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Hunter\OneDrive\Desktop\"/>
    </mc:Choice>
  </mc:AlternateContent>
  <xr:revisionPtr revIDLastSave="0" documentId="13_ncr:1_{B6368080-15C6-4963-9FB4-681728841AD1}" xr6:coauthVersionLast="47" xr6:coauthVersionMax="47" xr10:uidLastSave="{00000000-0000-0000-0000-000000000000}"/>
  <bookViews>
    <workbookView xWindow="-120" yWindow="-120" windowWidth="20730" windowHeight="11160" firstSheet="8" activeTab="8" xr2:uid="{E5A7FA78-CB62-4334-9EBC-6BB8864DC921}"/>
  </bookViews>
  <sheets>
    <sheet name="Profitability Matrix" sheetId="14" r:id="rId1"/>
    <sheet name="Internal Sales Data" sheetId="13" r:id="rId2"/>
    <sheet name="Brands per Supplier" sheetId="6" r:id="rId3"/>
    <sheet name="HealthMax Growth" sheetId="7" r:id="rId4"/>
    <sheet name="Market Share" sheetId="8" r:id="rId5"/>
    <sheet name="MarketShareAfter" sheetId="11" r:id="rId6"/>
    <sheet name="new_product_launch (2)" sheetId="19" r:id="rId7"/>
    <sheet name="Table6" sheetId="20" r:id="rId8"/>
    <sheet name="Organic Shampoo Launch" sheetId="21" r:id="rId9"/>
    <sheet name="New Category Opportunity" sheetId="15" r:id="rId10"/>
    <sheet name=" Units MAT (March 2023)" sheetId="16" r:id="rId11"/>
    <sheet name="ExternalData" sheetId="2" r:id="rId12"/>
    <sheet name="Sheet8" sheetId="12" r:id="rId13"/>
  </sheets>
  <definedNames>
    <definedName name="ExternalData_1" localSheetId="1" hidden="1">'Internal Sales Data'!$A$1:$I$11</definedName>
    <definedName name="ExternalData_1" localSheetId="8" hidden="1">'Organic Shampoo Launch'!$A$1:$I$3</definedName>
    <definedName name="Slicer_Region">#N/A</definedName>
    <definedName name="Slicer_Region1">#N/A</definedName>
  </definedNames>
  <calcPr calcId="191029"/>
  <pivotCaches>
    <pivotCache cacheId="0" r:id="rId14"/>
    <pivotCache cacheId="1" r:id="rId15"/>
    <pivotCache cacheId="2" r:id="rId16"/>
  </pivotCaches>
  <extLst>
    <ext xmlns:x14="http://schemas.microsoft.com/office/spreadsheetml/2009/9/main" uri="{BBE1A952-AA13-448e-AADC-164F8A28A991}">
      <x14:slicerCaches>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21" l="1"/>
  <c r="I2" i="21"/>
  <c r="E2" i="21"/>
  <c r="H3" i="21"/>
  <c r="H2" i="21"/>
  <c r="E3" i="21"/>
  <c r="C3" i="21"/>
  <c r="C2" i="21"/>
  <c r="G3" i="21"/>
  <c r="G2" i="21"/>
  <c r="C6" i="16"/>
  <c r="C5" i="16"/>
  <c r="M2" i="13"/>
  <c r="M3" i="13"/>
  <c r="M4" i="13"/>
  <c r="M5" i="13"/>
  <c r="M6" i="13"/>
  <c r="M7" i="13"/>
  <c r="M8" i="13"/>
  <c r="M9" i="13"/>
  <c r="M10" i="13"/>
  <c r="M11" i="13"/>
  <c r="L14" i="13"/>
  <c r="L13" i="13"/>
  <c r="J2" i="13"/>
  <c r="K2" i="13" s="1"/>
  <c r="L2" i="13" s="1"/>
  <c r="J3" i="13"/>
  <c r="K3" i="13" s="1"/>
  <c r="L3" i="13" s="1"/>
  <c r="J4" i="13"/>
  <c r="K4" i="13" s="1"/>
  <c r="J5" i="13"/>
  <c r="K5" i="13" s="1"/>
  <c r="L5" i="13" s="1"/>
  <c r="J6" i="13"/>
  <c r="K6" i="13" s="1"/>
  <c r="L6" i="13" s="1"/>
  <c r="J7" i="13"/>
  <c r="K7" i="13" s="1"/>
  <c r="L7" i="13" s="1"/>
  <c r="J8" i="13"/>
  <c r="K8" i="13" s="1"/>
  <c r="J9" i="13"/>
  <c r="K9" i="13" s="1"/>
  <c r="L9" i="13" s="1"/>
  <c r="J10" i="13"/>
  <c r="K10" i="13" s="1"/>
  <c r="L10" i="13" s="1"/>
  <c r="J11" i="13"/>
  <c r="K11" i="13" s="1"/>
  <c r="L11" i="13" s="1"/>
  <c r="H12" i="13"/>
  <c r="I2" i="13"/>
  <c r="I3" i="13"/>
  <c r="I4" i="13"/>
  <c r="L4" i="13" s="1"/>
  <c r="I5" i="13"/>
  <c r="I6" i="13"/>
  <c r="I7" i="13"/>
  <c r="I8" i="13"/>
  <c r="L8" i="13" s="1"/>
  <c r="I9" i="13"/>
  <c r="I10" i="13"/>
  <c r="I11" i="13"/>
  <c r="J2" i="2"/>
  <c r="L2" i="2" s="1"/>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K529" i="2"/>
  <c r="M529" i="2" s="1"/>
  <c r="K530" i="2"/>
  <c r="M530" i="2" s="1"/>
  <c r="K531" i="2"/>
  <c r="M531" i="2" s="1"/>
  <c r="K532" i="2"/>
  <c r="M532" i="2" s="1"/>
  <c r="K533" i="2"/>
  <c r="M533" i="2" s="1"/>
  <c r="K534" i="2"/>
  <c r="M534" i="2" s="1"/>
  <c r="K535" i="2"/>
  <c r="M535" i="2" s="1"/>
  <c r="K536" i="2"/>
  <c r="M536" i="2" s="1"/>
  <c r="K537" i="2"/>
  <c r="M537" i="2" s="1"/>
  <c r="K538" i="2"/>
  <c r="M538" i="2" s="1"/>
  <c r="K539" i="2"/>
  <c r="M539" i="2" s="1"/>
  <c r="K540" i="2"/>
  <c r="M540" i="2" s="1"/>
  <c r="K541" i="2"/>
  <c r="M541" i="2" s="1"/>
  <c r="K542" i="2"/>
  <c r="M542" i="2" s="1"/>
  <c r="K543" i="2"/>
  <c r="M543" i="2" s="1"/>
  <c r="K544" i="2"/>
  <c r="M544" i="2" s="1"/>
  <c r="K545" i="2"/>
  <c r="M545" i="2" s="1"/>
  <c r="K546" i="2"/>
  <c r="M546" i="2" s="1"/>
  <c r="K547" i="2"/>
  <c r="M547" i="2" s="1"/>
  <c r="K548" i="2"/>
  <c r="M548" i="2" s="1"/>
  <c r="K549" i="2"/>
  <c r="M549" i="2" s="1"/>
  <c r="K550" i="2"/>
  <c r="M550" i="2" s="1"/>
  <c r="K551" i="2"/>
  <c r="M551" i="2" s="1"/>
  <c r="K552" i="2"/>
  <c r="M552" i="2" s="1"/>
  <c r="K553" i="2"/>
  <c r="M553" i="2" s="1"/>
  <c r="K554" i="2"/>
  <c r="M554" i="2" s="1"/>
  <c r="K555" i="2"/>
  <c r="M555" i="2" s="1"/>
  <c r="K556" i="2"/>
  <c r="M556" i="2" s="1"/>
  <c r="K557" i="2"/>
  <c r="M557" i="2" s="1"/>
  <c r="K558" i="2"/>
  <c r="M558" i="2" s="1"/>
  <c r="K559" i="2"/>
  <c r="M559" i="2" s="1"/>
  <c r="K560" i="2"/>
  <c r="M560" i="2" s="1"/>
  <c r="K561" i="2"/>
  <c r="M561" i="2" s="1"/>
  <c r="K562" i="2"/>
  <c r="M562" i="2" s="1"/>
  <c r="K563" i="2"/>
  <c r="M563" i="2" s="1"/>
  <c r="K564" i="2"/>
  <c r="M564" i="2" s="1"/>
  <c r="K565" i="2"/>
  <c r="M565" i="2" s="1"/>
  <c r="K566" i="2"/>
  <c r="M566" i="2" s="1"/>
  <c r="K567" i="2"/>
  <c r="M567" i="2" s="1"/>
  <c r="K568" i="2"/>
  <c r="M568" i="2" s="1"/>
  <c r="K569" i="2"/>
  <c r="M569" i="2" s="1"/>
  <c r="K570" i="2"/>
  <c r="M570" i="2" s="1"/>
  <c r="K571" i="2"/>
  <c r="M571" i="2" s="1"/>
  <c r="K572" i="2"/>
  <c r="M572" i="2" s="1"/>
  <c r="K573" i="2"/>
  <c r="M573" i="2" s="1"/>
  <c r="K574" i="2"/>
  <c r="M574" i="2" s="1"/>
  <c r="K575" i="2"/>
  <c r="M575" i="2" s="1"/>
  <c r="K576" i="2"/>
  <c r="M576" i="2" s="1"/>
  <c r="K577" i="2"/>
  <c r="M577" i="2" s="1"/>
  <c r="K578" i="2"/>
  <c r="M578" i="2" s="1"/>
  <c r="K579" i="2"/>
  <c r="M579" i="2" s="1"/>
  <c r="K580" i="2"/>
  <c r="M580" i="2" s="1"/>
  <c r="K581" i="2"/>
  <c r="M581" i="2" s="1"/>
  <c r="K582" i="2"/>
  <c r="M582" i="2" s="1"/>
  <c r="K583" i="2"/>
  <c r="M583" i="2" s="1"/>
  <c r="K584" i="2"/>
  <c r="M584" i="2" s="1"/>
  <c r="K585" i="2"/>
  <c r="M585" i="2" s="1"/>
  <c r="K586" i="2"/>
  <c r="M586" i="2" s="1"/>
  <c r="K587" i="2"/>
  <c r="M587" i="2" s="1"/>
  <c r="K588" i="2"/>
  <c r="M588" i="2" s="1"/>
  <c r="K589" i="2"/>
  <c r="M589" i="2" s="1"/>
  <c r="K590" i="2"/>
  <c r="M590" i="2" s="1"/>
  <c r="K591" i="2"/>
  <c r="M591" i="2" s="1"/>
  <c r="K592" i="2"/>
  <c r="M592" i="2" s="1"/>
  <c r="K593" i="2"/>
  <c r="M593" i="2" s="1"/>
  <c r="K594" i="2"/>
  <c r="M594" i="2" s="1"/>
  <c r="K595" i="2"/>
  <c r="M595" i="2" s="1"/>
  <c r="K596" i="2"/>
  <c r="M596" i="2" s="1"/>
  <c r="K597" i="2"/>
  <c r="M597" i="2" s="1"/>
  <c r="K598" i="2"/>
  <c r="M598" i="2" s="1"/>
  <c r="K599" i="2"/>
  <c r="M599" i="2" s="1"/>
  <c r="K600" i="2"/>
  <c r="M600" i="2" s="1"/>
  <c r="K601" i="2"/>
  <c r="M601" i="2" s="1"/>
  <c r="K602" i="2"/>
  <c r="M602" i="2" s="1"/>
  <c r="K603" i="2"/>
  <c r="M603" i="2" s="1"/>
  <c r="K604" i="2"/>
  <c r="M604" i="2" s="1"/>
  <c r="K605" i="2"/>
  <c r="M605" i="2" s="1"/>
  <c r="K606" i="2"/>
  <c r="M606" i="2" s="1"/>
  <c r="K607" i="2"/>
  <c r="M607" i="2" s="1"/>
  <c r="K608" i="2"/>
  <c r="M608" i="2" s="1"/>
  <c r="K609" i="2"/>
  <c r="M609" i="2" s="1"/>
  <c r="K610" i="2"/>
  <c r="M610" i="2" s="1"/>
  <c r="K611" i="2"/>
  <c r="M611" i="2" s="1"/>
  <c r="K612" i="2"/>
  <c r="M612" i="2" s="1"/>
  <c r="K613" i="2"/>
  <c r="M613" i="2" s="1"/>
  <c r="K614" i="2"/>
  <c r="M614" i="2" s="1"/>
  <c r="K615" i="2"/>
  <c r="M615" i="2" s="1"/>
  <c r="K616" i="2"/>
  <c r="M616" i="2" s="1"/>
  <c r="K617" i="2"/>
  <c r="M617" i="2" s="1"/>
  <c r="K618" i="2"/>
  <c r="M618" i="2" s="1"/>
  <c r="K619" i="2"/>
  <c r="M619" i="2" s="1"/>
  <c r="K620" i="2"/>
  <c r="M620" i="2" s="1"/>
  <c r="K621" i="2"/>
  <c r="M621" i="2" s="1"/>
  <c r="K622" i="2"/>
  <c r="M622" i="2" s="1"/>
  <c r="K623" i="2"/>
  <c r="M623" i="2" s="1"/>
  <c r="K624" i="2"/>
  <c r="M624" i="2" s="1"/>
  <c r="K625" i="2"/>
  <c r="M625" i="2" s="1"/>
  <c r="K626" i="2"/>
  <c r="M626" i="2" s="1"/>
  <c r="K627" i="2"/>
  <c r="M627" i="2" s="1"/>
  <c r="K628" i="2"/>
  <c r="M628" i="2" s="1"/>
  <c r="K629" i="2"/>
  <c r="M629" i="2" s="1"/>
  <c r="K630" i="2"/>
  <c r="M630" i="2" s="1"/>
  <c r="K631" i="2"/>
  <c r="M631" i="2" s="1"/>
  <c r="K632" i="2"/>
  <c r="M632" i="2" s="1"/>
  <c r="K633" i="2"/>
  <c r="M633" i="2" s="1"/>
  <c r="K634" i="2"/>
  <c r="M634" i="2" s="1"/>
  <c r="K635" i="2"/>
  <c r="M635" i="2" s="1"/>
  <c r="K636" i="2"/>
  <c r="M636" i="2" s="1"/>
  <c r="K637" i="2"/>
  <c r="M637" i="2" s="1"/>
  <c r="K638" i="2"/>
  <c r="M638" i="2" s="1"/>
  <c r="K639" i="2"/>
  <c r="M639" i="2" s="1"/>
  <c r="K640" i="2"/>
  <c r="M640" i="2" s="1"/>
  <c r="K641" i="2"/>
  <c r="M641" i="2" s="1"/>
  <c r="K642" i="2"/>
  <c r="M642" i="2" s="1"/>
  <c r="K643" i="2"/>
  <c r="M643" i="2" s="1"/>
  <c r="K644" i="2"/>
  <c r="M644" i="2" s="1"/>
  <c r="K645" i="2"/>
  <c r="M645" i="2" s="1"/>
  <c r="K646" i="2"/>
  <c r="M646" i="2" s="1"/>
  <c r="K647" i="2"/>
  <c r="M647" i="2" s="1"/>
  <c r="K648" i="2"/>
  <c r="M648" i="2" s="1"/>
  <c r="K649" i="2"/>
  <c r="M649" i="2" s="1"/>
  <c r="K650" i="2"/>
  <c r="M650" i="2" s="1"/>
  <c r="K651" i="2"/>
  <c r="M651" i="2" s="1"/>
  <c r="K652" i="2"/>
  <c r="M652" i="2" s="1"/>
  <c r="K653" i="2"/>
  <c r="M653" i="2" s="1"/>
  <c r="K654" i="2"/>
  <c r="M654" i="2" s="1"/>
  <c r="K655" i="2"/>
  <c r="M655" i="2" s="1"/>
  <c r="K656" i="2"/>
  <c r="M656" i="2" s="1"/>
  <c r="K657" i="2"/>
  <c r="M657" i="2" s="1"/>
  <c r="K658" i="2"/>
  <c r="M658" i="2" s="1"/>
  <c r="K659" i="2"/>
  <c r="M659" i="2" s="1"/>
  <c r="K660" i="2"/>
  <c r="M660" i="2" s="1"/>
  <c r="K661" i="2"/>
  <c r="M661" i="2" s="1"/>
  <c r="K662" i="2"/>
  <c r="M662" i="2" s="1"/>
  <c r="K663" i="2"/>
  <c r="M663" i="2" s="1"/>
  <c r="K664" i="2"/>
  <c r="M664" i="2" s="1"/>
  <c r="K665" i="2"/>
  <c r="M665" i="2" s="1"/>
  <c r="K666" i="2"/>
  <c r="M666" i="2" s="1"/>
  <c r="K667" i="2"/>
  <c r="M667" i="2" s="1"/>
  <c r="K668" i="2"/>
  <c r="M668" i="2" s="1"/>
  <c r="K669" i="2"/>
  <c r="M669" i="2" s="1"/>
  <c r="K670" i="2"/>
  <c r="M670" i="2" s="1"/>
  <c r="K671" i="2"/>
  <c r="M671" i="2" s="1"/>
  <c r="K672" i="2"/>
  <c r="M672" i="2" s="1"/>
  <c r="K673" i="2"/>
  <c r="M673" i="2" s="1"/>
  <c r="K674" i="2"/>
  <c r="M674" i="2" s="1"/>
  <c r="K675" i="2"/>
  <c r="M675" i="2" s="1"/>
  <c r="K676" i="2"/>
  <c r="M676" i="2" s="1"/>
  <c r="K677" i="2"/>
  <c r="M677" i="2" s="1"/>
  <c r="K678" i="2"/>
  <c r="M678" i="2" s="1"/>
  <c r="K679" i="2"/>
  <c r="M679" i="2" s="1"/>
  <c r="K680" i="2"/>
  <c r="M680" i="2" s="1"/>
  <c r="K681" i="2"/>
  <c r="M681" i="2" s="1"/>
  <c r="K682" i="2"/>
  <c r="M682" i="2" s="1"/>
  <c r="K683" i="2"/>
  <c r="M683" i="2" s="1"/>
  <c r="K684" i="2"/>
  <c r="M684" i="2" s="1"/>
  <c r="K685" i="2"/>
  <c r="M685" i="2" s="1"/>
  <c r="K686" i="2"/>
  <c r="M686" i="2" s="1"/>
  <c r="K687" i="2"/>
  <c r="M687" i="2" s="1"/>
  <c r="K688" i="2"/>
  <c r="M688" i="2" s="1"/>
  <c r="K689" i="2"/>
  <c r="M689" i="2" s="1"/>
  <c r="K690" i="2"/>
  <c r="M690" i="2" s="1"/>
  <c r="K691" i="2"/>
  <c r="M691" i="2" s="1"/>
  <c r="K692" i="2"/>
  <c r="M692" i="2" s="1"/>
  <c r="K693" i="2"/>
  <c r="M693" i="2" s="1"/>
  <c r="K694" i="2"/>
  <c r="M694" i="2" s="1"/>
  <c r="K695" i="2"/>
  <c r="M695" i="2" s="1"/>
  <c r="K696" i="2"/>
  <c r="M696" i="2" s="1"/>
  <c r="K697" i="2"/>
  <c r="M697" i="2" s="1"/>
  <c r="K698" i="2"/>
  <c r="M698" i="2" s="1"/>
  <c r="K699" i="2"/>
  <c r="M699" i="2" s="1"/>
  <c r="K700" i="2"/>
  <c r="M700" i="2" s="1"/>
  <c r="K701" i="2"/>
  <c r="M701" i="2" s="1"/>
  <c r="K702" i="2"/>
  <c r="M702" i="2" s="1"/>
  <c r="K703" i="2"/>
  <c r="M703" i="2" s="1"/>
  <c r="K704" i="2"/>
  <c r="M704" i="2" s="1"/>
  <c r="K705" i="2"/>
  <c r="M705" i="2" s="1"/>
  <c r="K706" i="2"/>
  <c r="M706" i="2" s="1"/>
  <c r="K707" i="2"/>
  <c r="M707" i="2" s="1"/>
  <c r="K708" i="2"/>
  <c r="M708" i="2" s="1"/>
  <c r="K709" i="2"/>
  <c r="M709" i="2" s="1"/>
  <c r="K710" i="2"/>
  <c r="M710" i="2" s="1"/>
  <c r="K711" i="2"/>
  <c r="M711" i="2" s="1"/>
  <c r="K712" i="2"/>
  <c r="M712" i="2" s="1"/>
  <c r="K713" i="2"/>
  <c r="M713" i="2" s="1"/>
  <c r="K714" i="2"/>
  <c r="M714" i="2" s="1"/>
  <c r="K715" i="2"/>
  <c r="M715" i="2" s="1"/>
  <c r="K716" i="2"/>
  <c r="M716" i="2" s="1"/>
  <c r="K717" i="2"/>
  <c r="M717" i="2" s="1"/>
  <c r="K718" i="2"/>
  <c r="M718" i="2" s="1"/>
  <c r="K719" i="2"/>
  <c r="M719" i="2" s="1"/>
  <c r="K720" i="2"/>
  <c r="M720" i="2" s="1"/>
  <c r="K721" i="2"/>
  <c r="M721" i="2" s="1"/>
  <c r="K722" i="2"/>
  <c r="M722" i="2" s="1"/>
  <c r="K723" i="2"/>
  <c r="M723" i="2" s="1"/>
  <c r="K724" i="2"/>
  <c r="M724" i="2" s="1"/>
  <c r="K725" i="2"/>
  <c r="M725" i="2" s="1"/>
  <c r="K726" i="2"/>
  <c r="M726" i="2" s="1"/>
  <c r="K727" i="2"/>
  <c r="M727" i="2" s="1"/>
  <c r="K728" i="2"/>
  <c r="M728" i="2" s="1"/>
  <c r="K729" i="2"/>
  <c r="M729" i="2" s="1"/>
  <c r="K730" i="2"/>
  <c r="M730" i="2" s="1"/>
  <c r="K731" i="2"/>
  <c r="M731" i="2" s="1"/>
  <c r="K732" i="2"/>
  <c r="M732" i="2" s="1"/>
  <c r="K733" i="2"/>
  <c r="M733" i="2" s="1"/>
  <c r="K734" i="2"/>
  <c r="M734" i="2" s="1"/>
  <c r="K735" i="2"/>
  <c r="M735" i="2" s="1"/>
  <c r="K736" i="2"/>
  <c r="M736" i="2" s="1"/>
  <c r="K737" i="2"/>
  <c r="M737" i="2" s="1"/>
  <c r="K738" i="2"/>
  <c r="M738" i="2" s="1"/>
  <c r="K739" i="2"/>
  <c r="M739" i="2" s="1"/>
  <c r="K740" i="2"/>
  <c r="M740" i="2" s="1"/>
  <c r="K741" i="2"/>
  <c r="M741" i="2" s="1"/>
  <c r="K742" i="2"/>
  <c r="M742" i="2" s="1"/>
  <c r="K743" i="2"/>
  <c r="M743" i="2" s="1"/>
  <c r="K744" i="2"/>
  <c r="M744" i="2" s="1"/>
  <c r="K745" i="2"/>
  <c r="M745" i="2" s="1"/>
  <c r="K746" i="2"/>
  <c r="M746" i="2" s="1"/>
  <c r="K747" i="2"/>
  <c r="M747" i="2" s="1"/>
  <c r="K748" i="2"/>
  <c r="M748" i="2" s="1"/>
  <c r="K749" i="2"/>
  <c r="M749" i="2" s="1"/>
  <c r="K750" i="2"/>
  <c r="M750" i="2" s="1"/>
  <c r="K751" i="2"/>
  <c r="M751" i="2" s="1"/>
  <c r="K752" i="2"/>
  <c r="M752" i="2" s="1"/>
  <c r="K753" i="2"/>
  <c r="M753" i="2" s="1"/>
  <c r="K754" i="2"/>
  <c r="M754" i="2" s="1"/>
  <c r="K755" i="2"/>
  <c r="M755" i="2" s="1"/>
  <c r="K756" i="2"/>
  <c r="M756" i="2" s="1"/>
  <c r="K757" i="2"/>
  <c r="M757" i="2" s="1"/>
  <c r="K758" i="2"/>
  <c r="M758" i="2" s="1"/>
  <c r="K759" i="2"/>
  <c r="M759" i="2" s="1"/>
  <c r="K760" i="2"/>
  <c r="M760" i="2" s="1"/>
  <c r="K761" i="2"/>
  <c r="M761" i="2" s="1"/>
  <c r="K762" i="2"/>
  <c r="M762" i="2" s="1"/>
  <c r="K763" i="2"/>
  <c r="M763" i="2" s="1"/>
  <c r="K764" i="2"/>
  <c r="M764" i="2" s="1"/>
  <c r="K765" i="2"/>
  <c r="M765" i="2" s="1"/>
  <c r="K766" i="2"/>
  <c r="M766" i="2" s="1"/>
  <c r="K767" i="2"/>
  <c r="M767" i="2" s="1"/>
  <c r="K768" i="2"/>
  <c r="M768" i="2" s="1"/>
  <c r="K769" i="2"/>
  <c r="M769" i="2" s="1"/>
  <c r="K770" i="2"/>
  <c r="M770" i="2" s="1"/>
  <c r="K771" i="2"/>
  <c r="M771" i="2" s="1"/>
  <c r="K772" i="2"/>
  <c r="M772" i="2" s="1"/>
  <c r="K773" i="2"/>
  <c r="M773" i="2" s="1"/>
  <c r="K774" i="2"/>
  <c r="M774" i="2" s="1"/>
  <c r="K775" i="2"/>
  <c r="M775" i="2" s="1"/>
  <c r="K776" i="2"/>
  <c r="M776" i="2" s="1"/>
  <c r="K777" i="2"/>
  <c r="M777" i="2" s="1"/>
  <c r="K778" i="2"/>
  <c r="M778" i="2" s="1"/>
  <c r="K779" i="2"/>
  <c r="M779" i="2" s="1"/>
  <c r="K780" i="2"/>
  <c r="M780" i="2" s="1"/>
  <c r="K781" i="2"/>
  <c r="M781" i="2" s="1"/>
  <c r="K782" i="2"/>
  <c r="M782" i="2" s="1"/>
  <c r="K783" i="2"/>
  <c r="M783" i="2" s="1"/>
  <c r="K784" i="2"/>
  <c r="M784" i="2" s="1"/>
  <c r="K785" i="2"/>
  <c r="M785" i="2" s="1"/>
  <c r="K786" i="2"/>
  <c r="M786" i="2" s="1"/>
  <c r="K787" i="2"/>
  <c r="M787" i="2" s="1"/>
  <c r="K788" i="2"/>
  <c r="M788" i="2" s="1"/>
  <c r="K789" i="2"/>
  <c r="M789" i="2" s="1"/>
  <c r="K790" i="2"/>
  <c r="M790" i="2" s="1"/>
  <c r="K791" i="2"/>
  <c r="M791" i="2" s="1"/>
  <c r="K792" i="2"/>
  <c r="M792" i="2" s="1"/>
  <c r="K793" i="2"/>
  <c r="M793" i="2" s="1"/>
  <c r="K794" i="2"/>
  <c r="M794" i="2" s="1"/>
  <c r="K795" i="2"/>
  <c r="M795" i="2" s="1"/>
  <c r="K796" i="2"/>
  <c r="M796" i="2" s="1"/>
  <c r="K797" i="2"/>
  <c r="M797" i="2" s="1"/>
  <c r="K798" i="2"/>
  <c r="M798" i="2" s="1"/>
  <c r="K799" i="2"/>
  <c r="M799" i="2" s="1"/>
  <c r="K800" i="2"/>
  <c r="M800" i="2" s="1"/>
  <c r="K801" i="2"/>
  <c r="M801" i="2" s="1"/>
  <c r="K802" i="2"/>
  <c r="M802" i="2" s="1"/>
  <c r="K803" i="2"/>
  <c r="M803" i="2" s="1"/>
  <c r="K804" i="2"/>
  <c r="M804" i="2" s="1"/>
  <c r="K805" i="2"/>
  <c r="M805" i="2" s="1"/>
  <c r="K806" i="2"/>
  <c r="M806" i="2" s="1"/>
  <c r="K807" i="2"/>
  <c r="M807" i="2" s="1"/>
  <c r="K808" i="2"/>
  <c r="M808" i="2" s="1"/>
  <c r="K809" i="2"/>
  <c r="M809" i="2" s="1"/>
  <c r="K810" i="2"/>
  <c r="M810" i="2" s="1"/>
  <c r="K811" i="2"/>
  <c r="M811" i="2" s="1"/>
  <c r="K812" i="2"/>
  <c r="M812" i="2" s="1"/>
  <c r="K813" i="2"/>
  <c r="M813" i="2" s="1"/>
  <c r="K814" i="2"/>
  <c r="M814" i="2" s="1"/>
  <c r="K815" i="2"/>
  <c r="M815" i="2" s="1"/>
  <c r="K816" i="2"/>
  <c r="M816" i="2" s="1"/>
  <c r="K817" i="2"/>
  <c r="M817" i="2" s="1"/>
  <c r="K818" i="2"/>
  <c r="M818" i="2" s="1"/>
  <c r="K819" i="2"/>
  <c r="M819" i="2" s="1"/>
  <c r="K820" i="2"/>
  <c r="M820" i="2" s="1"/>
  <c r="K821" i="2"/>
  <c r="M821" i="2" s="1"/>
  <c r="K822" i="2"/>
  <c r="M822" i="2" s="1"/>
  <c r="K823" i="2"/>
  <c r="M823" i="2" s="1"/>
  <c r="K824" i="2"/>
  <c r="M824" i="2" s="1"/>
  <c r="K825" i="2"/>
  <c r="M825" i="2" s="1"/>
  <c r="K826" i="2"/>
  <c r="M826" i="2" s="1"/>
  <c r="K827" i="2"/>
  <c r="M827" i="2" s="1"/>
  <c r="K828" i="2"/>
  <c r="M828" i="2" s="1"/>
  <c r="K829" i="2"/>
  <c r="M829" i="2" s="1"/>
  <c r="K830" i="2"/>
  <c r="M830" i="2" s="1"/>
  <c r="K831" i="2"/>
  <c r="M831" i="2" s="1"/>
  <c r="K832" i="2"/>
  <c r="M832" i="2" s="1"/>
  <c r="K833" i="2"/>
  <c r="M833" i="2" s="1"/>
  <c r="K834" i="2"/>
  <c r="M834" i="2" s="1"/>
  <c r="K835" i="2"/>
  <c r="M835" i="2" s="1"/>
  <c r="K836" i="2"/>
  <c r="M836" i="2" s="1"/>
  <c r="K837" i="2"/>
  <c r="M837" i="2" s="1"/>
  <c r="K838" i="2"/>
  <c r="M838" i="2" s="1"/>
  <c r="K839" i="2"/>
  <c r="M839" i="2" s="1"/>
  <c r="K840" i="2"/>
  <c r="M840" i="2" s="1"/>
  <c r="K841" i="2"/>
  <c r="M841" i="2" s="1"/>
  <c r="K842" i="2"/>
  <c r="M842" i="2" s="1"/>
  <c r="K843" i="2"/>
  <c r="M843" i="2" s="1"/>
  <c r="K844" i="2"/>
  <c r="M844" i="2" s="1"/>
  <c r="K845" i="2"/>
  <c r="M845" i="2" s="1"/>
  <c r="K846" i="2"/>
  <c r="M846" i="2" s="1"/>
  <c r="K847" i="2"/>
  <c r="M847" i="2" s="1"/>
  <c r="K848" i="2"/>
  <c r="M848" i="2" s="1"/>
  <c r="K849" i="2"/>
  <c r="M849" i="2" s="1"/>
  <c r="K850" i="2"/>
  <c r="M850" i="2" s="1"/>
  <c r="K851" i="2"/>
  <c r="M851" i="2" s="1"/>
  <c r="K852" i="2"/>
  <c r="M852" i="2" s="1"/>
  <c r="K853" i="2"/>
  <c r="M853" i="2" s="1"/>
  <c r="K854" i="2"/>
  <c r="M854" i="2" s="1"/>
  <c r="K855" i="2"/>
  <c r="M855" i="2" s="1"/>
  <c r="K856" i="2"/>
  <c r="M856" i="2" s="1"/>
  <c r="K857" i="2"/>
  <c r="M857" i="2" s="1"/>
  <c r="K858" i="2"/>
  <c r="M858" i="2" s="1"/>
  <c r="K859" i="2"/>
  <c r="M859" i="2" s="1"/>
  <c r="K860" i="2"/>
  <c r="M860" i="2" s="1"/>
  <c r="K861" i="2"/>
  <c r="M861" i="2" s="1"/>
  <c r="K862" i="2"/>
  <c r="M862" i="2" s="1"/>
  <c r="K863" i="2"/>
  <c r="M863" i="2" s="1"/>
  <c r="K864" i="2"/>
  <c r="M864" i="2" s="1"/>
  <c r="K865" i="2"/>
  <c r="M865" i="2" s="1"/>
  <c r="K866" i="2"/>
  <c r="M866" i="2" s="1"/>
  <c r="K867" i="2"/>
  <c r="M867" i="2" s="1"/>
  <c r="K868" i="2"/>
  <c r="M868" i="2" s="1"/>
  <c r="K869" i="2"/>
  <c r="M869" i="2" s="1"/>
  <c r="K870" i="2"/>
  <c r="M870" i="2" s="1"/>
  <c r="K871" i="2"/>
  <c r="M871" i="2" s="1"/>
  <c r="K872" i="2"/>
  <c r="M872" i="2" s="1"/>
  <c r="K873" i="2"/>
  <c r="M873" i="2" s="1"/>
  <c r="K874" i="2"/>
  <c r="M874" i="2" s="1"/>
  <c r="K875" i="2"/>
  <c r="M875" i="2" s="1"/>
  <c r="K876" i="2"/>
  <c r="M876" i="2" s="1"/>
  <c r="K877" i="2"/>
  <c r="M877" i="2" s="1"/>
  <c r="K878" i="2"/>
  <c r="M878" i="2" s="1"/>
  <c r="K879" i="2"/>
  <c r="M879" i="2" s="1"/>
  <c r="K880" i="2"/>
  <c r="M880" i="2" s="1"/>
  <c r="K881" i="2"/>
  <c r="M881" i="2" s="1"/>
  <c r="K882" i="2"/>
  <c r="M882" i="2" s="1"/>
  <c r="K883" i="2"/>
  <c r="M883" i="2" s="1"/>
  <c r="K884" i="2"/>
  <c r="M884" i="2" s="1"/>
  <c r="K885" i="2"/>
  <c r="M885" i="2" s="1"/>
  <c r="K886" i="2"/>
  <c r="M886" i="2" s="1"/>
  <c r="K887" i="2"/>
  <c r="M887" i="2" s="1"/>
  <c r="K888" i="2"/>
  <c r="M888" i="2" s="1"/>
  <c r="K889" i="2"/>
  <c r="M889" i="2" s="1"/>
  <c r="K890" i="2"/>
  <c r="M890" i="2" s="1"/>
  <c r="K891" i="2"/>
  <c r="M891" i="2" s="1"/>
  <c r="K892" i="2"/>
  <c r="M892" i="2" s="1"/>
  <c r="K893" i="2"/>
  <c r="M893" i="2" s="1"/>
  <c r="K894" i="2"/>
  <c r="M894" i="2" s="1"/>
  <c r="K895" i="2"/>
  <c r="M895" i="2" s="1"/>
  <c r="K896" i="2"/>
  <c r="M896" i="2" s="1"/>
  <c r="K897" i="2"/>
  <c r="M897" i="2" s="1"/>
  <c r="K898" i="2"/>
  <c r="M898" i="2" s="1"/>
  <c r="K899" i="2"/>
  <c r="M899" i="2" s="1"/>
  <c r="K900" i="2"/>
  <c r="M900" i="2" s="1"/>
  <c r="K901" i="2"/>
  <c r="M901" i="2" s="1"/>
  <c r="K902" i="2"/>
  <c r="M902" i="2" s="1"/>
  <c r="K903" i="2"/>
  <c r="M903" i="2" s="1"/>
  <c r="K904" i="2"/>
  <c r="M904" i="2" s="1"/>
  <c r="K905" i="2"/>
  <c r="M905" i="2" s="1"/>
  <c r="K906" i="2"/>
  <c r="M906" i="2" s="1"/>
  <c r="K907" i="2"/>
  <c r="M907" i="2" s="1"/>
  <c r="K908" i="2"/>
  <c r="M908" i="2" s="1"/>
  <c r="K909" i="2"/>
  <c r="M909" i="2" s="1"/>
  <c r="K910" i="2"/>
  <c r="M910" i="2" s="1"/>
  <c r="K911" i="2"/>
  <c r="M911" i="2" s="1"/>
  <c r="K912" i="2"/>
  <c r="M912" i="2" s="1"/>
  <c r="K913" i="2"/>
  <c r="M913" i="2" s="1"/>
  <c r="K914" i="2"/>
  <c r="M914" i="2" s="1"/>
  <c r="K915" i="2"/>
  <c r="M915" i="2" s="1"/>
  <c r="K916" i="2"/>
  <c r="M916" i="2" s="1"/>
  <c r="K917" i="2"/>
  <c r="M917" i="2" s="1"/>
  <c r="K918" i="2"/>
  <c r="M918" i="2" s="1"/>
  <c r="K919" i="2"/>
  <c r="M919" i="2" s="1"/>
  <c r="K920" i="2"/>
  <c r="M920" i="2" s="1"/>
  <c r="K921" i="2"/>
  <c r="M921" i="2" s="1"/>
  <c r="K922" i="2"/>
  <c r="M922" i="2" s="1"/>
  <c r="K923" i="2"/>
  <c r="M923" i="2" s="1"/>
  <c r="K924" i="2"/>
  <c r="M924" i="2" s="1"/>
  <c r="K925" i="2"/>
  <c r="M925" i="2" s="1"/>
  <c r="K926" i="2"/>
  <c r="M926" i="2" s="1"/>
  <c r="K927" i="2"/>
  <c r="M927" i="2" s="1"/>
  <c r="K928" i="2"/>
  <c r="M928" i="2" s="1"/>
  <c r="K929" i="2"/>
  <c r="M929" i="2" s="1"/>
  <c r="K930" i="2"/>
  <c r="M930" i="2" s="1"/>
  <c r="K931" i="2"/>
  <c r="M931" i="2" s="1"/>
  <c r="K932" i="2"/>
  <c r="M932" i="2" s="1"/>
  <c r="K933" i="2"/>
  <c r="M933" i="2" s="1"/>
  <c r="K934" i="2"/>
  <c r="M934" i="2" s="1"/>
  <c r="K935" i="2"/>
  <c r="M935" i="2" s="1"/>
  <c r="K936" i="2"/>
  <c r="M936" i="2" s="1"/>
  <c r="K937" i="2"/>
  <c r="M937" i="2" s="1"/>
  <c r="K938" i="2"/>
  <c r="M938" i="2" s="1"/>
  <c r="K939" i="2"/>
  <c r="M939" i="2" s="1"/>
  <c r="K940" i="2"/>
  <c r="M940" i="2" s="1"/>
  <c r="K941" i="2"/>
  <c r="M941" i="2" s="1"/>
  <c r="K942" i="2"/>
  <c r="M942" i="2" s="1"/>
  <c r="K943" i="2"/>
  <c r="M943" i="2" s="1"/>
  <c r="K944" i="2"/>
  <c r="M944" i="2" s="1"/>
  <c r="K945" i="2"/>
  <c r="M945" i="2" s="1"/>
  <c r="K946" i="2"/>
  <c r="M946" i="2" s="1"/>
  <c r="K947" i="2"/>
  <c r="M947" i="2" s="1"/>
  <c r="K948" i="2"/>
  <c r="M948" i="2" s="1"/>
  <c r="K949" i="2"/>
  <c r="M949" i="2" s="1"/>
  <c r="K950" i="2"/>
  <c r="M950" i="2" s="1"/>
  <c r="K951" i="2"/>
  <c r="M951" i="2" s="1"/>
  <c r="K952" i="2"/>
  <c r="M952" i="2" s="1"/>
  <c r="K953" i="2"/>
  <c r="M953" i="2" s="1"/>
  <c r="K954" i="2"/>
  <c r="M954" i="2" s="1"/>
  <c r="K955" i="2"/>
  <c r="M955" i="2" s="1"/>
  <c r="K956" i="2"/>
  <c r="M956" i="2" s="1"/>
  <c r="K957" i="2"/>
  <c r="M957" i="2" s="1"/>
  <c r="K958" i="2"/>
  <c r="M958" i="2" s="1"/>
  <c r="K959" i="2"/>
  <c r="M959" i="2" s="1"/>
  <c r="K960" i="2"/>
  <c r="M960" i="2" s="1"/>
  <c r="K961" i="2"/>
  <c r="M961" i="2" s="1"/>
  <c r="K962" i="2"/>
  <c r="M962" i="2" s="1"/>
  <c r="K963" i="2"/>
  <c r="M963" i="2" s="1"/>
  <c r="K964" i="2"/>
  <c r="M964" i="2" s="1"/>
  <c r="K965" i="2"/>
  <c r="M965" i="2" s="1"/>
  <c r="K966" i="2"/>
  <c r="M966" i="2" s="1"/>
  <c r="K967" i="2"/>
  <c r="M967" i="2" s="1"/>
  <c r="K968" i="2"/>
  <c r="M968" i="2" s="1"/>
  <c r="K969" i="2"/>
  <c r="M969" i="2" s="1"/>
  <c r="K970" i="2"/>
  <c r="M970" i="2" s="1"/>
  <c r="K971" i="2"/>
  <c r="M971" i="2" s="1"/>
  <c r="K972" i="2"/>
  <c r="M972" i="2" s="1"/>
  <c r="K973" i="2"/>
  <c r="M973" i="2" s="1"/>
  <c r="K974" i="2"/>
  <c r="M974" i="2" s="1"/>
  <c r="K975" i="2"/>
  <c r="M975" i="2" s="1"/>
  <c r="K976" i="2"/>
  <c r="M976" i="2" s="1"/>
  <c r="K977" i="2"/>
  <c r="M977" i="2" s="1"/>
  <c r="K978" i="2"/>
  <c r="M978" i="2" s="1"/>
  <c r="K979" i="2"/>
  <c r="M979" i="2" s="1"/>
  <c r="K980" i="2"/>
  <c r="M980" i="2" s="1"/>
  <c r="K981" i="2"/>
  <c r="M981" i="2" s="1"/>
  <c r="K982" i="2"/>
  <c r="M982" i="2" s="1"/>
  <c r="K983" i="2"/>
  <c r="M983" i="2" s="1"/>
  <c r="K984" i="2"/>
  <c r="M984" i="2" s="1"/>
  <c r="K985" i="2"/>
  <c r="M985" i="2" s="1"/>
  <c r="K986" i="2"/>
  <c r="M986" i="2" s="1"/>
  <c r="K987" i="2"/>
  <c r="M987" i="2" s="1"/>
  <c r="K988" i="2"/>
  <c r="M988" i="2" s="1"/>
  <c r="K989" i="2"/>
  <c r="M989" i="2" s="1"/>
  <c r="K990" i="2"/>
  <c r="M990" i="2" s="1"/>
  <c r="K991" i="2"/>
  <c r="M991" i="2" s="1"/>
  <c r="K992" i="2"/>
  <c r="M992" i="2" s="1"/>
  <c r="K993" i="2"/>
  <c r="M993" i="2" s="1"/>
  <c r="K994" i="2"/>
  <c r="M994" i="2" s="1"/>
  <c r="K995" i="2"/>
  <c r="M995" i="2" s="1"/>
  <c r="K996" i="2"/>
  <c r="M996" i="2" s="1"/>
  <c r="K997" i="2"/>
  <c r="M997" i="2" s="1"/>
  <c r="K998" i="2"/>
  <c r="M998" i="2" s="1"/>
  <c r="K999" i="2"/>
  <c r="M999" i="2" s="1"/>
  <c r="K1000" i="2"/>
  <c r="M1000" i="2" s="1"/>
  <c r="K1001" i="2"/>
  <c r="M1001" i="2" s="1"/>
  <c r="K1002" i="2"/>
  <c r="M1002" i="2" s="1"/>
  <c r="K1003" i="2"/>
  <c r="M1003" i="2" s="1"/>
  <c r="K1004" i="2"/>
  <c r="M1004" i="2" s="1"/>
  <c r="K1005" i="2"/>
  <c r="M1005" i="2" s="1"/>
  <c r="K1006" i="2"/>
  <c r="M1006" i="2" s="1"/>
  <c r="K1007" i="2"/>
  <c r="M1007" i="2" s="1"/>
  <c r="K1008" i="2"/>
  <c r="M1008" i="2" s="1"/>
  <c r="K1009" i="2"/>
  <c r="M1009" i="2" s="1"/>
  <c r="K1010" i="2"/>
  <c r="M1010" i="2" s="1"/>
  <c r="K1011" i="2"/>
  <c r="M1011" i="2" s="1"/>
  <c r="K1012" i="2"/>
  <c r="M1012" i="2" s="1"/>
  <c r="K1013" i="2"/>
  <c r="M1013" i="2" s="1"/>
  <c r="K1014" i="2"/>
  <c r="M1014" i="2" s="1"/>
  <c r="K1015" i="2"/>
  <c r="M1015" i="2" s="1"/>
  <c r="K1016" i="2"/>
  <c r="M1016" i="2" s="1"/>
  <c r="K1017" i="2"/>
  <c r="M1017" i="2" s="1"/>
  <c r="K1018" i="2"/>
  <c r="M1018" i="2" s="1"/>
  <c r="K1019" i="2"/>
  <c r="M1019" i="2" s="1"/>
  <c r="K1020" i="2"/>
  <c r="M1020" i="2" s="1"/>
  <c r="K1021" i="2"/>
  <c r="M1021" i="2" s="1"/>
  <c r="K1022" i="2"/>
  <c r="M1022" i="2" s="1"/>
  <c r="K1023" i="2"/>
  <c r="M1023" i="2" s="1"/>
  <c r="K1024" i="2"/>
  <c r="M1024" i="2" s="1"/>
  <c r="K1025" i="2"/>
  <c r="M1025" i="2" s="1"/>
  <c r="K1026" i="2"/>
  <c r="M1026" i="2" s="1"/>
  <c r="K1027" i="2"/>
  <c r="M1027" i="2" s="1"/>
  <c r="K1028" i="2"/>
  <c r="M1028" i="2" s="1"/>
  <c r="K1029" i="2"/>
  <c r="M1029" i="2" s="1"/>
  <c r="K1030" i="2"/>
  <c r="M1030" i="2" s="1"/>
  <c r="K1031" i="2"/>
  <c r="M1031" i="2" s="1"/>
  <c r="K1032" i="2"/>
  <c r="M1032" i="2" s="1"/>
  <c r="K1033" i="2"/>
  <c r="M1033" i="2" s="1"/>
  <c r="K1034" i="2"/>
  <c r="M1034" i="2" s="1"/>
  <c r="K1035" i="2"/>
  <c r="M1035" i="2" s="1"/>
  <c r="K1036" i="2"/>
  <c r="M1036" i="2" s="1"/>
  <c r="K1037" i="2"/>
  <c r="M1037" i="2" s="1"/>
  <c r="K1038" i="2"/>
  <c r="M1038" i="2" s="1"/>
  <c r="K1039" i="2"/>
  <c r="M1039" i="2" s="1"/>
  <c r="K1040" i="2"/>
  <c r="M1040" i="2" s="1"/>
  <c r="K1041" i="2"/>
  <c r="M1041" i="2" s="1"/>
  <c r="K1042" i="2"/>
  <c r="M1042" i="2" s="1"/>
  <c r="K1043" i="2"/>
  <c r="M1043" i="2" s="1"/>
  <c r="K1044" i="2"/>
  <c r="M1044" i="2" s="1"/>
  <c r="K1045" i="2"/>
  <c r="M1045" i="2" s="1"/>
  <c r="K1046" i="2"/>
  <c r="M1046" i="2" s="1"/>
  <c r="K1047" i="2"/>
  <c r="M1047" i="2" s="1"/>
  <c r="K1048" i="2"/>
  <c r="M1048" i="2" s="1"/>
  <c r="K1049" i="2"/>
  <c r="M1049" i="2" s="1"/>
  <c r="K1050" i="2"/>
  <c r="M1050" i="2" s="1"/>
  <c r="K1051" i="2"/>
  <c r="M1051" i="2" s="1"/>
  <c r="K1052" i="2"/>
  <c r="M1052" i="2" s="1"/>
  <c r="K1053" i="2"/>
  <c r="M1053" i="2" s="1"/>
  <c r="K1054" i="2"/>
  <c r="M1054" i="2" s="1"/>
  <c r="K1055" i="2"/>
  <c r="M1055" i="2" s="1"/>
  <c r="K1056" i="2"/>
  <c r="M1056" i="2" s="1"/>
  <c r="K1057" i="2"/>
  <c r="M1057" i="2" s="1"/>
  <c r="K1058" i="2"/>
  <c r="M1058" i="2" s="1"/>
  <c r="K1059" i="2"/>
  <c r="M1059" i="2" s="1"/>
  <c r="K1060" i="2"/>
  <c r="M1060" i="2" s="1"/>
  <c r="K1061" i="2"/>
  <c r="M1061" i="2" s="1"/>
  <c r="K1062" i="2"/>
  <c r="M1062" i="2" s="1"/>
  <c r="K1063" i="2"/>
  <c r="M1063" i="2" s="1"/>
  <c r="K1064" i="2"/>
  <c r="M1064" i="2" s="1"/>
  <c r="K1065" i="2"/>
  <c r="M1065" i="2" s="1"/>
  <c r="K1066" i="2"/>
  <c r="M1066" i="2" s="1"/>
  <c r="K1067" i="2"/>
  <c r="M1067" i="2" s="1"/>
  <c r="K1068" i="2"/>
  <c r="M1068" i="2" s="1"/>
  <c r="K1069" i="2"/>
  <c r="M1069" i="2" s="1"/>
  <c r="K1070" i="2"/>
  <c r="M1070" i="2" s="1"/>
  <c r="K1071" i="2"/>
  <c r="M1071" i="2" s="1"/>
  <c r="K1072" i="2"/>
  <c r="M1072" i="2" s="1"/>
  <c r="K1073" i="2"/>
  <c r="M1073" i="2" s="1"/>
  <c r="K1074" i="2"/>
  <c r="M1074" i="2" s="1"/>
  <c r="K1075" i="2"/>
  <c r="M1075" i="2" s="1"/>
  <c r="K1076" i="2"/>
  <c r="M1076" i="2" s="1"/>
  <c r="K1077" i="2"/>
  <c r="M1077" i="2" s="1"/>
  <c r="K1078" i="2"/>
  <c r="M1078" i="2" s="1"/>
  <c r="K1079" i="2"/>
  <c r="M1079" i="2" s="1"/>
  <c r="K1080" i="2"/>
  <c r="M1080" i="2" s="1"/>
  <c r="K1081" i="2"/>
  <c r="M1081" i="2" s="1"/>
  <c r="K1082" i="2"/>
  <c r="M1082" i="2" s="1"/>
  <c r="K1083" i="2"/>
  <c r="M1083" i="2" s="1"/>
  <c r="K1084" i="2"/>
  <c r="M1084" i="2" s="1"/>
  <c r="K1085" i="2"/>
  <c r="M1085" i="2" s="1"/>
  <c r="K1086" i="2"/>
  <c r="M1086" i="2" s="1"/>
  <c r="K1087" i="2"/>
  <c r="M1087" i="2" s="1"/>
  <c r="K1088" i="2"/>
  <c r="M1088" i="2" s="1"/>
  <c r="K1089" i="2"/>
  <c r="M1089" i="2" s="1"/>
  <c r="K1090" i="2"/>
  <c r="M1090" i="2" s="1"/>
  <c r="K1091" i="2"/>
  <c r="M1091" i="2" s="1"/>
  <c r="K1092" i="2"/>
  <c r="M1092" i="2" s="1"/>
  <c r="K1093" i="2"/>
  <c r="M1093" i="2" s="1"/>
  <c r="K1094" i="2"/>
  <c r="M1094" i="2" s="1"/>
  <c r="K1095" i="2"/>
  <c r="M1095" i="2" s="1"/>
  <c r="K1096" i="2"/>
  <c r="M1096" i="2" s="1"/>
  <c r="K1097" i="2"/>
  <c r="M1097" i="2" s="1"/>
  <c r="K1098" i="2"/>
  <c r="M1098" i="2" s="1"/>
  <c r="K1099" i="2"/>
  <c r="M1099" i="2" s="1"/>
  <c r="K1100" i="2"/>
  <c r="M1100" i="2" s="1"/>
  <c r="K1101" i="2"/>
  <c r="M1101" i="2" s="1"/>
  <c r="K1102" i="2"/>
  <c r="M1102" i="2" s="1"/>
  <c r="K1103" i="2"/>
  <c r="M1103" i="2" s="1"/>
  <c r="K1104" i="2"/>
  <c r="M1104" i="2" s="1"/>
  <c r="K1105" i="2"/>
  <c r="M1105" i="2" s="1"/>
  <c r="K1106" i="2"/>
  <c r="M1106" i="2" s="1"/>
  <c r="K1107" i="2"/>
  <c r="M1107" i="2" s="1"/>
  <c r="K1108" i="2"/>
  <c r="M1108" i="2" s="1"/>
  <c r="K1109" i="2"/>
  <c r="M1109" i="2" s="1"/>
  <c r="K1110" i="2"/>
  <c r="M1110" i="2" s="1"/>
  <c r="K1111" i="2"/>
  <c r="M1111" i="2" s="1"/>
  <c r="K1112" i="2"/>
  <c r="M1112" i="2" s="1"/>
  <c r="K1113" i="2"/>
  <c r="M1113" i="2" s="1"/>
  <c r="K1114" i="2"/>
  <c r="M1114" i="2" s="1"/>
  <c r="K1115" i="2"/>
  <c r="M1115" i="2" s="1"/>
  <c r="K1116" i="2"/>
  <c r="M1116" i="2" s="1"/>
  <c r="K1117" i="2"/>
  <c r="M1117" i="2" s="1"/>
  <c r="K1118" i="2"/>
  <c r="M1118" i="2" s="1"/>
  <c r="K1119" i="2"/>
  <c r="M1119" i="2" s="1"/>
  <c r="K1120" i="2"/>
  <c r="M1120" i="2" s="1"/>
  <c r="K1121" i="2"/>
  <c r="M1121" i="2" s="1"/>
  <c r="K1122" i="2"/>
  <c r="M1122" i="2" s="1"/>
  <c r="K1123" i="2"/>
  <c r="M1123" i="2" s="1"/>
  <c r="K1124" i="2"/>
  <c r="M1124" i="2" s="1"/>
  <c r="K1125" i="2"/>
  <c r="M1125" i="2" s="1"/>
  <c r="K1126" i="2"/>
  <c r="M1126" i="2" s="1"/>
  <c r="K1127" i="2"/>
  <c r="M1127" i="2" s="1"/>
  <c r="K1128" i="2"/>
  <c r="M1128" i="2" s="1"/>
  <c r="K1129" i="2"/>
  <c r="M1129" i="2" s="1"/>
  <c r="K1130" i="2"/>
  <c r="M1130" i="2" s="1"/>
  <c r="K1131" i="2"/>
  <c r="M1131" i="2" s="1"/>
  <c r="K1132" i="2"/>
  <c r="M1132" i="2" s="1"/>
  <c r="K1133" i="2"/>
  <c r="M1133" i="2" s="1"/>
  <c r="K1134" i="2"/>
  <c r="M1134" i="2" s="1"/>
  <c r="K1135" i="2"/>
  <c r="M1135" i="2" s="1"/>
  <c r="K1136" i="2"/>
  <c r="M1136" i="2" s="1"/>
  <c r="K1137" i="2"/>
  <c r="M1137" i="2" s="1"/>
  <c r="K1138" i="2"/>
  <c r="M1138" i="2" s="1"/>
  <c r="K1139" i="2"/>
  <c r="M1139" i="2" s="1"/>
  <c r="K1140" i="2"/>
  <c r="M1140" i="2" s="1"/>
  <c r="K1141" i="2"/>
  <c r="M1141" i="2" s="1"/>
  <c r="K1142" i="2"/>
  <c r="M1142" i="2" s="1"/>
  <c r="K1143" i="2"/>
  <c r="M1143" i="2" s="1"/>
  <c r="K1144" i="2"/>
  <c r="M1144" i="2" s="1"/>
  <c r="K1145" i="2"/>
  <c r="M1145" i="2" s="1"/>
  <c r="K1146" i="2"/>
  <c r="M1146" i="2" s="1"/>
  <c r="K1147" i="2"/>
  <c r="M1147" i="2" s="1"/>
  <c r="K1148" i="2"/>
  <c r="M1148" i="2" s="1"/>
  <c r="K1149" i="2"/>
  <c r="M1149" i="2" s="1"/>
  <c r="K1150" i="2"/>
  <c r="M1150" i="2" s="1"/>
  <c r="K1151" i="2"/>
  <c r="M1151" i="2" s="1"/>
  <c r="K1152" i="2"/>
  <c r="M1152" i="2" s="1"/>
  <c r="K1153" i="2"/>
  <c r="M1153" i="2" s="1"/>
  <c r="K1154" i="2"/>
  <c r="M1154" i="2" s="1"/>
  <c r="K1155" i="2"/>
  <c r="M1155" i="2" s="1"/>
  <c r="K1156" i="2"/>
  <c r="M1156" i="2" s="1"/>
  <c r="K1157" i="2"/>
  <c r="M1157" i="2" s="1"/>
  <c r="K1158" i="2"/>
  <c r="M1158" i="2" s="1"/>
  <c r="K1159" i="2"/>
  <c r="M1159" i="2" s="1"/>
  <c r="K1160" i="2"/>
  <c r="M1160" i="2" s="1"/>
  <c r="K1161" i="2"/>
  <c r="M1161" i="2" s="1"/>
  <c r="K1162" i="2"/>
  <c r="M1162" i="2" s="1"/>
  <c r="K1163" i="2"/>
  <c r="M1163" i="2" s="1"/>
  <c r="K1164" i="2"/>
  <c r="M1164" i="2" s="1"/>
  <c r="K1165" i="2"/>
  <c r="M1165" i="2" s="1"/>
  <c r="K1166" i="2"/>
  <c r="M1166" i="2" s="1"/>
  <c r="K1167" i="2"/>
  <c r="M1167" i="2" s="1"/>
  <c r="K1168" i="2"/>
  <c r="M1168" i="2" s="1"/>
  <c r="K1169" i="2"/>
  <c r="M1169" i="2" s="1"/>
  <c r="K1170" i="2"/>
  <c r="M1170" i="2" s="1"/>
  <c r="K1171" i="2"/>
  <c r="M1171" i="2" s="1"/>
  <c r="K1172" i="2"/>
  <c r="M1172" i="2" s="1"/>
  <c r="K1173" i="2"/>
  <c r="M1173" i="2" s="1"/>
  <c r="K1174" i="2"/>
  <c r="M1174" i="2" s="1"/>
  <c r="K1175" i="2"/>
  <c r="M1175" i="2" s="1"/>
  <c r="K1176" i="2"/>
  <c r="M1176" i="2" s="1"/>
  <c r="K1177" i="2"/>
  <c r="M1177" i="2" s="1"/>
  <c r="K1178" i="2"/>
  <c r="M1178" i="2" s="1"/>
  <c r="K1179" i="2"/>
  <c r="M1179" i="2" s="1"/>
  <c r="K1180" i="2"/>
  <c r="M1180" i="2" s="1"/>
  <c r="K1181" i="2"/>
  <c r="M1181" i="2" s="1"/>
  <c r="K1182" i="2"/>
  <c r="M1182" i="2" s="1"/>
  <c r="K1183" i="2"/>
  <c r="M1183" i="2" s="1"/>
  <c r="K1184" i="2"/>
  <c r="M1184" i="2" s="1"/>
  <c r="K1185" i="2"/>
  <c r="M1185" i="2" s="1"/>
  <c r="K1186" i="2"/>
  <c r="M1186" i="2" s="1"/>
  <c r="K1187" i="2"/>
  <c r="M1187" i="2" s="1"/>
  <c r="K1188" i="2"/>
  <c r="M1188" i="2" s="1"/>
  <c r="K1189" i="2"/>
  <c r="M1189" i="2" s="1"/>
  <c r="K1190" i="2"/>
  <c r="M1190" i="2" s="1"/>
  <c r="K1191" i="2"/>
  <c r="M1191" i="2" s="1"/>
  <c r="K1192" i="2"/>
  <c r="M1192" i="2" s="1"/>
  <c r="K1193" i="2"/>
  <c r="M1193" i="2" s="1"/>
  <c r="K1194" i="2"/>
  <c r="M1194" i="2" s="1"/>
  <c r="K1195" i="2"/>
  <c r="M1195" i="2" s="1"/>
  <c r="K1196" i="2"/>
  <c r="M1196" i="2" s="1"/>
  <c r="K1197" i="2"/>
  <c r="M1197" i="2" s="1"/>
  <c r="K1198" i="2"/>
  <c r="M1198" i="2" s="1"/>
  <c r="K1199" i="2"/>
  <c r="M1199" i="2" s="1"/>
  <c r="K1200" i="2"/>
  <c r="M1200" i="2" s="1"/>
  <c r="K1201" i="2"/>
  <c r="M1201" i="2" s="1"/>
  <c r="K1202" i="2"/>
  <c r="M1202" i="2" s="1"/>
  <c r="K1203" i="2"/>
  <c r="M1203" i="2" s="1"/>
  <c r="K1204" i="2"/>
  <c r="M1204" i="2" s="1"/>
  <c r="K1205" i="2"/>
  <c r="M1205" i="2" s="1"/>
  <c r="K1206" i="2"/>
  <c r="M1206" i="2" s="1"/>
  <c r="K1207" i="2"/>
  <c r="M1207" i="2" s="1"/>
  <c r="K1208" i="2"/>
  <c r="M1208" i="2" s="1"/>
  <c r="K1209" i="2"/>
  <c r="M1209" i="2" s="1"/>
  <c r="K1210" i="2"/>
  <c r="M1210" i="2" s="1"/>
  <c r="K1211" i="2"/>
  <c r="M1211" i="2" s="1"/>
  <c r="K1212" i="2"/>
  <c r="M1212" i="2" s="1"/>
  <c r="K1213" i="2"/>
  <c r="M1213" i="2" s="1"/>
  <c r="K1214" i="2"/>
  <c r="M1214" i="2" s="1"/>
  <c r="K1215" i="2"/>
  <c r="M1215" i="2" s="1"/>
  <c r="K1216" i="2"/>
  <c r="M1216" i="2" s="1"/>
  <c r="K1217" i="2"/>
  <c r="M1217" i="2" s="1"/>
  <c r="K1218" i="2"/>
  <c r="M1218" i="2" s="1"/>
  <c r="K1219" i="2"/>
  <c r="M1219" i="2" s="1"/>
  <c r="K1220" i="2"/>
  <c r="M1220" i="2" s="1"/>
  <c r="K1221" i="2"/>
  <c r="M1221" i="2" s="1"/>
  <c r="K1222" i="2"/>
  <c r="M1222" i="2" s="1"/>
  <c r="K1223" i="2"/>
  <c r="M1223" i="2" s="1"/>
  <c r="K1224" i="2"/>
  <c r="M1224" i="2" s="1"/>
  <c r="K1225" i="2"/>
  <c r="M1225" i="2" s="1"/>
  <c r="K1226" i="2"/>
  <c r="M1226" i="2" s="1"/>
  <c r="K1227" i="2"/>
  <c r="M1227" i="2" s="1"/>
  <c r="K1228" i="2"/>
  <c r="M1228" i="2" s="1"/>
  <c r="K1229" i="2"/>
  <c r="M1229" i="2" s="1"/>
  <c r="K1230" i="2"/>
  <c r="M1230" i="2" s="1"/>
  <c r="K1231" i="2"/>
  <c r="M1231" i="2" s="1"/>
  <c r="K1232" i="2"/>
  <c r="M1232" i="2" s="1"/>
  <c r="K1233" i="2"/>
  <c r="M1233" i="2" s="1"/>
  <c r="K1234" i="2"/>
  <c r="M1234" i="2" s="1"/>
  <c r="K1235" i="2"/>
  <c r="M1235" i="2" s="1"/>
  <c r="K1236" i="2"/>
  <c r="M1236" i="2" s="1"/>
  <c r="K1237" i="2"/>
  <c r="M1237" i="2" s="1"/>
  <c r="K1238" i="2"/>
  <c r="M1238" i="2" s="1"/>
  <c r="K1239" i="2"/>
  <c r="M1239" i="2" s="1"/>
  <c r="K1240" i="2"/>
  <c r="M1240" i="2" s="1"/>
  <c r="K1241" i="2"/>
  <c r="M1241" i="2" s="1"/>
  <c r="K1242" i="2"/>
  <c r="M1242" i="2" s="1"/>
  <c r="K1243" i="2"/>
  <c r="M1243" i="2" s="1"/>
  <c r="K1244" i="2"/>
  <c r="M1244" i="2" s="1"/>
  <c r="K1245" i="2"/>
  <c r="M1245" i="2" s="1"/>
  <c r="K1246" i="2"/>
  <c r="M1246" i="2" s="1"/>
  <c r="K1247" i="2"/>
  <c r="M1247" i="2" s="1"/>
  <c r="K1248" i="2"/>
  <c r="M1248" i="2" s="1"/>
  <c r="K1249" i="2"/>
  <c r="M1249" i="2" s="1"/>
  <c r="K1250" i="2"/>
  <c r="M1250" i="2" s="1"/>
  <c r="K1251" i="2"/>
  <c r="M1251" i="2" s="1"/>
  <c r="K1252" i="2"/>
  <c r="M1252" i="2" s="1"/>
  <c r="K1253" i="2"/>
  <c r="M1253" i="2" s="1"/>
  <c r="K1254" i="2"/>
  <c r="M1254" i="2" s="1"/>
  <c r="K1255" i="2"/>
  <c r="M1255" i="2" s="1"/>
  <c r="K1256" i="2"/>
  <c r="M1256" i="2" s="1"/>
  <c r="K1257" i="2"/>
  <c r="M1257" i="2" s="1"/>
  <c r="K1258" i="2"/>
  <c r="M1258" i="2" s="1"/>
  <c r="K1259" i="2"/>
  <c r="M1259" i="2" s="1"/>
  <c r="K1260" i="2"/>
  <c r="M1260" i="2" s="1"/>
  <c r="K1261" i="2"/>
  <c r="M1261" i="2" s="1"/>
  <c r="K1262" i="2"/>
  <c r="M1262" i="2" s="1"/>
  <c r="K1263" i="2"/>
  <c r="M1263" i="2" s="1"/>
  <c r="K1264" i="2"/>
  <c r="M1264" i="2" s="1"/>
  <c r="K1265" i="2"/>
  <c r="M1265" i="2" s="1"/>
  <c r="K1266" i="2"/>
  <c r="M1266" i="2" s="1"/>
  <c r="K1267" i="2"/>
  <c r="M1267" i="2" s="1"/>
  <c r="K1268" i="2"/>
  <c r="M1268" i="2" s="1"/>
  <c r="K1269" i="2"/>
  <c r="M1269" i="2" s="1"/>
  <c r="K1270" i="2"/>
  <c r="M1270" i="2" s="1"/>
  <c r="K1271" i="2"/>
  <c r="M1271" i="2" s="1"/>
  <c r="K1272" i="2"/>
  <c r="M1272" i="2" s="1"/>
  <c r="K1273" i="2"/>
  <c r="M1273" i="2" s="1"/>
  <c r="K1274" i="2"/>
  <c r="M1274" i="2" s="1"/>
  <c r="K1275" i="2"/>
  <c r="M1275" i="2" s="1"/>
  <c r="K1276" i="2"/>
  <c r="M1276" i="2" s="1"/>
  <c r="K1277" i="2"/>
  <c r="M1277" i="2" s="1"/>
  <c r="K1278" i="2"/>
  <c r="M1278" i="2" s="1"/>
  <c r="K1279" i="2"/>
  <c r="M1279" i="2" s="1"/>
  <c r="K1280" i="2"/>
  <c r="M1280" i="2" s="1"/>
  <c r="K1281" i="2"/>
  <c r="M1281" i="2" s="1"/>
  <c r="K1282" i="2"/>
  <c r="M1282" i="2" s="1"/>
  <c r="K1283" i="2"/>
  <c r="M1283" i="2" s="1"/>
  <c r="K1284" i="2"/>
  <c r="M1284" i="2" s="1"/>
  <c r="K1285" i="2"/>
  <c r="M1285" i="2" s="1"/>
  <c r="K1286" i="2"/>
  <c r="M1286" i="2" s="1"/>
  <c r="K1287" i="2"/>
  <c r="M1287" i="2" s="1"/>
  <c r="K1288" i="2"/>
  <c r="M1288" i="2" s="1"/>
  <c r="K1289" i="2"/>
  <c r="M1289" i="2" s="1"/>
  <c r="K1290" i="2"/>
  <c r="M1290" i="2" s="1"/>
  <c r="K1291" i="2"/>
  <c r="M1291" i="2" s="1"/>
  <c r="K1292" i="2"/>
  <c r="M1292" i="2" s="1"/>
  <c r="K1293" i="2"/>
  <c r="M1293" i="2" s="1"/>
  <c r="K1294" i="2"/>
  <c r="M1294" i="2" s="1"/>
  <c r="K1295" i="2"/>
  <c r="M1295" i="2" s="1"/>
  <c r="K1296" i="2"/>
  <c r="M1296" i="2" s="1"/>
  <c r="K1297" i="2"/>
  <c r="M1297" i="2" s="1"/>
  <c r="K1298" i="2"/>
  <c r="M1298" i="2" s="1"/>
  <c r="K1299" i="2"/>
  <c r="M1299" i="2" s="1"/>
  <c r="K1300" i="2"/>
  <c r="M1300" i="2" s="1"/>
  <c r="K1301" i="2"/>
  <c r="M1301" i="2" s="1"/>
  <c r="K1302" i="2"/>
  <c r="M1302" i="2" s="1"/>
  <c r="K1303" i="2"/>
  <c r="M1303" i="2" s="1"/>
  <c r="K1304" i="2"/>
  <c r="M1304" i="2" s="1"/>
  <c r="K1305" i="2"/>
  <c r="M1305" i="2" s="1"/>
  <c r="K1306" i="2"/>
  <c r="M1306" i="2" s="1"/>
  <c r="K1307" i="2"/>
  <c r="M1307" i="2" s="1"/>
  <c r="K1308" i="2"/>
  <c r="M1308" i="2" s="1"/>
  <c r="K1309" i="2"/>
  <c r="M1309" i="2" s="1"/>
  <c r="K1310" i="2"/>
  <c r="M1310" i="2" s="1"/>
  <c r="K1311" i="2"/>
  <c r="M1311" i="2" s="1"/>
  <c r="K1312" i="2"/>
  <c r="M1312" i="2" s="1"/>
  <c r="K1313" i="2"/>
  <c r="M1313" i="2" s="1"/>
  <c r="K1314" i="2"/>
  <c r="M1314" i="2" s="1"/>
  <c r="K1315" i="2"/>
  <c r="M1315" i="2" s="1"/>
  <c r="K1316" i="2"/>
  <c r="M1316" i="2" s="1"/>
  <c r="K1317" i="2"/>
  <c r="M1317" i="2" s="1"/>
  <c r="K1318" i="2"/>
  <c r="M1318" i="2" s="1"/>
  <c r="K1319" i="2"/>
  <c r="M1319" i="2" s="1"/>
  <c r="K1320" i="2"/>
  <c r="M1320" i="2" s="1"/>
  <c r="K1321" i="2"/>
  <c r="M1321" i="2" s="1"/>
  <c r="K1322" i="2"/>
  <c r="M1322" i="2" s="1"/>
  <c r="K1323" i="2"/>
  <c r="M1323" i="2" s="1"/>
  <c r="K1324" i="2"/>
  <c r="M1324" i="2" s="1"/>
  <c r="K1325" i="2"/>
  <c r="M1325" i="2" s="1"/>
  <c r="K1326" i="2"/>
  <c r="M1326" i="2" s="1"/>
  <c r="K1327" i="2"/>
  <c r="M1327" i="2" s="1"/>
  <c r="K1328" i="2"/>
  <c r="M1328" i="2" s="1"/>
  <c r="K1329" i="2"/>
  <c r="M1329" i="2" s="1"/>
  <c r="K1330" i="2"/>
  <c r="M1330" i="2" s="1"/>
  <c r="K1331" i="2"/>
  <c r="M1331" i="2" s="1"/>
  <c r="K1332" i="2"/>
  <c r="M1332" i="2" s="1"/>
  <c r="K1333" i="2"/>
  <c r="M1333" i="2" s="1"/>
  <c r="K1334" i="2"/>
  <c r="M1334" i="2" s="1"/>
  <c r="K1335" i="2"/>
  <c r="M1335" i="2" s="1"/>
  <c r="K1336" i="2"/>
  <c r="M1336" i="2" s="1"/>
  <c r="K1337" i="2"/>
  <c r="M1337" i="2" s="1"/>
  <c r="K1338" i="2"/>
  <c r="M1338" i="2" s="1"/>
  <c r="K1339" i="2"/>
  <c r="M1339" i="2" s="1"/>
  <c r="K1340" i="2"/>
  <c r="M1340" i="2" s="1"/>
  <c r="K1341" i="2"/>
  <c r="M1341" i="2" s="1"/>
  <c r="K1342" i="2"/>
  <c r="M1342" i="2" s="1"/>
  <c r="K1343" i="2"/>
  <c r="M1343" i="2" s="1"/>
  <c r="K1344" i="2"/>
  <c r="M1344" i="2" s="1"/>
  <c r="K1345" i="2"/>
  <c r="M1345" i="2" s="1"/>
  <c r="K1346" i="2"/>
  <c r="M1346" i="2" s="1"/>
  <c r="K1347" i="2"/>
  <c r="M1347" i="2" s="1"/>
  <c r="K1348" i="2"/>
  <c r="M1348" i="2" s="1"/>
  <c r="K1349" i="2"/>
  <c r="M1349" i="2" s="1"/>
  <c r="K1350" i="2"/>
  <c r="M1350" i="2" s="1"/>
  <c r="K1351" i="2"/>
  <c r="M1351" i="2" s="1"/>
  <c r="K1352" i="2"/>
  <c r="M1352" i="2" s="1"/>
  <c r="K1353" i="2"/>
  <c r="M1353" i="2" s="1"/>
  <c r="K1354" i="2"/>
  <c r="M1354" i="2" s="1"/>
  <c r="K1355" i="2"/>
  <c r="M1355" i="2" s="1"/>
  <c r="K1356" i="2"/>
  <c r="M1356" i="2" s="1"/>
  <c r="K1357" i="2"/>
  <c r="M1357" i="2" s="1"/>
  <c r="K1358" i="2"/>
  <c r="M1358" i="2" s="1"/>
  <c r="K1359" i="2"/>
  <c r="M1359" i="2" s="1"/>
  <c r="K1360" i="2"/>
  <c r="M1360" i="2" s="1"/>
  <c r="K1361" i="2"/>
  <c r="M1361" i="2" s="1"/>
  <c r="K1362" i="2"/>
  <c r="M1362" i="2" s="1"/>
  <c r="K1363" i="2"/>
  <c r="M1363" i="2" s="1"/>
  <c r="K1364" i="2"/>
  <c r="M1364" i="2" s="1"/>
  <c r="K1365" i="2"/>
  <c r="M1365" i="2" s="1"/>
  <c r="K1366" i="2"/>
  <c r="M1366" i="2" s="1"/>
  <c r="K1367" i="2"/>
  <c r="M1367" i="2" s="1"/>
  <c r="K1368" i="2"/>
  <c r="M1368" i="2" s="1"/>
  <c r="K1369" i="2"/>
  <c r="M1369" i="2" s="1"/>
  <c r="K1370" i="2"/>
  <c r="M1370" i="2" s="1"/>
  <c r="K1371" i="2"/>
  <c r="M1371" i="2" s="1"/>
  <c r="K1372" i="2"/>
  <c r="M1372" i="2" s="1"/>
  <c r="K1373" i="2"/>
  <c r="M1373" i="2" s="1"/>
  <c r="K1374" i="2"/>
  <c r="M1374" i="2" s="1"/>
  <c r="K1375" i="2"/>
  <c r="M1375" i="2" s="1"/>
  <c r="K1376" i="2"/>
  <c r="M1376" i="2" s="1"/>
  <c r="K1377" i="2"/>
  <c r="M1377" i="2" s="1"/>
  <c r="K1378" i="2"/>
  <c r="M1378" i="2" s="1"/>
  <c r="K1379" i="2"/>
  <c r="M1379" i="2" s="1"/>
  <c r="K1380" i="2"/>
  <c r="M1380" i="2" s="1"/>
  <c r="K1381" i="2"/>
  <c r="M1381" i="2" s="1"/>
  <c r="K1382" i="2"/>
  <c r="M1382" i="2" s="1"/>
  <c r="K1383" i="2"/>
  <c r="M1383" i="2" s="1"/>
  <c r="K1384" i="2"/>
  <c r="M1384" i="2" s="1"/>
  <c r="K1385" i="2"/>
  <c r="M1385" i="2" s="1"/>
  <c r="K1386" i="2"/>
  <c r="M1386" i="2" s="1"/>
  <c r="K1387" i="2"/>
  <c r="M1387" i="2" s="1"/>
  <c r="K1388" i="2"/>
  <c r="M1388" i="2" s="1"/>
  <c r="K1389" i="2"/>
  <c r="M1389" i="2" s="1"/>
  <c r="K1390" i="2"/>
  <c r="M1390" i="2" s="1"/>
  <c r="K1391" i="2"/>
  <c r="M1391" i="2" s="1"/>
  <c r="K1392" i="2"/>
  <c r="M1392" i="2" s="1"/>
  <c r="K1393" i="2"/>
  <c r="M1393" i="2" s="1"/>
  <c r="K1394" i="2"/>
  <c r="M1394" i="2" s="1"/>
  <c r="K1395" i="2"/>
  <c r="M1395" i="2" s="1"/>
  <c r="K1396" i="2"/>
  <c r="M1396" i="2" s="1"/>
  <c r="K1397" i="2"/>
  <c r="M1397" i="2" s="1"/>
  <c r="K1398" i="2"/>
  <c r="M1398" i="2" s="1"/>
  <c r="K1399" i="2"/>
  <c r="M1399" i="2" s="1"/>
  <c r="K1400" i="2"/>
  <c r="M1400" i="2" s="1"/>
  <c r="K1401" i="2"/>
  <c r="M1401" i="2" s="1"/>
  <c r="K1402" i="2"/>
  <c r="M1402" i="2" s="1"/>
  <c r="K1403" i="2"/>
  <c r="M1403" i="2" s="1"/>
  <c r="K1404" i="2"/>
  <c r="M1404" i="2" s="1"/>
  <c r="K1405" i="2"/>
  <c r="M1405" i="2" s="1"/>
  <c r="K1406" i="2"/>
  <c r="M1406" i="2" s="1"/>
  <c r="K1407" i="2"/>
  <c r="M1407" i="2" s="1"/>
  <c r="K1408" i="2"/>
  <c r="M1408" i="2" s="1"/>
  <c r="K1409" i="2"/>
  <c r="M1409" i="2" s="1"/>
  <c r="K1410" i="2"/>
  <c r="M1410" i="2" s="1"/>
  <c r="K1411" i="2"/>
  <c r="M1411" i="2" s="1"/>
  <c r="K1412" i="2"/>
  <c r="M1412" i="2" s="1"/>
  <c r="K1413" i="2"/>
  <c r="M1413" i="2" s="1"/>
  <c r="K1414" i="2"/>
  <c r="M1414" i="2" s="1"/>
  <c r="K1415" i="2"/>
  <c r="M1415" i="2" s="1"/>
  <c r="K1416" i="2"/>
  <c r="M1416" i="2" s="1"/>
  <c r="K1417" i="2"/>
  <c r="M1417" i="2" s="1"/>
  <c r="K1418" i="2"/>
  <c r="M1418" i="2" s="1"/>
  <c r="K1419" i="2"/>
  <c r="M1419" i="2" s="1"/>
  <c r="K1420" i="2"/>
  <c r="M1420" i="2" s="1"/>
  <c r="K1421" i="2"/>
  <c r="M1421" i="2" s="1"/>
  <c r="K1422" i="2"/>
  <c r="M1422" i="2" s="1"/>
  <c r="K1423" i="2"/>
  <c r="M1423" i="2" s="1"/>
  <c r="K1424" i="2"/>
  <c r="M1424" i="2" s="1"/>
  <c r="K1425" i="2"/>
  <c r="M1425" i="2" s="1"/>
  <c r="K1426" i="2"/>
  <c r="M1426" i="2" s="1"/>
  <c r="K1427" i="2"/>
  <c r="M1427" i="2" s="1"/>
  <c r="K1428" i="2"/>
  <c r="M1428" i="2" s="1"/>
  <c r="K1429" i="2"/>
  <c r="M1429" i="2" s="1"/>
  <c r="K1430" i="2"/>
  <c r="M1430" i="2" s="1"/>
  <c r="K1431" i="2"/>
  <c r="M1431" i="2" s="1"/>
  <c r="K1432" i="2"/>
  <c r="M1432" i="2" s="1"/>
  <c r="K1433" i="2"/>
  <c r="M1433" i="2" s="1"/>
  <c r="K1434" i="2"/>
  <c r="M1434" i="2" s="1"/>
  <c r="K1435" i="2"/>
  <c r="M1435" i="2" s="1"/>
  <c r="K1436" i="2"/>
  <c r="M1436" i="2" s="1"/>
  <c r="K1437" i="2"/>
  <c r="M1437" i="2" s="1"/>
  <c r="K1438" i="2"/>
  <c r="M1438" i="2" s="1"/>
  <c r="K1439" i="2"/>
  <c r="M1439" i="2" s="1"/>
  <c r="K1440" i="2"/>
  <c r="M1440" i="2" s="1"/>
  <c r="K1441" i="2"/>
  <c r="M1441" i="2" s="1"/>
  <c r="K1442" i="2"/>
  <c r="M1442" i="2" s="1"/>
  <c r="K1443" i="2"/>
  <c r="M1443" i="2" s="1"/>
  <c r="K1444" i="2"/>
  <c r="M1444" i="2" s="1"/>
  <c r="K1445" i="2"/>
  <c r="M1445" i="2" s="1"/>
  <c r="K1446" i="2"/>
  <c r="M1446" i="2" s="1"/>
  <c r="K1447" i="2"/>
  <c r="M1447" i="2" s="1"/>
  <c r="K1448" i="2"/>
  <c r="M1448" i="2" s="1"/>
  <c r="K1449" i="2"/>
  <c r="M1449" i="2" s="1"/>
  <c r="K1450" i="2"/>
  <c r="M1450" i="2" s="1"/>
  <c r="K1451" i="2"/>
  <c r="M1451" i="2" s="1"/>
  <c r="K1452" i="2"/>
  <c r="M1452" i="2" s="1"/>
  <c r="K1453" i="2"/>
  <c r="M1453" i="2" s="1"/>
  <c r="K1454" i="2"/>
  <c r="M1454" i="2" s="1"/>
  <c r="K1455" i="2"/>
  <c r="M1455" i="2" s="1"/>
  <c r="K1456" i="2"/>
  <c r="M1456" i="2" s="1"/>
  <c r="K1457" i="2"/>
  <c r="M1457" i="2" s="1"/>
  <c r="K1458" i="2"/>
  <c r="M1458" i="2" s="1"/>
  <c r="K1459" i="2"/>
  <c r="M1459" i="2" s="1"/>
  <c r="K1460" i="2"/>
  <c r="M1460" i="2" s="1"/>
  <c r="K1461" i="2"/>
  <c r="M1461" i="2" s="1"/>
  <c r="K1462" i="2"/>
  <c r="M1462" i="2" s="1"/>
  <c r="K1463" i="2"/>
  <c r="M1463" i="2" s="1"/>
  <c r="K1464" i="2"/>
  <c r="M1464" i="2" s="1"/>
  <c r="K1465" i="2"/>
  <c r="M1465" i="2" s="1"/>
  <c r="K1466" i="2"/>
  <c r="M1466" i="2" s="1"/>
  <c r="K1467" i="2"/>
  <c r="M1467" i="2" s="1"/>
  <c r="K1468" i="2"/>
  <c r="M1468" i="2" s="1"/>
  <c r="K1469" i="2"/>
  <c r="M1469" i="2" s="1"/>
  <c r="K1470" i="2"/>
  <c r="M1470" i="2" s="1"/>
  <c r="K1471" i="2"/>
  <c r="M1471" i="2" s="1"/>
  <c r="K1472" i="2"/>
  <c r="M1472" i="2" s="1"/>
  <c r="K1473" i="2"/>
  <c r="M1473" i="2" s="1"/>
  <c r="K1474" i="2"/>
  <c r="M1474" i="2" s="1"/>
  <c r="K1475" i="2"/>
  <c r="M1475" i="2" s="1"/>
  <c r="K1476" i="2"/>
  <c r="M1476" i="2" s="1"/>
  <c r="K1477" i="2"/>
  <c r="M1477" i="2" s="1"/>
  <c r="K1478" i="2"/>
  <c r="M1478" i="2" s="1"/>
  <c r="K1479" i="2"/>
  <c r="M1479" i="2" s="1"/>
  <c r="K1480" i="2"/>
  <c r="M1480" i="2" s="1"/>
  <c r="K1481" i="2"/>
  <c r="M1481" i="2" s="1"/>
  <c r="K1482" i="2"/>
  <c r="M1482" i="2" s="1"/>
  <c r="K1483" i="2"/>
  <c r="M1483" i="2" s="1"/>
  <c r="K1484" i="2"/>
  <c r="M1484" i="2" s="1"/>
  <c r="K1485" i="2"/>
  <c r="M1485" i="2" s="1"/>
  <c r="K1486" i="2"/>
  <c r="M1486" i="2" s="1"/>
  <c r="K1487" i="2"/>
  <c r="M1487" i="2" s="1"/>
  <c r="K1488" i="2"/>
  <c r="M1488" i="2" s="1"/>
  <c r="K1489" i="2"/>
  <c r="M1489" i="2" s="1"/>
  <c r="K1490" i="2"/>
  <c r="M1490" i="2" s="1"/>
  <c r="K1491" i="2"/>
  <c r="M1491" i="2" s="1"/>
  <c r="K1492" i="2"/>
  <c r="M1492" i="2" s="1"/>
  <c r="K1493" i="2"/>
  <c r="M1493" i="2" s="1"/>
  <c r="K1494" i="2"/>
  <c r="M1494" i="2" s="1"/>
  <c r="K1495" i="2"/>
  <c r="M1495" i="2" s="1"/>
  <c r="K1496" i="2"/>
  <c r="M1496" i="2" s="1"/>
  <c r="K1497" i="2"/>
  <c r="M1497" i="2" s="1"/>
  <c r="K1498" i="2"/>
  <c r="M1498" i="2" s="1"/>
  <c r="K1499" i="2"/>
  <c r="M1499" i="2" s="1"/>
  <c r="K1500" i="2"/>
  <c r="M1500" i="2" s="1"/>
  <c r="K1501" i="2"/>
  <c r="M1501" i="2" s="1"/>
  <c r="K1502" i="2"/>
  <c r="M1502" i="2" s="1"/>
  <c r="K1503" i="2"/>
  <c r="M1503" i="2" s="1"/>
  <c r="K1504" i="2"/>
  <c r="M1504" i="2" s="1"/>
  <c r="K1505" i="2"/>
  <c r="M1505" i="2" s="1"/>
  <c r="K1506" i="2"/>
  <c r="M1506" i="2" s="1"/>
  <c r="K1507" i="2"/>
  <c r="M1507" i="2" s="1"/>
  <c r="K1508" i="2"/>
  <c r="M1508" i="2" s="1"/>
  <c r="K1509" i="2"/>
  <c r="M1509" i="2" s="1"/>
  <c r="K1510" i="2"/>
  <c r="M1510" i="2" s="1"/>
  <c r="K1511" i="2"/>
  <c r="M1511" i="2" s="1"/>
  <c r="K1512" i="2"/>
  <c r="M1512" i="2" s="1"/>
  <c r="K1513" i="2"/>
  <c r="M1513" i="2" s="1"/>
  <c r="K1514" i="2"/>
  <c r="M1514" i="2" s="1"/>
  <c r="K1515" i="2"/>
  <c r="M1515" i="2" s="1"/>
  <c r="K1516" i="2"/>
  <c r="M1516" i="2" s="1"/>
  <c r="K1517" i="2"/>
  <c r="M1517" i="2" s="1"/>
  <c r="K1518" i="2"/>
  <c r="M1518" i="2" s="1"/>
  <c r="K1519" i="2"/>
  <c r="M1519" i="2" s="1"/>
  <c r="K1520" i="2"/>
  <c r="M1520" i="2" s="1"/>
  <c r="K1521" i="2"/>
  <c r="M1521" i="2" s="1"/>
  <c r="K1522" i="2"/>
  <c r="M1522" i="2" s="1"/>
  <c r="K1523" i="2"/>
  <c r="M1523" i="2" s="1"/>
  <c r="K1524" i="2"/>
  <c r="M1524" i="2" s="1"/>
  <c r="K1525" i="2"/>
  <c r="M1525" i="2" s="1"/>
  <c r="K1526" i="2"/>
  <c r="M1526" i="2" s="1"/>
  <c r="K1527" i="2"/>
  <c r="M1527" i="2" s="1"/>
  <c r="K1528" i="2"/>
  <c r="M1528" i="2" s="1"/>
  <c r="K1529" i="2"/>
  <c r="M1529" i="2" s="1"/>
  <c r="K1530" i="2"/>
  <c r="M1530" i="2" s="1"/>
  <c r="K1531" i="2"/>
  <c r="M1531" i="2" s="1"/>
  <c r="K1532" i="2"/>
  <c r="M1532" i="2" s="1"/>
  <c r="K1533" i="2"/>
  <c r="M1533" i="2" s="1"/>
  <c r="K1534" i="2"/>
  <c r="M1534" i="2" s="1"/>
  <c r="K1535" i="2"/>
  <c r="M1535" i="2" s="1"/>
  <c r="K1536" i="2"/>
  <c r="M1536" i="2" s="1"/>
  <c r="K1537" i="2"/>
  <c r="M1537" i="2" s="1"/>
  <c r="K1538" i="2"/>
  <c r="M1538" i="2" s="1"/>
  <c r="K1539" i="2"/>
  <c r="M1539" i="2" s="1"/>
  <c r="K1540" i="2"/>
  <c r="M1540" i="2" s="1"/>
  <c r="K1541" i="2"/>
  <c r="M1541" i="2" s="1"/>
  <c r="K1542" i="2"/>
  <c r="M1542" i="2" s="1"/>
  <c r="K1543" i="2"/>
  <c r="M1543" i="2" s="1"/>
  <c r="K1544" i="2"/>
  <c r="M1544" i="2" s="1"/>
  <c r="K1545" i="2"/>
  <c r="M1545" i="2" s="1"/>
  <c r="K1546" i="2"/>
  <c r="M1546" i="2" s="1"/>
  <c r="K1547" i="2"/>
  <c r="M1547" i="2" s="1"/>
  <c r="K1548" i="2"/>
  <c r="M1548" i="2" s="1"/>
  <c r="K1549" i="2"/>
  <c r="M1549" i="2" s="1"/>
  <c r="K1550" i="2"/>
  <c r="M1550" i="2" s="1"/>
  <c r="K1551" i="2"/>
  <c r="M1551" i="2" s="1"/>
  <c r="K1552" i="2"/>
  <c r="M1552" i="2" s="1"/>
  <c r="K1553" i="2"/>
  <c r="M1553" i="2" s="1"/>
  <c r="K1554" i="2"/>
  <c r="M1554" i="2" s="1"/>
  <c r="K1555" i="2"/>
  <c r="M1555" i="2" s="1"/>
  <c r="K1556" i="2"/>
  <c r="M1556" i="2" s="1"/>
  <c r="K1557" i="2"/>
  <c r="M1557" i="2" s="1"/>
  <c r="K1558" i="2"/>
  <c r="M1558" i="2" s="1"/>
  <c r="K1559" i="2"/>
  <c r="M1559" i="2" s="1"/>
  <c r="K1560" i="2"/>
  <c r="M1560" i="2" s="1"/>
  <c r="K1561" i="2"/>
  <c r="M1561" i="2" s="1"/>
  <c r="K1562" i="2"/>
  <c r="M1562" i="2" s="1"/>
  <c r="K1563" i="2"/>
  <c r="M1563" i="2" s="1"/>
  <c r="K1564" i="2"/>
  <c r="M1564" i="2" s="1"/>
  <c r="K1565" i="2"/>
  <c r="M1565" i="2" s="1"/>
  <c r="K1566" i="2"/>
  <c r="M1566" i="2" s="1"/>
  <c r="K1567" i="2"/>
  <c r="M1567" i="2" s="1"/>
  <c r="K1568" i="2"/>
  <c r="M1568" i="2" s="1"/>
  <c r="K1569" i="2"/>
  <c r="M1569" i="2" s="1"/>
  <c r="K1570" i="2"/>
  <c r="M1570" i="2" s="1"/>
  <c r="K1571" i="2"/>
  <c r="M1571" i="2" s="1"/>
  <c r="K1572" i="2"/>
  <c r="M1572" i="2" s="1"/>
  <c r="K1573" i="2"/>
  <c r="M1573" i="2" s="1"/>
  <c r="K1574" i="2"/>
  <c r="M1574" i="2" s="1"/>
  <c r="K1575" i="2"/>
  <c r="M1575" i="2" s="1"/>
  <c r="K1576" i="2"/>
  <c r="M1576" i="2" s="1"/>
  <c r="K1577" i="2"/>
  <c r="M1577" i="2" s="1"/>
  <c r="K1578" i="2"/>
  <c r="M1578" i="2" s="1"/>
  <c r="K1579" i="2"/>
  <c r="M1579" i="2" s="1"/>
  <c r="K1580" i="2"/>
  <c r="M1580" i="2" s="1"/>
  <c r="K1581" i="2"/>
  <c r="M1581" i="2" s="1"/>
  <c r="K1582" i="2"/>
  <c r="M1582" i="2" s="1"/>
  <c r="K1583" i="2"/>
  <c r="M1583" i="2" s="1"/>
  <c r="K1584" i="2"/>
  <c r="M1584" i="2" s="1"/>
  <c r="K1585" i="2"/>
  <c r="M1585" i="2" s="1"/>
  <c r="K1586" i="2"/>
  <c r="M1586" i="2" s="1"/>
  <c r="K1587" i="2"/>
  <c r="M1587" i="2" s="1"/>
  <c r="K1588" i="2"/>
  <c r="M1588" i="2" s="1"/>
  <c r="K1589" i="2"/>
  <c r="M1589" i="2" s="1"/>
  <c r="K1590" i="2"/>
  <c r="M1590" i="2" s="1"/>
  <c r="K1591" i="2"/>
  <c r="M1591" i="2" s="1"/>
  <c r="K1592" i="2"/>
  <c r="M1592" i="2" s="1"/>
  <c r="K1593" i="2"/>
  <c r="M1593" i="2" s="1"/>
  <c r="K1594" i="2"/>
  <c r="M1594" i="2" s="1"/>
  <c r="K1595" i="2"/>
  <c r="M1595" i="2" s="1"/>
  <c r="K1596" i="2"/>
  <c r="M1596" i="2" s="1"/>
  <c r="K1597" i="2"/>
  <c r="M1597" i="2" s="1"/>
  <c r="K1598" i="2"/>
  <c r="M1598" i="2" s="1"/>
  <c r="K1599" i="2"/>
  <c r="M1599" i="2" s="1"/>
  <c r="K1600" i="2"/>
  <c r="M1600" i="2" s="1"/>
  <c r="K1601" i="2"/>
  <c r="M1601" i="2" s="1"/>
  <c r="K1602" i="2"/>
  <c r="M1602" i="2" s="1"/>
  <c r="K1603" i="2"/>
  <c r="M1603" i="2" s="1"/>
  <c r="K1604" i="2"/>
  <c r="M1604" i="2" s="1"/>
  <c r="K1605" i="2"/>
  <c r="M1605" i="2" s="1"/>
  <c r="K1606" i="2"/>
  <c r="M1606" i="2" s="1"/>
  <c r="K1607" i="2"/>
  <c r="M1607" i="2" s="1"/>
  <c r="K1608" i="2"/>
  <c r="M1608" i="2" s="1"/>
  <c r="K1609" i="2"/>
  <c r="M1609" i="2" s="1"/>
  <c r="K1610" i="2"/>
  <c r="M1610" i="2" s="1"/>
  <c r="K1611" i="2"/>
  <c r="M1611" i="2" s="1"/>
  <c r="K1612" i="2"/>
  <c r="M1612" i="2" s="1"/>
  <c r="K1613" i="2"/>
  <c r="M1613" i="2" s="1"/>
  <c r="K1614" i="2"/>
  <c r="M1614" i="2" s="1"/>
  <c r="K1615" i="2"/>
  <c r="M1615" i="2" s="1"/>
  <c r="K1616" i="2"/>
  <c r="M1616" i="2" s="1"/>
  <c r="K1617" i="2"/>
  <c r="M1617" i="2" s="1"/>
  <c r="K1618" i="2"/>
  <c r="M1618" i="2" s="1"/>
  <c r="K1619" i="2"/>
  <c r="M1619" i="2" s="1"/>
  <c r="K1620" i="2"/>
  <c r="M1620" i="2" s="1"/>
  <c r="K1621" i="2"/>
  <c r="M1621" i="2" s="1"/>
  <c r="K1622" i="2"/>
  <c r="M1622" i="2" s="1"/>
  <c r="K1623" i="2"/>
  <c r="M1623" i="2" s="1"/>
  <c r="K1624" i="2"/>
  <c r="M1624" i="2" s="1"/>
  <c r="K1625" i="2"/>
  <c r="M1625" i="2" s="1"/>
  <c r="K1626" i="2"/>
  <c r="M1626" i="2" s="1"/>
  <c r="K1627" i="2"/>
  <c r="M1627" i="2" s="1"/>
  <c r="K1628" i="2"/>
  <c r="M1628" i="2" s="1"/>
  <c r="K1629" i="2"/>
  <c r="M1629" i="2" s="1"/>
  <c r="K1630" i="2"/>
  <c r="M1630" i="2" s="1"/>
  <c r="K1631" i="2"/>
  <c r="M1631" i="2" s="1"/>
  <c r="K1632" i="2"/>
  <c r="M1632" i="2" s="1"/>
  <c r="K1633" i="2"/>
  <c r="M1633" i="2" s="1"/>
  <c r="K1634" i="2"/>
  <c r="M1634" i="2" s="1"/>
  <c r="K1635" i="2"/>
  <c r="M1635" i="2" s="1"/>
  <c r="K1636" i="2"/>
  <c r="M1636" i="2" s="1"/>
  <c r="K1637" i="2"/>
  <c r="M1637" i="2" s="1"/>
  <c r="K1638" i="2"/>
  <c r="M1638" i="2" s="1"/>
  <c r="K1639" i="2"/>
  <c r="M1639" i="2" s="1"/>
  <c r="K1640" i="2"/>
  <c r="M1640" i="2" s="1"/>
  <c r="K1641" i="2"/>
  <c r="M1641" i="2" s="1"/>
  <c r="K1642" i="2"/>
  <c r="M1642" i="2" s="1"/>
  <c r="K1643" i="2"/>
  <c r="M1643" i="2" s="1"/>
  <c r="K1644" i="2"/>
  <c r="M1644" i="2" s="1"/>
  <c r="K1645" i="2"/>
  <c r="M1645" i="2" s="1"/>
  <c r="K1646" i="2"/>
  <c r="M1646" i="2" s="1"/>
  <c r="K1647" i="2"/>
  <c r="M1647" i="2" s="1"/>
  <c r="K1648" i="2"/>
  <c r="M1648" i="2" s="1"/>
  <c r="K1649" i="2"/>
  <c r="M1649" i="2" s="1"/>
  <c r="K1650" i="2"/>
  <c r="M1650" i="2" s="1"/>
  <c r="K1651" i="2"/>
  <c r="M1651" i="2" s="1"/>
  <c r="K1652" i="2"/>
  <c r="M1652" i="2" s="1"/>
  <c r="K1653" i="2"/>
  <c r="M1653" i="2" s="1"/>
  <c r="K1654" i="2"/>
  <c r="M1654" i="2" s="1"/>
  <c r="K1655" i="2"/>
  <c r="M1655" i="2" s="1"/>
  <c r="K1656" i="2"/>
  <c r="M1656" i="2" s="1"/>
  <c r="K1657" i="2"/>
  <c r="M1657" i="2" s="1"/>
  <c r="K1658" i="2"/>
  <c r="M1658" i="2" s="1"/>
  <c r="K1659" i="2"/>
  <c r="M1659" i="2" s="1"/>
  <c r="K1660" i="2"/>
  <c r="M1660" i="2" s="1"/>
  <c r="K1661" i="2"/>
  <c r="M1661" i="2" s="1"/>
  <c r="K1662" i="2"/>
  <c r="M1662" i="2" s="1"/>
  <c r="K1663" i="2"/>
  <c r="M1663" i="2" s="1"/>
  <c r="K1664" i="2"/>
  <c r="M1664" i="2" s="1"/>
  <c r="K1665" i="2"/>
  <c r="M1665" i="2" s="1"/>
  <c r="K1666" i="2"/>
  <c r="M1666" i="2" s="1"/>
  <c r="K1667" i="2"/>
  <c r="M1667" i="2" s="1"/>
  <c r="K1668" i="2"/>
  <c r="M1668" i="2" s="1"/>
  <c r="K1669" i="2"/>
  <c r="M1669" i="2" s="1"/>
  <c r="K1670" i="2"/>
  <c r="M1670" i="2" s="1"/>
  <c r="K1671" i="2"/>
  <c r="M1671" i="2" s="1"/>
  <c r="K1672" i="2"/>
  <c r="M1672" i="2" s="1"/>
  <c r="K1673" i="2"/>
  <c r="M1673" i="2" s="1"/>
  <c r="K1674" i="2"/>
  <c r="M1674" i="2" s="1"/>
  <c r="K1675" i="2"/>
  <c r="M1675" i="2" s="1"/>
  <c r="K1676" i="2"/>
  <c r="M1676" i="2" s="1"/>
  <c r="K1677" i="2"/>
  <c r="M1677" i="2" s="1"/>
  <c r="K1678" i="2"/>
  <c r="M1678" i="2" s="1"/>
  <c r="K1679" i="2"/>
  <c r="M1679" i="2" s="1"/>
  <c r="K1680" i="2"/>
  <c r="M1680" i="2" s="1"/>
  <c r="K1681" i="2"/>
  <c r="M1681" i="2" s="1"/>
  <c r="K1682" i="2"/>
  <c r="M1682" i="2" s="1"/>
  <c r="K1683" i="2"/>
  <c r="M1683" i="2" s="1"/>
  <c r="K1684" i="2"/>
  <c r="M1684" i="2" s="1"/>
  <c r="K1685" i="2"/>
  <c r="M1685" i="2" s="1"/>
  <c r="K1686" i="2"/>
  <c r="M1686" i="2" s="1"/>
  <c r="K1687" i="2"/>
  <c r="M1687" i="2" s="1"/>
  <c r="K1688" i="2"/>
  <c r="M1688" i="2" s="1"/>
  <c r="K1689" i="2"/>
  <c r="M1689" i="2" s="1"/>
  <c r="K1690" i="2"/>
  <c r="M1690" i="2" s="1"/>
  <c r="K1691" i="2"/>
  <c r="M1691" i="2" s="1"/>
  <c r="K1692" i="2"/>
  <c r="M1692" i="2" s="1"/>
  <c r="K1693" i="2"/>
  <c r="M1693" i="2" s="1"/>
  <c r="K1694" i="2"/>
  <c r="M1694" i="2" s="1"/>
  <c r="K1695" i="2"/>
  <c r="M1695" i="2" s="1"/>
  <c r="K1696" i="2"/>
  <c r="M1696" i="2" s="1"/>
  <c r="K1697" i="2"/>
  <c r="M1697" i="2" s="1"/>
  <c r="K1698" i="2"/>
  <c r="M1698" i="2" s="1"/>
  <c r="K1699" i="2"/>
  <c r="M1699" i="2" s="1"/>
  <c r="K1700" i="2"/>
  <c r="M1700" i="2" s="1"/>
  <c r="K1701" i="2"/>
  <c r="M1701" i="2" s="1"/>
  <c r="K1702" i="2"/>
  <c r="M1702" i="2" s="1"/>
  <c r="K1703" i="2"/>
  <c r="M1703" i="2" s="1"/>
  <c r="K1704" i="2"/>
  <c r="M1704" i="2" s="1"/>
  <c r="K1705" i="2"/>
  <c r="M1705" i="2" s="1"/>
  <c r="K1706" i="2"/>
  <c r="M1706" i="2" s="1"/>
  <c r="K1707" i="2"/>
  <c r="M1707" i="2" s="1"/>
  <c r="K1708" i="2"/>
  <c r="M1708" i="2" s="1"/>
  <c r="K1709" i="2"/>
  <c r="M1709" i="2" s="1"/>
  <c r="K1710" i="2"/>
  <c r="M1710" i="2" s="1"/>
  <c r="K1711" i="2"/>
  <c r="M1711" i="2" s="1"/>
  <c r="K1712" i="2"/>
  <c r="M1712" i="2" s="1"/>
  <c r="K1713" i="2"/>
  <c r="M1713" i="2" s="1"/>
  <c r="K1714" i="2"/>
  <c r="M1714" i="2" s="1"/>
  <c r="K1715" i="2"/>
  <c r="M1715" i="2" s="1"/>
  <c r="K1716" i="2"/>
  <c r="M1716" i="2" s="1"/>
  <c r="K1717" i="2"/>
  <c r="M1717" i="2" s="1"/>
  <c r="K1718" i="2"/>
  <c r="M1718" i="2" s="1"/>
  <c r="K1719" i="2"/>
  <c r="M1719" i="2" s="1"/>
  <c r="K1720" i="2"/>
  <c r="M1720" i="2" s="1"/>
  <c r="K1721" i="2"/>
  <c r="M1721" i="2" s="1"/>
  <c r="K1722" i="2"/>
  <c r="M1722" i="2" s="1"/>
  <c r="K1723" i="2"/>
  <c r="M1723" i="2" s="1"/>
  <c r="K1724" i="2"/>
  <c r="M1724" i="2" s="1"/>
  <c r="K1725" i="2"/>
  <c r="M1725" i="2" s="1"/>
  <c r="K1726" i="2"/>
  <c r="M1726" i="2" s="1"/>
  <c r="K1727" i="2"/>
  <c r="M1727" i="2" s="1"/>
  <c r="K1728" i="2"/>
  <c r="M1728" i="2" s="1"/>
  <c r="K1729" i="2"/>
  <c r="M1729" i="2" s="1"/>
  <c r="K1730" i="2"/>
  <c r="M1730" i="2" s="1"/>
  <c r="K1731" i="2"/>
  <c r="M1731" i="2" s="1"/>
  <c r="K1732" i="2"/>
  <c r="M1732" i="2" s="1"/>
  <c r="K1733" i="2"/>
  <c r="M1733" i="2" s="1"/>
  <c r="K1734" i="2"/>
  <c r="M1734" i="2" s="1"/>
  <c r="K1735" i="2"/>
  <c r="M1735" i="2" s="1"/>
  <c r="K1736" i="2"/>
  <c r="M1736" i="2" s="1"/>
  <c r="K1737" i="2"/>
  <c r="M1737" i="2" s="1"/>
  <c r="K1738" i="2"/>
  <c r="M1738" i="2" s="1"/>
  <c r="K1739" i="2"/>
  <c r="M1739" i="2" s="1"/>
  <c r="K1740" i="2"/>
  <c r="M1740" i="2" s="1"/>
  <c r="K1741" i="2"/>
  <c r="M1741" i="2" s="1"/>
  <c r="K1742" i="2"/>
  <c r="M1742" i="2" s="1"/>
  <c r="K1743" i="2"/>
  <c r="M1743" i="2" s="1"/>
  <c r="K1744" i="2"/>
  <c r="M1744" i="2" s="1"/>
  <c r="K1745" i="2"/>
  <c r="M1745" i="2" s="1"/>
  <c r="K1746" i="2"/>
  <c r="M1746" i="2" s="1"/>
  <c r="K1747" i="2"/>
  <c r="M1747" i="2" s="1"/>
  <c r="K1748" i="2"/>
  <c r="M1748" i="2" s="1"/>
  <c r="K1749" i="2"/>
  <c r="M1749" i="2" s="1"/>
  <c r="K1750" i="2"/>
  <c r="M1750" i="2" s="1"/>
  <c r="K1751" i="2"/>
  <c r="M1751" i="2" s="1"/>
  <c r="K1752" i="2"/>
  <c r="M1752" i="2" s="1"/>
  <c r="K1753" i="2"/>
  <c r="M1753" i="2" s="1"/>
  <c r="K1754" i="2"/>
  <c r="M1754" i="2" s="1"/>
  <c r="K1755" i="2"/>
  <c r="M1755" i="2" s="1"/>
  <c r="K1756" i="2"/>
  <c r="M1756" i="2" s="1"/>
  <c r="K1757" i="2"/>
  <c r="M1757" i="2" s="1"/>
  <c r="K1758" i="2"/>
  <c r="M1758" i="2" s="1"/>
  <c r="K1759" i="2"/>
  <c r="M1759" i="2" s="1"/>
  <c r="K1760" i="2"/>
  <c r="M1760" i="2" s="1"/>
  <c r="K1761" i="2"/>
  <c r="M1761" i="2" s="1"/>
  <c r="K1762" i="2"/>
  <c r="M1762" i="2" s="1"/>
  <c r="K1763" i="2"/>
  <c r="M1763" i="2" s="1"/>
  <c r="K1764" i="2"/>
  <c r="M1764" i="2" s="1"/>
  <c r="K1765" i="2"/>
  <c r="M1765" i="2" s="1"/>
  <c r="K1766" i="2"/>
  <c r="M1766" i="2" s="1"/>
  <c r="K1767" i="2"/>
  <c r="M1767" i="2" s="1"/>
  <c r="K1768" i="2"/>
  <c r="M1768" i="2" s="1"/>
  <c r="K1769" i="2"/>
  <c r="M1769" i="2" s="1"/>
  <c r="K1770" i="2"/>
  <c r="M1770" i="2" s="1"/>
  <c r="K1771" i="2"/>
  <c r="M1771" i="2" s="1"/>
  <c r="K1772" i="2"/>
  <c r="M1772" i="2" s="1"/>
  <c r="K1773" i="2"/>
  <c r="M1773" i="2" s="1"/>
  <c r="K1774" i="2"/>
  <c r="M1774" i="2" s="1"/>
  <c r="K1775" i="2"/>
  <c r="M1775" i="2" s="1"/>
  <c r="K1776" i="2"/>
  <c r="M1776" i="2" s="1"/>
  <c r="K1777" i="2"/>
  <c r="M1777" i="2" s="1"/>
  <c r="K1778" i="2"/>
  <c r="M1778" i="2" s="1"/>
  <c r="K1779" i="2"/>
  <c r="M1779" i="2" s="1"/>
  <c r="K1780" i="2"/>
  <c r="M1780" i="2" s="1"/>
  <c r="K1781" i="2"/>
  <c r="M1781" i="2" s="1"/>
  <c r="K1782" i="2"/>
  <c r="M1782" i="2" s="1"/>
  <c r="K1783" i="2"/>
  <c r="M1783" i="2" s="1"/>
  <c r="K1784" i="2"/>
  <c r="M1784" i="2" s="1"/>
  <c r="K1785" i="2"/>
  <c r="M1785" i="2" s="1"/>
  <c r="K1786" i="2"/>
  <c r="M1786" i="2" s="1"/>
  <c r="K1787" i="2"/>
  <c r="M1787" i="2" s="1"/>
  <c r="K1788" i="2"/>
  <c r="M1788" i="2" s="1"/>
  <c r="K1789" i="2"/>
  <c r="M1789" i="2" s="1"/>
  <c r="K1790" i="2"/>
  <c r="M1790" i="2" s="1"/>
  <c r="K1791" i="2"/>
  <c r="M1791" i="2" s="1"/>
  <c r="K1792" i="2"/>
  <c r="M1792" i="2" s="1"/>
  <c r="K1793" i="2"/>
  <c r="M1793" i="2" s="1"/>
  <c r="K1794" i="2"/>
  <c r="M1794" i="2" s="1"/>
  <c r="K1795" i="2"/>
  <c r="M1795" i="2" s="1"/>
  <c r="K1796" i="2"/>
  <c r="M1796" i="2" s="1"/>
  <c r="K1797" i="2"/>
  <c r="M1797" i="2" s="1"/>
  <c r="K1798" i="2"/>
  <c r="M1798" i="2" s="1"/>
  <c r="K1799" i="2"/>
  <c r="M1799" i="2" s="1"/>
  <c r="K1800" i="2"/>
  <c r="M1800" i="2" s="1"/>
  <c r="K1801" i="2"/>
  <c r="M1801" i="2" s="1"/>
  <c r="K1802" i="2"/>
  <c r="M1802" i="2" s="1"/>
  <c r="K1803" i="2"/>
  <c r="M1803" i="2" s="1"/>
  <c r="K1804" i="2"/>
  <c r="M1804" i="2" s="1"/>
  <c r="K1805" i="2"/>
  <c r="M1805" i="2" s="1"/>
  <c r="K1806" i="2"/>
  <c r="M1806" i="2" s="1"/>
  <c r="K1807" i="2"/>
  <c r="M1807" i="2" s="1"/>
  <c r="K1808" i="2"/>
  <c r="M1808" i="2" s="1"/>
  <c r="K1809" i="2"/>
  <c r="M1809" i="2" s="1"/>
  <c r="K1810" i="2"/>
  <c r="M1810" i="2" s="1"/>
  <c r="K1811" i="2"/>
  <c r="M1811" i="2" s="1"/>
  <c r="K1812" i="2"/>
  <c r="M1812" i="2" s="1"/>
  <c r="K1813" i="2"/>
  <c r="M1813" i="2" s="1"/>
  <c r="K1814" i="2"/>
  <c r="M1814" i="2" s="1"/>
  <c r="K1815" i="2"/>
  <c r="M1815" i="2" s="1"/>
  <c r="K1816" i="2"/>
  <c r="M1816" i="2" s="1"/>
  <c r="K1817" i="2"/>
  <c r="M1817" i="2" s="1"/>
  <c r="K1818" i="2"/>
  <c r="M1818" i="2" s="1"/>
  <c r="K1819" i="2"/>
  <c r="M1819" i="2" s="1"/>
  <c r="K1820" i="2"/>
  <c r="M1820" i="2" s="1"/>
  <c r="K1821" i="2"/>
  <c r="M1821" i="2" s="1"/>
  <c r="K1822" i="2"/>
  <c r="M1822" i="2" s="1"/>
  <c r="K1823" i="2"/>
  <c r="M1823" i="2" s="1"/>
  <c r="K1824" i="2"/>
  <c r="M1824" i="2" s="1"/>
  <c r="K1825" i="2"/>
  <c r="M1825" i="2" s="1"/>
  <c r="K1826" i="2"/>
  <c r="M1826" i="2" s="1"/>
  <c r="K1827" i="2"/>
  <c r="M1827" i="2" s="1"/>
  <c r="K1828" i="2"/>
  <c r="M1828" i="2" s="1"/>
  <c r="K1829" i="2"/>
  <c r="M1829" i="2" s="1"/>
  <c r="K1830" i="2"/>
  <c r="M1830" i="2" s="1"/>
  <c r="K1831" i="2"/>
  <c r="M1831" i="2" s="1"/>
  <c r="K1832" i="2"/>
  <c r="M1832" i="2" s="1"/>
  <c r="K1833" i="2"/>
  <c r="M1833" i="2" s="1"/>
  <c r="K1834" i="2"/>
  <c r="M1834" i="2" s="1"/>
  <c r="K1835" i="2"/>
  <c r="M1835" i="2" s="1"/>
  <c r="K1836" i="2"/>
  <c r="M1836" i="2" s="1"/>
  <c r="K1837" i="2"/>
  <c r="M1837" i="2" s="1"/>
  <c r="K1838" i="2"/>
  <c r="M1838" i="2" s="1"/>
  <c r="K1839" i="2"/>
  <c r="M1839" i="2" s="1"/>
  <c r="K1840" i="2"/>
  <c r="M1840" i="2" s="1"/>
  <c r="K1841" i="2"/>
  <c r="M1841" i="2" s="1"/>
  <c r="K1842" i="2"/>
  <c r="M1842" i="2" s="1"/>
  <c r="K1843" i="2"/>
  <c r="M1843" i="2" s="1"/>
  <c r="K1844" i="2"/>
  <c r="M1844" i="2" s="1"/>
  <c r="K1845" i="2"/>
  <c r="M1845" i="2" s="1"/>
  <c r="K1846" i="2"/>
  <c r="M1846" i="2" s="1"/>
  <c r="K1847" i="2"/>
  <c r="M1847" i="2" s="1"/>
  <c r="K1848" i="2"/>
  <c r="M1848" i="2" s="1"/>
  <c r="K1849" i="2"/>
  <c r="M1849" i="2" s="1"/>
  <c r="K1850" i="2"/>
  <c r="M1850" i="2" s="1"/>
  <c r="K1851" i="2"/>
  <c r="M1851" i="2" s="1"/>
  <c r="K1852" i="2"/>
  <c r="M1852" i="2" s="1"/>
  <c r="K1853" i="2"/>
  <c r="M1853" i="2" s="1"/>
  <c r="K1854" i="2"/>
  <c r="M1854" i="2" s="1"/>
  <c r="K1855" i="2"/>
  <c r="M1855" i="2" s="1"/>
  <c r="K1856" i="2"/>
  <c r="M1856" i="2" s="1"/>
  <c r="K1857" i="2"/>
  <c r="M1857" i="2" s="1"/>
  <c r="K1858" i="2"/>
  <c r="M1858" i="2" s="1"/>
  <c r="K1859" i="2"/>
  <c r="M1859" i="2" s="1"/>
  <c r="K1860" i="2"/>
  <c r="M1860" i="2" s="1"/>
  <c r="K1861" i="2"/>
  <c r="M1861" i="2" s="1"/>
  <c r="K1862" i="2"/>
  <c r="M1862" i="2" s="1"/>
  <c r="K1863" i="2"/>
  <c r="M1863" i="2" s="1"/>
  <c r="K1864" i="2"/>
  <c r="M1864" i="2" s="1"/>
  <c r="K1865" i="2"/>
  <c r="M1865" i="2" s="1"/>
  <c r="K1866" i="2"/>
  <c r="M1866" i="2" s="1"/>
  <c r="K1867" i="2"/>
  <c r="M1867" i="2" s="1"/>
  <c r="K1868" i="2"/>
  <c r="M1868" i="2" s="1"/>
  <c r="K1869" i="2"/>
  <c r="M1869" i="2" s="1"/>
  <c r="K1870" i="2"/>
  <c r="M1870" i="2" s="1"/>
  <c r="K1871" i="2"/>
  <c r="M1871" i="2" s="1"/>
  <c r="K1872" i="2"/>
  <c r="M1872" i="2" s="1"/>
  <c r="K1873" i="2"/>
  <c r="M1873" i="2" s="1"/>
  <c r="K1874" i="2"/>
  <c r="M1874" i="2" s="1"/>
  <c r="K1875" i="2"/>
  <c r="M1875" i="2" s="1"/>
  <c r="K1876" i="2"/>
  <c r="M1876" i="2" s="1"/>
  <c r="K1877" i="2"/>
  <c r="M1877" i="2" s="1"/>
  <c r="K1878" i="2"/>
  <c r="M1878" i="2" s="1"/>
  <c r="K1879" i="2"/>
  <c r="M1879" i="2" s="1"/>
  <c r="K1880" i="2"/>
  <c r="M1880" i="2" s="1"/>
  <c r="K1881" i="2"/>
  <c r="M1881" i="2" s="1"/>
  <c r="K1882" i="2"/>
  <c r="M1882" i="2" s="1"/>
  <c r="K1883" i="2"/>
  <c r="M1883" i="2" s="1"/>
  <c r="K1884" i="2"/>
  <c r="M1884" i="2" s="1"/>
  <c r="K1885" i="2"/>
  <c r="M1885" i="2" s="1"/>
  <c r="K1886" i="2"/>
  <c r="M1886" i="2" s="1"/>
  <c r="K1887" i="2"/>
  <c r="M1887" i="2" s="1"/>
  <c r="K1888" i="2"/>
  <c r="M1888" i="2" s="1"/>
  <c r="K1889" i="2"/>
  <c r="M1889" i="2" s="1"/>
  <c r="K1890" i="2"/>
  <c r="M1890" i="2" s="1"/>
  <c r="K1891" i="2"/>
  <c r="M1891" i="2" s="1"/>
  <c r="K1892" i="2"/>
  <c r="M1892" i="2" s="1"/>
  <c r="K1893" i="2"/>
  <c r="M1893" i="2" s="1"/>
  <c r="K1894" i="2"/>
  <c r="M1894" i="2" s="1"/>
  <c r="K1895" i="2"/>
  <c r="M1895" i="2" s="1"/>
  <c r="K1896" i="2"/>
  <c r="M1896" i="2" s="1"/>
  <c r="K1897" i="2"/>
  <c r="M1897" i="2" s="1"/>
  <c r="K1898" i="2"/>
  <c r="M1898" i="2" s="1"/>
  <c r="K1899" i="2"/>
  <c r="M1899" i="2" s="1"/>
  <c r="K1900" i="2"/>
  <c r="M1900" i="2" s="1"/>
  <c r="K1901" i="2"/>
  <c r="M1901" i="2" s="1"/>
  <c r="K1902" i="2"/>
  <c r="M1902" i="2" s="1"/>
  <c r="K1903" i="2"/>
  <c r="M1903" i="2" s="1"/>
  <c r="K1904" i="2"/>
  <c r="M1904" i="2" s="1"/>
  <c r="K1905" i="2"/>
  <c r="M1905" i="2" s="1"/>
  <c r="K1906" i="2"/>
  <c r="M1906" i="2" s="1"/>
  <c r="K1907" i="2"/>
  <c r="M1907" i="2" s="1"/>
  <c r="K1908" i="2"/>
  <c r="M1908" i="2" s="1"/>
  <c r="K1909" i="2"/>
  <c r="M1909" i="2" s="1"/>
  <c r="K1910" i="2"/>
  <c r="M1910" i="2" s="1"/>
  <c r="K1911" i="2"/>
  <c r="M1911" i="2" s="1"/>
  <c r="K1912" i="2"/>
  <c r="M1912" i="2" s="1"/>
  <c r="K1913" i="2"/>
  <c r="M1913" i="2" s="1"/>
  <c r="K1914" i="2"/>
  <c r="M1914" i="2" s="1"/>
  <c r="K1915" i="2"/>
  <c r="M1915" i="2" s="1"/>
  <c r="K1916" i="2"/>
  <c r="M1916" i="2" s="1"/>
  <c r="K1917" i="2"/>
  <c r="M1917" i="2" s="1"/>
  <c r="K1918" i="2"/>
  <c r="M1918" i="2" s="1"/>
  <c r="K1919" i="2"/>
  <c r="M1919" i="2" s="1"/>
  <c r="K1920" i="2"/>
  <c r="M1920" i="2" s="1"/>
  <c r="K1921" i="2"/>
  <c r="M1921" i="2" s="1"/>
  <c r="K1922" i="2"/>
  <c r="M1922" i="2" s="1"/>
  <c r="K1923" i="2"/>
  <c r="M1923" i="2" s="1"/>
  <c r="K1924" i="2"/>
  <c r="M1924" i="2" s="1"/>
  <c r="K1925" i="2"/>
  <c r="M1925" i="2" s="1"/>
  <c r="K1926" i="2"/>
  <c r="M1926" i="2" s="1"/>
  <c r="K1927" i="2"/>
  <c r="M1927" i="2" s="1"/>
  <c r="K1928" i="2"/>
  <c r="M1928" i="2" s="1"/>
  <c r="K1929" i="2"/>
  <c r="M1929" i="2" s="1"/>
  <c r="K1930" i="2"/>
  <c r="M1930" i="2" s="1"/>
  <c r="K1931" i="2"/>
  <c r="M1931" i="2" s="1"/>
  <c r="K1932" i="2"/>
  <c r="M1932" i="2" s="1"/>
  <c r="K1933" i="2"/>
  <c r="M1933" i="2" s="1"/>
  <c r="K1934" i="2"/>
  <c r="M1934" i="2" s="1"/>
  <c r="K1935" i="2"/>
  <c r="M1935" i="2" s="1"/>
  <c r="K1936" i="2"/>
  <c r="M1936" i="2" s="1"/>
  <c r="K1937" i="2"/>
  <c r="M1937" i="2" s="1"/>
  <c r="K1938" i="2"/>
  <c r="M1938" i="2" s="1"/>
  <c r="K1939" i="2"/>
  <c r="M1939" i="2" s="1"/>
  <c r="K1940" i="2"/>
  <c r="M1940" i="2" s="1"/>
  <c r="K1941" i="2"/>
  <c r="M1941" i="2" s="1"/>
  <c r="K1942" i="2"/>
  <c r="M1942" i="2" s="1"/>
  <c r="K1943" i="2"/>
  <c r="M1943" i="2" s="1"/>
  <c r="K1944" i="2"/>
  <c r="M1944" i="2" s="1"/>
  <c r="K1945" i="2"/>
  <c r="M1945" i="2" s="1"/>
  <c r="K1946" i="2"/>
  <c r="M1946" i="2" s="1"/>
  <c r="K1947" i="2"/>
  <c r="M1947" i="2" s="1"/>
  <c r="K1948" i="2"/>
  <c r="M1948" i="2" s="1"/>
  <c r="K1949" i="2"/>
  <c r="M1949" i="2" s="1"/>
  <c r="K1950" i="2"/>
  <c r="M1950" i="2" s="1"/>
  <c r="K1951" i="2"/>
  <c r="M1951" i="2" s="1"/>
  <c r="K1952" i="2"/>
  <c r="M1952" i="2" s="1"/>
  <c r="K1953" i="2"/>
  <c r="M1953" i="2" s="1"/>
  <c r="K1954" i="2"/>
  <c r="M1954" i="2" s="1"/>
  <c r="K1955" i="2"/>
  <c r="M1955" i="2" s="1"/>
  <c r="K1956" i="2"/>
  <c r="M1956" i="2" s="1"/>
  <c r="K1957" i="2"/>
  <c r="M1957" i="2" s="1"/>
  <c r="K1958" i="2"/>
  <c r="M1958" i="2" s="1"/>
  <c r="K1959" i="2"/>
  <c r="M1959" i="2" s="1"/>
  <c r="K1960" i="2"/>
  <c r="M1960" i="2" s="1"/>
  <c r="K1961" i="2"/>
  <c r="M1961" i="2" s="1"/>
  <c r="K1962" i="2"/>
  <c r="M1962" i="2" s="1"/>
  <c r="K1963" i="2"/>
  <c r="M1963" i="2" s="1"/>
  <c r="K1964" i="2"/>
  <c r="M1964" i="2" s="1"/>
  <c r="K1965" i="2"/>
  <c r="M1965" i="2" s="1"/>
  <c r="K1966" i="2"/>
  <c r="M1966" i="2" s="1"/>
  <c r="K1967" i="2"/>
  <c r="M1967" i="2" s="1"/>
  <c r="K1968" i="2"/>
  <c r="M1968" i="2" s="1"/>
  <c r="K1969" i="2"/>
  <c r="M1969" i="2" s="1"/>
  <c r="K1970" i="2"/>
  <c r="M1970" i="2" s="1"/>
  <c r="K1971" i="2"/>
  <c r="M1971" i="2" s="1"/>
  <c r="K1972" i="2"/>
  <c r="M1972" i="2" s="1"/>
  <c r="K1973" i="2"/>
  <c r="M1973" i="2" s="1"/>
  <c r="K1974" i="2"/>
  <c r="M1974" i="2" s="1"/>
  <c r="K1975" i="2"/>
  <c r="M1975" i="2" s="1"/>
  <c r="K1976" i="2"/>
  <c r="M1976" i="2" s="1"/>
  <c r="K1977" i="2"/>
  <c r="M1977" i="2" s="1"/>
  <c r="K1978" i="2"/>
  <c r="M1978" i="2" s="1"/>
  <c r="K1979" i="2"/>
  <c r="M1979" i="2" s="1"/>
  <c r="K1980" i="2"/>
  <c r="M1980" i="2" s="1"/>
  <c r="K1981" i="2"/>
  <c r="M1981" i="2" s="1"/>
  <c r="K1982" i="2"/>
  <c r="M1982" i="2" s="1"/>
  <c r="K1983" i="2"/>
  <c r="M1983" i="2" s="1"/>
  <c r="K1984" i="2"/>
  <c r="M1984" i="2" s="1"/>
  <c r="K1985" i="2"/>
  <c r="M1985" i="2" s="1"/>
  <c r="K1986" i="2"/>
  <c r="M1986" i="2" s="1"/>
  <c r="K1987" i="2"/>
  <c r="M1987" i="2" s="1"/>
  <c r="K1988" i="2"/>
  <c r="M1988" i="2" s="1"/>
  <c r="K1989" i="2"/>
  <c r="M1989" i="2" s="1"/>
  <c r="K1990" i="2"/>
  <c r="M1990" i="2" s="1"/>
  <c r="K1991" i="2"/>
  <c r="M1991" i="2" s="1"/>
  <c r="K1992" i="2"/>
  <c r="M1992" i="2" s="1"/>
  <c r="K1993" i="2"/>
  <c r="M1993" i="2" s="1"/>
  <c r="K1994" i="2"/>
  <c r="M1994" i="2" s="1"/>
  <c r="K1995" i="2"/>
  <c r="M1995" i="2" s="1"/>
  <c r="K1996" i="2"/>
  <c r="M1996" i="2" s="1"/>
  <c r="K1997" i="2"/>
  <c r="M1997" i="2" s="1"/>
  <c r="K1998" i="2"/>
  <c r="M1998" i="2" s="1"/>
  <c r="K1999" i="2"/>
  <c r="M1999" i="2" s="1"/>
  <c r="K2000" i="2"/>
  <c r="M2000" i="2" s="1"/>
  <c r="K2001" i="2"/>
  <c r="M2001" i="2" s="1"/>
  <c r="K2002" i="2"/>
  <c r="M2002" i="2" s="1"/>
  <c r="K2003" i="2"/>
  <c r="M2003" i="2" s="1"/>
  <c r="K2004" i="2"/>
  <c r="M2004" i="2" s="1"/>
  <c r="K2005" i="2"/>
  <c r="M2005" i="2" s="1"/>
  <c r="K2006" i="2"/>
  <c r="M2006" i="2" s="1"/>
  <c r="K2007" i="2"/>
  <c r="M2007" i="2" s="1"/>
  <c r="K2008" i="2"/>
  <c r="M2008" i="2" s="1"/>
  <c r="K2009" i="2"/>
  <c r="M2009" i="2" s="1"/>
  <c r="K2010" i="2"/>
  <c r="M2010" i="2" s="1"/>
  <c r="K2011" i="2"/>
  <c r="M2011" i="2" s="1"/>
  <c r="K2012" i="2"/>
  <c r="M2012" i="2" s="1"/>
  <c r="K2013" i="2"/>
  <c r="M2013" i="2" s="1"/>
  <c r="K2014" i="2"/>
  <c r="M2014" i="2" s="1"/>
  <c r="K2015" i="2"/>
  <c r="M2015" i="2" s="1"/>
  <c r="K2016" i="2"/>
  <c r="M2016" i="2" s="1"/>
  <c r="K2017" i="2"/>
  <c r="M2017" i="2" s="1"/>
  <c r="K2018" i="2"/>
  <c r="M2018" i="2" s="1"/>
  <c r="K2019" i="2"/>
  <c r="M2019" i="2" s="1"/>
  <c r="K2020" i="2"/>
  <c r="M2020" i="2" s="1"/>
  <c r="K2021" i="2"/>
  <c r="M2021" i="2" s="1"/>
  <c r="K2022" i="2"/>
  <c r="M2022" i="2" s="1"/>
  <c r="K2023" i="2"/>
  <c r="M2023" i="2" s="1"/>
  <c r="K2024" i="2"/>
  <c r="M2024" i="2" s="1"/>
  <c r="K2025" i="2"/>
  <c r="M2025" i="2" s="1"/>
  <c r="K2026" i="2"/>
  <c r="M2026" i="2" s="1"/>
  <c r="K2027" i="2"/>
  <c r="M2027" i="2" s="1"/>
  <c r="K2028" i="2"/>
  <c r="M2028" i="2" s="1"/>
  <c r="K2029" i="2"/>
  <c r="M2029" i="2" s="1"/>
  <c r="K2030" i="2"/>
  <c r="M2030" i="2" s="1"/>
  <c r="K2031" i="2"/>
  <c r="M2031" i="2" s="1"/>
  <c r="K2032" i="2"/>
  <c r="M2032" i="2" s="1"/>
  <c r="K2033" i="2"/>
  <c r="M2033" i="2" s="1"/>
  <c r="K2034" i="2"/>
  <c r="M2034" i="2" s="1"/>
  <c r="K2035" i="2"/>
  <c r="M2035" i="2" s="1"/>
  <c r="K2036" i="2"/>
  <c r="M2036" i="2" s="1"/>
  <c r="K2037" i="2"/>
  <c r="M2037" i="2" s="1"/>
  <c r="K2038" i="2"/>
  <c r="M2038" i="2" s="1"/>
  <c r="K2039" i="2"/>
  <c r="M2039" i="2" s="1"/>
  <c r="K2040" i="2"/>
  <c r="M2040" i="2" s="1"/>
  <c r="K2041" i="2"/>
  <c r="M2041" i="2" s="1"/>
  <c r="K2042" i="2"/>
  <c r="M2042" i="2" s="1"/>
  <c r="K2043" i="2"/>
  <c r="M2043" i="2" s="1"/>
  <c r="K2044" i="2"/>
  <c r="M2044" i="2" s="1"/>
  <c r="K2045" i="2"/>
  <c r="M2045" i="2" s="1"/>
  <c r="K2046" i="2"/>
  <c r="M2046" i="2" s="1"/>
  <c r="K2047" i="2"/>
  <c r="M2047" i="2" s="1"/>
  <c r="K2048" i="2"/>
  <c r="M2048" i="2" s="1"/>
  <c r="K2049" i="2"/>
  <c r="M2049" i="2" s="1"/>
  <c r="K2050" i="2"/>
  <c r="M2050" i="2" s="1"/>
  <c r="K2051" i="2"/>
  <c r="M2051" i="2" s="1"/>
  <c r="K2052" i="2"/>
  <c r="M2052" i="2" s="1"/>
  <c r="K2053" i="2"/>
  <c r="M2053" i="2" s="1"/>
  <c r="K2054" i="2"/>
  <c r="M2054" i="2" s="1"/>
  <c r="K2055" i="2"/>
  <c r="M2055" i="2" s="1"/>
  <c r="K2056" i="2"/>
  <c r="M2056" i="2" s="1"/>
  <c r="K2057" i="2"/>
  <c r="M2057" i="2" s="1"/>
  <c r="K2058" i="2"/>
  <c r="M2058" i="2" s="1"/>
  <c r="K2059" i="2"/>
  <c r="M2059" i="2" s="1"/>
  <c r="K2060" i="2"/>
  <c r="M2060" i="2" s="1"/>
  <c r="K2061" i="2"/>
  <c r="M2061" i="2" s="1"/>
  <c r="K2062" i="2"/>
  <c r="M2062" i="2" s="1"/>
  <c r="K2063" i="2"/>
  <c r="M2063" i="2" s="1"/>
  <c r="K2064" i="2"/>
  <c r="M2064" i="2" s="1"/>
  <c r="K2065" i="2"/>
  <c r="M2065" i="2" s="1"/>
  <c r="K2066" i="2"/>
  <c r="M2066" i="2" s="1"/>
  <c r="K2067" i="2"/>
  <c r="M2067" i="2" s="1"/>
  <c r="K2068" i="2"/>
  <c r="M2068" i="2" s="1"/>
  <c r="K2069" i="2"/>
  <c r="M2069" i="2" s="1"/>
  <c r="K2070" i="2"/>
  <c r="M2070" i="2" s="1"/>
  <c r="K2071" i="2"/>
  <c r="M2071" i="2" s="1"/>
  <c r="K2072" i="2"/>
  <c r="M2072" i="2" s="1"/>
  <c r="K2073" i="2"/>
  <c r="M2073" i="2" s="1"/>
  <c r="K2074" i="2"/>
  <c r="M2074" i="2" s="1"/>
  <c r="K2075" i="2"/>
  <c r="M2075" i="2" s="1"/>
  <c r="K2076" i="2"/>
  <c r="M2076" i="2" s="1"/>
  <c r="K2077" i="2"/>
  <c r="M2077" i="2" s="1"/>
  <c r="K2078" i="2"/>
  <c r="M2078" i="2" s="1"/>
  <c r="K2079" i="2"/>
  <c r="M2079" i="2" s="1"/>
  <c r="K2080" i="2"/>
  <c r="M2080" i="2" s="1"/>
  <c r="K2081" i="2"/>
  <c r="M2081" i="2" s="1"/>
  <c r="K2082" i="2"/>
  <c r="M2082" i="2" s="1"/>
  <c r="K2083" i="2"/>
  <c r="M2083" i="2" s="1"/>
  <c r="K2084" i="2"/>
  <c r="M2084" i="2" s="1"/>
  <c r="K2085" i="2"/>
  <c r="M2085" i="2" s="1"/>
  <c r="K2086" i="2"/>
  <c r="M2086" i="2" s="1"/>
  <c r="K2087" i="2"/>
  <c r="M2087" i="2" s="1"/>
  <c r="K2088" i="2"/>
  <c r="M2088" i="2" s="1"/>
  <c r="K2089" i="2"/>
  <c r="M2089" i="2" s="1"/>
  <c r="K2090" i="2"/>
  <c r="M2090" i="2" s="1"/>
  <c r="K2091" i="2"/>
  <c r="M2091" i="2" s="1"/>
  <c r="K2092" i="2"/>
  <c r="M2092" i="2" s="1"/>
  <c r="K2093" i="2"/>
  <c r="M2093" i="2" s="1"/>
  <c r="K2094" i="2"/>
  <c r="M2094" i="2" s="1"/>
  <c r="K2095" i="2"/>
  <c r="M2095" i="2" s="1"/>
  <c r="K2096" i="2"/>
  <c r="M2096" i="2" s="1"/>
  <c r="K2097" i="2"/>
  <c r="M2097" i="2" s="1"/>
  <c r="K2098" i="2"/>
  <c r="M2098" i="2" s="1"/>
  <c r="K2099" i="2"/>
  <c r="M2099" i="2" s="1"/>
  <c r="K2100" i="2"/>
  <c r="M2100" i="2" s="1"/>
  <c r="K2101" i="2"/>
  <c r="M2101" i="2" s="1"/>
  <c r="K2102" i="2"/>
  <c r="M2102" i="2" s="1"/>
  <c r="K2103" i="2"/>
  <c r="M2103" i="2" s="1"/>
  <c r="K2104" i="2"/>
  <c r="M2104" i="2" s="1"/>
  <c r="K2105" i="2"/>
  <c r="M2105" i="2" s="1"/>
  <c r="K2106" i="2"/>
  <c r="M2106" i="2" s="1"/>
  <c r="K2107" i="2"/>
  <c r="M2107" i="2" s="1"/>
  <c r="K2108" i="2"/>
  <c r="M2108" i="2" s="1"/>
  <c r="K2109" i="2"/>
  <c r="M2109" i="2" s="1"/>
  <c r="K2110" i="2"/>
  <c r="M2110" i="2" s="1"/>
  <c r="K2111" i="2"/>
  <c r="M2111" i="2" s="1"/>
  <c r="K2112" i="2"/>
  <c r="M2112" i="2" s="1"/>
  <c r="K2113" i="2"/>
  <c r="M2113" i="2" s="1"/>
  <c r="K2114" i="2"/>
  <c r="M2114" i="2" s="1"/>
  <c r="K2115" i="2"/>
  <c r="M2115" i="2" s="1"/>
  <c r="K2116" i="2"/>
  <c r="M2116" i="2" s="1"/>
  <c r="K2117" i="2"/>
  <c r="M2117" i="2" s="1"/>
  <c r="K2118" i="2"/>
  <c r="M2118" i="2" s="1"/>
  <c r="K2119" i="2"/>
  <c r="M2119" i="2" s="1"/>
  <c r="K2120" i="2"/>
  <c r="M2120" i="2" s="1"/>
  <c r="K2121" i="2"/>
  <c r="M2121" i="2" s="1"/>
  <c r="K2122" i="2"/>
  <c r="M2122" i="2" s="1"/>
  <c r="K2123" i="2"/>
  <c r="M2123" i="2" s="1"/>
  <c r="K2124" i="2"/>
  <c r="M2124" i="2" s="1"/>
  <c r="K2125" i="2"/>
  <c r="M2125" i="2" s="1"/>
  <c r="K2126" i="2"/>
  <c r="M2126" i="2" s="1"/>
  <c r="K2127" i="2"/>
  <c r="M2127" i="2" s="1"/>
  <c r="K2128" i="2"/>
  <c r="M2128" i="2" s="1"/>
  <c r="K2129" i="2"/>
  <c r="M2129" i="2" s="1"/>
  <c r="K2130" i="2"/>
  <c r="M2130" i="2" s="1"/>
  <c r="K2131" i="2"/>
  <c r="M2131" i="2" s="1"/>
  <c r="K2132" i="2"/>
  <c r="M2132" i="2" s="1"/>
  <c r="K2133" i="2"/>
  <c r="M2133" i="2" s="1"/>
  <c r="K2134" i="2"/>
  <c r="M2134" i="2" s="1"/>
  <c r="K2135" i="2"/>
  <c r="M2135" i="2" s="1"/>
  <c r="K2136" i="2"/>
  <c r="M2136" i="2" s="1"/>
  <c r="K2137" i="2"/>
  <c r="M2137" i="2" s="1"/>
  <c r="K2138" i="2"/>
  <c r="M2138" i="2" s="1"/>
  <c r="K2139" i="2"/>
  <c r="M2139" i="2" s="1"/>
  <c r="K2140" i="2"/>
  <c r="M2140" i="2" s="1"/>
  <c r="K2141" i="2"/>
  <c r="M2141" i="2" s="1"/>
  <c r="K2142" i="2"/>
  <c r="M2142" i="2" s="1"/>
  <c r="K2143" i="2"/>
  <c r="M2143" i="2" s="1"/>
  <c r="K2144" i="2"/>
  <c r="M2144" i="2" s="1"/>
  <c r="K2145" i="2"/>
  <c r="M2145" i="2" s="1"/>
  <c r="K2146" i="2"/>
  <c r="M2146" i="2" s="1"/>
  <c r="K2147" i="2"/>
  <c r="M2147" i="2" s="1"/>
  <c r="K2148" i="2"/>
  <c r="M2148" i="2" s="1"/>
  <c r="K2149" i="2"/>
  <c r="M2149" i="2" s="1"/>
  <c r="K2150" i="2"/>
  <c r="M2150" i="2" s="1"/>
  <c r="K2151" i="2"/>
  <c r="M2151" i="2" s="1"/>
  <c r="K2152" i="2"/>
  <c r="M2152" i="2" s="1"/>
  <c r="K2153" i="2"/>
  <c r="M2153" i="2" s="1"/>
  <c r="K2154" i="2"/>
  <c r="M2154" i="2" s="1"/>
  <c r="K2155" i="2"/>
  <c r="M2155" i="2" s="1"/>
  <c r="K2156" i="2"/>
  <c r="M2156" i="2" s="1"/>
  <c r="K2157" i="2"/>
  <c r="M2157" i="2" s="1"/>
  <c r="K2158" i="2"/>
  <c r="M2158" i="2" s="1"/>
  <c r="K2159" i="2"/>
  <c r="M2159" i="2" s="1"/>
  <c r="K2160" i="2"/>
  <c r="M2160" i="2" s="1"/>
  <c r="K2161" i="2"/>
  <c r="M2161" i="2" s="1"/>
  <c r="K2162" i="2"/>
  <c r="M2162" i="2" s="1"/>
  <c r="K2163" i="2"/>
  <c r="M2163" i="2" s="1"/>
  <c r="K2164" i="2"/>
  <c r="M2164" i="2" s="1"/>
  <c r="K2165" i="2"/>
  <c r="M2165" i="2" s="1"/>
  <c r="K2166" i="2"/>
  <c r="M2166" i="2" s="1"/>
  <c r="K2167" i="2"/>
  <c r="M2167" i="2" s="1"/>
  <c r="K2168" i="2"/>
  <c r="M2168" i="2" s="1"/>
  <c r="K2169" i="2"/>
  <c r="M2169" i="2" s="1"/>
  <c r="K2170" i="2"/>
  <c r="M2170" i="2" s="1"/>
  <c r="K2171" i="2"/>
  <c r="M2171" i="2" s="1"/>
  <c r="K2172" i="2"/>
  <c r="M2172" i="2" s="1"/>
  <c r="K2173" i="2"/>
  <c r="M2173" i="2" s="1"/>
  <c r="K2174" i="2"/>
  <c r="M2174" i="2" s="1"/>
  <c r="K2175" i="2"/>
  <c r="M2175" i="2" s="1"/>
  <c r="K2176" i="2"/>
  <c r="M2176" i="2" s="1"/>
  <c r="K2177" i="2"/>
  <c r="M2177" i="2" s="1"/>
  <c r="K2178" i="2"/>
  <c r="M2178" i="2" s="1"/>
  <c r="K2179" i="2"/>
  <c r="M2179" i="2" s="1"/>
  <c r="K2180" i="2"/>
  <c r="M2180" i="2" s="1"/>
  <c r="K2181" i="2"/>
  <c r="M2181" i="2" s="1"/>
  <c r="K2182" i="2"/>
  <c r="M2182" i="2" s="1"/>
  <c r="K2183" i="2"/>
  <c r="M2183" i="2" s="1"/>
  <c r="K2184" i="2"/>
  <c r="M2184" i="2" s="1"/>
  <c r="K2185" i="2"/>
  <c r="M2185" i="2" s="1"/>
  <c r="K2186" i="2"/>
  <c r="M2186" i="2" s="1"/>
  <c r="K2187" i="2"/>
  <c r="M2187" i="2" s="1"/>
  <c r="K2188" i="2"/>
  <c r="M2188" i="2" s="1"/>
  <c r="K2189" i="2"/>
  <c r="M2189" i="2" s="1"/>
  <c r="K2190" i="2"/>
  <c r="M2190" i="2" s="1"/>
  <c r="K2191" i="2"/>
  <c r="M2191" i="2" s="1"/>
  <c r="K2192" i="2"/>
  <c r="M2192" i="2" s="1"/>
  <c r="K2193" i="2"/>
  <c r="M2193" i="2" s="1"/>
  <c r="K2194" i="2"/>
  <c r="M2194" i="2" s="1"/>
  <c r="K2195" i="2"/>
  <c r="M2195" i="2" s="1"/>
  <c r="K2196" i="2"/>
  <c r="M2196" i="2" s="1"/>
  <c r="K2197" i="2"/>
  <c r="M2197" i="2" s="1"/>
  <c r="K2198" i="2"/>
  <c r="M2198" i="2" s="1"/>
  <c r="K2199" i="2"/>
  <c r="M2199" i="2" s="1"/>
  <c r="K2200" i="2"/>
  <c r="M2200" i="2" s="1"/>
  <c r="K2201" i="2"/>
  <c r="M2201" i="2" s="1"/>
  <c r="K2202" i="2"/>
  <c r="M2202" i="2" s="1"/>
  <c r="K2203" i="2"/>
  <c r="M2203" i="2" s="1"/>
  <c r="K2204" i="2"/>
  <c r="M2204" i="2" s="1"/>
  <c r="K2205" i="2"/>
  <c r="M2205" i="2" s="1"/>
  <c r="K2206" i="2"/>
  <c r="M2206" i="2" s="1"/>
  <c r="K2207" i="2"/>
  <c r="M2207" i="2" s="1"/>
  <c r="K2208" i="2"/>
  <c r="M2208" i="2" s="1"/>
  <c r="K2209" i="2"/>
  <c r="M2209" i="2" s="1"/>
  <c r="K2210" i="2"/>
  <c r="M2210" i="2" s="1"/>
  <c r="K2211" i="2"/>
  <c r="M2211" i="2" s="1"/>
  <c r="K2212" i="2"/>
  <c r="M2212" i="2" s="1"/>
  <c r="K2213" i="2"/>
  <c r="M2213" i="2" s="1"/>
  <c r="K2214" i="2"/>
  <c r="M2214" i="2" s="1"/>
  <c r="K2215" i="2"/>
  <c r="M2215" i="2" s="1"/>
  <c r="K2216" i="2"/>
  <c r="M2216" i="2" s="1"/>
  <c r="K2217" i="2"/>
  <c r="M2217" i="2" s="1"/>
  <c r="K2218" i="2"/>
  <c r="M2218" i="2" s="1"/>
  <c r="K2219" i="2"/>
  <c r="M2219" i="2" s="1"/>
  <c r="K2220" i="2"/>
  <c r="M2220" i="2" s="1"/>
  <c r="K2221" i="2"/>
  <c r="M2221" i="2" s="1"/>
  <c r="K2222" i="2"/>
  <c r="M2222" i="2" s="1"/>
  <c r="K2223" i="2"/>
  <c r="M2223" i="2" s="1"/>
  <c r="K2224" i="2"/>
  <c r="M2224" i="2" s="1"/>
  <c r="K2225" i="2"/>
  <c r="M2225" i="2" s="1"/>
  <c r="K2226" i="2"/>
  <c r="M2226" i="2" s="1"/>
  <c r="K2227" i="2"/>
  <c r="M2227" i="2" s="1"/>
  <c r="K2228" i="2"/>
  <c r="M2228" i="2" s="1"/>
  <c r="K2229" i="2"/>
  <c r="M2229" i="2" s="1"/>
  <c r="K2230" i="2"/>
  <c r="M2230" i="2" s="1"/>
  <c r="K2231" i="2"/>
  <c r="M2231" i="2" s="1"/>
  <c r="K2232" i="2"/>
  <c r="M2232" i="2" s="1"/>
  <c r="K2233" i="2"/>
  <c r="M2233" i="2" s="1"/>
  <c r="K2234" i="2"/>
  <c r="M2234" i="2" s="1"/>
  <c r="K2235" i="2"/>
  <c r="M2235" i="2" s="1"/>
  <c r="K2236" i="2"/>
  <c r="M2236" i="2" s="1"/>
  <c r="K2237" i="2"/>
  <c r="M2237" i="2" s="1"/>
  <c r="K2238" i="2"/>
  <c r="M2238" i="2" s="1"/>
  <c r="K2239" i="2"/>
  <c r="M2239" i="2" s="1"/>
  <c r="K2240" i="2"/>
  <c r="M2240" i="2" s="1"/>
  <c r="K2241" i="2"/>
  <c r="M2241" i="2" s="1"/>
  <c r="K2242" i="2"/>
  <c r="M2242" i="2" s="1"/>
  <c r="K2243" i="2"/>
  <c r="M2243" i="2" s="1"/>
  <c r="K2244" i="2"/>
  <c r="M2244" i="2" s="1"/>
  <c r="K2245" i="2"/>
  <c r="M2245" i="2" s="1"/>
  <c r="K2246" i="2"/>
  <c r="M2246" i="2" s="1"/>
  <c r="K2247" i="2"/>
  <c r="M2247" i="2" s="1"/>
  <c r="K2248" i="2"/>
  <c r="M2248" i="2" s="1"/>
  <c r="K2249" i="2"/>
  <c r="M2249" i="2" s="1"/>
  <c r="K2250" i="2"/>
  <c r="M2250" i="2" s="1"/>
  <c r="K2251" i="2"/>
  <c r="M2251" i="2" s="1"/>
  <c r="K2252" i="2"/>
  <c r="M2252" i="2" s="1"/>
  <c r="K2253" i="2"/>
  <c r="M2253" i="2" s="1"/>
  <c r="K2254" i="2"/>
  <c r="M2254" i="2" s="1"/>
  <c r="K2255" i="2"/>
  <c r="M2255" i="2" s="1"/>
  <c r="K2256" i="2"/>
  <c r="M2256" i="2" s="1"/>
  <c r="K2257" i="2"/>
  <c r="M2257" i="2" s="1"/>
  <c r="K2258" i="2"/>
  <c r="M2258" i="2" s="1"/>
  <c r="K2259" i="2"/>
  <c r="M2259" i="2" s="1"/>
  <c r="K2260" i="2"/>
  <c r="M2260" i="2" s="1"/>
  <c r="K2261" i="2"/>
  <c r="M2261" i="2" s="1"/>
  <c r="K2262" i="2"/>
  <c r="M2262" i="2" s="1"/>
  <c r="K2263" i="2"/>
  <c r="M2263" i="2" s="1"/>
  <c r="K2264" i="2"/>
  <c r="M2264" i="2" s="1"/>
  <c r="K2265" i="2"/>
  <c r="M2265" i="2" s="1"/>
  <c r="K2266" i="2"/>
  <c r="M2266" i="2" s="1"/>
  <c r="K2267" i="2"/>
  <c r="M2267" i="2" s="1"/>
  <c r="K2268" i="2"/>
  <c r="M2268" i="2" s="1"/>
  <c r="K2269" i="2"/>
  <c r="M2269" i="2" s="1"/>
  <c r="K2270" i="2"/>
  <c r="M2270" i="2" s="1"/>
  <c r="K2271" i="2"/>
  <c r="M2271" i="2" s="1"/>
  <c r="K2272" i="2"/>
  <c r="M2272" i="2" s="1"/>
  <c r="K2273" i="2"/>
  <c r="M2273" i="2" s="1"/>
  <c r="K2274" i="2"/>
  <c r="M2274" i="2" s="1"/>
  <c r="K2275" i="2"/>
  <c r="M2275" i="2" s="1"/>
  <c r="K2276" i="2"/>
  <c r="M2276" i="2" s="1"/>
  <c r="K2277" i="2"/>
  <c r="M2277" i="2" s="1"/>
  <c r="K2278" i="2"/>
  <c r="M2278" i="2" s="1"/>
  <c r="K2279" i="2"/>
  <c r="M2279" i="2" s="1"/>
  <c r="K2280" i="2"/>
  <c r="M2280" i="2" s="1"/>
  <c r="K2281" i="2"/>
  <c r="M2281" i="2" s="1"/>
  <c r="K2282" i="2"/>
  <c r="M2282" i="2" s="1"/>
  <c r="K2283" i="2"/>
  <c r="M2283" i="2" s="1"/>
  <c r="K2284" i="2"/>
  <c r="M2284" i="2" s="1"/>
  <c r="K2285" i="2"/>
  <c r="M2285" i="2" s="1"/>
  <c r="K2286" i="2"/>
  <c r="M2286" i="2" s="1"/>
  <c r="K2287" i="2"/>
  <c r="M2287" i="2" s="1"/>
  <c r="K2288" i="2"/>
  <c r="M2288" i="2" s="1"/>
  <c r="K2289" i="2"/>
  <c r="M2289" i="2" s="1"/>
  <c r="K2290" i="2"/>
  <c r="M2290" i="2" s="1"/>
  <c r="K2291" i="2"/>
  <c r="M2291" i="2" s="1"/>
  <c r="K2292" i="2"/>
  <c r="M2292" i="2" s="1"/>
  <c r="K2293" i="2"/>
  <c r="M2293" i="2" s="1"/>
  <c r="K2294" i="2"/>
  <c r="M2294" i="2" s="1"/>
  <c r="K2295" i="2"/>
  <c r="M2295" i="2" s="1"/>
  <c r="K2296" i="2"/>
  <c r="M2296" i="2" s="1"/>
  <c r="K2297" i="2"/>
  <c r="M2297" i="2" s="1"/>
  <c r="K2298" i="2"/>
  <c r="M2298" i="2" s="1"/>
  <c r="K2299" i="2"/>
  <c r="M2299" i="2" s="1"/>
  <c r="K2300" i="2"/>
  <c r="M2300" i="2" s="1"/>
  <c r="K2301" i="2"/>
  <c r="M2301" i="2" s="1"/>
  <c r="K2302" i="2"/>
  <c r="M2302" i="2" s="1"/>
  <c r="K2303" i="2"/>
  <c r="M2303" i="2" s="1"/>
  <c r="K2304" i="2"/>
  <c r="M2304" i="2" s="1"/>
  <c r="K2305" i="2"/>
  <c r="M2305" i="2" s="1"/>
  <c r="K2306" i="2"/>
  <c r="M2306" i="2" s="1"/>
  <c r="K2307" i="2"/>
  <c r="M2307" i="2" s="1"/>
  <c r="K2308" i="2"/>
  <c r="M2308" i="2" s="1"/>
  <c r="K2309" i="2"/>
  <c r="M2309" i="2" s="1"/>
  <c r="K2310" i="2"/>
  <c r="M2310" i="2" s="1"/>
  <c r="K2311" i="2"/>
  <c r="M2311" i="2" s="1"/>
  <c r="K2312" i="2"/>
  <c r="M2312" i="2" s="1"/>
  <c r="K2313" i="2"/>
  <c r="M2313" i="2" s="1"/>
  <c r="K2314" i="2"/>
  <c r="M2314" i="2" s="1"/>
  <c r="K2315" i="2"/>
  <c r="M2315" i="2" s="1"/>
  <c r="K2316" i="2"/>
  <c r="M2316" i="2" s="1"/>
  <c r="K2317" i="2"/>
  <c r="M2317" i="2" s="1"/>
  <c r="K2318" i="2"/>
  <c r="M2318" i="2" s="1"/>
  <c r="K2319" i="2"/>
  <c r="M2319" i="2" s="1"/>
  <c r="K2320" i="2"/>
  <c r="M2320" i="2" s="1"/>
  <c r="K2321" i="2"/>
  <c r="M2321" i="2" s="1"/>
  <c r="K2322" i="2"/>
  <c r="M2322" i="2" s="1"/>
  <c r="K2323" i="2"/>
  <c r="M2323" i="2" s="1"/>
  <c r="K2324" i="2"/>
  <c r="M2324" i="2" s="1"/>
  <c r="K2325" i="2"/>
  <c r="M2325" i="2" s="1"/>
  <c r="K2326" i="2"/>
  <c r="M2326" i="2" s="1"/>
  <c r="K2327" i="2"/>
  <c r="M2327" i="2" s="1"/>
  <c r="K2328" i="2"/>
  <c r="M2328" i="2" s="1"/>
  <c r="K2329" i="2"/>
  <c r="M2329" i="2" s="1"/>
  <c r="K2330" i="2"/>
  <c r="M2330" i="2" s="1"/>
  <c r="K2331" i="2"/>
  <c r="M2331" i="2" s="1"/>
  <c r="K2332" i="2"/>
  <c r="M2332" i="2" s="1"/>
  <c r="K2333" i="2"/>
  <c r="M2333" i="2" s="1"/>
  <c r="K2334" i="2"/>
  <c r="M2334" i="2" s="1"/>
  <c r="K2335" i="2"/>
  <c r="M2335" i="2" s="1"/>
  <c r="K2336" i="2"/>
  <c r="M2336" i="2" s="1"/>
  <c r="K2337" i="2"/>
  <c r="M2337" i="2" s="1"/>
  <c r="K2338" i="2"/>
  <c r="M2338" i="2" s="1"/>
  <c r="K2339" i="2"/>
  <c r="M2339" i="2" s="1"/>
  <c r="K2340" i="2"/>
  <c r="M2340" i="2" s="1"/>
  <c r="K2341" i="2"/>
  <c r="M2341" i="2" s="1"/>
  <c r="K2342" i="2"/>
  <c r="M2342" i="2" s="1"/>
  <c r="K2343" i="2"/>
  <c r="M2343" i="2" s="1"/>
  <c r="K2344" i="2"/>
  <c r="M2344" i="2" s="1"/>
  <c r="K2345" i="2"/>
  <c r="M2345" i="2" s="1"/>
  <c r="K2346" i="2"/>
  <c r="M2346" i="2" s="1"/>
  <c r="K2347" i="2"/>
  <c r="M2347" i="2" s="1"/>
  <c r="K2348" i="2"/>
  <c r="M2348" i="2" s="1"/>
  <c r="K2349" i="2"/>
  <c r="M2349" i="2" s="1"/>
  <c r="K2350" i="2"/>
  <c r="M2350" i="2" s="1"/>
  <c r="K2351" i="2"/>
  <c r="M2351" i="2" s="1"/>
  <c r="K2352" i="2"/>
  <c r="M2352" i="2" s="1"/>
  <c r="K2353" i="2"/>
  <c r="M2353" i="2" s="1"/>
  <c r="K2354" i="2"/>
  <c r="M2354" i="2" s="1"/>
  <c r="K2355" i="2"/>
  <c r="M2355" i="2" s="1"/>
  <c r="K2356" i="2"/>
  <c r="M2356" i="2" s="1"/>
  <c r="K2357" i="2"/>
  <c r="M2357" i="2" s="1"/>
  <c r="K2358" i="2"/>
  <c r="M2358" i="2" s="1"/>
  <c r="K2359" i="2"/>
  <c r="M2359" i="2" s="1"/>
  <c r="K2360" i="2"/>
  <c r="M2360" i="2" s="1"/>
  <c r="K2361" i="2"/>
  <c r="M2361" i="2" s="1"/>
  <c r="K2362" i="2"/>
  <c r="M2362" i="2" s="1"/>
  <c r="K2363" i="2"/>
  <c r="M2363" i="2" s="1"/>
  <c r="K2364" i="2"/>
  <c r="M2364" i="2" s="1"/>
  <c r="K2365" i="2"/>
  <c r="M2365" i="2" s="1"/>
  <c r="K2366" i="2"/>
  <c r="M2366" i="2" s="1"/>
  <c r="K2367" i="2"/>
  <c r="M2367" i="2" s="1"/>
  <c r="K2368" i="2"/>
  <c r="M2368" i="2" s="1"/>
  <c r="K2369" i="2"/>
  <c r="M2369" i="2" s="1"/>
  <c r="K2370" i="2"/>
  <c r="M2370" i="2" s="1"/>
  <c r="K2371" i="2"/>
  <c r="M2371" i="2" s="1"/>
  <c r="K2372" i="2"/>
  <c r="M2372" i="2" s="1"/>
  <c r="K2373" i="2"/>
  <c r="M2373" i="2" s="1"/>
  <c r="K2374" i="2"/>
  <c r="M2374" i="2" s="1"/>
  <c r="K2375" i="2"/>
  <c r="M2375" i="2" s="1"/>
  <c r="K2376" i="2"/>
  <c r="M2376" i="2" s="1"/>
  <c r="K2377" i="2"/>
  <c r="M2377" i="2" s="1"/>
  <c r="K2378" i="2"/>
  <c r="M2378" i="2" s="1"/>
  <c r="K2379" i="2"/>
  <c r="M2379" i="2" s="1"/>
  <c r="K2380" i="2"/>
  <c r="M2380" i="2" s="1"/>
  <c r="K2381" i="2"/>
  <c r="M2381" i="2" s="1"/>
  <c r="K2382" i="2"/>
  <c r="M2382" i="2" s="1"/>
  <c r="K2383" i="2"/>
  <c r="M2383" i="2" s="1"/>
  <c r="K2384" i="2"/>
  <c r="M2384" i="2" s="1"/>
  <c r="K2385" i="2"/>
  <c r="M2385" i="2" s="1"/>
  <c r="K2386" i="2"/>
  <c r="M2386" i="2" s="1"/>
  <c r="K2387" i="2"/>
  <c r="M2387" i="2" s="1"/>
  <c r="K2388" i="2"/>
  <c r="M2388" i="2" s="1"/>
  <c r="K2389" i="2"/>
  <c r="M2389" i="2" s="1"/>
  <c r="K2390" i="2"/>
  <c r="M2390" i="2" s="1"/>
  <c r="K2391" i="2"/>
  <c r="M2391" i="2" s="1"/>
  <c r="K2392" i="2"/>
  <c r="M2392" i="2" s="1"/>
  <c r="K2393" i="2"/>
  <c r="M2393" i="2" s="1"/>
  <c r="K2394" i="2"/>
  <c r="M2394" i="2" s="1"/>
  <c r="K2395" i="2"/>
  <c r="M2395" i="2" s="1"/>
  <c r="K2396" i="2"/>
  <c r="M2396" i="2" s="1"/>
  <c r="K2397" i="2"/>
  <c r="M2397" i="2" s="1"/>
  <c r="K2398" i="2"/>
  <c r="M2398" i="2" s="1"/>
  <c r="K2399" i="2"/>
  <c r="M2399" i="2" s="1"/>
  <c r="K2400" i="2"/>
  <c r="M2400" i="2" s="1"/>
  <c r="K2401" i="2"/>
  <c r="M2401" i="2" s="1"/>
  <c r="K2402" i="2"/>
  <c r="M2402" i="2" s="1"/>
  <c r="K2403" i="2"/>
  <c r="M2403" i="2" s="1"/>
  <c r="K2404" i="2"/>
  <c r="M2404" i="2" s="1"/>
  <c r="K2405" i="2"/>
  <c r="M2405" i="2" s="1"/>
  <c r="K2406" i="2"/>
  <c r="M2406" i="2" s="1"/>
  <c r="K2407" i="2"/>
  <c r="M2407" i="2" s="1"/>
  <c r="K2408" i="2"/>
  <c r="M2408" i="2" s="1"/>
  <c r="K2409" i="2"/>
  <c r="M2409" i="2" s="1"/>
  <c r="K2410" i="2"/>
  <c r="M2410" i="2" s="1"/>
  <c r="K2411" i="2"/>
  <c r="M2411" i="2" s="1"/>
  <c r="K2412" i="2"/>
  <c r="M2412" i="2" s="1"/>
  <c r="K2413" i="2"/>
  <c r="M2413" i="2" s="1"/>
  <c r="K2414" i="2"/>
  <c r="M2414" i="2" s="1"/>
  <c r="K2415" i="2"/>
  <c r="M2415" i="2" s="1"/>
  <c r="K2416" i="2"/>
  <c r="M2416" i="2" s="1"/>
  <c r="K2417" i="2"/>
  <c r="M2417" i="2" s="1"/>
  <c r="K2418" i="2"/>
  <c r="M2418" i="2" s="1"/>
  <c r="K2419" i="2"/>
  <c r="M2419" i="2" s="1"/>
  <c r="K2420" i="2"/>
  <c r="M2420" i="2" s="1"/>
  <c r="K2421" i="2"/>
  <c r="M2421" i="2" s="1"/>
  <c r="K2422" i="2"/>
  <c r="M2422" i="2" s="1"/>
  <c r="K2423" i="2"/>
  <c r="M2423" i="2" s="1"/>
  <c r="K2424" i="2"/>
  <c r="M2424" i="2" s="1"/>
  <c r="K2425" i="2"/>
  <c r="M2425" i="2" s="1"/>
  <c r="K2426" i="2"/>
  <c r="M2426" i="2" s="1"/>
  <c r="K2427" i="2"/>
  <c r="M2427" i="2" s="1"/>
  <c r="K2428" i="2"/>
  <c r="M2428" i="2" s="1"/>
  <c r="K2429" i="2"/>
  <c r="M2429" i="2" s="1"/>
  <c r="K2430" i="2"/>
  <c r="M2430" i="2" s="1"/>
  <c r="K2431" i="2"/>
  <c r="M2431" i="2" s="1"/>
  <c r="K2432" i="2"/>
  <c r="M2432" i="2" s="1"/>
  <c r="K2433" i="2"/>
  <c r="M2433" i="2" s="1"/>
  <c r="K2434" i="2"/>
  <c r="M2434" i="2" s="1"/>
  <c r="K2435" i="2"/>
  <c r="M2435" i="2" s="1"/>
  <c r="K2436" i="2"/>
  <c r="M2436" i="2" s="1"/>
  <c r="K2437" i="2"/>
  <c r="M2437" i="2" s="1"/>
  <c r="K2438" i="2"/>
  <c r="M2438" i="2" s="1"/>
  <c r="K2439" i="2"/>
  <c r="M2439" i="2" s="1"/>
  <c r="K2440" i="2"/>
  <c r="M2440" i="2" s="1"/>
  <c r="K2441" i="2"/>
  <c r="M2441" i="2" s="1"/>
  <c r="K2442" i="2"/>
  <c r="M2442" i="2" s="1"/>
  <c r="K2443" i="2"/>
  <c r="M2443" i="2" s="1"/>
  <c r="K2444" i="2"/>
  <c r="M2444" i="2" s="1"/>
  <c r="K2445" i="2"/>
  <c r="M2445" i="2" s="1"/>
  <c r="K2446" i="2"/>
  <c r="M2446" i="2" s="1"/>
  <c r="K2447" i="2"/>
  <c r="M2447" i="2" s="1"/>
  <c r="K2448" i="2"/>
  <c r="M2448" i="2" s="1"/>
  <c r="K2449" i="2"/>
  <c r="M2449" i="2" s="1"/>
  <c r="K2450" i="2"/>
  <c r="M2450" i="2" s="1"/>
  <c r="K2451" i="2"/>
  <c r="M2451" i="2" s="1"/>
  <c r="K2452" i="2"/>
  <c r="M2452" i="2" s="1"/>
  <c r="K2453" i="2"/>
  <c r="M2453" i="2" s="1"/>
  <c r="K2454" i="2"/>
  <c r="M2454" i="2" s="1"/>
  <c r="K2455" i="2"/>
  <c r="M2455" i="2" s="1"/>
  <c r="K2456" i="2"/>
  <c r="M2456" i="2" s="1"/>
  <c r="K2457" i="2"/>
  <c r="M2457" i="2" s="1"/>
  <c r="K2458" i="2"/>
  <c r="M2458" i="2" s="1"/>
  <c r="K2459" i="2"/>
  <c r="M2459" i="2" s="1"/>
  <c r="K2460" i="2"/>
  <c r="M2460" i="2" s="1"/>
  <c r="K2461" i="2"/>
  <c r="M2461" i="2" s="1"/>
  <c r="K2462" i="2"/>
  <c r="M2462" i="2" s="1"/>
  <c r="K2463" i="2"/>
  <c r="M2463" i="2" s="1"/>
  <c r="K2464" i="2"/>
  <c r="M2464" i="2" s="1"/>
  <c r="K2465" i="2"/>
  <c r="M2465" i="2" s="1"/>
  <c r="K2466" i="2"/>
  <c r="M2466" i="2" s="1"/>
  <c r="K2467" i="2"/>
  <c r="M2467" i="2" s="1"/>
  <c r="K2468" i="2"/>
  <c r="M2468" i="2" s="1"/>
  <c r="K2469" i="2"/>
  <c r="M2469" i="2" s="1"/>
  <c r="K2470" i="2"/>
  <c r="M2470" i="2" s="1"/>
  <c r="K2471" i="2"/>
  <c r="M2471" i="2" s="1"/>
  <c r="K2472" i="2"/>
  <c r="M2472" i="2" s="1"/>
  <c r="K2473" i="2"/>
  <c r="M2473" i="2" s="1"/>
  <c r="K2474" i="2"/>
  <c r="M2474" i="2" s="1"/>
  <c r="K2475" i="2"/>
  <c r="M2475" i="2" s="1"/>
  <c r="K2476" i="2"/>
  <c r="M2476" i="2" s="1"/>
  <c r="K2477" i="2"/>
  <c r="M2477" i="2" s="1"/>
  <c r="K2478" i="2"/>
  <c r="M2478" i="2" s="1"/>
  <c r="K2479" i="2"/>
  <c r="M2479" i="2" s="1"/>
  <c r="K2480" i="2"/>
  <c r="M2480" i="2" s="1"/>
  <c r="K2481" i="2"/>
  <c r="M2481" i="2" s="1"/>
  <c r="K2482" i="2"/>
  <c r="M2482" i="2" s="1"/>
  <c r="K2483" i="2"/>
  <c r="M2483" i="2" s="1"/>
  <c r="K2484" i="2"/>
  <c r="M2484" i="2" s="1"/>
  <c r="K2485" i="2"/>
  <c r="M2485" i="2" s="1"/>
  <c r="K2486" i="2"/>
  <c r="M2486" i="2" s="1"/>
  <c r="K2487" i="2"/>
  <c r="M2487" i="2" s="1"/>
  <c r="K2488" i="2"/>
  <c r="M2488" i="2" s="1"/>
  <c r="K2489" i="2"/>
  <c r="M2489" i="2" s="1"/>
  <c r="K2490" i="2"/>
  <c r="M2490" i="2" s="1"/>
  <c r="K2491" i="2"/>
  <c r="M2491" i="2" s="1"/>
  <c r="K2492" i="2"/>
  <c r="M2492" i="2" s="1"/>
  <c r="K2493" i="2"/>
  <c r="M2493" i="2" s="1"/>
  <c r="K2494" i="2"/>
  <c r="M2494" i="2" s="1"/>
  <c r="K2495" i="2"/>
  <c r="M2495" i="2" s="1"/>
  <c r="K2496" i="2"/>
  <c r="M2496" i="2" s="1"/>
  <c r="K2497" i="2"/>
  <c r="M2497" i="2" s="1"/>
  <c r="K2498" i="2"/>
  <c r="M2498" i="2" s="1"/>
  <c r="K2499" i="2"/>
  <c r="M2499" i="2" s="1"/>
  <c r="K2500" i="2"/>
  <c r="M2500" i="2" s="1"/>
  <c r="K2501" i="2"/>
  <c r="M2501" i="2" s="1"/>
  <c r="K2502" i="2"/>
  <c r="M2502" i="2" s="1"/>
  <c r="K2503" i="2"/>
  <c r="M2503" i="2" s="1"/>
  <c r="K2504" i="2"/>
  <c r="M2504" i="2" s="1"/>
  <c r="K2505" i="2"/>
  <c r="M2505" i="2" s="1"/>
  <c r="K2506" i="2"/>
  <c r="M2506" i="2" s="1"/>
  <c r="K2507" i="2"/>
  <c r="M2507" i="2" s="1"/>
  <c r="K2508" i="2"/>
  <c r="M2508" i="2" s="1"/>
  <c r="K2509" i="2"/>
  <c r="M2509" i="2" s="1"/>
  <c r="K2510" i="2"/>
  <c r="M2510" i="2" s="1"/>
  <c r="K2511" i="2"/>
  <c r="M2511" i="2" s="1"/>
  <c r="K2512" i="2"/>
  <c r="M2512" i="2" s="1"/>
  <c r="K2513" i="2"/>
  <c r="M2513" i="2" s="1"/>
  <c r="K2514" i="2"/>
  <c r="M2514" i="2" s="1"/>
  <c r="K2515" i="2"/>
  <c r="M2515" i="2" s="1"/>
  <c r="K2516" i="2"/>
  <c r="M2516" i="2" s="1"/>
  <c r="K2517" i="2"/>
  <c r="M2517" i="2" s="1"/>
  <c r="K2518" i="2"/>
  <c r="M2518" i="2" s="1"/>
  <c r="K2519" i="2"/>
  <c r="M2519" i="2" s="1"/>
  <c r="K2520" i="2"/>
  <c r="M2520" i="2" s="1"/>
  <c r="K2521" i="2"/>
  <c r="M2521" i="2" s="1"/>
  <c r="K2522" i="2"/>
  <c r="M2522" i="2" s="1"/>
  <c r="K2523" i="2"/>
  <c r="M2523" i="2" s="1"/>
  <c r="K2524" i="2"/>
  <c r="M2524" i="2" s="1"/>
  <c r="K2525" i="2"/>
  <c r="M2525" i="2" s="1"/>
  <c r="K2526" i="2"/>
  <c r="M2526" i="2" s="1"/>
  <c r="K2527" i="2"/>
  <c r="M2527" i="2" s="1"/>
  <c r="K2528" i="2"/>
  <c r="M2528" i="2" s="1"/>
  <c r="K2529" i="2"/>
  <c r="M2529" i="2" s="1"/>
  <c r="K2530" i="2"/>
  <c r="M2530" i="2" s="1"/>
  <c r="K2531" i="2"/>
  <c r="M2531" i="2" s="1"/>
  <c r="K2532" i="2"/>
  <c r="M2532" i="2" s="1"/>
  <c r="K2533" i="2"/>
  <c r="M2533" i="2" s="1"/>
  <c r="K2534" i="2"/>
  <c r="M2534" i="2" s="1"/>
  <c r="K2535" i="2"/>
  <c r="M2535" i="2" s="1"/>
  <c r="K2536" i="2"/>
  <c r="M2536" i="2" s="1"/>
  <c r="K2537" i="2"/>
  <c r="M2537" i="2" s="1"/>
  <c r="K2538" i="2"/>
  <c r="M2538" i="2" s="1"/>
  <c r="K2539" i="2"/>
  <c r="M2539" i="2" s="1"/>
  <c r="K2540" i="2"/>
  <c r="M2540" i="2" s="1"/>
  <c r="K2541" i="2"/>
  <c r="M2541" i="2" s="1"/>
  <c r="K2542" i="2"/>
  <c r="M2542" i="2" s="1"/>
  <c r="K2543" i="2"/>
  <c r="M2543" i="2" s="1"/>
  <c r="K2544" i="2"/>
  <c r="M2544" i="2" s="1"/>
  <c r="K2545" i="2"/>
  <c r="M2545" i="2" s="1"/>
  <c r="K2546" i="2"/>
  <c r="M2546" i="2" s="1"/>
  <c r="K2547" i="2"/>
  <c r="M2547" i="2" s="1"/>
  <c r="K2548" i="2"/>
  <c r="M2548" i="2" s="1"/>
  <c r="K2549" i="2"/>
  <c r="M2549" i="2" s="1"/>
  <c r="K2550" i="2"/>
  <c r="M2550" i="2" s="1"/>
  <c r="K2551" i="2"/>
  <c r="M2551" i="2" s="1"/>
  <c r="K2552" i="2"/>
  <c r="M2552" i="2" s="1"/>
  <c r="K2553" i="2"/>
  <c r="M2553" i="2" s="1"/>
  <c r="K2554" i="2"/>
  <c r="M2554" i="2" s="1"/>
  <c r="K2555" i="2"/>
  <c r="M2555" i="2" s="1"/>
  <c r="K2556" i="2"/>
  <c r="M2556" i="2" s="1"/>
  <c r="K2557" i="2"/>
  <c r="M2557" i="2" s="1"/>
  <c r="K2558" i="2"/>
  <c r="M2558" i="2" s="1"/>
  <c r="K2559" i="2"/>
  <c r="M2559" i="2" s="1"/>
  <c r="K2560" i="2"/>
  <c r="M2560" i="2" s="1"/>
  <c r="K2561" i="2"/>
  <c r="M2561" i="2" s="1"/>
  <c r="K2562" i="2"/>
  <c r="M2562" i="2" s="1"/>
  <c r="K2563" i="2"/>
  <c r="M2563" i="2" s="1"/>
  <c r="K2564" i="2"/>
  <c r="M2564" i="2" s="1"/>
  <c r="K2565" i="2"/>
  <c r="M2565" i="2" s="1"/>
  <c r="K2566" i="2"/>
  <c r="M2566" i="2" s="1"/>
  <c r="K2567" i="2"/>
  <c r="M2567" i="2" s="1"/>
  <c r="K2568" i="2"/>
  <c r="M2568" i="2" s="1"/>
  <c r="K2569" i="2"/>
  <c r="M2569" i="2" s="1"/>
  <c r="K2570" i="2"/>
  <c r="M2570" i="2" s="1"/>
  <c r="K2571" i="2"/>
  <c r="M2571" i="2" s="1"/>
  <c r="K2572" i="2"/>
  <c r="M2572" i="2" s="1"/>
  <c r="K2573" i="2"/>
  <c r="M2573" i="2" s="1"/>
  <c r="K2574" i="2"/>
  <c r="M2574" i="2" s="1"/>
  <c r="K2575" i="2"/>
  <c r="M2575" i="2" s="1"/>
  <c r="K2576" i="2"/>
  <c r="M2576" i="2" s="1"/>
  <c r="K2577" i="2"/>
  <c r="M2577" i="2" s="1"/>
  <c r="K2578" i="2"/>
  <c r="M2578" i="2" s="1"/>
  <c r="K2579" i="2"/>
  <c r="M2579" i="2" s="1"/>
  <c r="K2580" i="2"/>
  <c r="M2580" i="2" s="1"/>
  <c r="K2581" i="2"/>
  <c r="M2581" i="2" s="1"/>
  <c r="K2582" i="2"/>
  <c r="M2582" i="2" s="1"/>
  <c r="K2583" i="2"/>
  <c r="M2583" i="2" s="1"/>
  <c r="K2584" i="2"/>
  <c r="M2584" i="2" s="1"/>
  <c r="K2585" i="2"/>
  <c r="M2585" i="2" s="1"/>
  <c r="K2586" i="2"/>
  <c r="M2586" i="2" s="1"/>
  <c r="K2587" i="2"/>
  <c r="M2587" i="2" s="1"/>
  <c r="K2588" i="2"/>
  <c r="M2588" i="2" s="1"/>
  <c r="K2589" i="2"/>
  <c r="M2589" i="2" s="1"/>
  <c r="K2590" i="2"/>
  <c r="M2590" i="2" s="1"/>
  <c r="K2591" i="2"/>
  <c r="M2591" i="2" s="1"/>
  <c r="K2592" i="2"/>
  <c r="M2592" i="2" s="1"/>
  <c r="K2593" i="2"/>
  <c r="M2593" i="2" s="1"/>
  <c r="K2594" i="2"/>
  <c r="M2594" i="2" s="1"/>
  <c r="K2595" i="2"/>
  <c r="M2595" i="2" s="1"/>
  <c r="K2596" i="2"/>
  <c r="M2596" i="2" s="1"/>
  <c r="K2597" i="2"/>
  <c r="M2597" i="2" s="1"/>
  <c r="K2598" i="2"/>
  <c r="M2598" i="2" s="1"/>
  <c r="K2599" i="2"/>
  <c r="M2599" i="2" s="1"/>
  <c r="K2600" i="2"/>
  <c r="M2600" i="2" s="1"/>
  <c r="K2601" i="2"/>
  <c r="M2601" i="2" s="1"/>
  <c r="K2602" i="2"/>
  <c r="M2602" i="2" s="1"/>
  <c r="K2603" i="2"/>
  <c r="M2603" i="2" s="1"/>
  <c r="K2604" i="2"/>
  <c r="M2604" i="2" s="1"/>
  <c r="K2605" i="2"/>
  <c r="M2605" i="2" s="1"/>
  <c r="K2606" i="2"/>
  <c r="M2606" i="2" s="1"/>
  <c r="K2607" i="2"/>
  <c r="M2607" i="2" s="1"/>
  <c r="K2608" i="2"/>
  <c r="M2608" i="2" s="1"/>
  <c r="K2609" i="2"/>
  <c r="M2609" i="2" s="1"/>
  <c r="K2610" i="2"/>
  <c r="M2610" i="2" s="1"/>
  <c r="K2611" i="2"/>
  <c r="M2611" i="2" s="1"/>
  <c r="K2612" i="2"/>
  <c r="M2612" i="2" s="1"/>
  <c r="K2613" i="2"/>
  <c r="M2613" i="2" s="1"/>
  <c r="K2614" i="2"/>
  <c r="M2614" i="2" s="1"/>
  <c r="K2615" i="2"/>
  <c r="M2615" i="2" s="1"/>
  <c r="K2616" i="2"/>
  <c r="M2616" i="2" s="1"/>
  <c r="K2617" i="2"/>
  <c r="M2617" i="2" s="1"/>
  <c r="K2618" i="2"/>
  <c r="M2618" i="2" s="1"/>
  <c r="K2619" i="2"/>
  <c r="M2619" i="2" s="1"/>
  <c r="K2620" i="2"/>
  <c r="M2620" i="2" s="1"/>
  <c r="K2621" i="2"/>
  <c r="M2621" i="2" s="1"/>
  <c r="K2622" i="2"/>
  <c r="M2622" i="2" s="1"/>
  <c r="K2623" i="2"/>
  <c r="M2623" i="2" s="1"/>
  <c r="K2624" i="2"/>
  <c r="M2624" i="2" s="1"/>
  <c r="K2625" i="2"/>
  <c r="M2625" i="2" s="1"/>
  <c r="K2626" i="2"/>
  <c r="M2626" i="2" s="1"/>
  <c r="K2627" i="2"/>
  <c r="M2627" i="2" s="1"/>
  <c r="K2628" i="2"/>
  <c r="M2628" i="2" s="1"/>
  <c r="K2629" i="2"/>
  <c r="M2629" i="2" s="1"/>
  <c r="K2630" i="2"/>
  <c r="M2630" i="2" s="1"/>
  <c r="K2631" i="2"/>
  <c r="M2631" i="2" s="1"/>
  <c r="K2632" i="2"/>
  <c r="M2632" i="2" s="1"/>
  <c r="K2633" i="2"/>
  <c r="M2633" i="2" s="1"/>
  <c r="K2634" i="2"/>
  <c r="M2634" i="2" s="1"/>
  <c r="K2635" i="2"/>
  <c r="M2635" i="2" s="1"/>
  <c r="K2636" i="2"/>
  <c r="M2636" i="2" s="1"/>
  <c r="K2637" i="2"/>
  <c r="M2637" i="2" s="1"/>
  <c r="K2638" i="2"/>
  <c r="M2638" i="2" s="1"/>
  <c r="K2639" i="2"/>
  <c r="M2639" i="2" s="1"/>
  <c r="K2640" i="2"/>
  <c r="M2640" i="2" s="1"/>
  <c r="K2641" i="2"/>
  <c r="M2641" i="2" s="1"/>
  <c r="K2642" i="2"/>
  <c r="M2642" i="2" s="1"/>
  <c r="K2643" i="2"/>
  <c r="M2643" i="2" s="1"/>
  <c r="K2644" i="2"/>
  <c r="M2644" i="2" s="1"/>
  <c r="K2645" i="2"/>
  <c r="M2645" i="2" s="1"/>
  <c r="K2646" i="2"/>
  <c r="M2646" i="2" s="1"/>
  <c r="K2647" i="2"/>
  <c r="M2647" i="2" s="1"/>
  <c r="K2648" i="2"/>
  <c r="M2648" i="2" s="1"/>
  <c r="K2649" i="2"/>
  <c r="M2649" i="2" s="1"/>
  <c r="K2650" i="2"/>
  <c r="M2650" i="2" s="1"/>
  <c r="K2651" i="2"/>
  <c r="M2651" i="2" s="1"/>
  <c r="K2652" i="2"/>
  <c r="M2652" i="2" s="1"/>
  <c r="K2653" i="2"/>
  <c r="M2653" i="2" s="1"/>
  <c r="K2654" i="2"/>
  <c r="M2654" i="2" s="1"/>
  <c r="K2655" i="2"/>
  <c r="M2655" i="2" s="1"/>
  <c r="K2656" i="2"/>
  <c r="M2656" i="2" s="1"/>
  <c r="K2657" i="2"/>
  <c r="M2657" i="2" s="1"/>
  <c r="K2658" i="2"/>
  <c r="M2658" i="2" s="1"/>
  <c r="K2659" i="2"/>
  <c r="M2659" i="2" s="1"/>
  <c r="K2660" i="2"/>
  <c r="M2660" i="2" s="1"/>
  <c r="K2661" i="2"/>
  <c r="M2661" i="2" s="1"/>
  <c r="K2662" i="2"/>
  <c r="M2662" i="2" s="1"/>
  <c r="K2663" i="2"/>
  <c r="M2663" i="2" s="1"/>
  <c r="K2664" i="2"/>
  <c r="M2664" i="2" s="1"/>
  <c r="K2665" i="2"/>
  <c r="M2665" i="2" s="1"/>
  <c r="K2666" i="2"/>
  <c r="M2666" i="2" s="1"/>
  <c r="K2667" i="2"/>
  <c r="M2667" i="2" s="1"/>
  <c r="K2668" i="2"/>
  <c r="M2668" i="2" s="1"/>
  <c r="K2669" i="2"/>
  <c r="M2669" i="2" s="1"/>
  <c r="K2670" i="2"/>
  <c r="M2670" i="2" s="1"/>
  <c r="K2671" i="2"/>
  <c r="M2671" i="2" s="1"/>
  <c r="K2672" i="2"/>
  <c r="M2672" i="2" s="1"/>
  <c r="K2673" i="2"/>
  <c r="M2673" i="2" s="1"/>
  <c r="K2674" i="2"/>
  <c r="M2674" i="2" s="1"/>
  <c r="K2675" i="2"/>
  <c r="M2675" i="2" s="1"/>
  <c r="K2676" i="2"/>
  <c r="M2676" i="2" s="1"/>
  <c r="K2677" i="2"/>
  <c r="M2677" i="2" s="1"/>
  <c r="K2678" i="2"/>
  <c r="M2678" i="2" s="1"/>
  <c r="K2679" i="2"/>
  <c r="M2679" i="2" s="1"/>
  <c r="K2680" i="2"/>
  <c r="M2680" i="2" s="1"/>
  <c r="K2681" i="2"/>
  <c r="M2681" i="2" s="1"/>
  <c r="K2682" i="2"/>
  <c r="M2682" i="2" s="1"/>
  <c r="K2683" i="2"/>
  <c r="M2683" i="2" s="1"/>
  <c r="K2684" i="2"/>
  <c r="M2684" i="2" s="1"/>
  <c r="K2685" i="2"/>
  <c r="M2685" i="2" s="1"/>
  <c r="K2686" i="2"/>
  <c r="M2686" i="2" s="1"/>
  <c r="K2687" i="2"/>
  <c r="M2687" i="2" s="1"/>
  <c r="K2688" i="2"/>
  <c r="M2688" i="2" s="1"/>
  <c r="K2689" i="2"/>
  <c r="M2689" i="2" s="1"/>
  <c r="K2690" i="2"/>
  <c r="M2690" i="2" s="1"/>
  <c r="K2691" i="2"/>
  <c r="M2691" i="2" s="1"/>
  <c r="K2692" i="2"/>
  <c r="M2692" i="2" s="1"/>
  <c r="K2693" i="2"/>
  <c r="M2693" i="2" s="1"/>
  <c r="K2694" i="2"/>
  <c r="M2694" i="2" s="1"/>
  <c r="K2695" i="2"/>
  <c r="M2695" i="2" s="1"/>
  <c r="K2696" i="2"/>
  <c r="M2696" i="2" s="1"/>
  <c r="K2697" i="2"/>
  <c r="M2697" i="2" s="1"/>
  <c r="K2698" i="2"/>
  <c r="M2698" i="2" s="1"/>
  <c r="K2699" i="2"/>
  <c r="M2699" i="2" s="1"/>
  <c r="K2700" i="2"/>
  <c r="M2700" i="2" s="1"/>
  <c r="K2701" i="2"/>
  <c r="M2701" i="2" s="1"/>
  <c r="K2702" i="2"/>
  <c r="M2702" i="2" s="1"/>
  <c r="K2703" i="2"/>
  <c r="M2703" i="2" s="1"/>
  <c r="K2704" i="2"/>
  <c r="M2704" i="2" s="1"/>
  <c r="K2705" i="2"/>
  <c r="M2705" i="2" s="1"/>
  <c r="K2706" i="2"/>
  <c r="M2706" i="2" s="1"/>
  <c r="K2707" i="2"/>
  <c r="M2707" i="2" s="1"/>
  <c r="K2708" i="2"/>
  <c r="M2708" i="2" s="1"/>
  <c r="K2709" i="2"/>
  <c r="M2709" i="2" s="1"/>
  <c r="K2710" i="2"/>
  <c r="M2710" i="2" s="1"/>
  <c r="K2711" i="2"/>
  <c r="M2711" i="2" s="1"/>
  <c r="K2712" i="2"/>
  <c r="M2712" i="2" s="1"/>
  <c r="K2713" i="2"/>
  <c r="M2713" i="2" s="1"/>
  <c r="K2714" i="2"/>
  <c r="M2714" i="2" s="1"/>
  <c r="K2715" i="2"/>
  <c r="M2715" i="2" s="1"/>
  <c r="K2716" i="2"/>
  <c r="M2716" i="2" s="1"/>
  <c r="K2717" i="2"/>
  <c r="M2717" i="2" s="1"/>
  <c r="K2718" i="2"/>
  <c r="M2718" i="2" s="1"/>
  <c r="K2719" i="2"/>
  <c r="M2719" i="2" s="1"/>
  <c r="K2720" i="2"/>
  <c r="M2720" i="2" s="1"/>
  <c r="K2721" i="2"/>
  <c r="M2721" i="2" s="1"/>
  <c r="K2722" i="2"/>
  <c r="M2722" i="2" s="1"/>
  <c r="K2723" i="2"/>
  <c r="M2723" i="2" s="1"/>
  <c r="K2724" i="2"/>
  <c r="M2724" i="2" s="1"/>
  <c r="K2725" i="2"/>
  <c r="M2725" i="2" s="1"/>
  <c r="K2726" i="2"/>
  <c r="M2726" i="2" s="1"/>
  <c r="K2727" i="2"/>
  <c r="M2727" i="2" s="1"/>
  <c r="K2728" i="2"/>
  <c r="M2728" i="2" s="1"/>
  <c r="K2729" i="2"/>
  <c r="M2729" i="2" s="1"/>
  <c r="K2730" i="2"/>
  <c r="M2730" i="2" s="1"/>
  <c r="K2731" i="2"/>
  <c r="M2731" i="2" s="1"/>
  <c r="K2732" i="2"/>
  <c r="M2732" i="2" s="1"/>
  <c r="K2733" i="2"/>
  <c r="M2733" i="2" s="1"/>
  <c r="K2734" i="2"/>
  <c r="M2734" i="2" s="1"/>
  <c r="K2735" i="2"/>
  <c r="M2735" i="2" s="1"/>
  <c r="K2736" i="2"/>
  <c r="M2736" i="2" s="1"/>
  <c r="K2737" i="2"/>
  <c r="M2737" i="2" s="1"/>
  <c r="K2738" i="2"/>
  <c r="M2738" i="2" s="1"/>
  <c r="K2739" i="2"/>
  <c r="M2739" i="2" s="1"/>
  <c r="K2740" i="2"/>
  <c r="M2740" i="2" s="1"/>
  <c r="K2741" i="2"/>
  <c r="M2741" i="2" s="1"/>
  <c r="K2742" i="2"/>
  <c r="M2742" i="2" s="1"/>
  <c r="K2743" i="2"/>
  <c r="M2743" i="2" s="1"/>
  <c r="K2744" i="2"/>
  <c r="M2744" i="2" s="1"/>
  <c r="K2745" i="2"/>
  <c r="M2745" i="2" s="1"/>
  <c r="K2746" i="2"/>
  <c r="M2746" i="2" s="1"/>
  <c r="K2747" i="2"/>
  <c r="M2747" i="2" s="1"/>
  <c r="K2748" i="2"/>
  <c r="M2748" i="2" s="1"/>
  <c r="K2749" i="2"/>
  <c r="M2749" i="2" s="1"/>
  <c r="K2750" i="2"/>
  <c r="M2750" i="2" s="1"/>
  <c r="K2751" i="2"/>
  <c r="M2751" i="2" s="1"/>
  <c r="K2752" i="2"/>
  <c r="M2752" i="2" s="1"/>
  <c r="K2753" i="2"/>
  <c r="M2753" i="2" s="1"/>
  <c r="K2754" i="2"/>
  <c r="M2754" i="2" s="1"/>
  <c r="K2755" i="2"/>
  <c r="M2755" i="2" s="1"/>
  <c r="K2756" i="2"/>
  <c r="M2756" i="2" s="1"/>
  <c r="K2757" i="2"/>
  <c r="M2757" i="2" s="1"/>
  <c r="K2758" i="2"/>
  <c r="M2758" i="2" s="1"/>
  <c r="K2759" i="2"/>
  <c r="M2759" i="2" s="1"/>
  <c r="K2760" i="2"/>
  <c r="M2760" i="2" s="1"/>
  <c r="K2761" i="2"/>
  <c r="M2761" i="2" s="1"/>
  <c r="K2762" i="2"/>
  <c r="M2762" i="2" s="1"/>
  <c r="K2763" i="2"/>
  <c r="M2763" i="2" s="1"/>
  <c r="K2764" i="2"/>
  <c r="M2764" i="2" s="1"/>
  <c r="K2765" i="2"/>
  <c r="M2765" i="2" s="1"/>
  <c r="K2766" i="2"/>
  <c r="M2766" i="2" s="1"/>
  <c r="K2767" i="2"/>
  <c r="M2767" i="2" s="1"/>
  <c r="K2768" i="2"/>
  <c r="M2768" i="2" s="1"/>
  <c r="K2769" i="2"/>
  <c r="M2769" i="2" s="1"/>
  <c r="K2770" i="2"/>
  <c r="M2770" i="2" s="1"/>
  <c r="K2771" i="2"/>
  <c r="M2771" i="2" s="1"/>
  <c r="K2772" i="2"/>
  <c r="M2772" i="2" s="1"/>
  <c r="K2773" i="2"/>
  <c r="M2773" i="2" s="1"/>
  <c r="K2774" i="2"/>
  <c r="M2774" i="2" s="1"/>
  <c r="K2775" i="2"/>
  <c r="M2775" i="2" s="1"/>
  <c r="K2776" i="2"/>
  <c r="M2776" i="2" s="1"/>
  <c r="K2777" i="2"/>
  <c r="M2777" i="2" s="1"/>
  <c r="K2778" i="2"/>
  <c r="M2778" i="2" s="1"/>
  <c r="K2779" i="2"/>
  <c r="M2779" i="2" s="1"/>
  <c r="K2780" i="2"/>
  <c r="M2780" i="2" s="1"/>
  <c r="K2781" i="2"/>
  <c r="M2781" i="2" s="1"/>
  <c r="K2782" i="2"/>
  <c r="M2782" i="2" s="1"/>
  <c r="K2783" i="2"/>
  <c r="M2783" i="2" s="1"/>
  <c r="K2784" i="2"/>
  <c r="M2784" i="2" s="1"/>
  <c r="K2785" i="2"/>
  <c r="M2785" i="2" s="1"/>
  <c r="K2786" i="2"/>
  <c r="M2786" i="2" s="1"/>
  <c r="K2787" i="2"/>
  <c r="M2787" i="2" s="1"/>
  <c r="K2788" i="2"/>
  <c r="M2788" i="2" s="1"/>
  <c r="K2789" i="2"/>
  <c r="M2789" i="2" s="1"/>
  <c r="K2790" i="2"/>
  <c r="M2790" i="2" s="1"/>
  <c r="K2791" i="2"/>
  <c r="M2791" i="2" s="1"/>
  <c r="K2792" i="2"/>
  <c r="M2792" i="2" s="1"/>
  <c r="K2793" i="2"/>
  <c r="M2793" i="2" s="1"/>
  <c r="K2794" i="2"/>
  <c r="M2794" i="2" s="1"/>
  <c r="K2795" i="2"/>
  <c r="M2795" i="2" s="1"/>
  <c r="K2796" i="2"/>
  <c r="M2796" i="2" s="1"/>
  <c r="K2797" i="2"/>
  <c r="M2797" i="2" s="1"/>
  <c r="K2798" i="2"/>
  <c r="M2798" i="2" s="1"/>
  <c r="K2799" i="2"/>
  <c r="M2799" i="2" s="1"/>
  <c r="K2800" i="2"/>
  <c r="M2800" i="2" s="1"/>
  <c r="K2801" i="2"/>
  <c r="M2801" i="2" s="1"/>
  <c r="K2802" i="2"/>
  <c r="M2802" i="2" s="1"/>
  <c r="K2803" i="2"/>
  <c r="M2803" i="2" s="1"/>
  <c r="K2804" i="2"/>
  <c r="M2804" i="2" s="1"/>
  <c r="K2805" i="2"/>
  <c r="M2805" i="2" s="1"/>
  <c r="K2806" i="2"/>
  <c r="M2806" i="2" s="1"/>
  <c r="K2807" i="2"/>
  <c r="M2807" i="2" s="1"/>
  <c r="K2808" i="2"/>
  <c r="M2808" i="2" s="1"/>
  <c r="K2809" i="2"/>
  <c r="M2809" i="2" s="1"/>
  <c r="K2810" i="2"/>
  <c r="M2810" i="2" s="1"/>
  <c r="K2811" i="2"/>
  <c r="M2811" i="2" s="1"/>
  <c r="K2812" i="2"/>
  <c r="M2812" i="2" s="1"/>
  <c r="K2813" i="2"/>
  <c r="M2813" i="2" s="1"/>
  <c r="K2814" i="2"/>
  <c r="M2814" i="2" s="1"/>
  <c r="K2815" i="2"/>
  <c r="M2815" i="2" s="1"/>
  <c r="K2816" i="2"/>
  <c r="M2816" i="2" s="1"/>
  <c r="K2817" i="2"/>
  <c r="M2817" i="2" s="1"/>
  <c r="K2818" i="2"/>
  <c r="M2818" i="2" s="1"/>
  <c r="K2819" i="2"/>
  <c r="M2819" i="2" s="1"/>
  <c r="K2820" i="2"/>
  <c r="M2820" i="2" s="1"/>
  <c r="K2821" i="2"/>
  <c r="M2821" i="2" s="1"/>
  <c r="K2822" i="2"/>
  <c r="M2822" i="2" s="1"/>
  <c r="K2823" i="2"/>
  <c r="M2823" i="2" s="1"/>
  <c r="K2824" i="2"/>
  <c r="M2824" i="2" s="1"/>
  <c r="K2825" i="2"/>
  <c r="M2825" i="2" s="1"/>
  <c r="K2826" i="2"/>
  <c r="M2826" i="2" s="1"/>
  <c r="K2827" i="2"/>
  <c r="M2827" i="2" s="1"/>
  <c r="K2828" i="2"/>
  <c r="M2828" i="2" s="1"/>
  <c r="K2829" i="2"/>
  <c r="M2829" i="2" s="1"/>
  <c r="K2830" i="2"/>
  <c r="M2830" i="2" s="1"/>
  <c r="K2831" i="2"/>
  <c r="M2831" i="2" s="1"/>
  <c r="K2832" i="2"/>
  <c r="M2832" i="2" s="1"/>
  <c r="K2833" i="2"/>
  <c r="M2833" i="2" s="1"/>
  <c r="K2834" i="2"/>
  <c r="M2834" i="2" s="1"/>
  <c r="K2835" i="2"/>
  <c r="M2835" i="2" s="1"/>
  <c r="K2836" i="2"/>
  <c r="M2836" i="2" s="1"/>
  <c r="K2837" i="2"/>
  <c r="M2837" i="2" s="1"/>
  <c r="K2838" i="2"/>
  <c r="M2838" i="2" s="1"/>
  <c r="K2839" i="2"/>
  <c r="M2839" i="2" s="1"/>
  <c r="K2840" i="2"/>
  <c r="M2840" i="2" s="1"/>
  <c r="K2841" i="2"/>
  <c r="M2841" i="2" s="1"/>
  <c r="K2842" i="2"/>
  <c r="M2842" i="2" s="1"/>
  <c r="K2843" i="2"/>
  <c r="M2843" i="2" s="1"/>
  <c r="K2844" i="2"/>
  <c r="M2844" i="2" s="1"/>
  <c r="K2845" i="2"/>
  <c r="M2845" i="2" s="1"/>
  <c r="K2846" i="2"/>
  <c r="M2846" i="2" s="1"/>
  <c r="K2847" i="2"/>
  <c r="M2847" i="2" s="1"/>
  <c r="K2848" i="2"/>
  <c r="M2848" i="2" s="1"/>
  <c r="K2849" i="2"/>
  <c r="M2849" i="2" s="1"/>
  <c r="K2850" i="2"/>
  <c r="M2850" i="2" s="1"/>
  <c r="K2851" i="2"/>
  <c r="M2851" i="2" s="1"/>
  <c r="K2852" i="2"/>
  <c r="M2852" i="2" s="1"/>
  <c r="K2853" i="2"/>
  <c r="M2853" i="2" s="1"/>
  <c r="K2854" i="2"/>
  <c r="M2854" i="2" s="1"/>
  <c r="K2855" i="2"/>
  <c r="M2855" i="2" s="1"/>
  <c r="K2856" i="2"/>
  <c r="M2856" i="2" s="1"/>
  <c r="K2857" i="2"/>
  <c r="M2857" i="2" s="1"/>
  <c r="K2858" i="2"/>
  <c r="M2858" i="2" s="1"/>
  <c r="K2859" i="2"/>
  <c r="M2859" i="2" s="1"/>
  <c r="K2860" i="2"/>
  <c r="M2860" i="2" s="1"/>
  <c r="K2861" i="2"/>
  <c r="M2861" i="2" s="1"/>
  <c r="K2862" i="2"/>
  <c r="M2862" i="2" s="1"/>
  <c r="K2863" i="2"/>
  <c r="M2863" i="2" s="1"/>
  <c r="K2864" i="2"/>
  <c r="M2864" i="2" s="1"/>
  <c r="K2865" i="2"/>
  <c r="M2865" i="2" s="1"/>
  <c r="K2866" i="2"/>
  <c r="M2866" i="2" s="1"/>
  <c r="K2867" i="2"/>
  <c r="M2867" i="2" s="1"/>
  <c r="K2868" i="2"/>
  <c r="M2868" i="2" s="1"/>
  <c r="K2869" i="2"/>
  <c r="M2869" i="2" s="1"/>
  <c r="K2870" i="2"/>
  <c r="M2870" i="2" s="1"/>
  <c r="K2871" i="2"/>
  <c r="M2871" i="2" s="1"/>
  <c r="K2872" i="2"/>
  <c r="M2872" i="2" s="1"/>
  <c r="K2873" i="2"/>
  <c r="M2873" i="2" s="1"/>
  <c r="K2874" i="2"/>
  <c r="M2874" i="2" s="1"/>
  <c r="K2875" i="2"/>
  <c r="M2875" i="2" s="1"/>
  <c r="K2876" i="2"/>
  <c r="M2876" i="2" s="1"/>
  <c r="K2877" i="2"/>
  <c r="M2877" i="2" s="1"/>
  <c r="K2878" i="2"/>
  <c r="M2878" i="2" s="1"/>
  <c r="K2879" i="2"/>
  <c r="M2879" i="2" s="1"/>
  <c r="K2880" i="2"/>
  <c r="M2880" i="2" s="1"/>
  <c r="K2881" i="2"/>
  <c r="M2881" i="2" s="1"/>
  <c r="K2882" i="2"/>
  <c r="M2882" i="2" s="1"/>
  <c r="K2883" i="2"/>
  <c r="M2883" i="2" s="1"/>
  <c r="K2884" i="2"/>
  <c r="M2884" i="2" s="1"/>
  <c r="K2885" i="2"/>
  <c r="M2885" i="2" s="1"/>
  <c r="K2886" i="2"/>
  <c r="M2886" i="2" s="1"/>
  <c r="K2887" i="2"/>
  <c r="M2887" i="2" s="1"/>
  <c r="K2888" i="2"/>
  <c r="M2888" i="2" s="1"/>
  <c r="K2889" i="2"/>
  <c r="M2889" i="2" s="1"/>
  <c r="K2890" i="2"/>
  <c r="M2890" i="2" s="1"/>
  <c r="K2891" i="2"/>
  <c r="M2891" i="2" s="1"/>
  <c r="K2892" i="2"/>
  <c r="M2892" i="2" s="1"/>
  <c r="K2893" i="2"/>
  <c r="M2893" i="2" s="1"/>
  <c r="K2894" i="2"/>
  <c r="M2894" i="2" s="1"/>
  <c r="K2895" i="2"/>
  <c r="M2895" i="2" s="1"/>
  <c r="K2896" i="2"/>
  <c r="M2896" i="2" s="1"/>
  <c r="K2897" i="2"/>
  <c r="M2897" i="2" s="1"/>
  <c r="K2898" i="2"/>
  <c r="M2898" i="2" s="1"/>
  <c r="K2899" i="2"/>
  <c r="M2899" i="2" s="1"/>
  <c r="K2900" i="2"/>
  <c r="M2900" i="2" s="1"/>
  <c r="K2901" i="2"/>
  <c r="M2901" i="2" s="1"/>
  <c r="K2902" i="2"/>
  <c r="M2902" i="2" s="1"/>
  <c r="K2903" i="2"/>
  <c r="M2903" i="2" s="1"/>
  <c r="K2904" i="2"/>
  <c r="M2904" i="2" s="1"/>
  <c r="K2905" i="2"/>
  <c r="M2905" i="2" s="1"/>
  <c r="K2906" i="2"/>
  <c r="M2906" i="2" s="1"/>
  <c r="K2907" i="2"/>
  <c r="M2907" i="2" s="1"/>
  <c r="K2908" i="2"/>
  <c r="M2908" i="2" s="1"/>
  <c r="K2909" i="2"/>
  <c r="M2909" i="2" s="1"/>
  <c r="K2910" i="2"/>
  <c r="M2910" i="2" s="1"/>
  <c r="K2911" i="2"/>
  <c r="M2911" i="2" s="1"/>
  <c r="K2912" i="2"/>
  <c r="M2912" i="2" s="1"/>
  <c r="K2913" i="2"/>
  <c r="M2913" i="2" s="1"/>
  <c r="K2914" i="2"/>
  <c r="M2914" i="2" s="1"/>
  <c r="K2915" i="2"/>
  <c r="M2915" i="2" s="1"/>
  <c r="K2916" i="2"/>
  <c r="M2916" i="2" s="1"/>
  <c r="K2917" i="2"/>
  <c r="M2917" i="2" s="1"/>
  <c r="K2918" i="2"/>
  <c r="M2918" i="2" s="1"/>
  <c r="K2919" i="2"/>
  <c r="M2919" i="2" s="1"/>
  <c r="K2920" i="2"/>
  <c r="M2920" i="2" s="1"/>
  <c r="K2921" i="2"/>
  <c r="M2921" i="2" s="1"/>
  <c r="K2922" i="2"/>
  <c r="M2922" i="2" s="1"/>
  <c r="K2923" i="2"/>
  <c r="M2923" i="2" s="1"/>
  <c r="K2924" i="2"/>
  <c r="M2924" i="2" s="1"/>
  <c r="K2925" i="2"/>
  <c r="M2925" i="2" s="1"/>
  <c r="K2926" i="2"/>
  <c r="M2926" i="2" s="1"/>
  <c r="K2927" i="2"/>
  <c r="M2927" i="2" s="1"/>
  <c r="K2928" i="2"/>
  <c r="M2928" i="2" s="1"/>
  <c r="K2929" i="2"/>
  <c r="M2929" i="2" s="1"/>
  <c r="K2930" i="2"/>
  <c r="M2930" i="2" s="1"/>
  <c r="K2931" i="2"/>
  <c r="M2931" i="2" s="1"/>
  <c r="K2932" i="2"/>
  <c r="M2932" i="2" s="1"/>
  <c r="K2933" i="2"/>
  <c r="M2933" i="2" s="1"/>
  <c r="K2934" i="2"/>
  <c r="M2934" i="2" s="1"/>
  <c r="K2935" i="2"/>
  <c r="M2935" i="2" s="1"/>
  <c r="K2936" i="2"/>
  <c r="M2936" i="2" s="1"/>
  <c r="K2937" i="2"/>
  <c r="M2937" i="2" s="1"/>
  <c r="K2938" i="2"/>
  <c r="M2938" i="2" s="1"/>
  <c r="K2939" i="2"/>
  <c r="M2939" i="2" s="1"/>
  <c r="K2940" i="2"/>
  <c r="M2940" i="2" s="1"/>
  <c r="K2941" i="2"/>
  <c r="M2941" i="2" s="1"/>
  <c r="K2942" i="2"/>
  <c r="M2942" i="2" s="1"/>
  <c r="K2943" i="2"/>
  <c r="M2943" i="2" s="1"/>
  <c r="K2944" i="2"/>
  <c r="M2944" i="2" s="1"/>
  <c r="K2945" i="2"/>
  <c r="M2945" i="2" s="1"/>
  <c r="K2946" i="2"/>
  <c r="M2946" i="2" s="1"/>
  <c r="K2947" i="2"/>
  <c r="M2947" i="2" s="1"/>
  <c r="K2948" i="2"/>
  <c r="M2948" i="2" s="1"/>
  <c r="K2949" i="2"/>
  <c r="M2949" i="2" s="1"/>
  <c r="K2950" i="2"/>
  <c r="M2950" i="2" s="1"/>
  <c r="K2951" i="2"/>
  <c r="M2951" i="2" s="1"/>
  <c r="K2952" i="2"/>
  <c r="M2952" i="2" s="1"/>
  <c r="K2953" i="2"/>
  <c r="M2953" i="2" s="1"/>
  <c r="K2954" i="2"/>
  <c r="M2954" i="2" s="1"/>
  <c r="K2955" i="2"/>
  <c r="M2955" i="2" s="1"/>
  <c r="K2956" i="2"/>
  <c r="M2956" i="2" s="1"/>
  <c r="K2957" i="2"/>
  <c r="M2957" i="2" s="1"/>
  <c r="K2958" i="2"/>
  <c r="M2958" i="2" s="1"/>
  <c r="K2959" i="2"/>
  <c r="M2959" i="2" s="1"/>
  <c r="K2960" i="2"/>
  <c r="M2960" i="2" s="1"/>
  <c r="K2961" i="2"/>
  <c r="M2961" i="2" s="1"/>
  <c r="K2962" i="2"/>
  <c r="M2962" i="2" s="1"/>
  <c r="K2963" i="2"/>
  <c r="M2963" i="2" s="1"/>
  <c r="K2964" i="2"/>
  <c r="M2964" i="2" s="1"/>
  <c r="K2965" i="2"/>
  <c r="M2965" i="2" s="1"/>
  <c r="K2966" i="2"/>
  <c r="M2966" i="2" s="1"/>
  <c r="K2967" i="2"/>
  <c r="M2967" i="2" s="1"/>
  <c r="K2968" i="2"/>
  <c r="M2968" i="2" s="1"/>
  <c r="K2969" i="2"/>
  <c r="M2969" i="2" s="1"/>
  <c r="K2970" i="2"/>
  <c r="M2970" i="2" s="1"/>
  <c r="K2971" i="2"/>
  <c r="M2971" i="2" s="1"/>
  <c r="K2972" i="2"/>
  <c r="M2972" i="2" s="1"/>
  <c r="K2973" i="2"/>
  <c r="M2973" i="2" s="1"/>
  <c r="K2974" i="2"/>
  <c r="M2974" i="2" s="1"/>
  <c r="K2975" i="2"/>
  <c r="M2975" i="2" s="1"/>
  <c r="K2976" i="2"/>
  <c r="M2976" i="2" s="1"/>
  <c r="K2977" i="2"/>
  <c r="M2977" i="2" s="1"/>
  <c r="K2978" i="2"/>
  <c r="M2978" i="2" s="1"/>
  <c r="K2979" i="2"/>
  <c r="M2979" i="2" s="1"/>
  <c r="K2980" i="2"/>
  <c r="M2980" i="2" s="1"/>
  <c r="K2981" i="2"/>
  <c r="M2981" i="2" s="1"/>
  <c r="K2982" i="2"/>
  <c r="M2982" i="2" s="1"/>
  <c r="K2983" i="2"/>
  <c r="M2983" i="2" s="1"/>
  <c r="K2984" i="2"/>
  <c r="M2984" i="2" s="1"/>
  <c r="K2985" i="2"/>
  <c r="M2985" i="2" s="1"/>
  <c r="K2986" i="2"/>
  <c r="M2986" i="2" s="1"/>
  <c r="K2987" i="2"/>
  <c r="M2987" i="2" s="1"/>
  <c r="K2988" i="2"/>
  <c r="M2988" i="2" s="1"/>
  <c r="K2989" i="2"/>
  <c r="M2989" i="2" s="1"/>
  <c r="K2990" i="2"/>
  <c r="M2990" i="2" s="1"/>
  <c r="K2991" i="2"/>
  <c r="M2991" i="2" s="1"/>
  <c r="K2992" i="2"/>
  <c r="M2992" i="2" s="1"/>
  <c r="K2993" i="2"/>
  <c r="M2993" i="2" s="1"/>
  <c r="K2994" i="2"/>
  <c r="M2994" i="2" s="1"/>
  <c r="K2995" i="2"/>
  <c r="M2995" i="2" s="1"/>
  <c r="K2996" i="2"/>
  <c r="M2996" i="2" s="1"/>
  <c r="K2997" i="2"/>
  <c r="M2997" i="2" s="1"/>
  <c r="K2998" i="2"/>
  <c r="M2998" i="2" s="1"/>
  <c r="K2999" i="2"/>
  <c r="M2999" i="2" s="1"/>
  <c r="K3000" i="2"/>
  <c r="M3000" i="2" s="1"/>
  <c r="K3001" i="2"/>
  <c r="M3001" i="2" s="1"/>
  <c r="K3002" i="2"/>
  <c r="M3002" i="2" s="1"/>
  <c r="K3003" i="2"/>
  <c r="M3003" i="2" s="1"/>
  <c r="K3004" i="2"/>
  <c r="M3004" i="2" s="1"/>
  <c r="K3005" i="2"/>
  <c r="M3005" i="2" s="1"/>
  <c r="K3006" i="2"/>
  <c r="M3006" i="2" s="1"/>
  <c r="K3007" i="2"/>
  <c r="M3007" i="2" s="1"/>
  <c r="K3008" i="2"/>
  <c r="M3008" i="2" s="1"/>
  <c r="K3009" i="2"/>
  <c r="M3009" i="2" s="1"/>
  <c r="K3010" i="2"/>
  <c r="M3010" i="2" s="1"/>
  <c r="K3011" i="2"/>
  <c r="M3011" i="2" s="1"/>
  <c r="K3012" i="2"/>
  <c r="M3012" i="2" s="1"/>
  <c r="K3013" i="2"/>
  <c r="M3013" i="2" s="1"/>
  <c r="K3014" i="2"/>
  <c r="M3014" i="2" s="1"/>
  <c r="K3015" i="2"/>
  <c r="M3015" i="2" s="1"/>
  <c r="K3016" i="2"/>
  <c r="M3016" i="2" s="1"/>
  <c r="K3017" i="2"/>
  <c r="M3017" i="2" s="1"/>
  <c r="K3018" i="2"/>
  <c r="M3018" i="2" s="1"/>
  <c r="K3019" i="2"/>
  <c r="M3019" i="2" s="1"/>
  <c r="K3020" i="2"/>
  <c r="M3020" i="2" s="1"/>
  <c r="K3021" i="2"/>
  <c r="M3021" i="2" s="1"/>
  <c r="K3022" i="2"/>
  <c r="M3022" i="2" s="1"/>
  <c r="K3023" i="2"/>
  <c r="M3023" i="2" s="1"/>
  <c r="K3024" i="2"/>
  <c r="M3024" i="2" s="1"/>
  <c r="K3025" i="2"/>
  <c r="M3025" i="2" s="1"/>
  <c r="K3026" i="2"/>
  <c r="M3026" i="2" s="1"/>
  <c r="K3027" i="2"/>
  <c r="M3027" i="2" s="1"/>
  <c r="K3028" i="2"/>
  <c r="M3028" i="2" s="1"/>
  <c r="K3029" i="2"/>
  <c r="M3029" i="2" s="1"/>
  <c r="K3030" i="2"/>
  <c r="M3030" i="2" s="1"/>
  <c r="K3031" i="2"/>
  <c r="M3031" i="2" s="1"/>
  <c r="K3032" i="2"/>
  <c r="M3032" i="2" s="1"/>
  <c r="K3033" i="2"/>
  <c r="M3033" i="2" s="1"/>
  <c r="K3034" i="2"/>
  <c r="M3034" i="2" s="1"/>
  <c r="K3035" i="2"/>
  <c r="M3035" i="2" s="1"/>
  <c r="K3036" i="2"/>
  <c r="M3036" i="2" s="1"/>
  <c r="K3037" i="2"/>
  <c r="M3037" i="2" s="1"/>
  <c r="K3038" i="2"/>
  <c r="M3038" i="2" s="1"/>
  <c r="K3039" i="2"/>
  <c r="M3039" i="2" s="1"/>
  <c r="K3040" i="2"/>
  <c r="M3040" i="2" s="1"/>
  <c r="K3041" i="2"/>
  <c r="M3041" i="2" s="1"/>
  <c r="K3042" i="2"/>
  <c r="M3042" i="2" s="1"/>
  <c r="K3043" i="2"/>
  <c r="M3043" i="2" s="1"/>
  <c r="K3044" i="2"/>
  <c r="M3044" i="2" s="1"/>
  <c r="K3045" i="2"/>
  <c r="M3045" i="2" s="1"/>
  <c r="K3046" i="2"/>
  <c r="M3046" i="2" s="1"/>
  <c r="K3047" i="2"/>
  <c r="M3047" i="2" s="1"/>
  <c r="K3048" i="2"/>
  <c r="M3048" i="2" s="1"/>
  <c r="K3049" i="2"/>
  <c r="M3049" i="2" s="1"/>
  <c r="K3050" i="2"/>
  <c r="M3050" i="2" s="1"/>
  <c r="K3051" i="2"/>
  <c r="M3051" i="2" s="1"/>
  <c r="K3052" i="2"/>
  <c r="M3052" i="2" s="1"/>
  <c r="K3053" i="2"/>
  <c r="M3053" i="2" s="1"/>
  <c r="K3054" i="2"/>
  <c r="M3054" i="2" s="1"/>
  <c r="K3055" i="2"/>
  <c r="M3055" i="2" s="1"/>
  <c r="K3056" i="2"/>
  <c r="M3056" i="2" s="1"/>
  <c r="K3057" i="2"/>
  <c r="M3057" i="2" s="1"/>
  <c r="K3058" i="2"/>
  <c r="M3058" i="2" s="1"/>
  <c r="K3059" i="2"/>
  <c r="M3059" i="2" s="1"/>
  <c r="K3060" i="2"/>
  <c r="M3060" i="2" s="1"/>
  <c r="K3061" i="2"/>
  <c r="M3061" i="2" s="1"/>
  <c r="K3062" i="2"/>
  <c r="M3062" i="2" s="1"/>
  <c r="K3063" i="2"/>
  <c r="M3063" i="2" s="1"/>
  <c r="K3064" i="2"/>
  <c r="M3064" i="2" s="1"/>
  <c r="K3065" i="2"/>
  <c r="M3065" i="2" s="1"/>
  <c r="K3066" i="2"/>
  <c r="M3066" i="2" s="1"/>
  <c r="K3067" i="2"/>
  <c r="M3067" i="2" s="1"/>
  <c r="K3068" i="2"/>
  <c r="M3068" i="2" s="1"/>
  <c r="K3069" i="2"/>
  <c r="M3069" i="2" s="1"/>
  <c r="K3070" i="2"/>
  <c r="M3070" i="2" s="1"/>
  <c r="K3071" i="2"/>
  <c r="M3071" i="2" s="1"/>
  <c r="K3072" i="2"/>
  <c r="M3072" i="2" s="1"/>
  <c r="K3073" i="2"/>
  <c r="M3073" i="2" s="1"/>
  <c r="K3074" i="2"/>
  <c r="M3074" i="2" s="1"/>
  <c r="K3075" i="2"/>
  <c r="M3075" i="2" s="1"/>
  <c r="K3076" i="2"/>
  <c r="M3076" i="2" s="1"/>
  <c r="K3077" i="2"/>
  <c r="M3077" i="2" s="1"/>
  <c r="K3078" i="2"/>
  <c r="M3078" i="2" s="1"/>
  <c r="K3079" i="2"/>
  <c r="M3079" i="2" s="1"/>
  <c r="K3080" i="2"/>
  <c r="M3080" i="2" s="1"/>
  <c r="K3081" i="2"/>
  <c r="M3081" i="2" s="1"/>
  <c r="K3082" i="2"/>
  <c r="M3082" i="2" s="1"/>
  <c r="K3083" i="2"/>
  <c r="M3083" i="2" s="1"/>
  <c r="K3084" i="2"/>
  <c r="M3084" i="2" s="1"/>
  <c r="K3085" i="2"/>
  <c r="M3085" i="2" s="1"/>
  <c r="K3086" i="2"/>
  <c r="M3086" i="2" s="1"/>
  <c r="K3087" i="2"/>
  <c r="M3087" i="2" s="1"/>
  <c r="K3088" i="2"/>
  <c r="M3088" i="2" s="1"/>
  <c r="K3089" i="2"/>
  <c r="M3089" i="2" s="1"/>
  <c r="K3090" i="2"/>
  <c r="M3090" i="2" s="1"/>
  <c r="K3091" i="2"/>
  <c r="M3091" i="2" s="1"/>
  <c r="K3092" i="2"/>
  <c r="M3092" i="2" s="1"/>
  <c r="K3093" i="2"/>
  <c r="M3093" i="2" s="1"/>
  <c r="K3094" i="2"/>
  <c r="M3094" i="2" s="1"/>
  <c r="K3095" i="2"/>
  <c r="M3095" i="2" s="1"/>
  <c r="K3096" i="2"/>
  <c r="M3096" i="2" s="1"/>
  <c r="K3097" i="2"/>
  <c r="M3097" i="2" s="1"/>
  <c r="K3098" i="2"/>
  <c r="M3098" i="2" s="1"/>
  <c r="K3099" i="2"/>
  <c r="M3099" i="2" s="1"/>
  <c r="K3100" i="2"/>
  <c r="M3100" i="2" s="1"/>
  <c r="K3101" i="2"/>
  <c r="M3101" i="2" s="1"/>
  <c r="K3102" i="2"/>
  <c r="M3102" i="2" s="1"/>
  <c r="K3103" i="2"/>
  <c r="M3103" i="2" s="1"/>
  <c r="K3104" i="2"/>
  <c r="M3104" i="2" s="1"/>
  <c r="K3105" i="2"/>
  <c r="M3105" i="2" s="1"/>
  <c r="K3106" i="2"/>
  <c r="M3106" i="2" s="1"/>
  <c r="K3107" i="2"/>
  <c r="M3107" i="2" s="1"/>
  <c r="K3108" i="2"/>
  <c r="M3108" i="2" s="1"/>
  <c r="K3109" i="2"/>
  <c r="M3109" i="2" s="1"/>
  <c r="K3110" i="2"/>
  <c r="M3110" i="2" s="1"/>
  <c r="K3111" i="2"/>
  <c r="M3111" i="2" s="1"/>
  <c r="K3112" i="2"/>
  <c r="M3112" i="2" s="1"/>
  <c r="K3113" i="2"/>
  <c r="M3113" i="2" s="1"/>
  <c r="K3114" i="2"/>
  <c r="M3114" i="2" s="1"/>
  <c r="K3115" i="2"/>
  <c r="M3115" i="2" s="1"/>
  <c r="K3116" i="2"/>
  <c r="M3116" i="2" s="1"/>
  <c r="K3117" i="2"/>
  <c r="M3117" i="2" s="1"/>
  <c r="K3118" i="2"/>
  <c r="M3118" i="2" s="1"/>
  <c r="K3119" i="2"/>
  <c r="M3119" i="2" s="1"/>
  <c r="K3120" i="2"/>
  <c r="M3120" i="2" s="1"/>
  <c r="K3121" i="2"/>
  <c r="M3121" i="2" s="1"/>
  <c r="K3122" i="2"/>
  <c r="M3122" i="2" s="1"/>
  <c r="K3123" i="2"/>
  <c r="M3123" i="2" s="1"/>
  <c r="K3124" i="2"/>
  <c r="M3124" i="2" s="1"/>
  <c r="K3125" i="2"/>
  <c r="M3125" i="2" s="1"/>
  <c r="K3126" i="2"/>
  <c r="M3126" i="2" s="1"/>
  <c r="K3127" i="2"/>
  <c r="M3127" i="2" s="1"/>
  <c r="K3128" i="2"/>
  <c r="M3128" i="2" s="1"/>
  <c r="K3129" i="2"/>
  <c r="M3129" i="2" s="1"/>
  <c r="K3130" i="2"/>
  <c r="M3130" i="2" s="1"/>
  <c r="K3131" i="2"/>
  <c r="M3131" i="2" s="1"/>
  <c r="K3132" i="2"/>
  <c r="M3132" i="2" s="1"/>
  <c r="K3133" i="2"/>
  <c r="M3133" i="2" s="1"/>
  <c r="K3134" i="2"/>
  <c r="M3134" i="2" s="1"/>
  <c r="K3135" i="2"/>
  <c r="M3135" i="2" s="1"/>
  <c r="K3136" i="2"/>
  <c r="M3136" i="2" s="1"/>
  <c r="K3137" i="2"/>
  <c r="M3137" i="2" s="1"/>
  <c r="K3138" i="2"/>
  <c r="M3138" i="2" s="1"/>
  <c r="K3139" i="2"/>
  <c r="M3139" i="2" s="1"/>
  <c r="K3140" i="2"/>
  <c r="M3140" i="2" s="1"/>
  <c r="K3141" i="2"/>
  <c r="M3141" i="2" s="1"/>
  <c r="K3142" i="2"/>
  <c r="M3142" i="2" s="1"/>
  <c r="K3143" i="2"/>
  <c r="M3143" i="2" s="1"/>
  <c r="K3144" i="2"/>
  <c r="M3144" i="2" s="1"/>
  <c r="K3145" i="2"/>
  <c r="M3145" i="2" s="1"/>
  <c r="K3146" i="2"/>
  <c r="M3146" i="2" s="1"/>
  <c r="K3147" i="2"/>
  <c r="M3147" i="2" s="1"/>
  <c r="K3148" i="2"/>
  <c r="M3148" i="2" s="1"/>
  <c r="K3149" i="2"/>
  <c r="M3149" i="2" s="1"/>
  <c r="K3150" i="2"/>
  <c r="M3150" i="2" s="1"/>
  <c r="K3151" i="2"/>
  <c r="M3151" i="2" s="1"/>
  <c r="K3152" i="2"/>
  <c r="M3152" i="2" s="1"/>
  <c r="K3153" i="2"/>
  <c r="M3153" i="2" s="1"/>
  <c r="K3154" i="2"/>
  <c r="M3154" i="2" s="1"/>
  <c r="K3155" i="2"/>
  <c r="M3155" i="2" s="1"/>
  <c r="K3156" i="2"/>
  <c r="M3156" i="2" s="1"/>
  <c r="K3157" i="2"/>
  <c r="M3157" i="2" s="1"/>
  <c r="K3158" i="2"/>
  <c r="M3158" i="2" s="1"/>
  <c r="K3159" i="2"/>
  <c r="M3159" i="2" s="1"/>
  <c r="K3160" i="2"/>
  <c r="M3160" i="2" s="1"/>
  <c r="K3161" i="2"/>
  <c r="M3161" i="2" s="1"/>
  <c r="K3162" i="2"/>
  <c r="M3162" i="2" s="1"/>
  <c r="K3163" i="2"/>
  <c r="M3163" i="2" s="1"/>
  <c r="K3164" i="2"/>
  <c r="M3164" i="2" s="1"/>
  <c r="K3165" i="2"/>
  <c r="M3165" i="2" s="1"/>
  <c r="K3166" i="2"/>
  <c r="M3166" i="2" s="1"/>
  <c r="K3167" i="2"/>
  <c r="M3167" i="2" s="1"/>
  <c r="K3168" i="2"/>
  <c r="M3168" i="2" s="1"/>
  <c r="K3169" i="2"/>
  <c r="M3169" i="2" s="1"/>
  <c r="K3170" i="2"/>
  <c r="M3170" i="2" s="1"/>
  <c r="K3171" i="2"/>
  <c r="M3171" i="2" s="1"/>
  <c r="K3172" i="2"/>
  <c r="M3172" i="2" s="1"/>
  <c r="K3173" i="2"/>
  <c r="M3173" i="2" s="1"/>
  <c r="K3174" i="2"/>
  <c r="M3174" i="2" s="1"/>
  <c r="K3175" i="2"/>
  <c r="M3175" i="2" s="1"/>
  <c r="K3176" i="2"/>
  <c r="M3176" i="2" s="1"/>
  <c r="K3177" i="2"/>
  <c r="M3177" i="2" s="1"/>
  <c r="K3178" i="2"/>
  <c r="M3178" i="2" s="1"/>
  <c r="K3179" i="2"/>
  <c r="M3179" i="2" s="1"/>
  <c r="K3180" i="2"/>
  <c r="M3180" i="2" s="1"/>
  <c r="K3181" i="2"/>
  <c r="M3181" i="2" s="1"/>
  <c r="K3182" i="2"/>
  <c r="M3182" i="2" s="1"/>
  <c r="K3183" i="2"/>
  <c r="M3183" i="2" s="1"/>
  <c r="K3184" i="2"/>
  <c r="M3184" i="2" s="1"/>
  <c r="K3185" i="2"/>
  <c r="M3185" i="2" s="1"/>
  <c r="K3186" i="2"/>
  <c r="M3186" i="2" s="1"/>
  <c r="K3187" i="2"/>
  <c r="M3187" i="2" s="1"/>
  <c r="K3188" i="2"/>
  <c r="M3188" i="2" s="1"/>
  <c r="K3189" i="2"/>
  <c r="M3189" i="2" s="1"/>
  <c r="K3190" i="2"/>
  <c r="M3190" i="2" s="1"/>
  <c r="K3191" i="2"/>
  <c r="M3191" i="2" s="1"/>
  <c r="K3192" i="2"/>
  <c r="M3192" i="2" s="1"/>
  <c r="K3193" i="2"/>
  <c r="M3193" i="2" s="1"/>
  <c r="K3194" i="2"/>
  <c r="M3194" i="2" s="1"/>
  <c r="K3195" i="2"/>
  <c r="M3195" i="2" s="1"/>
  <c r="K3196" i="2"/>
  <c r="M3196" i="2" s="1"/>
  <c r="K3197" i="2"/>
  <c r="M3197" i="2" s="1"/>
  <c r="K3198" i="2"/>
  <c r="M3198" i="2" s="1"/>
  <c r="K3199" i="2"/>
  <c r="M3199" i="2" s="1"/>
  <c r="K3200" i="2"/>
  <c r="M3200" i="2" s="1"/>
  <c r="K3201" i="2"/>
  <c r="M3201" i="2" s="1"/>
  <c r="K3202" i="2"/>
  <c r="M3202" i="2" s="1"/>
  <c r="K3203" i="2"/>
  <c r="M3203" i="2" s="1"/>
  <c r="K3204" i="2"/>
  <c r="M3204" i="2" s="1"/>
  <c r="K3205" i="2"/>
  <c r="M3205" i="2" s="1"/>
  <c r="K3206" i="2"/>
  <c r="M3206" i="2" s="1"/>
  <c r="K3207" i="2"/>
  <c r="M3207" i="2" s="1"/>
  <c r="K3208" i="2"/>
  <c r="M3208" i="2" s="1"/>
  <c r="K3209" i="2"/>
  <c r="M3209" i="2" s="1"/>
  <c r="K3210" i="2"/>
  <c r="M3210" i="2" s="1"/>
  <c r="K3211" i="2"/>
  <c r="M3211" i="2" s="1"/>
  <c r="K3212" i="2"/>
  <c r="M3212" i="2" s="1"/>
  <c r="K3213" i="2"/>
  <c r="M3213" i="2" s="1"/>
  <c r="K3214" i="2"/>
  <c r="M3214" i="2" s="1"/>
  <c r="K3215" i="2"/>
  <c r="M3215" i="2" s="1"/>
  <c r="K3216" i="2"/>
  <c r="M3216" i="2" s="1"/>
  <c r="K3217" i="2"/>
  <c r="M3217" i="2" s="1"/>
  <c r="K3218" i="2"/>
  <c r="M3218" i="2" s="1"/>
  <c r="K3219" i="2"/>
  <c r="M3219" i="2" s="1"/>
  <c r="K3220" i="2"/>
  <c r="M3220" i="2" s="1"/>
  <c r="K3221" i="2"/>
  <c r="M3221" i="2" s="1"/>
  <c r="K3222" i="2"/>
  <c r="M3222" i="2" s="1"/>
  <c r="K3223" i="2"/>
  <c r="M3223" i="2" s="1"/>
  <c r="K3224" i="2"/>
  <c r="M3224" i="2" s="1"/>
  <c r="K3225" i="2"/>
  <c r="M3225" i="2" s="1"/>
  <c r="K3226" i="2"/>
  <c r="M3226" i="2" s="1"/>
  <c r="K3227" i="2"/>
  <c r="M3227" i="2" s="1"/>
  <c r="K3228" i="2"/>
  <c r="M3228" i="2" s="1"/>
  <c r="K3229" i="2"/>
  <c r="M3229" i="2" s="1"/>
  <c r="K3230" i="2"/>
  <c r="M3230" i="2" s="1"/>
  <c r="K3231" i="2"/>
  <c r="M3231" i="2" s="1"/>
  <c r="K3232" i="2"/>
  <c r="M3232" i="2" s="1"/>
  <c r="K3233" i="2"/>
  <c r="M3233" i="2" s="1"/>
  <c r="K3234" i="2"/>
  <c r="M3234" i="2" s="1"/>
  <c r="K3235" i="2"/>
  <c r="M3235" i="2" s="1"/>
  <c r="K3236" i="2"/>
  <c r="M3236" i="2" s="1"/>
  <c r="K3237" i="2"/>
  <c r="M3237" i="2" s="1"/>
  <c r="K3238" i="2"/>
  <c r="M3238" i="2" s="1"/>
  <c r="K3239" i="2"/>
  <c r="M3239" i="2" s="1"/>
  <c r="K3240" i="2"/>
  <c r="M3240" i="2" s="1"/>
  <c r="K3241" i="2"/>
  <c r="M3241" i="2" s="1"/>
  <c r="K3242" i="2"/>
  <c r="M3242" i="2" s="1"/>
  <c r="K3243" i="2"/>
  <c r="M3243" i="2" s="1"/>
  <c r="K3244" i="2"/>
  <c r="M3244" i="2" s="1"/>
  <c r="K3245" i="2"/>
  <c r="M3245" i="2" s="1"/>
  <c r="K3246" i="2"/>
  <c r="M3246" i="2" s="1"/>
  <c r="K3247" i="2"/>
  <c r="M3247" i="2" s="1"/>
  <c r="K3248" i="2"/>
  <c r="M3248" i="2" s="1"/>
  <c r="K3249" i="2"/>
  <c r="M3249" i="2" s="1"/>
  <c r="K3250" i="2"/>
  <c r="M3250" i="2" s="1"/>
  <c r="K3251" i="2"/>
  <c r="M3251" i="2" s="1"/>
  <c r="K3252" i="2"/>
  <c r="M3252" i="2" s="1"/>
  <c r="K3253" i="2"/>
  <c r="M3253" i="2" s="1"/>
  <c r="K3254" i="2"/>
  <c r="M3254" i="2" s="1"/>
  <c r="K3255" i="2"/>
  <c r="M3255" i="2" s="1"/>
  <c r="K3256" i="2"/>
  <c r="M3256" i="2" s="1"/>
  <c r="K3257" i="2"/>
  <c r="M3257" i="2" s="1"/>
  <c r="K3258" i="2"/>
  <c r="M3258" i="2" s="1"/>
  <c r="K3259" i="2"/>
  <c r="M3259" i="2" s="1"/>
  <c r="K3260" i="2"/>
  <c r="M3260" i="2" s="1"/>
  <c r="K3261" i="2"/>
  <c r="M3261" i="2" s="1"/>
  <c r="K3262" i="2"/>
  <c r="M3262" i="2" s="1"/>
  <c r="K3263" i="2"/>
  <c r="M3263" i="2" s="1"/>
  <c r="K3264" i="2"/>
  <c r="M3264" i="2" s="1"/>
  <c r="K3265" i="2"/>
  <c r="M3265" i="2" s="1"/>
  <c r="K3266" i="2"/>
  <c r="M3266" i="2" s="1"/>
  <c r="K3267" i="2"/>
  <c r="M3267" i="2" s="1"/>
  <c r="K3268" i="2"/>
  <c r="M3268" i="2" s="1"/>
  <c r="K3269" i="2"/>
  <c r="M3269" i="2" s="1"/>
  <c r="K3270" i="2"/>
  <c r="M3270" i="2" s="1"/>
  <c r="K3271" i="2"/>
  <c r="M3271" i="2" s="1"/>
  <c r="K3272" i="2"/>
  <c r="M3272" i="2" s="1"/>
  <c r="K3273" i="2"/>
  <c r="M3273" i="2" s="1"/>
  <c r="K3274" i="2"/>
  <c r="M3274" i="2" s="1"/>
  <c r="K3275" i="2"/>
  <c r="M3275" i="2" s="1"/>
  <c r="K3276" i="2"/>
  <c r="M3276" i="2" s="1"/>
  <c r="K3277" i="2"/>
  <c r="M3277" i="2" s="1"/>
  <c r="K3278" i="2"/>
  <c r="M3278" i="2" s="1"/>
  <c r="K3279" i="2"/>
  <c r="M3279" i="2" s="1"/>
  <c r="K3280" i="2"/>
  <c r="M3280" i="2" s="1"/>
  <c r="K3281" i="2"/>
  <c r="M3281" i="2" s="1"/>
  <c r="K3282" i="2"/>
  <c r="M3282" i="2" s="1"/>
  <c r="K3283" i="2"/>
  <c r="M3283" i="2" s="1"/>
  <c r="K3284" i="2"/>
  <c r="M3284" i="2" s="1"/>
  <c r="K3285" i="2"/>
  <c r="M3285" i="2" s="1"/>
  <c r="K3286" i="2"/>
  <c r="M3286" i="2" s="1"/>
  <c r="K3287" i="2"/>
  <c r="M3287" i="2" s="1"/>
  <c r="K3288" i="2"/>
  <c r="M3288" i="2" s="1"/>
  <c r="K3289" i="2"/>
  <c r="M3289" i="2" s="1"/>
  <c r="K3290" i="2"/>
  <c r="M3290" i="2" s="1"/>
  <c r="K3291" i="2"/>
  <c r="M3291" i="2" s="1"/>
  <c r="K3292" i="2"/>
  <c r="M3292" i="2" s="1"/>
  <c r="K3293" i="2"/>
  <c r="M3293" i="2" s="1"/>
  <c r="K3294" i="2"/>
  <c r="M3294" i="2" s="1"/>
  <c r="K3295" i="2"/>
  <c r="M3295" i="2" s="1"/>
  <c r="K3296" i="2"/>
  <c r="M3296" i="2" s="1"/>
  <c r="K3297" i="2"/>
  <c r="M3297" i="2" s="1"/>
  <c r="K3298" i="2"/>
  <c r="M3298" i="2" s="1"/>
  <c r="K3299" i="2"/>
  <c r="M3299" i="2" s="1"/>
  <c r="K3300" i="2"/>
  <c r="M3300" i="2" s="1"/>
  <c r="K3301" i="2"/>
  <c r="M3301" i="2" s="1"/>
  <c r="K3302" i="2"/>
  <c r="M3302" i="2" s="1"/>
  <c r="K3303" i="2"/>
  <c r="M3303" i="2" s="1"/>
  <c r="K3304" i="2"/>
  <c r="M3304" i="2" s="1"/>
  <c r="K3305" i="2"/>
  <c r="M3305" i="2" s="1"/>
  <c r="K3306" i="2"/>
  <c r="M3306" i="2" s="1"/>
  <c r="K3307" i="2"/>
  <c r="M3307" i="2" s="1"/>
  <c r="K3308" i="2"/>
  <c r="M3308" i="2" s="1"/>
  <c r="K3309" i="2"/>
  <c r="M3309" i="2" s="1"/>
  <c r="K3310" i="2"/>
  <c r="M3310" i="2" s="1"/>
  <c r="K3311" i="2"/>
  <c r="M3311" i="2" s="1"/>
  <c r="K3312" i="2"/>
  <c r="M3312" i="2" s="1"/>
  <c r="K3313" i="2"/>
  <c r="M3313" i="2" s="1"/>
  <c r="K3314" i="2"/>
  <c r="M3314" i="2" s="1"/>
  <c r="K3315" i="2"/>
  <c r="M3315" i="2" s="1"/>
  <c r="K3316" i="2"/>
  <c r="M3316" i="2" s="1"/>
  <c r="K3317" i="2"/>
  <c r="M3317" i="2" s="1"/>
  <c r="K3318" i="2"/>
  <c r="M3318" i="2" s="1"/>
  <c r="K3319" i="2"/>
  <c r="M3319" i="2" s="1"/>
  <c r="K3320" i="2"/>
  <c r="M3320" i="2" s="1"/>
  <c r="K3321" i="2"/>
  <c r="M3321" i="2" s="1"/>
  <c r="K3322" i="2"/>
  <c r="M3322" i="2" s="1"/>
  <c r="K3323" i="2"/>
  <c r="M3323" i="2" s="1"/>
  <c r="K3324" i="2"/>
  <c r="M3324" i="2" s="1"/>
  <c r="K3325" i="2"/>
  <c r="M3325" i="2" s="1"/>
  <c r="K3326" i="2"/>
  <c r="M3326" i="2" s="1"/>
  <c r="K3327" i="2"/>
  <c r="M3327" i="2" s="1"/>
  <c r="K3328" i="2"/>
  <c r="M3328" i="2" s="1"/>
  <c r="K3329" i="2"/>
  <c r="M3329" i="2" s="1"/>
  <c r="K3330" i="2"/>
  <c r="M3330" i="2" s="1"/>
  <c r="K3331" i="2"/>
  <c r="M3331" i="2" s="1"/>
  <c r="K3332" i="2"/>
  <c r="M3332" i="2" s="1"/>
  <c r="K3333" i="2"/>
  <c r="M3333" i="2" s="1"/>
  <c r="K3334" i="2"/>
  <c r="M3334" i="2" s="1"/>
  <c r="K3335" i="2"/>
  <c r="M3335" i="2" s="1"/>
  <c r="K3336" i="2"/>
  <c r="M3336" i="2" s="1"/>
  <c r="K3337" i="2"/>
  <c r="M3337" i="2" s="1"/>
  <c r="K3338" i="2"/>
  <c r="M3338" i="2" s="1"/>
  <c r="K3339" i="2"/>
  <c r="M3339" i="2" s="1"/>
  <c r="K3340" i="2"/>
  <c r="M3340" i="2" s="1"/>
  <c r="K3341" i="2"/>
  <c r="M3341" i="2" s="1"/>
  <c r="K3342" i="2"/>
  <c r="M3342" i="2" s="1"/>
  <c r="K3343" i="2"/>
  <c r="M3343" i="2" s="1"/>
  <c r="K3344" i="2"/>
  <c r="M3344" i="2" s="1"/>
  <c r="K3345" i="2"/>
  <c r="M3345" i="2" s="1"/>
  <c r="K3346" i="2"/>
  <c r="M3346" i="2" s="1"/>
  <c r="K3347" i="2"/>
  <c r="M3347" i="2" s="1"/>
  <c r="K3348" i="2"/>
  <c r="M3348" i="2" s="1"/>
  <c r="K3349" i="2"/>
  <c r="M3349" i="2" s="1"/>
  <c r="K3350" i="2"/>
  <c r="M3350" i="2" s="1"/>
  <c r="K3351" i="2"/>
  <c r="M3351" i="2" s="1"/>
  <c r="K3352" i="2"/>
  <c r="M3352" i="2" s="1"/>
  <c r="K3353" i="2"/>
  <c r="M3353" i="2" s="1"/>
  <c r="K3354" i="2"/>
  <c r="M3354" i="2" s="1"/>
  <c r="K3355" i="2"/>
  <c r="M3355" i="2" s="1"/>
  <c r="K3356" i="2"/>
  <c r="M3356" i="2" s="1"/>
  <c r="K3357" i="2"/>
  <c r="M3357" i="2" s="1"/>
  <c r="K3358" i="2"/>
  <c r="M3358" i="2" s="1"/>
  <c r="K3359" i="2"/>
  <c r="M3359" i="2" s="1"/>
  <c r="K3360" i="2"/>
  <c r="M3360" i="2" s="1"/>
  <c r="K3361" i="2"/>
  <c r="M3361" i="2" s="1"/>
  <c r="K3362" i="2"/>
  <c r="M3362" i="2" s="1"/>
  <c r="K3363" i="2"/>
  <c r="M3363" i="2" s="1"/>
  <c r="K3364" i="2"/>
  <c r="M3364" i="2" s="1"/>
  <c r="K3365" i="2"/>
  <c r="M3365" i="2" s="1"/>
  <c r="K3366" i="2"/>
  <c r="M3366" i="2" s="1"/>
  <c r="K3367" i="2"/>
  <c r="M3367" i="2" s="1"/>
  <c r="K3368" i="2"/>
  <c r="M3368" i="2" s="1"/>
  <c r="K3369" i="2"/>
  <c r="M3369" i="2" s="1"/>
  <c r="K3370" i="2"/>
  <c r="M3370" i="2" s="1"/>
  <c r="K3371" i="2"/>
  <c r="M3371" i="2" s="1"/>
  <c r="K3372" i="2"/>
  <c r="M3372" i="2" s="1"/>
  <c r="K3373" i="2"/>
  <c r="M3373" i="2" s="1"/>
  <c r="K3374" i="2"/>
  <c r="M3374" i="2" s="1"/>
  <c r="K3375" i="2"/>
  <c r="M3375" i="2" s="1"/>
  <c r="K3376" i="2"/>
  <c r="M3376" i="2" s="1"/>
  <c r="K3377" i="2"/>
  <c r="M3377" i="2" s="1"/>
  <c r="K3378" i="2"/>
  <c r="M3378" i="2" s="1"/>
  <c r="K3379" i="2"/>
  <c r="M3379" i="2" s="1"/>
  <c r="K3380" i="2"/>
  <c r="M3380" i="2" s="1"/>
  <c r="K3381" i="2"/>
  <c r="M3381" i="2" s="1"/>
  <c r="K3382" i="2"/>
  <c r="M3382" i="2" s="1"/>
  <c r="K3383" i="2"/>
  <c r="M3383" i="2" s="1"/>
  <c r="K3384" i="2"/>
  <c r="M3384" i="2" s="1"/>
  <c r="K3385" i="2"/>
  <c r="M3385" i="2" s="1"/>
  <c r="K3386" i="2"/>
  <c r="M3386" i="2" s="1"/>
  <c r="K3387" i="2"/>
  <c r="M3387" i="2" s="1"/>
  <c r="K3388" i="2"/>
  <c r="M3388" i="2" s="1"/>
  <c r="K3389" i="2"/>
  <c r="M3389" i="2" s="1"/>
  <c r="K3390" i="2"/>
  <c r="M3390" i="2" s="1"/>
  <c r="K3391" i="2"/>
  <c r="M3391" i="2" s="1"/>
  <c r="K3392" i="2"/>
  <c r="M3392" i="2" s="1"/>
  <c r="K3393" i="2"/>
  <c r="M3393" i="2" s="1"/>
  <c r="K3394" i="2"/>
  <c r="M3394" i="2" s="1"/>
  <c r="K3395" i="2"/>
  <c r="M3395" i="2" s="1"/>
  <c r="K3396" i="2"/>
  <c r="M3396" i="2" s="1"/>
  <c r="K3397" i="2"/>
  <c r="M3397" i="2" s="1"/>
  <c r="K3398" i="2"/>
  <c r="M3398" i="2" s="1"/>
  <c r="K3399" i="2"/>
  <c r="M3399" i="2" s="1"/>
  <c r="K3400" i="2"/>
  <c r="M3400" i="2" s="1"/>
  <c r="K3401" i="2"/>
  <c r="M3401" i="2" s="1"/>
  <c r="K3402" i="2"/>
  <c r="M3402" i="2" s="1"/>
  <c r="K3403" i="2"/>
  <c r="M3403" i="2" s="1"/>
  <c r="K3404" i="2"/>
  <c r="M3404" i="2" s="1"/>
  <c r="K3405" i="2"/>
  <c r="M3405" i="2" s="1"/>
  <c r="K3406" i="2"/>
  <c r="M3406" i="2" s="1"/>
  <c r="K3407" i="2"/>
  <c r="M3407" i="2" s="1"/>
  <c r="K3408" i="2"/>
  <c r="M3408" i="2" s="1"/>
  <c r="K3409" i="2"/>
  <c r="M3409" i="2" s="1"/>
  <c r="K3410" i="2"/>
  <c r="M3410" i="2" s="1"/>
  <c r="K3411" i="2"/>
  <c r="M3411" i="2" s="1"/>
  <c r="K3412" i="2"/>
  <c r="M3412" i="2" s="1"/>
  <c r="K3413" i="2"/>
  <c r="M3413" i="2" s="1"/>
  <c r="K3414" i="2"/>
  <c r="M3414" i="2" s="1"/>
  <c r="K3415" i="2"/>
  <c r="M3415" i="2" s="1"/>
  <c r="K3416" i="2"/>
  <c r="M3416" i="2" s="1"/>
  <c r="K3417" i="2"/>
  <c r="M3417" i="2" s="1"/>
  <c r="K3418" i="2"/>
  <c r="M3418" i="2" s="1"/>
  <c r="K3419" i="2"/>
  <c r="M3419" i="2" s="1"/>
  <c r="K3420" i="2"/>
  <c r="M3420" i="2" s="1"/>
  <c r="K3421" i="2"/>
  <c r="M3421" i="2" s="1"/>
  <c r="K3422" i="2"/>
  <c r="M3422" i="2" s="1"/>
  <c r="K3423" i="2"/>
  <c r="M3423" i="2" s="1"/>
  <c r="K3424" i="2"/>
  <c r="M3424" i="2" s="1"/>
  <c r="K3425" i="2"/>
  <c r="M3425" i="2" s="1"/>
  <c r="K3426" i="2"/>
  <c r="M3426" i="2" s="1"/>
  <c r="K3427" i="2"/>
  <c r="M3427" i="2" s="1"/>
  <c r="K3428" i="2"/>
  <c r="M3428" i="2" s="1"/>
  <c r="K3429" i="2"/>
  <c r="M3429" i="2" s="1"/>
  <c r="K3430" i="2"/>
  <c r="M3430" i="2" s="1"/>
  <c r="K3431" i="2"/>
  <c r="M3431" i="2" s="1"/>
  <c r="K3432" i="2"/>
  <c r="M3432" i="2" s="1"/>
  <c r="K3433" i="2"/>
  <c r="M3433" i="2" s="1"/>
  <c r="K3434" i="2"/>
  <c r="M3434" i="2" s="1"/>
  <c r="K3435" i="2"/>
  <c r="M3435" i="2" s="1"/>
  <c r="K3436" i="2"/>
  <c r="M3436" i="2" s="1"/>
  <c r="K3437" i="2"/>
  <c r="M3437" i="2" s="1"/>
  <c r="K3438" i="2"/>
  <c r="M3438" i="2" s="1"/>
  <c r="K3439" i="2"/>
  <c r="M3439" i="2" s="1"/>
  <c r="K3440" i="2"/>
  <c r="M3440" i="2" s="1"/>
  <c r="K3441" i="2"/>
  <c r="M3441" i="2" s="1"/>
  <c r="K3442" i="2"/>
  <c r="M3442" i="2" s="1"/>
  <c r="K3443" i="2"/>
  <c r="M3443" i="2" s="1"/>
  <c r="K3444" i="2"/>
  <c r="M3444" i="2" s="1"/>
  <c r="K3445" i="2"/>
  <c r="M3445" i="2" s="1"/>
  <c r="K3446" i="2"/>
  <c r="M3446" i="2" s="1"/>
  <c r="K3447" i="2"/>
  <c r="M3447" i="2" s="1"/>
  <c r="K3448" i="2"/>
  <c r="M3448" i="2" s="1"/>
  <c r="K3449" i="2"/>
  <c r="M3449" i="2" s="1"/>
  <c r="K3450" i="2"/>
  <c r="M3450" i="2" s="1"/>
  <c r="K3451" i="2"/>
  <c r="M3451" i="2" s="1"/>
  <c r="K3452" i="2"/>
  <c r="M3452" i="2" s="1"/>
  <c r="K3453" i="2"/>
  <c r="M3453" i="2" s="1"/>
  <c r="K3454" i="2"/>
  <c r="M3454" i="2" s="1"/>
  <c r="K3455" i="2"/>
  <c r="M3455" i="2" s="1"/>
  <c r="K3456" i="2"/>
  <c r="M3456" i="2" s="1"/>
  <c r="K3457" i="2"/>
  <c r="M3457" i="2" s="1"/>
  <c r="K3458" i="2"/>
  <c r="M3458" i="2" s="1"/>
  <c r="K3459" i="2"/>
  <c r="M3459" i="2" s="1"/>
  <c r="K3460" i="2"/>
  <c r="M3460" i="2" s="1"/>
  <c r="K3461" i="2"/>
  <c r="M3461" i="2" s="1"/>
  <c r="K3462" i="2"/>
  <c r="M3462" i="2" s="1"/>
  <c r="K3463" i="2"/>
  <c r="M3463" i="2" s="1"/>
  <c r="K3464" i="2"/>
  <c r="M3464" i="2" s="1"/>
  <c r="K3465" i="2"/>
  <c r="M3465" i="2" s="1"/>
  <c r="K3466" i="2"/>
  <c r="M3466" i="2" s="1"/>
  <c r="K3467" i="2"/>
  <c r="M3467" i="2" s="1"/>
  <c r="K3468" i="2"/>
  <c r="M3468" i="2" s="1"/>
  <c r="K3469" i="2"/>
  <c r="M3469" i="2" s="1"/>
  <c r="K3470" i="2"/>
  <c r="M3470" i="2" s="1"/>
  <c r="K3471" i="2"/>
  <c r="M3471" i="2" s="1"/>
  <c r="K3472" i="2"/>
  <c r="M3472" i="2" s="1"/>
  <c r="K3473" i="2"/>
  <c r="M3473" i="2" s="1"/>
  <c r="K3474" i="2"/>
  <c r="M3474" i="2" s="1"/>
  <c r="K3475" i="2"/>
  <c r="M3475" i="2" s="1"/>
  <c r="K3476" i="2"/>
  <c r="M3476" i="2" s="1"/>
  <c r="K3477" i="2"/>
  <c r="M3477" i="2" s="1"/>
  <c r="K3478" i="2"/>
  <c r="M3478" i="2" s="1"/>
  <c r="K3479" i="2"/>
  <c r="M3479" i="2" s="1"/>
  <c r="K3480" i="2"/>
  <c r="M3480" i="2" s="1"/>
  <c r="K3481" i="2"/>
  <c r="M3481" i="2" s="1"/>
  <c r="K3482" i="2"/>
  <c r="M3482" i="2" s="1"/>
  <c r="K3483" i="2"/>
  <c r="M3483" i="2" s="1"/>
  <c r="K3484" i="2"/>
  <c r="M3484" i="2" s="1"/>
  <c r="K3485" i="2"/>
  <c r="M3485" i="2" s="1"/>
  <c r="K3486" i="2"/>
  <c r="M3486" i="2" s="1"/>
  <c r="K3487" i="2"/>
  <c r="M3487" i="2" s="1"/>
  <c r="K3488" i="2"/>
  <c r="M3488" i="2" s="1"/>
  <c r="K3489" i="2"/>
  <c r="M3489" i="2" s="1"/>
  <c r="K3490" i="2"/>
  <c r="M3490" i="2" s="1"/>
  <c r="K3491" i="2"/>
  <c r="M3491" i="2" s="1"/>
  <c r="K3492" i="2"/>
  <c r="M3492" i="2" s="1"/>
  <c r="K3493" i="2"/>
  <c r="M3493" i="2" s="1"/>
  <c r="K3494" i="2"/>
  <c r="M3494" i="2" s="1"/>
  <c r="K3495" i="2"/>
  <c r="M3495" i="2" s="1"/>
  <c r="K3496" i="2"/>
  <c r="M3496" i="2" s="1"/>
  <c r="K3497" i="2"/>
  <c r="M3497" i="2" s="1"/>
  <c r="K3498" i="2"/>
  <c r="M3498" i="2" s="1"/>
  <c r="K3499" i="2"/>
  <c r="M3499" i="2" s="1"/>
  <c r="K3500" i="2"/>
  <c r="M3500" i="2" s="1"/>
  <c r="K3501" i="2"/>
  <c r="M3501" i="2" s="1"/>
  <c r="K3502" i="2"/>
  <c r="M3502" i="2" s="1"/>
  <c r="K3503" i="2"/>
  <c r="M3503" i="2" s="1"/>
  <c r="K3504" i="2"/>
  <c r="M3504" i="2" s="1"/>
  <c r="K3505" i="2"/>
  <c r="M3505" i="2" s="1"/>
  <c r="K3506" i="2"/>
  <c r="M3506" i="2" s="1"/>
  <c r="K3507" i="2"/>
  <c r="M3507" i="2" s="1"/>
  <c r="K3508" i="2"/>
  <c r="M3508" i="2" s="1"/>
  <c r="K3509" i="2"/>
  <c r="M3509" i="2" s="1"/>
  <c r="K3510" i="2"/>
  <c r="M3510" i="2" s="1"/>
  <c r="K3511" i="2"/>
  <c r="M3511" i="2" s="1"/>
  <c r="K3512" i="2"/>
  <c r="M3512" i="2" s="1"/>
  <c r="K3513" i="2"/>
  <c r="M3513" i="2" s="1"/>
  <c r="K3514" i="2"/>
  <c r="M3514" i="2" s="1"/>
  <c r="K3515" i="2"/>
  <c r="M3515" i="2" s="1"/>
  <c r="K3516" i="2"/>
  <c r="M3516" i="2" s="1"/>
  <c r="K3517" i="2"/>
  <c r="M3517" i="2" s="1"/>
  <c r="K3518" i="2"/>
  <c r="M3518" i="2" s="1"/>
  <c r="K3519" i="2"/>
  <c r="M3519" i="2" s="1"/>
  <c r="K3520" i="2"/>
  <c r="M3520" i="2" s="1"/>
  <c r="K3521" i="2"/>
  <c r="M3521" i="2" s="1"/>
  <c r="K3522" i="2"/>
  <c r="M3522" i="2" s="1"/>
  <c r="K3523" i="2"/>
  <c r="M3523" i="2" s="1"/>
  <c r="K3524" i="2"/>
  <c r="M3524" i="2" s="1"/>
  <c r="K3525" i="2"/>
  <c r="M3525" i="2" s="1"/>
  <c r="K3526" i="2"/>
  <c r="M3526" i="2" s="1"/>
  <c r="K3527" i="2"/>
  <c r="M3527" i="2" s="1"/>
  <c r="K3528" i="2"/>
  <c r="M3528" i="2" s="1"/>
  <c r="K3529" i="2"/>
  <c r="M3529" i="2" s="1"/>
  <c r="K3530" i="2"/>
  <c r="M3530" i="2" s="1"/>
  <c r="K3531" i="2"/>
  <c r="M3531" i="2" s="1"/>
  <c r="K3532" i="2"/>
  <c r="M3532" i="2" s="1"/>
  <c r="K3533" i="2"/>
  <c r="M3533" i="2" s="1"/>
  <c r="K3534" i="2"/>
  <c r="M3534" i="2" s="1"/>
  <c r="K3535" i="2"/>
  <c r="M3535" i="2" s="1"/>
  <c r="K3536" i="2"/>
  <c r="M3536" i="2" s="1"/>
  <c r="K3537" i="2"/>
  <c r="M3537" i="2" s="1"/>
  <c r="K3538" i="2"/>
  <c r="M3538" i="2" s="1"/>
  <c r="K3539" i="2"/>
  <c r="M3539" i="2" s="1"/>
  <c r="K3540" i="2"/>
  <c r="M3540" i="2" s="1"/>
  <c r="K3541" i="2"/>
  <c r="M3541" i="2" s="1"/>
  <c r="K3542" i="2"/>
  <c r="M3542" i="2" s="1"/>
  <c r="K3543" i="2"/>
  <c r="M3543" i="2" s="1"/>
  <c r="K3544" i="2"/>
  <c r="M3544" i="2" s="1"/>
  <c r="K3545" i="2"/>
  <c r="M3545" i="2" s="1"/>
  <c r="K3546" i="2"/>
  <c r="M3546" i="2" s="1"/>
  <c r="K3547" i="2"/>
  <c r="M3547" i="2" s="1"/>
  <c r="K3548" i="2"/>
  <c r="M3548" i="2" s="1"/>
  <c r="K3549" i="2"/>
  <c r="M3549" i="2" s="1"/>
  <c r="K3550" i="2"/>
  <c r="M3550" i="2" s="1"/>
  <c r="K3551" i="2"/>
  <c r="M3551" i="2" s="1"/>
  <c r="K3552" i="2"/>
  <c r="M3552" i="2" s="1"/>
  <c r="K3553" i="2"/>
  <c r="M3553" i="2" s="1"/>
  <c r="K3554" i="2"/>
  <c r="M3554" i="2" s="1"/>
  <c r="K3555" i="2"/>
  <c r="M3555" i="2" s="1"/>
  <c r="K3556" i="2"/>
  <c r="M3556" i="2" s="1"/>
  <c r="K3557" i="2"/>
  <c r="M3557" i="2" s="1"/>
  <c r="K3558" i="2"/>
  <c r="M3558" i="2" s="1"/>
  <c r="K3559" i="2"/>
  <c r="M3559" i="2" s="1"/>
  <c r="K3560" i="2"/>
  <c r="M3560" i="2" s="1"/>
  <c r="K3561" i="2"/>
  <c r="M3561" i="2" s="1"/>
  <c r="K3562" i="2"/>
  <c r="M3562" i="2" s="1"/>
  <c r="K3563" i="2"/>
  <c r="M3563" i="2" s="1"/>
  <c r="K3564" i="2"/>
  <c r="M3564" i="2" s="1"/>
  <c r="K3565" i="2"/>
  <c r="M3565" i="2" s="1"/>
  <c r="K3566" i="2"/>
  <c r="M3566" i="2" s="1"/>
  <c r="K3567" i="2"/>
  <c r="M3567" i="2" s="1"/>
  <c r="K3568" i="2"/>
  <c r="M3568" i="2" s="1"/>
  <c r="K3569" i="2"/>
  <c r="M3569" i="2" s="1"/>
  <c r="K3570" i="2"/>
  <c r="M3570" i="2" s="1"/>
  <c r="K3571" i="2"/>
  <c r="M3571" i="2" s="1"/>
  <c r="K3572" i="2"/>
  <c r="M3572" i="2" s="1"/>
  <c r="K3573" i="2"/>
  <c r="M3573" i="2" s="1"/>
  <c r="K3574" i="2"/>
  <c r="M3574" i="2" s="1"/>
  <c r="K3575" i="2"/>
  <c r="M3575" i="2" s="1"/>
  <c r="K3576" i="2"/>
  <c r="M3576" i="2" s="1"/>
  <c r="K3577" i="2"/>
  <c r="M3577" i="2" s="1"/>
  <c r="K3578" i="2"/>
  <c r="M3578" i="2" s="1"/>
  <c r="K3579" i="2"/>
  <c r="M3579" i="2" s="1"/>
  <c r="K3580" i="2"/>
  <c r="M3580" i="2" s="1"/>
  <c r="K3581" i="2"/>
  <c r="M3581" i="2" s="1"/>
  <c r="K3582" i="2"/>
  <c r="M3582" i="2" s="1"/>
  <c r="K3583" i="2"/>
  <c r="M3583" i="2" s="1"/>
  <c r="K3584" i="2"/>
  <c r="M3584" i="2" s="1"/>
  <c r="K3585" i="2"/>
  <c r="M3585" i="2" s="1"/>
  <c r="K3586" i="2"/>
  <c r="M3586" i="2" s="1"/>
  <c r="K3587" i="2"/>
  <c r="M3587" i="2" s="1"/>
  <c r="K3588" i="2"/>
  <c r="M3588" i="2" s="1"/>
  <c r="K3589" i="2"/>
  <c r="M3589" i="2" s="1"/>
  <c r="K3590" i="2"/>
  <c r="M3590" i="2" s="1"/>
  <c r="K3591" i="2"/>
  <c r="M3591" i="2" s="1"/>
  <c r="K3592" i="2"/>
  <c r="M3592" i="2" s="1"/>
  <c r="K3593" i="2"/>
  <c r="M3593" i="2" s="1"/>
  <c r="K3594" i="2"/>
  <c r="M3594" i="2" s="1"/>
  <c r="K3595" i="2"/>
  <c r="M3595" i="2" s="1"/>
  <c r="K3596" i="2"/>
  <c r="M3596" i="2" s="1"/>
  <c r="K3597" i="2"/>
  <c r="M3597" i="2" s="1"/>
  <c r="K3598" i="2"/>
  <c r="M3598" i="2" s="1"/>
  <c r="K3599" i="2"/>
  <c r="M3599" i="2" s="1"/>
  <c r="K3600" i="2"/>
  <c r="M3600" i="2" s="1"/>
  <c r="K3601" i="2"/>
  <c r="M3601" i="2" s="1"/>
  <c r="K3602" i="2"/>
  <c r="M3602" i="2" s="1"/>
  <c r="K3603" i="2"/>
  <c r="M3603" i="2" s="1"/>
  <c r="K3604" i="2"/>
  <c r="M3604" i="2" s="1"/>
  <c r="K3605" i="2"/>
  <c r="M3605" i="2" s="1"/>
  <c r="K3606" i="2"/>
  <c r="M3606" i="2" s="1"/>
  <c r="K3607" i="2"/>
  <c r="M3607" i="2" s="1"/>
  <c r="K3608" i="2"/>
  <c r="M3608" i="2" s="1"/>
  <c r="K3609" i="2"/>
  <c r="M3609" i="2" s="1"/>
  <c r="K3610" i="2"/>
  <c r="M3610" i="2" s="1"/>
  <c r="K3611" i="2"/>
  <c r="M3611" i="2" s="1"/>
  <c r="K3612" i="2"/>
  <c r="M3612" i="2" s="1"/>
  <c r="K3613" i="2"/>
  <c r="M3613" i="2" s="1"/>
  <c r="K3614" i="2"/>
  <c r="M3614" i="2" s="1"/>
  <c r="K3615" i="2"/>
  <c r="M3615" i="2" s="1"/>
  <c r="K3616" i="2"/>
  <c r="M3616" i="2" s="1"/>
  <c r="K3617" i="2"/>
  <c r="M3617" i="2" s="1"/>
  <c r="K3618" i="2"/>
  <c r="M3618" i="2" s="1"/>
  <c r="K3619" i="2"/>
  <c r="M3619" i="2" s="1"/>
  <c r="K3620" i="2"/>
  <c r="M3620" i="2" s="1"/>
  <c r="K3621" i="2"/>
  <c r="M3621" i="2" s="1"/>
  <c r="K3622" i="2"/>
  <c r="M3622" i="2" s="1"/>
  <c r="K3623" i="2"/>
  <c r="M3623" i="2" s="1"/>
  <c r="K3624" i="2"/>
  <c r="M3624" i="2" s="1"/>
  <c r="K3625" i="2"/>
  <c r="M3625" i="2" s="1"/>
  <c r="K3626" i="2"/>
  <c r="M3626" i="2" s="1"/>
  <c r="K3627" i="2"/>
  <c r="M3627" i="2" s="1"/>
  <c r="K3628" i="2"/>
  <c r="M3628" i="2" s="1"/>
  <c r="K3629" i="2"/>
  <c r="M3629" i="2" s="1"/>
  <c r="K3630" i="2"/>
  <c r="M3630" i="2" s="1"/>
  <c r="K3631" i="2"/>
  <c r="M3631" i="2" s="1"/>
  <c r="K3632" i="2"/>
  <c r="M3632" i="2" s="1"/>
  <c r="K3633" i="2"/>
  <c r="M3633" i="2" s="1"/>
  <c r="K3634" i="2"/>
  <c r="M3634" i="2" s="1"/>
  <c r="K3635" i="2"/>
  <c r="M3635" i="2" s="1"/>
  <c r="K3636" i="2"/>
  <c r="M3636" i="2" s="1"/>
  <c r="K3637" i="2"/>
  <c r="M3637" i="2" s="1"/>
  <c r="K3638" i="2"/>
  <c r="M3638" i="2" s="1"/>
  <c r="K3639" i="2"/>
  <c r="M3639" i="2" s="1"/>
  <c r="K3640" i="2"/>
  <c r="M3640" i="2" s="1"/>
  <c r="K3641" i="2"/>
  <c r="M3641" i="2" s="1"/>
  <c r="K3642" i="2"/>
  <c r="M3642" i="2" s="1"/>
  <c r="K3643" i="2"/>
  <c r="M3643" i="2" s="1"/>
  <c r="K3644" i="2"/>
  <c r="M3644" i="2" s="1"/>
  <c r="K3645" i="2"/>
  <c r="M3645" i="2" s="1"/>
  <c r="K3646" i="2"/>
  <c r="M3646" i="2" s="1"/>
  <c r="K3647" i="2"/>
  <c r="M3647" i="2" s="1"/>
  <c r="K3648" i="2"/>
  <c r="M3648" i="2" s="1"/>
  <c r="K3649" i="2"/>
  <c r="M3649" i="2" s="1"/>
  <c r="K3650" i="2"/>
  <c r="M3650" i="2" s="1"/>
  <c r="K3651" i="2"/>
  <c r="M3651" i="2" s="1"/>
  <c r="K3652" i="2"/>
  <c r="M3652" i="2" s="1"/>
  <c r="K3653" i="2"/>
  <c r="M3653" i="2" s="1"/>
  <c r="K3654" i="2"/>
  <c r="M3654" i="2" s="1"/>
  <c r="K3655" i="2"/>
  <c r="M3655" i="2" s="1"/>
  <c r="K3656" i="2"/>
  <c r="M3656" i="2" s="1"/>
  <c r="K3657" i="2"/>
  <c r="M3657" i="2" s="1"/>
  <c r="K3658" i="2"/>
  <c r="M3658" i="2" s="1"/>
  <c r="K3659" i="2"/>
  <c r="M3659" i="2" s="1"/>
  <c r="K3660" i="2"/>
  <c r="M3660" i="2" s="1"/>
  <c r="K3661" i="2"/>
  <c r="M3661" i="2" s="1"/>
  <c r="K3662" i="2"/>
  <c r="M3662" i="2" s="1"/>
  <c r="K3663" i="2"/>
  <c r="M3663" i="2" s="1"/>
  <c r="K3664" i="2"/>
  <c r="M3664" i="2" s="1"/>
  <c r="K3665" i="2"/>
  <c r="M3665" i="2" s="1"/>
  <c r="K3666" i="2"/>
  <c r="M3666" i="2" s="1"/>
  <c r="K3667" i="2"/>
  <c r="M3667" i="2" s="1"/>
  <c r="K3668" i="2"/>
  <c r="M3668" i="2" s="1"/>
  <c r="K3669" i="2"/>
  <c r="M3669" i="2" s="1"/>
  <c r="K3670" i="2"/>
  <c r="M3670" i="2" s="1"/>
  <c r="K3671" i="2"/>
  <c r="M3671" i="2" s="1"/>
  <c r="K3672" i="2"/>
  <c r="M3672" i="2" s="1"/>
  <c r="K3673" i="2"/>
  <c r="M3673" i="2" s="1"/>
  <c r="K3674" i="2"/>
  <c r="M3674" i="2" s="1"/>
  <c r="K3675" i="2"/>
  <c r="M3675" i="2" s="1"/>
  <c r="K3676" i="2"/>
  <c r="M3676" i="2" s="1"/>
  <c r="K3677" i="2"/>
  <c r="M3677" i="2" s="1"/>
  <c r="K3678" i="2"/>
  <c r="M3678" i="2" s="1"/>
  <c r="K3679" i="2"/>
  <c r="M3679" i="2" s="1"/>
  <c r="K3680" i="2"/>
  <c r="M3680" i="2" s="1"/>
  <c r="K3681" i="2"/>
  <c r="M3681" i="2" s="1"/>
  <c r="K3682" i="2"/>
  <c r="M3682" i="2" s="1"/>
  <c r="K3683" i="2"/>
  <c r="M3683" i="2" s="1"/>
  <c r="K3684" i="2"/>
  <c r="M3684" i="2" s="1"/>
  <c r="K3685" i="2"/>
  <c r="M3685" i="2" s="1"/>
  <c r="K3686" i="2"/>
  <c r="M3686" i="2" s="1"/>
  <c r="K3687" i="2"/>
  <c r="M3687" i="2" s="1"/>
  <c r="K3688" i="2"/>
  <c r="M3688" i="2" s="1"/>
  <c r="K3689" i="2"/>
  <c r="M3689" i="2" s="1"/>
  <c r="K3690" i="2"/>
  <c r="M3690" i="2" s="1"/>
  <c r="K3691" i="2"/>
  <c r="M3691" i="2" s="1"/>
  <c r="K3692" i="2"/>
  <c r="M3692" i="2" s="1"/>
  <c r="K3693" i="2"/>
  <c r="M3693" i="2" s="1"/>
  <c r="K3694" i="2"/>
  <c r="M3694" i="2" s="1"/>
  <c r="K3695" i="2"/>
  <c r="M3695" i="2" s="1"/>
  <c r="K3696" i="2"/>
  <c r="M3696" i="2" s="1"/>
  <c r="K3697" i="2"/>
  <c r="M3697" i="2" s="1"/>
  <c r="K3698" i="2"/>
  <c r="M3698" i="2" s="1"/>
  <c r="K3699" i="2"/>
  <c r="M3699" i="2" s="1"/>
  <c r="K3700" i="2"/>
  <c r="M3700" i="2" s="1"/>
  <c r="K3701" i="2"/>
  <c r="M3701" i="2" s="1"/>
  <c r="K3702" i="2"/>
  <c r="M3702" i="2" s="1"/>
  <c r="K3703" i="2"/>
  <c r="M3703" i="2" s="1"/>
  <c r="K3704" i="2"/>
  <c r="M3704" i="2" s="1"/>
  <c r="K3705" i="2"/>
  <c r="M3705" i="2" s="1"/>
  <c r="K3706" i="2"/>
  <c r="M3706" i="2" s="1"/>
  <c r="K3707" i="2"/>
  <c r="M3707" i="2" s="1"/>
  <c r="K3708" i="2"/>
  <c r="M3708" i="2" s="1"/>
  <c r="K3709" i="2"/>
  <c r="M3709" i="2" s="1"/>
  <c r="K3710" i="2"/>
  <c r="M3710" i="2" s="1"/>
  <c r="K3711" i="2"/>
  <c r="M3711" i="2" s="1"/>
  <c r="K3712" i="2"/>
  <c r="M3712" i="2" s="1"/>
  <c r="K3713" i="2"/>
  <c r="M3713" i="2" s="1"/>
  <c r="K3714" i="2"/>
  <c r="M3714" i="2" s="1"/>
  <c r="K3715" i="2"/>
  <c r="M3715" i="2" s="1"/>
  <c r="K3716" i="2"/>
  <c r="M3716" i="2" s="1"/>
  <c r="K3717" i="2"/>
  <c r="M3717" i="2" s="1"/>
  <c r="K3718" i="2"/>
  <c r="M3718" i="2" s="1"/>
  <c r="K3719" i="2"/>
  <c r="M3719" i="2" s="1"/>
  <c r="K3720" i="2"/>
  <c r="M3720" i="2" s="1"/>
  <c r="K3721" i="2"/>
  <c r="M3721" i="2" s="1"/>
  <c r="K3722" i="2"/>
  <c r="M3722" i="2" s="1"/>
  <c r="K3723" i="2"/>
  <c r="M3723" i="2" s="1"/>
  <c r="K3724" i="2"/>
  <c r="M3724" i="2" s="1"/>
  <c r="K3725" i="2"/>
  <c r="M3725" i="2" s="1"/>
  <c r="K3726" i="2"/>
  <c r="M3726" i="2" s="1"/>
  <c r="K3727" i="2"/>
  <c r="M3727" i="2" s="1"/>
  <c r="K3728" i="2"/>
  <c r="M3728" i="2" s="1"/>
  <c r="K3729" i="2"/>
  <c r="M3729" i="2" s="1"/>
  <c r="K3730" i="2"/>
  <c r="M3730" i="2" s="1"/>
  <c r="K3731" i="2"/>
  <c r="M3731" i="2" s="1"/>
  <c r="K3732" i="2"/>
  <c r="M3732" i="2" s="1"/>
  <c r="K3733" i="2"/>
  <c r="M3733" i="2" s="1"/>
  <c r="K3734" i="2"/>
  <c r="M3734" i="2" s="1"/>
  <c r="K3735" i="2"/>
  <c r="M3735" i="2" s="1"/>
  <c r="K3736" i="2"/>
  <c r="M3736" i="2" s="1"/>
  <c r="K3737" i="2"/>
  <c r="M3737" i="2" s="1"/>
  <c r="K3738" i="2"/>
  <c r="M3738" i="2" s="1"/>
  <c r="K3739" i="2"/>
  <c r="M3739" i="2" s="1"/>
  <c r="K3740" i="2"/>
  <c r="M3740" i="2" s="1"/>
  <c r="K3741" i="2"/>
  <c r="M3741" i="2" s="1"/>
  <c r="K3742" i="2"/>
  <c r="M3742" i="2" s="1"/>
  <c r="K3743" i="2"/>
  <c r="M3743" i="2" s="1"/>
  <c r="K3744" i="2"/>
  <c r="M3744" i="2" s="1"/>
  <c r="K3745" i="2"/>
  <c r="M3745" i="2" s="1"/>
  <c r="K3746" i="2"/>
  <c r="M3746" i="2" s="1"/>
  <c r="K3747" i="2"/>
  <c r="M3747" i="2" s="1"/>
  <c r="K3748" i="2"/>
  <c r="M3748" i="2" s="1"/>
  <c r="K3749" i="2"/>
  <c r="M3749" i="2" s="1"/>
  <c r="K3750" i="2"/>
  <c r="M3750" i="2" s="1"/>
  <c r="K3751" i="2"/>
  <c r="M3751" i="2" s="1"/>
  <c r="K3752" i="2"/>
  <c r="M3752" i="2" s="1"/>
  <c r="K3753" i="2"/>
  <c r="M3753" i="2" s="1"/>
  <c r="K3754" i="2"/>
  <c r="M3754" i="2" s="1"/>
  <c r="K3755" i="2"/>
  <c r="M3755" i="2" s="1"/>
  <c r="K3756" i="2"/>
  <c r="M3756" i="2" s="1"/>
  <c r="K3757" i="2"/>
  <c r="M3757" i="2" s="1"/>
  <c r="K3758" i="2"/>
  <c r="M3758" i="2" s="1"/>
  <c r="K3759" i="2"/>
  <c r="M3759" i="2" s="1"/>
  <c r="K3760" i="2"/>
  <c r="M3760" i="2" s="1"/>
  <c r="K3761" i="2"/>
  <c r="M3761" i="2" s="1"/>
  <c r="K3762" i="2"/>
  <c r="M3762" i="2" s="1"/>
  <c r="K3763" i="2"/>
  <c r="M3763" i="2" s="1"/>
  <c r="K3764" i="2"/>
  <c r="M3764" i="2" s="1"/>
  <c r="K3765" i="2"/>
  <c r="M3765" i="2" s="1"/>
  <c r="K3766" i="2"/>
  <c r="M3766" i="2" s="1"/>
  <c r="K3767" i="2"/>
  <c r="M3767" i="2" s="1"/>
  <c r="K3768" i="2"/>
  <c r="M3768" i="2" s="1"/>
  <c r="K3769" i="2"/>
  <c r="M3769" i="2" s="1"/>
  <c r="K3770" i="2"/>
  <c r="M3770" i="2" s="1"/>
  <c r="K3771" i="2"/>
  <c r="M3771" i="2" s="1"/>
  <c r="K3772" i="2"/>
  <c r="M3772" i="2" s="1"/>
  <c r="K3773" i="2"/>
  <c r="M3773" i="2" s="1"/>
  <c r="K3774" i="2"/>
  <c r="M3774" i="2" s="1"/>
  <c r="K3775" i="2"/>
  <c r="M3775" i="2" s="1"/>
  <c r="K3776" i="2"/>
  <c r="M3776" i="2" s="1"/>
  <c r="K3777" i="2"/>
  <c r="M3777" i="2" s="1"/>
  <c r="K3778" i="2"/>
  <c r="M3778" i="2" s="1"/>
  <c r="K3779" i="2"/>
  <c r="M3779" i="2" s="1"/>
  <c r="K3780" i="2"/>
  <c r="M3780" i="2" s="1"/>
  <c r="K3781" i="2"/>
  <c r="M3781" i="2" s="1"/>
  <c r="K3782" i="2"/>
  <c r="M3782" i="2" s="1"/>
  <c r="K3783" i="2"/>
  <c r="M3783" i="2" s="1"/>
  <c r="K3784" i="2"/>
  <c r="M3784" i="2" s="1"/>
  <c r="K3785" i="2"/>
  <c r="M3785" i="2" s="1"/>
  <c r="K3786" i="2"/>
  <c r="M3786" i="2" s="1"/>
  <c r="K3787" i="2"/>
  <c r="M3787" i="2" s="1"/>
  <c r="K3788" i="2"/>
  <c r="M3788" i="2" s="1"/>
  <c r="K3789" i="2"/>
  <c r="M3789" i="2" s="1"/>
  <c r="K3790" i="2"/>
  <c r="M3790" i="2" s="1"/>
  <c r="K3791" i="2"/>
  <c r="M3791" i="2" s="1"/>
  <c r="K3792" i="2"/>
  <c r="M3792" i="2" s="1"/>
  <c r="K3793" i="2"/>
  <c r="M3793" i="2" s="1"/>
  <c r="K3794" i="2"/>
  <c r="M3794" i="2" s="1"/>
  <c r="K3795" i="2"/>
  <c r="M3795" i="2" s="1"/>
  <c r="K3796" i="2"/>
  <c r="M3796" i="2" s="1"/>
  <c r="K3797" i="2"/>
  <c r="M3797" i="2" s="1"/>
  <c r="K3798" i="2"/>
  <c r="M3798" i="2" s="1"/>
  <c r="K3799" i="2"/>
  <c r="M3799" i="2" s="1"/>
  <c r="K3800" i="2"/>
  <c r="M3800" i="2" s="1"/>
  <c r="K3801" i="2"/>
  <c r="M3801" i="2" s="1"/>
  <c r="K3802" i="2"/>
  <c r="M3802" i="2" s="1"/>
  <c r="K3803" i="2"/>
  <c r="M3803" i="2" s="1"/>
  <c r="K3804" i="2"/>
  <c r="M3804" i="2" s="1"/>
  <c r="K3805" i="2"/>
  <c r="M3805" i="2" s="1"/>
  <c r="K3806" i="2"/>
  <c r="M3806" i="2" s="1"/>
  <c r="K3807" i="2"/>
  <c r="M3807" i="2" s="1"/>
  <c r="K3808" i="2"/>
  <c r="M3808" i="2" s="1"/>
  <c r="K3809" i="2"/>
  <c r="M3809" i="2" s="1"/>
  <c r="K3810" i="2"/>
  <c r="M3810" i="2" s="1"/>
  <c r="K3811" i="2"/>
  <c r="M3811" i="2" s="1"/>
  <c r="K3812" i="2"/>
  <c r="M3812" i="2" s="1"/>
  <c r="K3813" i="2"/>
  <c r="M3813" i="2" s="1"/>
  <c r="K3814" i="2"/>
  <c r="M3814" i="2" s="1"/>
  <c r="K3815" i="2"/>
  <c r="M3815" i="2" s="1"/>
  <c r="K3816" i="2"/>
  <c r="M3816" i="2" s="1"/>
  <c r="K3817" i="2"/>
  <c r="M3817" i="2" s="1"/>
  <c r="K3818" i="2"/>
  <c r="M3818" i="2" s="1"/>
  <c r="K3819" i="2"/>
  <c r="M3819" i="2" s="1"/>
  <c r="K3820" i="2"/>
  <c r="M3820" i="2" s="1"/>
  <c r="K3821" i="2"/>
  <c r="M3821" i="2" s="1"/>
  <c r="K3822" i="2"/>
  <c r="M3822" i="2" s="1"/>
  <c r="K3823" i="2"/>
  <c r="M3823" i="2" s="1"/>
  <c r="K3824" i="2"/>
  <c r="M3824" i="2" s="1"/>
  <c r="K3825" i="2"/>
  <c r="M3825" i="2" s="1"/>
  <c r="K3826" i="2"/>
  <c r="M3826" i="2" s="1"/>
  <c r="K3827" i="2"/>
  <c r="M3827" i="2" s="1"/>
  <c r="K3828" i="2"/>
  <c r="M3828" i="2" s="1"/>
  <c r="K3829" i="2"/>
  <c r="M3829" i="2" s="1"/>
  <c r="K3830" i="2"/>
  <c r="M3830" i="2" s="1"/>
  <c r="K3831" i="2"/>
  <c r="M3831" i="2" s="1"/>
  <c r="K3832" i="2"/>
  <c r="M3832" i="2" s="1"/>
  <c r="K3833" i="2"/>
  <c r="M3833" i="2" s="1"/>
  <c r="K3834" i="2"/>
  <c r="M3834" i="2" s="1"/>
  <c r="K3835" i="2"/>
  <c r="M3835" i="2" s="1"/>
  <c r="K3836" i="2"/>
  <c r="M3836" i="2" s="1"/>
  <c r="K3837" i="2"/>
  <c r="M3837" i="2" s="1"/>
  <c r="K3838" i="2"/>
  <c r="M3838" i="2" s="1"/>
  <c r="K3839" i="2"/>
  <c r="M3839" i="2" s="1"/>
  <c r="K3840" i="2"/>
  <c r="M3840" i="2" s="1"/>
  <c r="K3841" i="2"/>
  <c r="M3841" i="2" s="1"/>
  <c r="K3842" i="2"/>
  <c r="M3842" i="2" s="1"/>
  <c r="K3843" i="2"/>
  <c r="M3843" i="2" s="1"/>
  <c r="K3844" i="2"/>
  <c r="M3844" i="2" s="1"/>
  <c r="K3845" i="2"/>
  <c r="M3845" i="2" s="1"/>
  <c r="K3846" i="2"/>
  <c r="M3846" i="2" s="1"/>
  <c r="K3847" i="2"/>
  <c r="M3847" i="2" s="1"/>
  <c r="K3848" i="2"/>
  <c r="M3848" i="2" s="1"/>
  <c r="K3849" i="2"/>
  <c r="M3849" i="2" s="1"/>
  <c r="K3850" i="2"/>
  <c r="M3850" i="2" s="1"/>
  <c r="K3851" i="2"/>
  <c r="M3851" i="2" s="1"/>
  <c r="K3852" i="2"/>
  <c r="M3852" i="2" s="1"/>
  <c r="K3853" i="2"/>
  <c r="M3853" i="2" s="1"/>
  <c r="K3854" i="2"/>
  <c r="M3854" i="2" s="1"/>
  <c r="K3855" i="2"/>
  <c r="M3855" i="2" s="1"/>
  <c r="K3856" i="2"/>
  <c r="M3856" i="2" s="1"/>
  <c r="K3857" i="2"/>
  <c r="M3857" i="2" s="1"/>
  <c r="K3858" i="2"/>
  <c r="M3858" i="2" s="1"/>
  <c r="K3859" i="2"/>
  <c r="M3859" i="2" s="1"/>
  <c r="K3860" i="2"/>
  <c r="M3860" i="2" s="1"/>
  <c r="K3861" i="2"/>
  <c r="M3861" i="2" s="1"/>
  <c r="K3862" i="2"/>
  <c r="M3862" i="2" s="1"/>
  <c r="K3863" i="2"/>
  <c r="M3863" i="2" s="1"/>
  <c r="K3864" i="2"/>
  <c r="M3864" i="2" s="1"/>
  <c r="K3865" i="2"/>
  <c r="M3865" i="2" s="1"/>
  <c r="K3866" i="2"/>
  <c r="M3866" i="2" s="1"/>
  <c r="K3867" i="2"/>
  <c r="M3867" i="2" s="1"/>
  <c r="K3868" i="2"/>
  <c r="M3868" i="2" s="1"/>
  <c r="K3869" i="2"/>
  <c r="M3869" i="2" s="1"/>
  <c r="K3870" i="2"/>
  <c r="M3870" i="2" s="1"/>
  <c r="K3871" i="2"/>
  <c r="M3871" i="2" s="1"/>
  <c r="K3872" i="2"/>
  <c r="M3872" i="2" s="1"/>
  <c r="K3873" i="2"/>
  <c r="M3873" i="2" s="1"/>
  <c r="K3874" i="2"/>
  <c r="M3874" i="2" s="1"/>
  <c r="K3875" i="2"/>
  <c r="M3875" i="2" s="1"/>
  <c r="K3876" i="2"/>
  <c r="M3876" i="2" s="1"/>
  <c r="K3877" i="2"/>
  <c r="M3877" i="2" s="1"/>
  <c r="K3878" i="2"/>
  <c r="M3878" i="2" s="1"/>
  <c r="K3879" i="2"/>
  <c r="M3879" i="2" s="1"/>
  <c r="K3880" i="2"/>
  <c r="M3880" i="2" s="1"/>
  <c r="K3881" i="2"/>
  <c r="M3881" i="2" s="1"/>
  <c r="K3882" i="2"/>
  <c r="M3882" i="2" s="1"/>
  <c r="K3883" i="2"/>
  <c r="M3883" i="2" s="1"/>
  <c r="K3884" i="2"/>
  <c r="M3884" i="2" s="1"/>
  <c r="K3885" i="2"/>
  <c r="M3885" i="2" s="1"/>
  <c r="K3886" i="2"/>
  <c r="M3886" i="2" s="1"/>
  <c r="K3887" i="2"/>
  <c r="M3887" i="2" s="1"/>
  <c r="K3888" i="2"/>
  <c r="M3888" i="2" s="1"/>
  <c r="K3889" i="2"/>
  <c r="M3889" i="2" s="1"/>
  <c r="K3890" i="2"/>
  <c r="M3890" i="2" s="1"/>
  <c r="K3891" i="2"/>
  <c r="M3891" i="2" s="1"/>
  <c r="K3892" i="2"/>
  <c r="M3892" i="2" s="1"/>
  <c r="K3893" i="2"/>
  <c r="M3893" i="2" s="1"/>
  <c r="K3894" i="2"/>
  <c r="M3894" i="2" s="1"/>
  <c r="K3895" i="2"/>
  <c r="M3895" i="2" s="1"/>
  <c r="K3896" i="2"/>
  <c r="M3896" i="2" s="1"/>
  <c r="K3897" i="2"/>
  <c r="M3897" i="2" s="1"/>
  <c r="K3898" i="2"/>
  <c r="M3898" i="2" s="1"/>
  <c r="K3899" i="2"/>
  <c r="M3899" i="2" s="1"/>
  <c r="K3900" i="2"/>
  <c r="M3900" i="2" s="1"/>
  <c r="K3901" i="2"/>
  <c r="M3901" i="2" s="1"/>
  <c r="K3902" i="2"/>
  <c r="M3902" i="2" s="1"/>
  <c r="K3903" i="2"/>
  <c r="M3903" i="2" s="1"/>
  <c r="K3904" i="2"/>
  <c r="M3904" i="2" s="1"/>
  <c r="K3905" i="2"/>
  <c r="M3905" i="2" s="1"/>
  <c r="K3906" i="2"/>
  <c r="M3906" i="2" s="1"/>
  <c r="K3907" i="2"/>
  <c r="M3907" i="2" s="1"/>
  <c r="K3908" i="2"/>
  <c r="M3908" i="2" s="1"/>
  <c r="K3909" i="2"/>
  <c r="M3909" i="2" s="1"/>
  <c r="K3910" i="2"/>
  <c r="M3910" i="2" s="1"/>
  <c r="K3911" i="2"/>
  <c r="M3911" i="2" s="1"/>
  <c r="K3912" i="2"/>
  <c r="M3912" i="2" s="1"/>
  <c r="K3913" i="2"/>
  <c r="M3913" i="2" s="1"/>
  <c r="K3914" i="2"/>
  <c r="M3914" i="2" s="1"/>
  <c r="K3915" i="2"/>
  <c r="M3915" i="2" s="1"/>
  <c r="K3916" i="2"/>
  <c r="M3916" i="2" s="1"/>
  <c r="K3917" i="2"/>
  <c r="M3917" i="2" s="1"/>
  <c r="K3918" i="2"/>
  <c r="M3918" i="2" s="1"/>
  <c r="K3919" i="2"/>
  <c r="M3919" i="2" s="1"/>
  <c r="K3920" i="2"/>
  <c r="M3920" i="2" s="1"/>
  <c r="K3921" i="2"/>
  <c r="M3921" i="2" s="1"/>
  <c r="K3922" i="2"/>
  <c r="M3922" i="2" s="1"/>
  <c r="K3923" i="2"/>
  <c r="M3923" i="2" s="1"/>
  <c r="K3924" i="2"/>
  <c r="M3924" i="2" s="1"/>
  <c r="K3925" i="2"/>
  <c r="M3925" i="2" s="1"/>
  <c r="K3926" i="2"/>
  <c r="M3926" i="2" s="1"/>
  <c r="K3927" i="2"/>
  <c r="M3927" i="2" s="1"/>
  <c r="K3928" i="2"/>
  <c r="M3928" i="2" s="1"/>
  <c r="K3929" i="2"/>
  <c r="M3929" i="2" s="1"/>
  <c r="K3930" i="2"/>
  <c r="M3930" i="2" s="1"/>
  <c r="K3931" i="2"/>
  <c r="M3931" i="2" s="1"/>
  <c r="K3932" i="2"/>
  <c r="M3932" i="2" s="1"/>
  <c r="K3933" i="2"/>
  <c r="M3933" i="2" s="1"/>
  <c r="K3934" i="2"/>
  <c r="M3934" i="2" s="1"/>
  <c r="K3935" i="2"/>
  <c r="M3935" i="2" s="1"/>
  <c r="K3936" i="2"/>
  <c r="M3936" i="2" s="1"/>
  <c r="K3937" i="2"/>
  <c r="M3937" i="2" s="1"/>
  <c r="K3938" i="2"/>
  <c r="M3938" i="2" s="1"/>
  <c r="K3939" i="2"/>
  <c r="M3939" i="2" s="1"/>
  <c r="K3940" i="2"/>
  <c r="M3940" i="2" s="1"/>
  <c r="K3941" i="2"/>
  <c r="M3941" i="2" s="1"/>
  <c r="K3942" i="2"/>
  <c r="M3942" i="2" s="1"/>
  <c r="K3943" i="2"/>
  <c r="M3943" i="2" s="1"/>
  <c r="K3944" i="2"/>
  <c r="M3944" i="2" s="1"/>
  <c r="K3945" i="2"/>
  <c r="M3945" i="2" s="1"/>
  <c r="K3946" i="2"/>
  <c r="M3946" i="2" s="1"/>
  <c r="K3947" i="2"/>
  <c r="M3947" i="2" s="1"/>
  <c r="K3948" i="2"/>
  <c r="M3948" i="2" s="1"/>
  <c r="K3949" i="2"/>
  <c r="M3949" i="2" s="1"/>
  <c r="K3950" i="2"/>
  <c r="M3950" i="2" s="1"/>
  <c r="K3951" i="2"/>
  <c r="M3951" i="2" s="1"/>
  <c r="K3952" i="2"/>
  <c r="M3952" i="2" s="1"/>
  <c r="K3953" i="2"/>
  <c r="M3953" i="2" s="1"/>
  <c r="K3954" i="2"/>
  <c r="M3954" i="2" s="1"/>
  <c r="K3955" i="2"/>
  <c r="M3955" i="2" s="1"/>
  <c r="K3956" i="2"/>
  <c r="M3956" i="2" s="1"/>
  <c r="K3957" i="2"/>
  <c r="M3957" i="2" s="1"/>
  <c r="K3958" i="2"/>
  <c r="M3958" i="2" s="1"/>
  <c r="K3959" i="2"/>
  <c r="M3959" i="2" s="1"/>
  <c r="K3960" i="2"/>
  <c r="M3960" i="2" s="1"/>
  <c r="K3961" i="2"/>
  <c r="M3961" i="2" s="1"/>
  <c r="K3962" i="2"/>
  <c r="M3962" i="2" s="1"/>
  <c r="K3963" i="2"/>
  <c r="M3963" i="2" s="1"/>
  <c r="K3964" i="2"/>
  <c r="M3964" i="2" s="1"/>
  <c r="K3965" i="2"/>
  <c r="M3965" i="2" s="1"/>
  <c r="K3966" i="2"/>
  <c r="M3966" i="2" s="1"/>
  <c r="K3967" i="2"/>
  <c r="M3967" i="2" s="1"/>
  <c r="K3968" i="2"/>
  <c r="M3968" i="2" s="1"/>
  <c r="K3969" i="2"/>
  <c r="M3969" i="2" s="1"/>
  <c r="K3970" i="2"/>
  <c r="M3970" i="2" s="1"/>
  <c r="K3971" i="2"/>
  <c r="M3971" i="2" s="1"/>
  <c r="K3972" i="2"/>
  <c r="M3972" i="2" s="1"/>
  <c r="K3973" i="2"/>
  <c r="M3973" i="2" s="1"/>
  <c r="K3974" i="2"/>
  <c r="M3974" i="2" s="1"/>
  <c r="K3975" i="2"/>
  <c r="M3975" i="2" s="1"/>
  <c r="K3976" i="2"/>
  <c r="M3976" i="2" s="1"/>
  <c r="K3977" i="2"/>
  <c r="M3977" i="2" s="1"/>
  <c r="K3978" i="2"/>
  <c r="M3978" i="2" s="1"/>
  <c r="K3979" i="2"/>
  <c r="M3979" i="2" s="1"/>
  <c r="K3980" i="2"/>
  <c r="M3980" i="2" s="1"/>
  <c r="K3981" i="2"/>
  <c r="M3981" i="2" s="1"/>
  <c r="K3982" i="2"/>
  <c r="M3982" i="2" s="1"/>
  <c r="K3983" i="2"/>
  <c r="M3983" i="2" s="1"/>
  <c r="K3984" i="2"/>
  <c r="M3984" i="2" s="1"/>
  <c r="K3985" i="2"/>
  <c r="M3985" i="2" s="1"/>
  <c r="K3986" i="2"/>
  <c r="M3986" i="2" s="1"/>
  <c r="K3987" i="2"/>
  <c r="M3987" i="2" s="1"/>
  <c r="K3988" i="2"/>
  <c r="M3988" i="2" s="1"/>
  <c r="K3989" i="2"/>
  <c r="M3989" i="2" s="1"/>
  <c r="K3990" i="2"/>
  <c r="M3990" i="2" s="1"/>
  <c r="K3991" i="2"/>
  <c r="M3991" i="2" s="1"/>
  <c r="K3992" i="2"/>
  <c r="M3992" i="2" s="1"/>
  <c r="K3993" i="2"/>
  <c r="M3993" i="2" s="1"/>
  <c r="K3994" i="2"/>
  <c r="M3994" i="2" s="1"/>
  <c r="K3995" i="2"/>
  <c r="M3995" i="2" s="1"/>
  <c r="K3996" i="2"/>
  <c r="M3996" i="2" s="1"/>
  <c r="K3997" i="2"/>
  <c r="M3997" i="2" s="1"/>
  <c r="K3998" i="2"/>
  <c r="M3998" i="2" s="1"/>
  <c r="K3999" i="2"/>
  <c r="M3999" i="2" s="1"/>
  <c r="K4000" i="2"/>
  <c r="M4000" i="2" s="1"/>
  <c r="K4001" i="2"/>
  <c r="M4001" i="2" s="1"/>
  <c r="K4002" i="2"/>
  <c r="M4002" i="2" s="1"/>
  <c r="K4003" i="2"/>
  <c r="M4003" i="2" s="1"/>
  <c r="K4004" i="2"/>
  <c r="M4004" i="2" s="1"/>
  <c r="K4005" i="2"/>
  <c r="M4005" i="2" s="1"/>
  <c r="K4006" i="2"/>
  <c r="M4006" i="2" s="1"/>
  <c r="K4007" i="2"/>
  <c r="M4007" i="2" s="1"/>
  <c r="K4008" i="2"/>
  <c r="M4008" i="2" s="1"/>
  <c r="K4009" i="2"/>
  <c r="M4009" i="2" s="1"/>
  <c r="K4010" i="2"/>
  <c r="M4010" i="2" s="1"/>
  <c r="K4011" i="2"/>
  <c r="M4011" i="2" s="1"/>
  <c r="K4012" i="2"/>
  <c r="M4012" i="2" s="1"/>
  <c r="K4013" i="2"/>
  <c r="M4013" i="2" s="1"/>
  <c r="K4014" i="2"/>
  <c r="M4014" i="2" s="1"/>
  <c r="K4015" i="2"/>
  <c r="M4015" i="2" s="1"/>
  <c r="K4016" i="2"/>
  <c r="M4016" i="2" s="1"/>
  <c r="K4017" i="2"/>
  <c r="M4017" i="2" s="1"/>
  <c r="K4018" i="2"/>
  <c r="M4018" i="2" s="1"/>
  <c r="K4019" i="2"/>
  <c r="M4019" i="2" s="1"/>
  <c r="K4020" i="2"/>
  <c r="M4020" i="2" s="1"/>
  <c r="K4021" i="2"/>
  <c r="M4021" i="2" s="1"/>
  <c r="K4022" i="2"/>
  <c r="M4022" i="2" s="1"/>
  <c r="K4023" i="2"/>
  <c r="M4023" i="2" s="1"/>
  <c r="K4024" i="2"/>
  <c r="M4024" i="2" s="1"/>
  <c r="K4025" i="2"/>
  <c r="M4025" i="2" s="1"/>
  <c r="K4026" i="2"/>
  <c r="M4026" i="2" s="1"/>
  <c r="K4027" i="2"/>
  <c r="M4027" i="2" s="1"/>
  <c r="K4028" i="2"/>
  <c r="M4028" i="2" s="1"/>
  <c r="K4029" i="2"/>
  <c r="M4029" i="2" s="1"/>
  <c r="K4030" i="2"/>
  <c r="M4030" i="2" s="1"/>
  <c r="K4031" i="2"/>
  <c r="M4031" i="2" s="1"/>
  <c r="K4032" i="2"/>
  <c r="M4032" i="2" s="1"/>
  <c r="K4033" i="2"/>
  <c r="M4033" i="2" s="1"/>
  <c r="K4034" i="2"/>
  <c r="M4034" i="2" s="1"/>
  <c r="K4035" i="2"/>
  <c r="M4035" i="2" s="1"/>
  <c r="K4036" i="2"/>
  <c r="M4036" i="2" s="1"/>
  <c r="K4037" i="2"/>
  <c r="M4037" i="2" s="1"/>
  <c r="K4038" i="2"/>
  <c r="M4038" i="2" s="1"/>
  <c r="K4039" i="2"/>
  <c r="M4039" i="2" s="1"/>
  <c r="K4040" i="2"/>
  <c r="M4040" i="2" s="1"/>
  <c r="K4041" i="2"/>
  <c r="M4041" i="2" s="1"/>
  <c r="K4042" i="2"/>
  <c r="M4042" i="2" s="1"/>
  <c r="K4043" i="2"/>
  <c r="M4043" i="2" s="1"/>
  <c r="K4044" i="2"/>
  <c r="M4044" i="2" s="1"/>
  <c r="K4045" i="2"/>
  <c r="M4045" i="2" s="1"/>
  <c r="K4046" i="2"/>
  <c r="M4046" i="2" s="1"/>
  <c r="K4047" i="2"/>
  <c r="M4047" i="2" s="1"/>
  <c r="K4048" i="2"/>
  <c r="M4048" i="2" s="1"/>
  <c r="K4049" i="2"/>
  <c r="M4049" i="2" s="1"/>
  <c r="K4050" i="2"/>
  <c r="M4050" i="2" s="1"/>
  <c r="K4051" i="2"/>
  <c r="M4051" i="2" s="1"/>
  <c r="K4052" i="2"/>
  <c r="M4052" i="2" s="1"/>
  <c r="K4053" i="2"/>
  <c r="M4053" i="2" s="1"/>
  <c r="K4054" i="2"/>
  <c r="M4054" i="2" s="1"/>
  <c r="K4055" i="2"/>
  <c r="M4055" i="2" s="1"/>
  <c r="K4056" i="2"/>
  <c r="M4056" i="2" s="1"/>
  <c r="K4057" i="2"/>
  <c r="M4057" i="2" s="1"/>
  <c r="K4058" i="2"/>
  <c r="M4058" i="2" s="1"/>
  <c r="K4059" i="2"/>
  <c r="M4059" i="2" s="1"/>
  <c r="K4060" i="2"/>
  <c r="M4060" i="2" s="1"/>
  <c r="K4061" i="2"/>
  <c r="M4061" i="2" s="1"/>
  <c r="K4062" i="2"/>
  <c r="M4062" i="2" s="1"/>
  <c r="K4063" i="2"/>
  <c r="M4063" i="2" s="1"/>
  <c r="K4064" i="2"/>
  <c r="M4064" i="2" s="1"/>
  <c r="K4065" i="2"/>
  <c r="M4065" i="2" s="1"/>
  <c r="K4066" i="2"/>
  <c r="M4066" i="2" s="1"/>
  <c r="K4067" i="2"/>
  <c r="M4067" i="2" s="1"/>
  <c r="K4068" i="2"/>
  <c r="M4068" i="2" s="1"/>
  <c r="K4069" i="2"/>
  <c r="M4069" i="2" s="1"/>
  <c r="K4070" i="2"/>
  <c r="M4070" i="2" s="1"/>
  <c r="K4071" i="2"/>
  <c r="M4071" i="2" s="1"/>
  <c r="K4072" i="2"/>
  <c r="M4072" i="2" s="1"/>
  <c r="K4073" i="2"/>
  <c r="M4073" i="2" s="1"/>
  <c r="K4074" i="2"/>
  <c r="M4074" i="2" s="1"/>
  <c r="K4075" i="2"/>
  <c r="M4075" i="2" s="1"/>
  <c r="K4076" i="2"/>
  <c r="M4076" i="2" s="1"/>
  <c r="K4077" i="2"/>
  <c r="M4077" i="2" s="1"/>
  <c r="K4078" i="2"/>
  <c r="M4078" i="2" s="1"/>
  <c r="K4079" i="2"/>
  <c r="M4079" i="2" s="1"/>
  <c r="K4080" i="2"/>
  <c r="M4080" i="2" s="1"/>
  <c r="K4081" i="2"/>
  <c r="M4081" i="2" s="1"/>
  <c r="K4082" i="2"/>
  <c r="M4082" i="2" s="1"/>
  <c r="K4083" i="2"/>
  <c r="M4083" i="2" s="1"/>
  <c r="K4084" i="2"/>
  <c r="M4084" i="2" s="1"/>
  <c r="K4085" i="2"/>
  <c r="M4085" i="2" s="1"/>
  <c r="K4086" i="2"/>
  <c r="M4086" i="2" s="1"/>
  <c r="K4087" i="2"/>
  <c r="M4087" i="2" s="1"/>
  <c r="K4088" i="2"/>
  <c r="M4088" i="2" s="1"/>
  <c r="K4089" i="2"/>
  <c r="M4089" i="2" s="1"/>
  <c r="K4090" i="2"/>
  <c r="M4090" i="2" s="1"/>
  <c r="K4091" i="2"/>
  <c r="M4091" i="2" s="1"/>
  <c r="K4092" i="2"/>
  <c r="M4092" i="2" s="1"/>
  <c r="K4093" i="2"/>
  <c r="M4093" i="2" s="1"/>
  <c r="K4094" i="2"/>
  <c r="M4094" i="2" s="1"/>
  <c r="K4095" i="2"/>
  <c r="M4095" i="2" s="1"/>
  <c r="K4096" i="2"/>
  <c r="M4096" i="2" s="1"/>
  <c r="K4097" i="2"/>
  <c r="M4097" i="2" s="1"/>
  <c r="K4098" i="2"/>
  <c r="M4098" i="2" s="1"/>
  <c r="K4099" i="2"/>
  <c r="M4099" i="2" s="1"/>
  <c r="K4100" i="2"/>
  <c r="M4100" i="2" s="1"/>
  <c r="K4101" i="2"/>
  <c r="M4101" i="2" s="1"/>
  <c r="K4102" i="2"/>
  <c r="M4102" i="2" s="1"/>
  <c r="K4103" i="2"/>
  <c r="M4103" i="2" s="1"/>
  <c r="K4104" i="2"/>
  <c r="M4104" i="2" s="1"/>
  <c r="K4105" i="2"/>
  <c r="M4105" i="2" s="1"/>
  <c r="K4106" i="2"/>
  <c r="M4106" i="2" s="1"/>
  <c r="K4107" i="2"/>
  <c r="M4107" i="2" s="1"/>
  <c r="K4108" i="2"/>
  <c r="M4108" i="2" s="1"/>
  <c r="K4109" i="2"/>
  <c r="M4109" i="2" s="1"/>
  <c r="K4110" i="2"/>
  <c r="M4110" i="2" s="1"/>
  <c r="K4111" i="2"/>
  <c r="M4111" i="2" s="1"/>
  <c r="K4112" i="2"/>
  <c r="M4112" i="2" s="1"/>
  <c r="K4113" i="2"/>
  <c r="M4113" i="2" s="1"/>
  <c r="K4114" i="2"/>
  <c r="M4114" i="2" s="1"/>
  <c r="K4115" i="2"/>
  <c r="M4115" i="2" s="1"/>
  <c r="K4116" i="2"/>
  <c r="M4116" i="2" s="1"/>
  <c r="K4117" i="2"/>
  <c r="M4117" i="2" s="1"/>
  <c r="K4118" i="2"/>
  <c r="M4118" i="2" s="1"/>
  <c r="K4119" i="2"/>
  <c r="M4119" i="2" s="1"/>
  <c r="K4120" i="2"/>
  <c r="M4120" i="2" s="1"/>
  <c r="K4121" i="2"/>
  <c r="M4121" i="2" s="1"/>
  <c r="K4122" i="2"/>
  <c r="M4122" i="2" s="1"/>
  <c r="K4123" i="2"/>
  <c r="M4123" i="2" s="1"/>
  <c r="K4124" i="2"/>
  <c r="M4124" i="2" s="1"/>
  <c r="K4125" i="2"/>
  <c r="M4125" i="2" s="1"/>
  <c r="K4126" i="2"/>
  <c r="M4126" i="2" s="1"/>
  <c r="K4127" i="2"/>
  <c r="M4127" i="2" s="1"/>
  <c r="K4128" i="2"/>
  <c r="M4128" i="2" s="1"/>
  <c r="K4129" i="2"/>
  <c r="M4129" i="2" s="1"/>
  <c r="K4130" i="2"/>
  <c r="M4130" i="2" s="1"/>
  <c r="K4131" i="2"/>
  <c r="M4131" i="2" s="1"/>
  <c r="K4132" i="2"/>
  <c r="M4132" i="2" s="1"/>
  <c r="K4133" i="2"/>
  <c r="M4133" i="2" s="1"/>
  <c r="K4134" i="2"/>
  <c r="M4134" i="2" s="1"/>
  <c r="K4135" i="2"/>
  <c r="M4135" i="2" s="1"/>
  <c r="K4136" i="2"/>
  <c r="M4136" i="2" s="1"/>
  <c r="K4137" i="2"/>
  <c r="M4137" i="2" s="1"/>
  <c r="K4138" i="2"/>
  <c r="M4138" i="2" s="1"/>
  <c r="K4139" i="2"/>
  <c r="M4139" i="2" s="1"/>
  <c r="K4140" i="2"/>
  <c r="M4140" i="2" s="1"/>
  <c r="K4141" i="2"/>
  <c r="M4141" i="2" s="1"/>
  <c r="K4142" i="2"/>
  <c r="M4142" i="2" s="1"/>
  <c r="K4143" i="2"/>
  <c r="M4143" i="2" s="1"/>
  <c r="K4144" i="2"/>
  <c r="M4144" i="2" s="1"/>
  <c r="K4145" i="2"/>
  <c r="M4145" i="2" s="1"/>
  <c r="K4146" i="2"/>
  <c r="M4146" i="2" s="1"/>
  <c r="K4147" i="2"/>
  <c r="M4147" i="2" s="1"/>
  <c r="K4148" i="2"/>
  <c r="M4148" i="2" s="1"/>
  <c r="K4149" i="2"/>
  <c r="M4149" i="2" s="1"/>
  <c r="K4150" i="2"/>
  <c r="M4150" i="2" s="1"/>
  <c r="K4151" i="2"/>
  <c r="M4151" i="2" s="1"/>
  <c r="K4152" i="2"/>
  <c r="M4152" i="2" s="1"/>
  <c r="K4153" i="2"/>
  <c r="M4153" i="2" s="1"/>
  <c r="K4154" i="2"/>
  <c r="M4154" i="2" s="1"/>
  <c r="K4155" i="2"/>
  <c r="M4155" i="2" s="1"/>
  <c r="K4156" i="2"/>
  <c r="M4156" i="2" s="1"/>
  <c r="K4157" i="2"/>
  <c r="M4157" i="2" s="1"/>
  <c r="K4158" i="2"/>
  <c r="M4158" i="2" s="1"/>
  <c r="K4159" i="2"/>
  <c r="M4159" i="2" s="1"/>
  <c r="K4160" i="2"/>
  <c r="M4160" i="2" s="1"/>
  <c r="K4161" i="2"/>
  <c r="M4161" i="2" s="1"/>
  <c r="K4162" i="2"/>
  <c r="M4162" i="2" s="1"/>
  <c r="K4163" i="2"/>
  <c r="M4163" i="2" s="1"/>
  <c r="K4164" i="2"/>
  <c r="M4164" i="2" s="1"/>
  <c r="K4165" i="2"/>
  <c r="M4165" i="2" s="1"/>
  <c r="K4166" i="2"/>
  <c r="M4166" i="2" s="1"/>
  <c r="K4167" i="2"/>
  <c r="M4167" i="2" s="1"/>
  <c r="K4168" i="2"/>
  <c r="M4168" i="2" s="1"/>
  <c r="K4169" i="2"/>
  <c r="M4169" i="2" s="1"/>
  <c r="K4170" i="2"/>
  <c r="M4170" i="2" s="1"/>
  <c r="K4171" i="2"/>
  <c r="M4171" i="2" s="1"/>
  <c r="K4172" i="2"/>
  <c r="M4172" i="2" s="1"/>
  <c r="K4173" i="2"/>
  <c r="M4173" i="2" s="1"/>
  <c r="K4174" i="2"/>
  <c r="M4174" i="2" s="1"/>
  <c r="K4175" i="2"/>
  <c r="M4175" i="2" s="1"/>
  <c r="K4176" i="2"/>
  <c r="M4176" i="2" s="1"/>
  <c r="K4177" i="2"/>
  <c r="M4177" i="2" s="1"/>
  <c r="K4178" i="2"/>
  <c r="M4178" i="2" s="1"/>
  <c r="K4179" i="2"/>
  <c r="M4179" i="2" s="1"/>
  <c r="K4180" i="2"/>
  <c r="M4180" i="2" s="1"/>
  <c r="K4181" i="2"/>
  <c r="M4181" i="2" s="1"/>
  <c r="K4182" i="2"/>
  <c r="M4182" i="2" s="1"/>
  <c r="K4183" i="2"/>
  <c r="M4183" i="2" s="1"/>
  <c r="K4184" i="2"/>
  <c r="M4184" i="2" s="1"/>
  <c r="K4185" i="2"/>
  <c r="M4185" i="2" s="1"/>
  <c r="K4186" i="2"/>
  <c r="M4186" i="2" s="1"/>
  <c r="K4187" i="2"/>
  <c r="M4187" i="2" s="1"/>
  <c r="K4188" i="2"/>
  <c r="M4188" i="2" s="1"/>
  <c r="K4189" i="2"/>
  <c r="M4189" i="2" s="1"/>
  <c r="K4190" i="2"/>
  <c r="M4190" i="2" s="1"/>
  <c r="K4191" i="2"/>
  <c r="M4191" i="2" s="1"/>
  <c r="K4192" i="2"/>
  <c r="M4192" i="2" s="1"/>
  <c r="K4193" i="2"/>
  <c r="M4193" i="2" s="1"/>
  <c r="K4194" i="2"/>
  <c r="M4194" i="2" s="1"/>
  <c r="K4195" i="2"/>
  <c r="M4195" i="2" s="1"/>
  <c r="K4196" i="2"/>
  <c r="M4196" i="2" s="1"/>
  <c r="K4197" i="2"/>
  <c r="M4197" i="2" s="1"/>
  <c r="K4198" i="2"/>
  <c r="M4198" i="2" s="1"/>
  <c r="K4199" i="2"/>
  <c r="M4199" i="2" s="1"/>
  <c r="K4200" i="2"/>
  <c r="M4200" i="2" s="1"/>
  <c r="K4201" i="2"/>
  <c r="M4201" i="2" s="1"/>
  <c r="K4202" i="2"/>
  <c r="M4202" i="2" s="1"/>
  <c r="K4203" i="2"/>
  <c r="M4203" i="2" s="1"/>
  <c r="K4204" i="2"/>
  <c r="M4204" i="2" s="1"/>
  <c r="K4205" i="2"/>
  <c r="M4205" i="2" s="1"/>
  <c r="K4206" i="2"/>
  <c r="M4206" i="2" s="1"/>
  <c r="K4207" i="2"/>
  <c r="M4207" i="2" s="1"/>
  <c r="K4208" i="2"/>
  <c r="M4208" i="2" s="1"/>
  <c r="K4209" i="2"/>
  <c r="M4209" i="2" s="1"/>
  <c r="K4210" i="2"/>
  <c r="M4210" i="2" s="1"/>
  <c r="K4211" i="2"/>
  <c r="M4211" i="2" s="1"/>
  <c r="K4212" i="2"/>
  <c r="M4212" i="2" s="1"/>
  <c r="K4213" i="2"/>
  <c r="M4213" i="2" s="1"/>
  <c r="K4214" i="2"/>
  <c r="M4214" i="2" s="1"/>
  <c r="K4215" i="2"/>
  <c r="M4215" i="2" s="1"/>
  <c r="K4216" i="2"/>
  <c r="M4216" i="2" s="1"/>
  <c r="K4217" i="2"/>
  <c r="M4217" i="2" s="1"/>
  <c r="K4218" i="2"/>
  <c r="M4218" i="2" s="1"/>
  <c r="K4219" i="2"/>
  <c r="M4219" i="2" s="1"/>
  <c r="K4220" i="2"/>
  <c r="M4220" i="2" s="1"/>
  <c r="K4221" i="2"/>
  <c r="M4221" i="2" s="1"/>
  <c r="K4222" i="2"/>
  <c r="M4222" i="2" s="1"/>
  <c r="K4223" i="2"/>
  <c r="M4223" i="2" s="1"/>
  <c r="K4224" i="2"/>
  <c r="M4224" i="2" s="1"/>
  <c r="K4225" i="2"/>
  <c r="M4225" i="2" s="1"/>
  <c r="K4226" i="2"/>
  <c r="M4226" i="2" s="1"/>
  <c r="K4227" i="2"/>
  <c r="M4227" i="2" s="1"/>
  <c r="K4228" i="2"/>
  <c r="M4228" i="2" s="1"/>
  <c r="K4229" i="2"/>
  <c r="M4229" i="2" s="1"/>
  <c r="K4230" i="2"/>
  <c r="M4230" i="2" s="1"/>
  <c r="K4231" i="2"/>
  <c r="M4231" i="2" s="1"/>
  <c r="K4232" i="2"/>
  <c r="M4232" i="2" s="1"/>
  <c r="K4233" i="2"/>
  <c r="M4233" i="2" s="1"/>
  <c r="K4234" i="2"/>
  <c r="M4234" i="2" s="1"/>
  <c r="K4235" i="2"/>
  <c r="M4235" i="2" s="1"/>
  <c r="K4236" i="2"/>
  <c r="M4236" i="2" s="1"/>
  <c r="K4237" i="2"/>
  <c r="M4237" i="2" s="1"/>
  <c r="K4238" i="2"/>
  <c r="M4238" i="2" s="1"/>
  <c r="K4239" i="2"/>
  <c r="M4239" i="2" s="1"/>
  <c r="K4240" i="2"/>
  <c r="M4240" i="2" s="1"/>
  <c r="K4241" i="2"/>
  <c r="M4241" i="2" s="1"/>
  <c r="K4242" i="2"/>
  <c r="M4242" i="2" s="1"/>
  <c r="K4243" i="2"/>
  <c r="M4243" i="2" s="1"/>
  <c r="K4244" i="2"/>
  <c r="M4244" i="2" s="1"/>
  <c r="K4245" i="2"/>
  <c r="M4245" i="2" s="1"/>
  <c r="K4246" i="2"/>
  <c r="M4246" i="2" s="1"/>
  <c r="K4247" i="2"/>
  <c r="M4247" i="2" s="1"/>
  <c r="K4248" i="2"/>
  <c r="M4248" i="2" s="1"/>
  <c r="K4249" i="2"/>
  <c r="M4249" i="2" s="1"/>
  <c r="K4250" i="2"/>
  <c r="M4250" i="2" s="1"/>
  <c r="K4251" i="2"/>
  <c r="M4251" i="2" s="1"/>
  <c r="K4252" i="2"/>
  <c r="M4252" i="2" s="1"/>
  <c r="K4253" i="2"/>
  <c r="M4253" i="2" s="1"/>
  <c r="K4254" i="2"/>
  <c r="M4254" i="2" s="1"/>
  <c r="K4255" i="2"/>
  <c r="M4255" i="2" s="1"/>
  <c r="K4256" i="2"/>
  <c r="M4256" i="2" s="1"/>
  <c r="K4257" i="2"/>
  <c r="M4257" i="2" s="1"/>
  <c r="K4258" i="2"/>
  <c r="M4258" i="2" s="1"/>
  <c r="K4259" i="2"/>
  <c r="M4259" i="2" s="1"/>
  <c r="K4260" i="2"/>
  <c r="M4260" i="2" s="1"/>
  <c r="K4261" i="2"/>
  <c r="M4261" i="2" s="1"/>
  <c r="K4262" i="2"/>
  <c r="M4262" i="2" s="1"/>
  <c r="K4263" i="2"/>
  <c r="M4263" i="2" s="1"/>
  <c r="K4264" i="2"/>
  <c r="M4264" i="2" s="1"/>
  <c r="K4265" i="2"/>
  <c r="M4265" i="2" s="1"/>
  <c r="K4266" i="2"/>
  <c r="M4266" i="2" s="1"/>
  <c r="K4267" i="2"/>
  <c r="M4267" i="2" s="1"/>
  <c r="K4268" i="2"/>
  <c r="M4268" i="2" s="1"/>
  <c r="K4269" i="2"/>
  <c r="M4269" i="2" s="1"/>
  <c r="K4270" i="2"/>
  <c r="M4270" i="2" s="1"/>
  <c r="K4271" i="2"/>
  <c r="M4271" i="2" s="1"/>
  <c r="K4272" i="2"/>
  <c r="M4272" i="2" s="1"/>
  <c r="K4273" i="2"/>
  <c r="M4273" i="2" s="1"/>
  <c r="K4274" i="2"/>
  <c r="M4274" i="2" s="1"/>
  <c r="K4275" i="2"/>
  <c r="M4275" i="2" s="1"/>
  <c r="K4276" i="2"/>
  <c r="M4276" i="2" s="1"/>
  <c r="K4277" i="2"/>
  <c r="M4277" i="2" s="1"/>
  <c r="K4278" i="2"/>
  <c r="M4278" i="2" s="1"/>
  <c r="K4279" i="2"/>
  <c r="M4279" i="2" s="1"/>
  <c r="K4280" i="2"/>
  <c r="M4280" i="2" s="1"/>
  <c r="K4281" i="2"/>
  <c r="M4281" i="2" s="1"/>
  <c r="K4282" i="2"/>
  <c r="M4282" i="2" s="1"/>
  <c r="K4283" i="2"/>
  <c r="M4283" i="2" s="1"/>
  <c r="K4284" i="2"/>
  <c r="M4284" i="2" s="1"/>
  <c r="K4285" i="2"/>
  <c r="M4285" i="2" s="1"/>
  <c r="K4286" i="2"/>
  <c r="M4286" i="2" s="1"/>
  <c r="K4287" i="2"/>
  <c r="M4287" i="2" s="1"/>
  <c r="K4288" i="2"/>
  <c r="M4288" i="2" s="1"/>
  <c r="K4289" i="2"/>
  <c r="M4289" i="2" s="1"/>
  <c r="K4290" i="2"/>
  <c r="M4290" i="2" s="1"/>
  <c r="K4291" i="2"/>
  <c r="M4291" i="2" s="1"/>
  <c r="K4292" i="2"/>
  <c r="M4292" i="2" s="1"/>
  <c r="K4293" i="2"/>
  <c r="M4293" i="2" s="1"/>
  <c r="K4294" i="2"/>
  <c r="M4294" i="2" s="1"/>
  <c r="K4295" i="2"/>
  <c r="M4295" i="2" s="1"/>
  <c r="K4296" i="2"/>
  <c r="M4296" i="2" s="1"/>
  <c r="K4297" i="2"/>
  <c r="M4297" i="2" s="1"/>
  <c r="K4298" i="2"/>
  <c r="M4298" i="2" s="1"/>
  <c r="K4299" i="2"/>
  <c r="M4299" i="2" s="1"/>
  <c r="K4300" i="2"/>
  <c r="M4300" i="2" s="1"/>
  <c r="K4301" i="2"/>
  <c r="M4301" i="2" s="1"/>
  <c r="K4302" i="2"/>
  <c r="M4302" i="2" s="1"/>
  <c r="K4303" i="2"/>
  <c r="M4303" i="2" s="1"/>
  <c r="K4304" i="2"/>
  <c r="M4304" i="2" s="1"/>
  <c r="K4305" i="2"/>
  <c r="M4305" i="2" s="1"/>
  <c r="K4306" i="2"/>
  <c r="M4306" i="2" s="1"/>
  <c r="K4307" i="2"/>
  <c r="M4307" i="2" s="1"/>
  <c r="K4308" i="2"/>
  <c r="M4308" i="2" s="1"/>
  <c r="K4309" i="2"/>
  <c r="M4309" i="2" s="1"/>
  <c r="K4310" i="2"/>
  <c r="M4310" i="2" s="1"/>
  <c r="K4311" i="2"/>
  <c r="M4311" i="2" s="1"/>
  <c r="K4312" i="2"/>
  <c r="M4312" i="2" s="1"/>
  <c r="K4313" i="2"/>
  <c r="M4313" i="2" s="1"/>
  <c r="K4314" i="2"/>
  <c r="M4314" i="2" s="1"/>
  <c r="K4315" i="2"/>
  <c r="M4315" i="2" s="1"/>
  <c r="K4316" i="2"/>
  <c r="M4316" i="2" s="1"/>
  <c r="K4317" i="2"/>
  <c r="M4317" i="2" s="1"/>
  <c r="K4318" i="2"/>
  <c r="M4318" i="2" s="1"/>
  <c r="K4319" i="2"/>
  <c r="M4319" i="2" s="1"/>
  <c r="K4320" i="2"/>
  <c r="M4320" i="2" s="1"/>
  <c r="K4321" i="2"/>
  <c r="M4321" i="2" s="1"/>
  <c r="K4322" i="2"/>
  <c r="M4322" i="2" s="1"/>
  <c r="K4323" i="2"/>
  <c r="M4323" i="2" s="1"/>
  <c r="K4324" i="2"/>
  <c r="M4324" i="2" s="1"/>
  <c r="K4325" i="2"/>
  <c r="M4325" i="2" s="1"/>
  <c r="K4326" i="2"/>
  <c r="M4326" i="2" s="1"/>
  <c r="K4327" i="2"/>
  <c r="M4327" i="2" s="1"/>
  <c r="K4328" i="2"/>
  <c r="M4328" i="2" s="1"/>
  <c r="K4329" i="2"/>
  <c r="M4329" i="2" s="1"/>
  <c r="K4330" i="2"/>
  <c r="M4330" i="2" s="1"/>
  <c r="K4331" i="2"/>
  <c r="M4331" i="2" s="1"/>
  <c r="K4332" i="2"/>
  <c r="M4332" i="2" s="1"/>
  <c r="K4333" i="2"/>
  <c r="M4333" i="2" s="1"/>
  <c r="K4334" i="2"/>
  <c r="M4334" i="2" s="1"/>
  <c r="K4335" i="2"/>
  <c r="M4335" i="2" s="1"/>
  <c r="K4336" i="2"/>
  <c r="M4336" i="2" s="1"/>
  <c r="K4337" i="2"/>
  <c r="M4337" i="2" s="1"/>
  <c r="K4338" i="2"/>
  <c r="M4338" i="2" s="1"/>
  <c r="K4339" i="2"/>
  <c r="M4339" i="2" s="1"/>
  <c r="K4340" i="2"/>
  <c r="M4340" i="2" s="1"/>
  <c r="K4341" i="2"/>
  <c r="M4341" i="2" s="1"/>
  <c r="K4342" i="2"/>
  <c r="M4342" i="2" s="1"/>
  <c r="K4343" i="2"/>
  <c r="M4343" i="2" s="1"/>
  <c r="K4344" i="2"/>
  <c r="M4344" i="2" s="1"/>
  <c r="K4345" i="2"/>
  <c r="M4345" i="2" s="1"/>
  <c r="K4346" i="2"/>
  <c r="M4346" i="2" s="1"/>
  <c r="K4347" i="2"/>
  <c r="M4347" i="2" s="1"/>
  <c r="K4348" i="2"/>
  <c r="M4348" i="2" s="1"/>
  <c r="K4349" i="2"/>
  <c r="M4349" i="2" s="1"/>
  <c r="K4350" i="2"/>
  <c r="M4350" i="2" s="1"/>
  <c r="K4351" i="2"/>
  <c r="M4351" i="2" s="1"/>
  <c r="K4352" i="2"/>
  <c r="M4352" i="2" s="1"/>
  <c r="K4353" i="2"/>
  <c r="M4353" i="2" s="1"/>
  <c r="K4354" i="2"/>
  <c r="M4354" i="2" s="1"/>
  <c r="K4355" i="2"/>
  <c r="M4355" i="2" s="1"/>
  <c r="K4356" i="2"/>
  <c r="M4356" i="2" s="1"/>
  <c r="K4357" i="2"/>
  <c r="M4357" i="2" s="1"/>
  <c r="K4358" i="2"/>
  <c r="M4358" i="2" s="1"/>
  <c r="K4359" i="2"/>
  <c r="M4359" i="2" s="1"/>
  <c r="K4360" i="2"/>
  <c r="M4360" i="2" s="1"/>
  <c r="K4361" i="2"/>
  <c r="M4361" i="2" s="1"/>
  <c r="K4362" i="2"/>
  <c r="M4362" i="2" s="1"/>
  <c r="K4363" i="2"/>
  <c r="M4363" i="2" s="1"/>
  <c r="K4364" i="2"/>
  <c r="M4364" i="2" s="1"/>
  <c r="K4365" i="2"/>
  <c r="M4365" i="2" s="1"/>
  <c r="K4366" i="2"/>
  <c r="M4366" i="2" s="1"/>
  <c r="K4367" i="2"/>
  <c r="M4367" i="2" s="1"/>
  <c r="K4368" i="2"/>
  <c r="M4368" i="2" s="1"/>
  <c r="K4369" i="2"/>
  <c r="M4369" i="2" s="1"/>
  <c r="K4370" i="2"/>
  <c r="M4370" i="2" s="1"/>
  <c r="K4371" i="2"/>
  <c r="M4371" i="2" s="1"/>
  <c r="K4372" i="2"/>
  <c r="M4372" i="2" s="1"/>
  <c r="K4373" i="2"/>
  <c r="M4373" i="2" s="1"/>
  <c r="K4374" i="2"/>
  <c r="M4374" i="2" s="1"/>
  <c r="K4375" i="2"/>
  <c r="M4375" i="2" s="1"/>
  <c r="K4376" i="2"/>
  <c r="M4376" i="2" s="1"/>
  <c r="K4377" i="2"/>
  <c r="M4377" i="2" s="1"/>
  <c r="K4378" i="2"/>
  <c r="M4378" i="2" s="1"/>
  <c r="K4379" i="2"/>
  <c r="M4379" i="2" s="1"/>
  <c r="K4380" i="2"/>
  <c r="M4380" i="2" s="1"/>
  <c r="K4381" i="2"/>
  <c r="M4381" i="2" s="1"/>
  <c r="K4382" i="2"/>
  <c r="M4382" i="2" s="1"/>
  <c r="K4383" i="2"/>
  <c r="M4383" i="2" s="1"/>
  <c r="K4384" i="2"/>
  <c r="M4384" i="2" s="1"/>
  <c r="K4385" i="2"/>
  <c r="M4385" i="2" s="1"/>
  <c r="K4386" i="2"/>
  <c r="M4386" i="2" s="1"/>
  <c r="K4387" i="2"/>
  <c r="M4387" i="2" s="1"/>
  <c r="K4388" i="2"/>
  <c r="M4388" i="2" s="1"/>
  <c r="K4389" i="2"/>
  <c r="M4389" i="2" s="1"/>
  <c r="K4390" i="2"/>
  <c r="M4390" i="2" s="1"/>
  <c r="K4391" i="2"/>
  <c r="M4391" i="2" s="1"/>
  <c r="K4392" i="2"/>
  <c r="M4392" i="2" s="1"/>
  <c r="K4393" i="2"/>
  <c r="M4393" i="2" s="1"/>
  <c r="K4394" i="2"/>
  <c r="M4394" i="2" s="1"/>
  <c r="K4395" i="2"/>
  <c r="M4395" i="2" s="1"/>
  <c r="K4396" i="2"/>
  <c r="M4396" i="2" s="1"/>
  <c r="K4397" i="2"/>
  <c r="M4397" i="2" s="1"/>
  <c r="K4398" i="2"/>
  <c r="M4398" i="2" s="1"/>
  <c r="K4399" i="2"/>
  <c r="M4399" i="2" s="1"/>
  <c r="K4400" i="2"/>
  <c r="M4400" i="2" s="1"/>
  <c r="K4401" i="2"/>
  <c r="M4401" i="2" s="1"/>
  <c r="K4402" i="2"/>
  <c r="M4402" i="2" s="1"/>
  <c r="K4403" i="2"/>
  <c r="M4403" i="2" s="1"/>
  <c r="K4404" i="2"/>
  <c r="M4404" i="2" s="1"/>
  <c r="K4405" i="2"/>
  <c r="M4405" i="2" s="1"/>
  <c r="K4406" i="2"/>
  <c r="M4406" i="2" s="1"/>
  <c r="K4407" i="2"/>
  <c r="M4407" i="2" s="1"/>
  <c r="K4408" i="2"/>
  <c r="M4408" i="2" s="1"/>
  <c r="K4409" i="2"/>
  <c r="M4409" i="2" s="1"/>
  <c r="K4410" i="2"/>
  <c r="M4410" i="2" s="1"/>
  <c r="K4411" i="2"/>
  <c r="M4411" i="2" s="1"/>
  <c r="K4412" i="2"/>
  <c r="M4412" i="2" s="1"/>
  <c r="K4413" i="2"/>
  <c r="M4413" i="2" s="1"/>
  <c r="K4414" i="2"/>
  <c r="M4414" i="2" s="1"/>
  <c r="K4415" i="2"/>
  <c r="M4415" i="2" s="1"/>
  <c r="K4416" i="2"/>
  <c r="M4416" i="2" s="1"/>
  <c r="K4417" i="2"/>
  <c r="M4417" i="2" s="1"/>
  <c r="K4418" i="2"/>
  <c r="M4418" i="2" s="1"/>
  <c r="K4419" i="2"/>
  <c r="M4419" i="2" s="1"/>
  <c r="K4420" i="2"/>
  <c r="M4420" i="2" s="1"/>
  <c r="K4421" i="2"/>
  <c r="M4421" i="2" s="1"/>
  <c r="K4422" i="2"/>
  <c r="M4422" i="2" s="1"/>
  <c r="K4423" i="2"/>
  <c r="M4423" i="2" s="1"/>
  <c r="K4424" i="2"/>
  <c r="M4424" i="2" s="1"/>
  <c r="K4425" i="2"/>
  <c r="M4425" i="2" s="1"/>
  <c r="K4426" i="2"/>
  <c r="M4426" i="2" s="1"/>
  <c r="K4427" i="2"/>
  <c r="M4427" i="2" s="1"/>
  <c r="K4428" i="2"/>
  <c r="M4428" i="2" s="1"/>
  <c r="K4429" i="2"/>
  <c r="M4429" i="2" s="1"/>
  <c r="K4430" i="2"/>
  <c r="M4430" i="2" s="1"/>
  <c r="K4431" i="2"/>
  <c r="M4431" i="2" s="1"/>
  <c r="K4432" i="2"/>
  <c r="M4432" i="2" s="1"/>
  <c r="K4433" i="2"/>
  <c r="M4433"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C9" i="16"/>
  <c r="C7" i="16"/>
  <c r="C8" i="16"/>
  <c r="K12" i="13" l="1"/>
  <c r="I12"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6F11D5-67F0-46CC-9A9C-74A33BE87E81}" keepAlive="1" name="Query - dataset_shampoo" description="Connection to the 'dataset_shampoo' query in the workbook." type="5" refreshedVersion="8" background="1" saveData="1">
    <dbPr connection="Provider=Microsoft.Mashup.OleDb.1;Data Source=$Workbook$;Location=dataset_shampoo;Extended Properties=&quot;&quot;" command="SELECT * FROM [dataset_shampoo]"/>
  </connection>
  <connection id="2" xr16:uid="{D066F30E-AAB1-4F71-ABA5-2E2F640BEFD6}" keepAlive="1" name="Query - internal_sales_data (3)" description="Connection to the 'internal_sales_data (3)' query in the workbook." type="5" refreshedVersion="8" background="1" saveData="1">
    <dbPr connection="Provider=Microsoft.Mashup.OleDb.1;Data Source=$Workbook$;Location=&quot;internal_sales_data (3)&quot;;Extended Properties=&quot;&quot;" command="SELECT * FROM [internal_sales_data (3)]"/>
  </connection>
  <connection id="3" xr16:uid="{7573E4FD-090B-4277-A032-ECF7654CCCA8}"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4" xr16:uid="{74B2F3CB-6E20-40D3-9265-FFEF6D2243AF}" keepAlive="1" name="Query - promotion_analysis" description="Connection to the 'promotion_analysis' query in the workbook." type="5" refreshedVersion="0" background="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<sst xmlns="http://schemas.openxmlformats.org/spreadsheetml/2006/main" count="22503" uniqueCount="121">
  <si>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</si>
  <si>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</si>
  <si>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</si>
  <si>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</si>
  <si>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</si>
  <si>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</si>
  <si>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</si>
  <si>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</si>
  <si>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</si>
  <si>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</si>
  <si>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</si>
  <si>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</si>
  <si>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</si>
  <si>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</si>
  <si>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</si>
  <si>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</si>
  <si>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</si>
  <si>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</si>
  <si>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</si>
  <si>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</si>
  <si>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</si>
  <si>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</si>
  <si>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</si>
  <si>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</si>
  <si>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</si>
  <si>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</si>
  <si>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</si>
  <si>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</si>
  <si>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</si>
  <si>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</si>
  <si>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</si>
  <si>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</si>
  <si>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</si>
  <si>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</si>
  <si>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</si>
  <si>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</si>
  <si>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</si>
  <si>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</si>
  <si>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</si>
  <si>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</si>
  <si>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</si>
  <si>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</si>
  <si>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</si>
  <si>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</si>
  <si>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</si>
  <si>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</si>
  <si>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</si>
  <si>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</si>
  <si>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</si>
  <si>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</si>
  <si>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</si>
  <si>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</si>
  <si>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</si>
  <si>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</si>
  <si>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</si>
  <si>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</si>
  <si>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</si>
  <si>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</si>
  <si>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</si>
  <si>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</si>
  <si>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Product</t>
  </si>
  <si>
    <t>Pack Size (ml)</t>
  </si>
  <si>
    <t>ProductID</t>
  </si>
  <si>
    <t>Retail Price</t>
  </si>
  <si>
    <t>Net Price</t>
  </si>
  <si>
    <t>COGS</t>
  </si>
  <si>
    <t>Volume 2022</t>
  </si>
  <si>
    <t>Ultra Soft</t>
  </si>
  <si>
    <t>Starbust Ultra Soft 100ml</t>
  </si>
  <si>
    <t>1.156.348</t>
  </si>
  <si>
    <t>Extra Shiny</t>
  </si>
  <si>
    <t>Starbust Extra Shiny 100ml</t>
  </si>
  <si>
    <t>Strong Hair</t>
  </si>
  <si>
    <t>Starbust Strong Hair 100ml</t>
  </si>
  <si>
    <t>Starbust Ultra Soft 150ml</t>
  </si>
  <si>
    <t>Starbust Strong Hair 150ml</t>
  </si>
  <si>
    <t>Starbust Ultra Soft 200ml</t>
  </si>
  <si>
    <t>Repair</t>
  </si>
  <si>
    <t>Shinez Repair 100ml</t>
  </si>
  <si>
    <t>1.089.532</t>
  </si>
  <si>
    <t>Shinez Repair 125ml</t>
  </si>
  <si>
    <t>Shinez Repair 150ml</t>
  </si>
  <si>
    <t>Shinez Repair 200ml</t>
  </si>
  <si>
    <t>Row Labels</t>
  </si>
  <si>
    <t>(blank)</t>
  </si>
  <si>
    <t>Grand Total</t>
  </si>
  <si>
    <t>Count of Brand</t>
  </si>
  <si>
    <t>Column Labels</t>
  </si>
  <si>
    <t>Sum of Values Month</t>
  </si>
  <si>
    <t>Units YTD</t>
  </si>
  <si>
    <t>Values YTD</t>
  </si>
  <si>
    <t>Units MAT</t>
  </si>
  <si>
    <t>Values MAT</t>
  </si>
  <si>
    <t>Gross Profit per Unit</t>
  </si>
  <si>
    <t>Gross Profit per Product</t>
  </si>
  <si>
    <t>Gross Margin</t>
  </si>
  <si>
    <t>ToTal</t>
  </si>
  <si>
    <t>_Weighted_Avg_Gross_Margin</t>
  </si>
  <si>
    <t>Net Sales  2022</t>
  </si>
  <si>
    <t>Net Sales Contribution</t>
  </si>
  <si>
    <t>Sum of Net Sales Contribution</t>
  </si>
  <si>
    <t>Sum of Units Month</t>
  </si>
  <si>
    <t>(Multiple Items)</t>
  </si>
  <si>
    <t>Sum of Units MAT</t>
  </si>
  <si>
    <t>size of 2024</t>
  </si>
  <si>
    <t>Estimated Units for 2024 (20% Growth)</t>
  </si>
  <si>
    <t>Column1</t>
  </si>
  <si>
    <t>HerbEssentials</t>
  </si>
  <si>
    <t>Herbashine</t>
  </si>
  <si>
    <t>Product;Estimated Unit Market Share;Estimated units sold 2024;Net Price;Net Sale</t>
  </si>
  <si>
    <t>Product;Estimated Unit Market Share;Estimated units sold 2024;Net Price;Net Sa.1</t>
  </si>
  <si>
    <t>Product;Estimated Unit Market Share;Estimated units sold 2024;Net Price;Net Sa.3</t>
  </si>
  <si>
    <t>.1</t>
  </si>
  <si>
    <t>.3</t>
  </si>
  <si>
    <t>_1.1</t>
  </si>
  <si>
    <t>Estimated Unit Market Share</t>
  </si>
  <si>
    <t>Estimated units sold 2024</t>
  </si>
  <si>
    <t>Net Sales</t>
  </si>
  <si>
    <t>Gross Profit per unit</t>
  </si>
  <si>
    <t>Gross Profit per product</t>
  </si>
  <si>
    <t>Gross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</si>
</sst>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6" x14ac:knownFonts="1">
    <font>
      <sz val="11"/>
      <color theme="1"/>
      <name val="Calibri"/>
      <family val="2"/>
      <scheme val="minor"/>
    </font>
    <font>
      <sz val="11"/>
      <color theme="1"/>
      <name val="Calibri"/>
      <family val="2"/>
      <scheme val="minor"/>
    </font>
    <font>
      <sz val="8"/>
      <name val="Calibri"/>
      <family val="2"/>
      <scheme val="minor"/>
    </font>
    <font>
      <b/>
      <sz val="11"/>
      <color theme="1"/>
      <name val="Calibri"/>
      <family val="2"/>
      <scheme val="minor"/>
    </font>
    <font>
      <sz val="9"/>
      <color rgb="FFFFFFFF"/>
      <name val="Calibri"/>
      <family val="2"/>
      <scheme val="minor"/>
    </font>
    <font>
      <b/>
      <sz val="11"/>
      <color theme="0"/>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9"/>
        <bgColor theme="9"/>
      </patternFill>
    </fill>
    <fill>
      <patternFill patternType="solid">
        <fgColor theme="9" tint="0.79998168889431442"/>
        <bgColor theme="9" tint="0.79998168889431442"/>
      </patternFill>
    </fill>
    <fill>
      <patternFill patternType="solid">
        <fgColor rgb="FFFFFF00"/>
        <bgColor indexed="64"/>
      </patternFill>
    </fill>
  </fills>
  <borders count="8">
    <border>
      <left/>
      <right/>
      <top/>
      <bottom/>
      <diagonal/>
    </border>
    <border>
      <left/>
      <right/>
      <top/>
      <bottom style="thin">
        <color theme="4"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9" fontId="1" fillId="0" borderId="0" applyFont="0" applyFill="0" applyBorder="0" applyAlignment="0" applyProtection="0"/>
  </cellStyleXfs>
  <cellXfs count="39">
    <xf numFmtId="0" fontId="0" fillId="0" borderId="0" xfId="0"/>
    <xf numFmtId="164" fontId="0" fillId="0" borderId="0" xfId="0" applyNumberFormat="1"/>
    <xf numFmtId="4" fontId="0" fillId="0" borderId="0" xfId="0" applyNumberFormat="1"/>
    <xf numFmtId="0" fontId="0" fillId="0" borderId="0" xfId="0" pivotButton="1"/>
    <xf numFmtId="0" fontId="0" fillId="0" borderId="0" xfId="0" applyAlignment="1">
      <alignment horizontal="left"/>
    </xf>
    <xf numFmtId="10" fontId="0" fillId="0" borderId="0" xfId="0" applyNumberFormat="1"/>
    <xf numFmtId="9" fontId="0" fillId="0" borderId="0" xfId="1" applyFont="1"/>
    <xf numFmtId="9" fontId="0" fillId="0" borderId="0" xfId="0" applyNumberFormat="1"/>
    <xf numFmtId="9" fontId="0" fillId="0" borderId="0" xfId="0" pivotButton="1" applyNumberFormat="1"/>
    <xf numFmtId="9" fontId="0" fillId="0" borderId="0" xfId="0" applyNumberFormat="1" applyAlignment="1">
      <alignment horizontal="left"/>
    </xf>
    <xf numFmtId="0" fontId="0" fillId="0" borderId="0" xfId="0" applyAlignment="1">
      <alignment horizontal="left" indent="1"/>
    </xf>
    <xf numFmtId="1" fontId="0" fillId="0" borderId="0" xfId="0" applyNumberFormat="1"/>
    <xf numFmtId="2" fontId="0" fillId="0" borderId="0" xfId="0" applyNumberFormat="1"/>
    <xf numFmtId="0" fontId="4" fillId="0" borderId="0" xfId="0" applyFont="1" applyAlignment="1">
      <alignment horizontal="left" vertical="center"/>
    </xf>
    <xf numFmtId="164" fontId="0" fillId="0" borderId="0" xfId="1" applyNumberFormat="1" applyFont="1"/>
    <xf numFmtId="9" fontId="1" fillId="0" borderId="0" xfId="0" applyNumberFormat="1" applyFont="1"/>
    <xf numFmtId="9" fontId="3" fillId="2" borderId="1" xfId="0" applyNumberFormat="1" applyFont="1" applyFill="1" applyBorder="1"/>
    <xf numFmtId="0" fontId="0" fillId="0" borderId="2" xfId="0" applyBorder="1"/>
    <xf numFmtId="0" fontId="0" fillId="0" borderId="3" xfId="0" applyBorder="1"/>
    <xf numFmtId="0" fontId="3" fillId="2" borderId="1" xfId="0" applyFont="1" applyFill="1" applyBorder="1"/>
    <xf numFmtId="0" fontId="5" fillId="3" borderId="5" xfId="0" applyFont="1" applyFill="1" applyBorder="1"/>
    <xf numFmtId="0" fontId="5" fillId="3" borderId="6" xfId="0" applyFont="1" applyFill="1" applyBorder="1"/>
    <xf numFmtId="4" fontId="5" fillId="3" borderId="6" xfId="0" applyNumberFormat="1" applyFont="1" applyFill="1" applyBorder="1"/>
    <xf numFmtId="4" fontId="5" fillId="3" borderId="7" xfId="0" applyNumberFormat="1" applyFont="1" applyFill="1" applyBorder="1"/>
    <xf numFmtId="0" fontId="0" fillId="4" borderId="5" xfId="0" applyFill="1" applyBorder="1"/>
    <xf numFmtId="0" fontId="0" fillId="4" borderId="6" xfId="0" applyFill="1" applyBorder="1"/>
    <xf numFmtId="4" fontId="0" fillId="4" borderId="6" xfId="0" applyNumberFormat="1" applyFill="1" applyBorder="1"/>
    <xf numFmtId="164" fontId="0" fillId="4" borderId="6" xfId="0" applyNumberFormat="1" applyFill="1" applyBorder="1"/>
    <xf numFmtId="4" fontId="0" fillId="4" borderId="7" xfId="0" applyNumberFormat="1" applyFill="1" applyBorder="1"/>
    <xf numFmtId="0" fontId="0" fillId="0" borderId="5" xfId="0" applyBorder="1"/>
    <xf numFmtId="0" fontId="0" fillId="0" borderId="6" xfId="0" applyBorder="1"/>
    <xf numFmtId="4" fontId="0" fillId="0" borderId="6" xfId="0" applyNumberFormat="1" applyBorder="1"/>
    <xf numFmtId="164" fontId="0" fillId="0" borderId="6" xfId="0" applyNumberFormat="1" applyBorder="1"/>
    <xf numFmtId="4" fontId="0" fillId="0" borderId="7" xfId="0" applyNumberFormat="1" applyBorder="1"/>
    <xf numFmtId="4" fontId="0" fillId="0" borderId="3" xfId="0" applyNumberFormat="1" applyBorder="1"/>
    <xf numFmtId="164" fontId="0" fillId="0" borderId="3" xfId="0" applyNumberFormat="1" applyBorder="1"/>
    <xf numFmtId="4" fontId="0" fillId="0" borderId="4" xfId="0" applyNumberFormat="1" applyBorder="1"/>
    <xf numFmtId="0" fontId="0" fillId="5" borderId="0" xfId="0" applyFill="1"/>
    <xf numFmtId="0" fontId="0" fillId="0" borderId="0" xfId="0" applyNumberFormat="1"/>
  </cellXfs>
  <cellStyles count="2">
    <cellStyle name="Normal" xfId="0" builtinId="0"/>
    <cellStyle name="Percent" xfId="1" builtinId="5"/>
  </cellStyles>
  <dxfs count="29">
    <dxf>
      <numFmt numFmtId="4" formatCode="#,##0.00"/>
    </dxf>
    <dxf>
      <numFmt numFmtId="164" formatCode="&quot;$&quot;#,##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3" formatCode="0%"/>
    </dxf>
    <dxf>
      <numFmt numFmtId="164" formatCode="&quot;$&quot;#,##0.00"/>
    </dxf>
    <dxf>
      <font>
        <b val="0"/>
        <i val="0"/>
        <strike val="0"/>
        <condense val="0"/>
        <extend val="0"/>
        <outline val="0"/>
        <shadow val="0"/>
        <u val="none"/>
        <vertAlign val="baseline"/>
        <sz val="11"/>
        <color theme="1"/>
        <name val="Calibri"/>
        <family val="2"/>
        <scheme val="minor"/>
      </font>
      <numFmt numFmtId="13" formatCode="0%"/>
    </dxf>
    <dxf>
      <numFmt numFmtId="164" formatCode="&quot;$&quot;#,##0.00"/>
    </dxf>
    <dxf>
      <numFmt numFmtId="164" formatCode="&quot;$&quot;#,##0.00"/>
    </dxf>
    <dxf>
      <numFmt numFmtId="164" formatCode="&quot;$&quot;#,##0.00"/>
    </dxf>
    <dxf>
      <numFmt numFmtId="164" formatCode="&quot;$&quot;#,##0.00"/>
    </dxf>
    <dxf>
      <numFmt numFmtId="0" formatCode="General"/>
    </dxf>
    <dxf>
      <numFmt numFmtId="1" formatCode="0"/>
    </dxf>
    <dxf>
      <numFmt numFmtId="1" formatCode="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0" formatCode="General"/>
    </dxf>
    <dxf>
      <numFmt numFmtId="0" formatCode="General"/>
    </dxf>
    <dxf>
      <numFmt numFmtId="0" formatCode="General"/>
    </dxf>
    <dxf>
      <numFmt numFmtId="13" formatCode="0%"/>
    </dxf>
  </dxfs>
  <tableStyles count="1" defaultTableStyle="TableStyleMedium2" defaultPivotStyle="PivotStyleLight16">
    <tableStyle name="Invisible" pivot="0" table="0" count="0" xr9:uid="{8F9C79B0-CD83-4B9A-92AE-D9CB911B160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'Profitability Matrix'!$A$20</c:f>
              <c:strCache>
                <c:ptCount val="1"/>
                <c:pt idx="0">
                  <c:v>Shinez Repair 125ml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multiLvlStrRef>
              <c:f>'Profitability Matrix'!$B$18:$N$19</c:f>
              <c:multiLvlStrCache>
                <c:ptCount val="13"/>
                <c:lvl>
                  <c:pt idx="0">
                    <c:v>51%</c:v>
                  </c:pt>
                </c:lvl>
                <c:lvl>
                  <c:pt idx="0">
                    <c:v>-229%</c:v>
                  </c:pt>
                  <c:pt idx="1">
                    <c:v>-228%</c:v>
                  </c:pt>
                  <c:pt idx="2">
                    <c:v>-200%</c:v>
                  </c:pt>
                  <c:pt idx="3">
                    <c:v>-183%</c:v>
                  </c:pt>
                  <c:pt idx="4">
                    <c:v>-83%</c:v>
                  </c:pt>
                  <c:pt idx="5">
                    <c:v>0%</c:v>
                  </c:pt>
                  <c:pt idx="6">
                    <c:v>65%</c:v>
                  </c:pt>
                  <c:pt idx="7">
                    <c:v>66%</c:v>
                  </c:pt>
                  <c:pt idx="8">
                    <c:v>71%</c:v>
                  </c:pt>
                  <c:pt idx="9">
                    <c:v>71%</c:v>
                  </c:pt>
                  <c:pt idx="10">
                    <c:v>96%</c:v>
                  </c:pt>
                  <c:pt idx="11">
                    <c:v>97%</c:v>
                  </c:pt>
                  <c:pt idx="12">
                    <c:v>(blank)</c:v>
                  </c:pt>
                </c:lvl>
              </c:multiLvlStrCache>
            </c:multiLvlStrRef>
          </c:xVal>
          <c:yVal>
            <c:numRef>
              <c:f>'Profitability Matrix'!$B$20:$N$20</c:f>
              <c:numCache>
                <c:formatCode>0%</c:formatCode>
                <c:ptCount val="13"/>
                <c:pt idx="11">
                  <c:v>2.672220082484945E-3</c:v>
                </c:pt>
              </c:numCache>
            </c:numRef>
          </c:yVal>
          <c:smooth val="1"/>
          <c:extLst>
            <c:ext xmlns:c16="http://schemas.microsoft.com/office/drawing/2014/chart" uri="{C3380CC4-5D6E-409C-BE32-E72D297353CC}">
              <c16:uniqueId val="{00000000-69B8-489B-9E93-92BD97AE2439}"/>
            </c:ext>
          </c:extLst>
        </c:ser>
        <c:ser>
          <c:idx val="1"/>
          <c:order val="1"/>
          <c:tx>
            <c:strRef>
              <c:f>'Profitability Matrix'!$A$21</c:f>
              <c:strCache>
                <c:ptCount val="1"/>
                <c:pt idx="0">
                  <c:v>Shinez Repair 150ml</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multiLvlStrRef>
              <c:f>'Profitability Matrix'!$B$18:$N$19</c:f>
              <c:multiLvlStrCache>
                <c:ptCount val="13"/>
                <c:lvl>
                  <c:pt idx="0">
                    <c:v>51%</c:v>
                  </c:pt>
                </c:lvl>
                <c:lvl>
                  <c:pt idx="0">
                    <c:v>-229%</c:v>
                  </c:pt>
                  <c:pt idx="1">
                    <c:v>-228%</c:v>
                  </c:pt>
                  <c:pt idx="2">
                    <c:v>-200%</c:v>
                  </c:pt>
                  <c:pt idx="3">
                    <c:v>-183%</c:v>
                  </c:pt>
                  <c:pt idx="4">
                    <c:v>-83%</c:v>
                  </c:pt>
                  <c:pt idx="5">
                    <c:v>0%</c:v>
                  </c:pt>
                  <c:pt idx="6">
                    <c:v>65%</c:v>
                  </c:pt>
                  <c:pt idx="7">
                    <c:v>66%</c:v>
                  </c:pt>
                  <c:pt idx="8">
                    <c:v>71%</c:v>
                  </c:pt>
                  <c:pt idx="9">
                    <c:v>71%</c:v>
                  </c:pt>
                  <c:pt idx="10">
                    <c:v>96%</c:v>
                  </c:pt>
                  <c:pt idx="11">
                    <c:v>97%</c:v>
                  </c:pt>
                  <c:pt idx="12">
                    <c:v>(blank)</c:v>
                  </c:pt>
                </c:lvl>
              </c:multiLvlStrCache>
            </c:multiLvlStrRef>
          </c:xVal>
          <c:yVal>
            <c:numRef>
              <c:f>'Profitability Matrix'!$B$21:$N$21</c:f>
              <c:numCache>
                <c:formatCode>0%</c:formatCode>
                <c:ptCount val="13"/>
                <c:pt idx="8">
                  <c:v>2.6722177933611717E-4</c:v>
                </c:pt>
              </c:numCache>
            </c:numRef>
          </c:yVal>
          <c:smooth val="1"/>
          <c:extLst>
            <c:ext xmlns:c16="http://schemas.microsoft.com/office/drawing/2014/chart" uri="{C3380CC4-5D6E-409C-BE32-E72D297353CC}">
              <c16:uniqueId val="{00000001-69B8-489B-9E93-92BD97AE2439}"/>
            </c:ext>
          </c:extLst>
        </c:ser>
        <c:ser>
          <c:idx val="2"/>
          <c:order val="2"/>
          <c:tx>
            <c:strRef>
              <c:f>'Profitability Matrix'!$A$22</c:f>
              <c:strCache>
                <c:ptCount val="1"/>
                <c:pt idx="0">
                  <c:v>Shinez Repair 200ml</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multiLvlStrRef>
              <c:f>'Profitability Matrix'!$B$18:$N$19</c:f>
              <c:multiLvlStrCache>
                <c:ptCount val="13"/>
                <c:lvl>
                  <c:pt idx="0">
                    <c:v>51%</c:v>
                  </c:pt>
                </c:lvl>
                <c:lvl>
                  <c:pt idx="0">
                    <c:v>-229%</c:v>
                  </c:pt>
                  <c:pt idx="1">
                    <c:v>-228%</c:v>
                  </c:pt>
                  <c:pt idx="2">
                    <c:v>-200%</c:v>
                  </c:pt>
                  <c:pt idx="3">
                    <c:v>-183%</c:v>
                  </c:pt>
                  <c:pt idx="4">
                    <c:v>-83%</c:v>
                  </c:pt>
                  <c:pt idx="5">
                    <c:v>0%</c:v>
                  </c:pt>
                  <c:pt idx="6">
                    <c:v>65%</c:v>
                  </c:pt>
                  <c:pt idx="7">
                    <c:v>66%</c:v>
                  </c:pt>
                  <c:pt idx="8">
                    <c:v>71%</c:v>
                  </c:pt>
                  <c:pt idx="9">
                    <c:v>71%</c:v>
                  </c:pt>
                  <c:pt idx="10">
                    <c:v>96%</c:v>
                  </c:pt>
                  <c:pt idx="11">
                    <c:v>97%</c:v>
                  </c:pt>
                  <c:pt idx="12">
                    <c:v>(blank)</c:v>
                  </c:pt>
                </c:lvl>
              </c:multiLvlStrCache>
            </c:multiLvlStrRef>
          </c:xVal>
          <c:yVal>
            <c:numRef>
              <c:f>'Profitability Matrix'!$B$22:$N$22</c:f>
              <c:numCache>
                <c:formatCode>0%</c:formatCode>
                <c:ptCount val="13"/>
                <c:pt idx="3">
                  <c:v>1.8862729994011376E-5</c:v>
                </c:pt>
              </c:numCache>
            </c:numRef>
          </c:yVal>
          <c:smooth val="1"/>
          <c:extLst>
            <c:ext xmlns:c16="http://schemas.microsoft.com/office/drawing/2014/chart" uri="{C3380CC4-5D6E-409C-BE32-E72D297353CC}">
              <c16:uniqueId val="{00000002-69B8-489B-9E93-92BD97AE2439}"/>
            </c:ext>
          </c:extLst>
        </c:ser>
        <c:ser>
          <c:idx val="3"/>
          <c:order val="3"/>
          <c:tx>
            <c:strRef>
              <c:f>'Profitability Matrix'!$A$23</c:f>
              <c:strCache>
                <c:ptCount val="1"/>
                <c:pt idx="0">
                  <c:v>Starbust Extra Shiny 100ml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multiLvlStrRef>
              <c:f>'Profitability Matrix'!$B$18:$N$19</c:f>
              <c:multiLvlStrCache>
                <c:ptCount val="13"/>
                <c:lvl>
                  <c:pt idx="0">
                    <c:v>51%</c:v>
                  </c:pt>
                </c:lvl>
                <c:lvl>
                  <c:pt idx="0">
                    <c:v>-229%</c:v>
                  </c:pt>
                  <c:pt idx="1">
                    <c:v>-228%</c:v>
                  </c:pt>
                  <c:pt idx="2">
                    <c:v>-200%</c:v>
                  </c:pt>
                  <c:pt idx="3">
                    <c:v>-183%</c:v>
                  </c:pt>
                  <c:pt idx="4">
                    <c:v>-83%</c:v>
                  </c:pt>
                  <c:pt idx="5">
                    <c:v>0%</c:v>
                  </c:pt>
                  <c:pt idx="6">
                    <c:v>65%</c:v>
                  </c:pt>
                  <c:pt idx="7">
                    <c:v>66%</c:v>
                  </c:pt>
                  <c:pt idx="8">
                    <c:v>71%</c:v>
                  </c:pt>
                  <c:pt idx="9">
                    <c:v>71%</c:v>
                  </c:pt>
                  <c:pt idx="10">
                    <c:v>96%</c:v>
                  </c:pt>
                  <c:pt idx="11">
                    <c:v>97%</c:v>
                  </c:pt>
                  <c:pt idx="12">
                    <c:v>(blank)</c:v>
                  </c:pt>
                </c:lvl>
              </c:multiLvlStrCache>
            </c:multiLvlStrRef>
          </c:xVal>
          <c:yVal>
            <c:numRef>
              <c:f>'Profitability Matrix'!$B$23:$N$23</c:f>
              <c:numCache>
                <c:formatCode>0%</c:formatCode>
                <c:ptCount val="13"/>
                <c:pt idx="1">
                  <c:v>2.7093073886266827E-4</c:v>
                </c:pt>
              </c:numCache>
            </c:numRef>
          </c:yVal>
          <c:smooth val="1"/>
          <c:extLst>
            <c:ext xmlns:c16="http://schemas.microsoft.com/office/drawing/2014/chart" uri="{C3380CC4-5D6E-409C-BE32-E72D297353CC}">
              <c16:uniqueId val="{00000003-69B8-489B-9E93-92BD97AE2439}"/>
            </c:ext>
          </c:extLst>
        </c:ser>
        <c:ser>
          <c:idx val="4"/>
          <c:order val="4"/>
          <c:tx>
            <c:strRef>
              <c:f>'Profitability Matrix'!$A$24</c:f>
              <c:strCache>
                <c:ptCount val="1"/>
                <c:pt idx="0">
                  <c:v>Starbust Strong Hair 100ml</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multiLvlStrRef>
              <c:f>'Profitability Matrix'!$B$18:$N$19</c:f>
              <c:multiLvlStrCache>
                <c:ptCount val="13"/>
                <c:lvl>
                  <c:pt idx="0">
                    <c:v>51%</c:v>
                  </c:pt>
                </c:lvl>
                <c:lvl>
                  <c:pt idx="0">
                    <c:v>-229%</c:v>
                  </c:pt>
                  <c:pt idx="1">
                    <c:v>-228%</c:v>
                  </c:pt>
                  <c:pt idx="2">
                    <c:v>-200%</c:v>
                  </c:pt>
                  <c:pt idx="3">
                    <c:v>-183%</c:v>
                  </c:pt>
                  <c:pt idx="4">
                    <c:v>-83%</c:v>
                  </c:pt>
                  <c:pt idx="5">
                    <c:v>0%</c:v>
                  </c:pt>
                  <c:pt idx="6">
                    <c:v>65%</c:v>
                  </c:pt>
                  <c:pt idx="7">
                    <c:v>66%</c:v>
                  </c:pt>
                  <c:pt idx="8">
                    <c:v>71%</c:v>
                  </c:pt>
                  <c:pt idx="9">
                    <c:v>71%</c:v>
                  </c:pt>
                  <c:pt idx="10">
                    <c:v>96%</c:v>
                  </c:pt>
                  <c:pt idx="11">
                    <c:v>97%</c:v>
                  </c:pt>
                  <c:pt idx="12">
                    <c:v>(blank)</c:v>
                  </c:pt>
                </c:lvl>
              </c:multiLvlStrCache>
            </c:multiLvlStrRef>
          </c:xVal>
          <c:yVal>
            <c:numRef>
              <c:f>'Profitability Matrix'!$B$24:$N$24</c:f>
              <c:numCache>
                <c:formatCode>0%</c:formatCode>
                <c:ptCount val="13"/>
                <c:pt idx="10">
                  <c:v>1.3079396127969544E-4</c:v>
                </c:pt>
              </c:numCache>
            </c:numRef>
          </c:yVal>
          <c:smooth val="1"/>
          <c:extLst>
            <c:ext xmlns:c16="http://schemas.microsoft.com/office/drawing/2014/chart" uri="{C3380CC4-5D6E-409C-BE32-E72D297353CC}">
              <c16:uniqueId val="{00000004-69B8-489B-9E93-92BD97AE2439}"/>
            </c:ext>
          </c:extLst>
        </c:ser>
        <c:ser>
          <c:idx val="5"/>
          <c:order val="5"/>
          <c:tx>
            <c:strRef>
              <c:f>'Profitability Matrix'!$A$25</c:f>
              <c:strCache>
                <c:ptCount val="1"/>
                <c:pt idx="0">
                  <c:v>Starbust Strong Hair 150ml</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multiLvlStrRef>
              <c:f>'Profitability Matrix'!$B$18:$N$19</c:f>
              <c:multiLvlStrCache>
                <c:ptCount val="13"/>
                <c:lvl>
                  <c:pt idx="0">
                    <c:v>51%</c:v>
                  </c:pt>
                </c:lvl>
                <c:lvl>
                  <c:pt idx="0">
                    <c:v>-229%</c:v>
                  </c:pt>
                  <c:pt idx="1">
                    <c:v>-228%</c:v>
                  </c:pt>
                  <c:pt idx="2">
                    <c:v>-200%</c:v>
                  </c:pt>
                  <c:pt idx="3">
                    <c:v>-183%</c:v>
                  </c:pt>
                  <c:pt idx="4">
                    <c:v>-83%</c:v>
                  </c:pt>
                  <c:pt idx="5">
                    <c:v>0%</c:v>
                  </c:pt>
                  <c:pt idx="6">
                    <c:v>65%</c:v>
                  </c:pt>
                  <c:pt idx="7">
                    <c:v>66%</c:v>
                  </c:pt>
                  <c:pt idx="8">
                    <c:v>71%</c:v>
                  </c:pt>
                  <c:pt idx="9">
                    <c:v>71%</c:v>
                  </c:pt>
                  <c:pt idx="10">
                    <c:v>96%</c:v>
                  </c:pt>
                  <c:pt idx="11">
                    <c:v>97%</c:v>
                  </c:pt>
                  <c:pt idx="12">
                    <c:v>(blank)</c:v>
                  </c:pt>
                </c:lvl>
              </c:multiLvlStrCache>
            </c:multiLvlStrRef>
          </c:xVal>
          <c:yVal>
            <c:numRef>
              <c:f>'Profitability Matrix'!$B$25:$N$25</c:f>
              <c:numCache>
                <c:formatCode>0%</c:formatCode>
                <c:ptCount val="13"/>
                <c:pt idx="6">
                  <c:v>1.1522358375091225E-4</c:v>
                </c:pt>
              </c:numCache>
            </c:numRef>
          </c:yVal>
          <c:smooth val="1"/>
          <c:extLst>
            <c:ext xmlns:c16="http://schemas.microsoft.com/office/drawing/2014/chart" uri="{C3380CC4-5D6E-409C-BE32-E72D297353CC}">
              <c16:uniqueId val="{00000005-69B8-489B-9E93-92BD97AE2439}"/>
            </c:ext>
          </c:extLst>
        </c:ser>
        <c:ser>
          <c:idx val="6"/>
          <c:order val="6"/>
          <c:tx>
            <c:strRef>
              <c:f>'Profitability Matrix'!$A$26</c:f>
              <c:strCache>
                <c:ptCount val="1"/>
                <c:pt idx="0">
                  <c:v>Starbust Ultra Soft 100ml</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multiLvlStrRef>
              <c:f>'Profitability Matrix'!$B$18:$N$19</c:f>
              <c:multiLvlStrCache>
                <c:ptCount val="13"/>
                <c:lvl>
                  <c:pt idx="0">
                    <c:v>51%</c:v>
                  </c:pt>
                </c:lvl>
                <c:lvl>
                  <c:pt idx="0">
                    <c:v>-229%</c:v>
                  </c:pt>
                  <c:pt idx="1">
                    <c:v>-228%</c:v>
                  </c:pt>
                  <c:pt idx="2">
                    <c:v>-200%</c:v>
                  </c:pt>
                  <c:pt idx="3">
                    <c:v>-183%</c:v>
                  </c:pt>
                  <c:pt idx="4">
                    <c:v>-83%</c:v>
                  </c:pt>
                  <c:pt idx="5">
                    <c:v>0%</c:v>
                  </c:pt>
                  <c:pt idx="6">
                    <c:v>65%</c:v>
                  </c:pt>
                  <c:pt idx="7">
                    <c:v>66%</c:v>
                  </c:pt>
                  <c:pt idx="8">
                    <c:v>71%</c:v>
                  </c:pt>
                  <c:pt idx="9">
                    <c:v>71%</c:v>
                  </c:pt>
                  <c:pt idx="10">
                    <c:v>96%</c:v>
                  </c:pt>
                  <c:pt idx="11">
                    <c:v>97%</c:v>
                  </c:pt>
                  <c:pt idx="12">
                    <c:v>(blank)</c:v>
                  </c:pt>
                </c:lvl>
              </c:multiLvlStrCache>
            </c:multiLvlStrRef>
          </c:xVal>
          <c:yVal>
            <c:numRef>
              <c:f>'Profitability Matrix'!$B$26:$N$26</c:f>
              <c:numCache>
                <c:formatCode>0%</c:formatCode>
                <c:ptCount val="13"/>
                <c:pt idx="9">
                  <c:v>0.48269255653205118</c:v>
                </c:pt>
              </c:numCache>
            </c:numRef>
          </c:yVal>
          <c:smooth val="1"/>
          <c:extLst>
            <c:ext xmlns:c16="http://schemas.microsoft.com/office/drawing/2014/chart" uri="{C3380CC4-5D6E-409C-BE32-E72D297353CC}">
              <c16:uniqueId val="{00000006-69B8-489B-9E93-92BD97AE2439}"/>
            </c:ext>
          </c:extLst>
        </c:ser>
        <c:ser>
          <c:idx val="7"/>
          <c:order val="7"/>
          <c:tx>
            <c:strRef>
              <c:f>'Profitability Matrix'!$A$27</c:f>
              <c:strCache>
                <c:ptCount val="1"/>
                <c:pt idx="0">
                  <c:v>Starbust Ultra Soft 150ml</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multiLvlStrRef>
              <c:f>'Profitability Matrix'!$B$18:$N$19</c:f>
              <c:multiLvlStrCache>
                <c:ptCount val="13"/>
                <c:lvl>
                  <c:pt idx="0">
                    <c:v>51%</c:v>
                  </c:pt>
                </c:lvl>
                <c:lvl>
                  <c:pt idx="0">
                    <c:v>-229%</c:v>
                  </c:pt>
                  <c:pt idx="1">
                    <c:v>-228%</c:v>
                  </c:pt>
                  <c:pt idx="2">
                    <c:v>-200%</c:v>
                  </c:pt>
                  <c:pt idx="3">
                    <c:v>-183%</c:v>
                  </c:pt>
                  <c:pt idx="4">
                    <c:v>-83%</c:v>
                  </c:pt>
                  <c:pt idx="5">
                    <c:v>0%</c:v>
                  </c:pt>
                  <c:pt idx="6">
                    <c:v>65%</c:v>
                  </c:pt>
                  <c:pt idx="7">
                    <c:v>66%</c:v>
                  </c:pt>
                  <c:pt idx="8">
                    <c:v>71%</c:v>
                  </c:pt>
                  <c:pt idx="9">
                    <c:v>71%</c:v>
                  </c:pt>
                  <c:pt idx="10">
                    <c:v>96%</c:v>
                  </c:pt>
                  <c:pt idx="11">
                    <c:v>97%</c:v>
                  </c:pt>
                  <c:pt idx="12">
                    <c:v>(blank)</c:v>
                  </c:pt>
                </c:lvl>
              </c:multiLvlStrCache>
            </c:multiLvlStrRef>
          </c:xVal>
          <c:yVal>
            <c:numRef>
              <c:f>'Profitability Matrix'!$B$27:$N$27</c:f>
              <c:numCache>
                <c:formatCode>0%</c:formatCode>
                <c:ptCount val="13"/>
                <c:pt idx="7">
                  <c:v>3.2698537448942722E-4</c:v>
                </c:pt>
              </c:numCache>
            </c:numRef>
          </c:yVal>
          <c:smooth val="1"/>
          <c:extLst>
            <c:ext xmlns:c16="http://schemas.microsoft.com/office/drawing/2014/chart" uri="{C3380CC4-5D6E-409C-BE32-E72D297353CC}">
              <c16:uniqueId val="{00000007-69B8-489B-9E93-92BD97AE2439}"/>
            </c:ext>
          </c:extLst>
        </c:ser>
        <c:ser>
          <c:idx val="8"/>
          <c:order val="8"/>
          <c:tx>
            <c:strRef>
              <c:f>'Profitability Matrix'!$A$28</c:f>
              <c:strCache>
                <c:ptCount val="1"/>
                <c:pt idx="0">
                  <c:v>Starbust Ultra Soft 200ml</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multiLvlStrRef>
              <c:f>'Profitability Matrix'!$B$18:$N$19</c:f>
              <c:multiLvlStrCache>
                <c:ptCount val="13"/>
                <c:lvl>
                  <c:pt idx="0">
                    <c:v>51%</c:v>
                  </c:pt>
                </c:lvl>
                <c:lvl>
                  <c:pt idx="0">
                    <c:v>-229%</c:v>
                  </c:pt>
                  <c:pt idx="1">
                    <c:v>-228%</c:v>
                  </c:pt>
                  <c:pt idx="2">
                    <c:v>-200%</c:v>
                  </c:pt>
                  <c:pt idx="3">
                    <c:v>-183%</c:v>
                  </c:pt>
                  <c:pt idx="4">
                    <c:v>-83%</c:v>
                  </c:pt>
                  <c:pt idx="5">
                    <c:v>0%</c:v>
                  </c:pt>
                  <c:pt idx="6">
                    <c:v>65%</c:v>
                  </c:pt>
                  <c:pt idx="7">
                    <c:v>66%</c:v>
                  </c:pt>
                  <c:pt idx="8">
                    <c:v>71%</c:v>
                  </c:pt>
                  <c:pt idx="9">
                    <c:v>71%</c:v>
                  </c:pt>
                  <c:pt idx="10">
                    <c:v>96%</c:v>
                  </c:pt>
                  <c:pt idx="11">
                    <c:v>97%</c:v>
                  </c:pt>
                  <c:pt idx="12">
                    <c:v>(blank)</c:v>
                  </c:pt>
                </c:lvl>
              </c:multiLvlStrCache>
            </c:multiLvlStrRef>
          </c:xVal>
          <c:yVal>
            <c:numRef>
              <c:f>'Profitability Matrix'!$B$28:$N$28</c:f>
              <c:numCache>
                <c:formatCode>0%</c:formatCode>
                <c:ptCount val="13"/>
                <c:pt idx="2">
                  <c:v>1.9463409537582706E-5</c:v>
                </c:pt>
              </c:numCache>
            </c:numRef>
          </c:yVal>
          <c:smooth val="1"/>
          <c:extLst>
            <c:ext xmlns:c16="http://schemas.microsoft.com/office/drawing/2014/chart" uri="{C3380CC4-5D6E-409C-BE32-E72D297353CC}">
              <c16:uniqueId val="{00000008-69B8-489B-9E93-92BD97AE2439}"/>
            </c:ext>
          </c:extLst>
        </c:ser>
        <c:ser>
          <c:idx val="9"/>
          <c:order val="9"/>
          <c:tx>
            <c:strRef>
              <c:f>'Profitability Matrix'!$A$29</c:f>
              <c:strCache>
                <c:ptCount val="1"/>
                <c:pt idx="0">
                  <c:v>(blank)</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multiLvlStrRef>
              <c:f>'Profitability Matrix'!$B$18:$N$19</c:f>
              <c:multiLvlStrCache>
                <c:ptCount val="13"/>
                <c:lvl>
                  <c:pt idx="0">
                    <c:v>51%</c:v>
                  </c:pt>
                </c:lvl>
                <c:lvl>
                  <c:pt idx="0">
                    <c:v>-229%</c:v>
                  </c:pt>
                  <c:pt idx="1">
                    <c:v>-228%</c:v>
                  </c:pt>
                  <c:pt idx="2">
                    <c:v>-200%</c:v>
                  </c:pt>
                  <c:pt idx="3">
                    <c:v>-183%</c:v>
                  </c:pt>
                  <c:pt idx="4">
                    <c:v>-83%</c:v>
                  </c:pt>
                  <c:pt idx="5">
                    <c:v>0%</c:v>
                  </c:pt>
                  <c:pt idx="6">
                    <c:v>65%</c:v>
                  </c:pt>
                  <c:pt idx="7">
                    <c:v>66%</c:v>
                  </c:pt>
                  <c:pt idx="8">
                    <c:v>71%</c:v>
                  </c:pt>
                  <c:pt idx="9">
                    <c:v>71%</c:v>
                  </c:pt>
                  <c:pt idx="10">
                    <c:v>96%</c:v>
                  </c:pt>
                  <c:pt idx="11">
                    <c:v>97%</c:v>
                  </c:pt>
                  <c:pt idx="12">
                    <c:v>(blank)</c:v>
                  </c:pt>
                </c:lvl>
              </c:multiLvlStrCache>
            </c:multiLvlStrRef>
          </c:xVal>
          <c:yVal>
            <c:numRef>
              <c:f>'Profitability Matrix'!$B$29:$N$29</c:f>
              <c:numCache>
                <c:formatCode>0%</c:formatCode>
                <c:ptCount val="13"/>
              </c:numCache>
            </c:numRef>
          </c:yVal>
          <c:smooth val="1"/>
          <c:extLst>
            <c:ext xmlns:c16="http://schemas.microsoft.com/office/drawing/2014/chart" uri="{C3380CC4-5D6E-409C-BE32-E72D297353CC}">
              <c16:uniqueId val="{00000009-69B8-489B-9E93-92BD97AE2439}"/>
            </c:ext>
          </c:extLst>
        </c:ser>
        <c:dLbls>
          <c:showLegendKey val="0"/>
          <c:showVal val="0"/>
          <c:showCatName val="0"/>
          <c:showSerName val="0"/>
          <c:showPercent val="0"/>
          <c:showBubbleSize val="0"/>
        </c:dLbls>
        <c:axId val="928303536"/>
        <c:axId val="928286256"/>
      </c:scatterChart>
      <c:valAx>
        <c:axId val="92830353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286256"/>
        <c:crosses val="autoZero"/>
        <c:crossBetween val="midCat"/>
      </c:valAx>
      <c:valAx>
        <c:axId val="9282862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30353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[project2.xlsx]Market Share!PivotTable3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Shampoo Brands Market Share Value Evolution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Charisma</c:v>
                </c:pt>
              </c:strCache>
            </c:strRef>
          </c:tx>
          <c:spPr>
            <a:ln w="28575" cap="rnd">
              <a:solidFill>
                <a:schemeClr val="accent1"/>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Share'!$B$5:$B$11</c:f>
              <c:numCache>
                <c:formatCode>0%</c:formatCode>
                <c:ptCount val="7"/>
                <c:pt idx="0">
                  <c:v>0.26661384599647364</c:v>
                </c:pt>
                <c:pt idx="1">
                  <c:v>5.0049905243591458E-2</c:v>
                </c:pt>
                <c:pt idx="2">
                  <c:v>0.20956933802464817</c:v>
                </c:pt>
                <c:pt idx="3">
                  <c:v>0.4179208549443113</c:v>
                </c:pt>
                <c:pt idx="4">
                  <c:v>4.3955957487632639E-2</c:v>
                </c:pt>
                <c:pt idx="5">
                  <c:v>1.1890098303342774E-2</c:v>
                </c:pt>
                <c:pt idx="6">
                  <c:v>0</c:v>
                </c:pt>
              </c:numCache>
            </c:numRef>
          </c:val>
          <c:smooth val="0"/>
          <c:extLst>
            <c:ext xmlns:c16="http://schemas.microsoft.com/office/drawing/2014/chart" uri="{C3380CC4-5D6E-409C-BE32-E72D297353CC}">
              <c16:uniqueId val="{00000000-81D4-48DC-81FA-FDFA1942314A}"/>
            </c:ext>
          </c:extLst>
        </c:ser>
        <c:ser>
          <c:idx val="1"/>
          <c:order val="1"/>
          <c:tx>
            <c:strRef>
              <c:f>'Market Share'!$C$3:$C$4</c:f>
              <c:strCache>
                <c:ptCount val="1"/>
                <c:pt idx="0">
                  <c:v>CitrusBurst</c:v>
                </c:pt>
              </c:strCache>
            </c:strRef>
          </c:tx>
          <c:spPr>
            <a:ln w="28575" cap="rnd">
              <a:solidFill>
                <a:schemeClr val="accent2"/>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Share'!$C$5:$C$11</c:f>
              <c:numCache>
                <c:formatCode>0%</c:formatCode>
                <c:ptCount val="7"/>
                <c:pt idx="0">
                  <c:v>0.21845447275555196</c:v>
                </c:pt>
                <c:pt idx="1">
                  <c:v>0.19929862145367308</c:v>
                </c:pt>
                <c:pt idx="2">
                  <c:v>0.17887353910038664</c:v>
                </c:pt>
                <c:pt idx="3">
                  <c:v>0.18577727562856283</c:v>
                </c:pt>
                <c:pt idx="4">
                  <c:v>0.17323903362361798</c:v>
                </c:pt>
                <c:pt idx="5">
                  <c:v>4.4357057438207524E-2</c:v>
                </c:pt>
                <c:pt idx="6">
                  <c:v>0</c:v>
                </c:pt>
              </c:numCache>
            </c:numRef>
          </c:val>
          <c:smooth val="0"/>
          <c:extLst>
            <c:ext xmlns:c16="http://schemas.microsoft.com/office/drawing/2014/chart" uri="{C3380CC4-5D6E-409C-BE32-E72D297353CC}">
              <c16:uniqueId val="{00000001-81D4-48DC-81FA-FDFA1942314A}"/>
            </c:ext>
          </c:extLst>
        </c:ser>
        <c:ser>
          <c:idx val="2"/>
          <c:order val="2"/>
          <c:tx>
            <c:strRef>
              <c:f>'Market Share'!$D$3:$D$4</c:f>
              <c:strCache>
                <c:ptCount val="1"/>
                <c:pt idx="0">
                  <c:v>Diamond Shine</c:v>
                </c:pt>
              </c:strCache>
            </c:strRef>
          </c:tx>
          <c:spPr>
            <a:ln w="28575" cap="rnd">
              <a:solidFill>
                <a:schemeClr val="accent3"/>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Share'!$D$5:$D$11</c:f>
              <c:numCache>
                <c:formatCode>0%</c:formatCode>
                <c:ptCount val="7"/>
                <c:pt idx="0">
                  <c:v>0.15442977059042404</c:v>
                </c:pt>
                <c:pt idx="1">
                  <c:v>5.0677202106182324E-2</c:v>
                </c:pt>
                <c:pt idx="2">
                  <c:v>0.18105531748793485</c:v>
                </c:pt>
                <c:pt idx="3">
                  <c:v>0.52568778661927718</c:v>
                </c:pt>
                <c:pt idx="4">
                  <c:v>6.3082837105063572E-2</c:v>
                </c:pt>
                <c:pt idx="5">
                  <c:v>2.5067086091118084E-2</c:v>
                </c:pt>
                <c:pt idx="6">
                  <c:v>0</c:v>
                </c:pt>
              </c:numCache>
            </c:numRef>
          </c:val>
          <c:smooth val="0"/>
          <c:extLst>
            <c:ext xmlns:c16="http://schemas.microsoft.com/office/drawing/2014/chart" uri="{C3380CC4-5D6E-409C-BE32-E72D297353CC}">
              <c16:uniqueId val="{00000002-81D4-48DC-81FA-FDFA1942314A}"/>
            </c:ext>
          </c:extLst>
        </c:ser>
        <c:ser>
          <c:idx val="3"/>
          <c:order val="3"/>
          <c:tx>
            <c:strRef>
              <c:f>'Market Share'!$E$3:$E$4</c:f>
              <c:strCache>
                <c:ptCount val="1"/>
                <c:pt idx="0">
                  <c:v>Enchantress</c:v>
                </c:pt>
              </c:strCache>
            </c:strRef>
          </c:tx>
          <c:spPr>
            <a:ln w="28575" cap="rnd">
              <a:solidFill>
                <a:schemeClr val="accent4"/>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Share'!$E$5:$E$11</c:f>
              <c:numCache>
                <c:formatCode>0%</c:formatCode>
                <c:ptCount val="7"/>
                <c:pt idx="0">
                  <c:v>7.1556954012632318E-2</c:v>
                </c:pt>
                <c:pt idx="1">
                  <c:v>0.17884387027616447</c:v>
                </c:pt>
                <c:pt idx="2">
                  <c:v>0.22469724482393763</c:v>
                </c:pt>
                <c:pt idx="3">
                  <c:v>0.2143058462590503</c:v>
                </c:pt>
                <c:pt idx="4">
                  <c:v>0.24413549016074557</c:v>
                </c:pt>
                <c:pt idx="5">
                  <c:v>6.64605944674697E-2</c:v>
                </c:pt>
                <c:pt idx="6">
                  <c:v>0</c:v>
                </c:pt>
              </c:numCache>
            </c:numRef>
          </c:val>
          <c:smooth val="0"/>
          <c:extLst>
            <c:ext xmlns:c16="http://schemas.microsoft.com/office/drawing/2014/chart" uri="{C3380CC4-5D6E-409C-BE32-E72D297353CC}">
              <c16:uniqueId val="{00000003-81D4-48DC-81FA-FDFA1942314A}"/>
            </c:ext>
          </c:extLst>
        </c:ser>
        <c:ser>
          <c:idx val="4"/>
          <c:order val="4"/>
          <c:tx>
            <c:strRef>
              <c:f>'Market Share'!$F$3:$F$4</c:f>
              <c:strCache>
                <c:ptCount val="1"/>
                <c:pt idx="0">
                  <c:v>Golden Aura</c:v>
                </c:pt>
              </c:strCache>
            </c:strRef>
          </c:tx>
          <c:spPr>
            <a:ln w="28575" cap="rnd">
              <a:solidFill>
                <a:schemeClr val="accent5"/>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Share'!$F$5:$F$11</c:f>
              <c:numCache>
                <c:formatCode>0%</c:formatCode>
                <c:ptCount val="7"/>
                <c:pt idx="0">
                  <c:v>0.50547688317150974</c:v>
                </c:pt>
                <c:pt idx="1">
                  <c:v>0.38001682498510286</c:v>
                </c:pt>
                <c:pt idx="2">
                  <c:v>8.9724490868940382E-2</c:v>
                </c:pt>
                <c:pt idx="3">
                  <c:v>1.7254372743524132E-2</c:v>
                </c:pt>
                <c:pt idx="4">
                  <c:v>5.8098776683374815E-3</c:v>
                </c:pt>
                <c:pt idx="5">
                  <c:v>1.7175505625854394E-3</c:v>
                </c:pt>
                <c:pt idx="6">
                  <c:v>0</c:v>
                </c:pt>
              </c:numCache>
            </c:numRef>
          </c:val>
          <c:smooth val="0"/>
          <c:extLst>
            <c:ext xmlns:c16="http://schemas.microsoft.com/office/drawing/2014/chart" uri="{C3380CC4-5D6E-409C-BE32-E72D297353CC}">
              <c16:uniqueId val="{00000004-81D4-48DC-81FA-FDFA1942314A}"/>
            </c:ext>
          </c:extLst>
        </c:ser>
        <c:ser>
          <c:idx val="5"/>
          <c:order val="5"/>
          <c:tx>
            <c:strRef>
              <c:f>'Market Share'!$G$3:$G$4</c:f>
              <c:strCache>
                <c:ptCount val="1"/>
                <c:pt idx="0">
                  <c:v>Harmonix</c:v>
                </c:pt>
              </c:strCache>
            </c:strRef>
          </c:tx>
          <c:spPr>
            <a:ln w="28575" cap="rnd">
              <a:solidFill>
                <a:schemeClr val="accent6"/>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Share'!$G$5:$G$11</c:f>
              <c:numCache>
                <c:formatCode>0%</c:formatCode>
                <c:ptCount val="7"/>
                <c:pt idx="0">
                  <c:v>0.14599779824046324</c:v>
                </c:pt>
                <c:pt idx="1">
                  <c:v>0.17292819318609146</c:v>
                </c:pt>
                <c:pt idx="2">
                  <c:v>0.18686652307210402</c:v>
                </c:pt>
                <c:pt idx="3">
                  <c:v>0.19371047262994803</c:v>
                </c:pt>
                <c:pt idx="4">
                  <c:v>0.2351540924316721</c:v>
                </c:pt>
                <c:pt idx="5">
                  <c:v>6.5342920439721147E-2</c:v>
                </c:pt>
                <c:pt idx="6">
                  <c:v>0</c:v>
                </c:pt>
              </c:numCache>
            </c:numRef>
          </c:val>
          <c:smooth val="0"/>
          <c:extLst>
            <c:ext xmlns:c16="http://schemas.microsoft.com/office/drawing/2014/chart" uri="{C3380CC4-5D6E-409C-BE32-E72D297353CC}">
              <c16:uniqueId val="{00000005-81D4-48DC-81FA-FDFA1942314A}"/>
            </c:ext>
          </c:extLst>
        </c:ser>
        <c:ser>
          <c:idx val="6"/>
          <c:order val="6"/>
          <c:tx>
            <c:strRef>
              <c:f>'Market Share'!$H$3:$H$4</c:f>
              <c:strCache>
                <c:ptCount val="1"/>
                <c:pt idx="0">
                  <c:v>Jasmine Mist</c:v>
                </c:pt>
              </c:strCache>
            </c:strRef>
          </c:tx>
          <c:spPr>
            <a:ln w="28575" cap="rnd">
              <a:solidFill>
                <a:schemeClr val="accent1">
                  <a:lumMod val="60000"/>
                </a:schemeClr>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Share'!$H$5:$H$11</c:f>
              <c:numCache>
                <c:formatCode>0%</c:formatCode>
                <c:ptCount val="7"/>
                <c:pt idx="0">
                  <c:v>0</c:v>
                </c:pt>
                <c:pt idx="1">
                  <c:v>6.9834245186448643E-3</c:v>
                </c:pt>
                <c:pt idx="2">
                  <c:v>4.197109598822215E-2</c:v>
                </c:pt>
                <c:pt idx="3">
                  <c:v>1.4127450583026276E-2</c:v>
                </c:pt>
                <c:pt idx="4">
                  <c:v>0.92608885257661866</c:v>
                </c:pt>
                <c:pt idx="5">
                  <c:v>1.0829176333488044E-2</c:v>
                </c:pt>
                <c:pt idx="6">
                  <c:v>0</c:v>
                </c:pt>
              </c:numCache>
            </c:numRef>
          </c:val>
          <c:smooth val="0"/>
          <c:extLst>
            <c:ext xmlns:c16="http://schemas.microsoft.com/office/drawing/2014/chart" uri="{C3380CC4-5D6E-409C-BE32-E72D297353CC}">
              <c16:uniqueId val="{00000006-81D4-48DC-81FA-FDFA1942314A}"/>
            </c:ext>
          </c:extLst>
        </c:ser>
        <c:ser>
          <c:idx val="7"/>
          <c:order val="7"/>
          <c:tx>
            <c:strRef>
              <c:f>'Market Share'!$I$3:$I$4</c:f>
              <c:strCache>
                <c:ptCount val="1"/>
                <c:pt idx="0">
                  <c:v>Lavender Bloom</c:v>
                </c:pt>
              </c:strCache>
            </c:strRef>
          </c:tx>
          <c:spPr>
            <a:ln w="28575" cap="rnd">
              <a:solidFill>
                <a:schemeClr val="accent2">
                  <a:lumMod val="60000"/>
                </a:schemeClr>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Share'!$I$5:$I$11</c:f>
              <c:numCache>
                <c:formatCode>0%</c:formatCode>
                <c:ptCount val="7"/>
                <c:pt idx="0">
                  <c:v>5.4138516170385079E-2</c:v>
                </c:pt>
                <c:pt idx="1">
                  <c:v>2.4963919210288038E-2</c:v>
                </c:pt>
                <c:pt idx="2">
                  <c:v>0.18444511722675125</c:v>
                </c:pt>
                <c:pt idx="3">
                  <c:v>0.61236919398831835</c:v>
                </c:pt>
                <c:pt idx="4">
                  <c:v>8.8122482534653684E-2</c:v>
                </c:pt>
                <c:pt idx="5">
                  <c:v>3.5960770869603635E-2</c:v>
                </c:pt>
                <c:pt idx="6">
                  <c:v>0</c:v>
                </c:pt>
              </c:numCache>
            </c:numRef>
          </c:val>
          <c:smooth val="0"/>
          <c:extLst>
            <c:ext xmlns:c16="http://schemas.microsoft.com/office/drawing/2014/chart" uri="{C3380CC4-5D6E-409C-BE32-E72D297353CC}">
              <c16:uniqueId val="{00000007-81D4-48DC-81FA-FDFA1942314A}"/>
            </c:ext>
          </c:extLst>
        </c:ser>
        <c:ser>
          <c:idx val="8"/>
          <c:order val="8"/>
          <c:tx>
            <c:strRef>
              <c:f>'Market Share'!$J$3:$J$4</c:f>
              <c:strCache>
                <c:ptCount val="1"/>
                <c:pt idx="0">
                  <c:v>Mango Tango</c:v>
                </c:pt>
              </c:strCache>
            </c:strRef>
          </c:tx>
          <c:spPr>
            <a:ln w="28575" cap="rnd">
              <a:solidFill>
                <a:schemeClr val="accent3">
                  <a:lumMod val="60000"/>
                </a:schemeClr>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Share'!$J$5:$J$11</c:f>
              <c:numCache>
                <c:formatCode>0%</c:formatCode>
                <c:ptCount val="7"/>
                <c:pt idx="0">
                  <c:v>0.19416806386000754</c:v>
                </c:pt>
                <c:pt idx="1">
                  <c:v>0.21557354711444232</c:v>
                </c:pt>
                <c:pt idx="2">
                  <c:v>0.19342359593349059</c:v>
                </c:pt>
                <c:pt idx="3">
                  <c:v>0.18953702216438933</c:v>
                </c:pt>
                <c:pt idx="4">
                  <c:v>0.16388671815075972</c:v>
                </c:pt>
                <c:pt idx="5">
                  <c:v>4.3411052776910486E-2</c:v>
                </c:pt>
                <c:pt idx="6">
                  <c:v>0</c:v>
                </c:pt>
              </c:numCache>
            </c:numRef>
          </c:val>
          <c:smooth val="0"/>
          <c:extLst>
            <c:ext xmlns:c16="http://schemas.microsoft.com/office/drawing/2014/chart" uri="{C3380CC4-5D6E-409C-BE32-E72D297353CC}">
              <c16:uniqueId val="{00000008-81D4-48DC-81FA-FDFA1942314A}"/>
            </c:ext>
          </c:extLst>
        </c:ser>
        <c:ser>
          <c:idx val="9"/>
          <c:order val="9"/>
          <c:tx>
            <c:strRef>
              <c:f>'Market Share'!$K$3:$K$4</c:f>
              <c:strCache>
                <c:ptCount val="1"/>
                <c:pt idx="0">
                  <c:v>Nourish</c:v>
                </c:pt>
              </c:strCache>
            </c:strRef>
          </c:tx>
          <c:spPr>
            <a:ln w="28575" cap="rnd">
              <a:solidFill>
                <a:schemeClr val="accent4">
                  <a:lumMod val="60000"/>
                </a:schemeClr>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Share'!$K$5:$K$11</c:f>
              <c:numCache>
                <c:formatCode>0%</c:formatCode>
                <c:ptCount val="7"/>
                <c:pt idx="0">
                  <c:v>0.25211469141916093</c:v>
                </c:pt>
                <c:pt idx="1">
                  <c:v>0.21567405249156427</c:v>
                </c:pt>
                <c:pt idx="2">
                  <c:v>0.18452086188430666</c:v>
                </c:pt>
                <c:pt idx="3">
                  <c:v>0.16787252542236247</c:v>
                </c:pt>
                <c:pt idx="4">
                  <c:v>0.15003512489491322</c:v>
                </c:pt>
                <c:pt idx="5">
                  <c:v>2.9782743887692469E-2</c:v>
                </c:pt>
                <c:pt idx="6">
                  <c:v>0</c:v>
                </c:pt>
              </c:numCache>
            </c:numRef>
          </c:val>
          <c:smooth val="0"/>
          <c:extLst>
            <c:ext xmlns:c16="http://schemas.microsoft.com/office/drawing/2014/chart" uri="{C3380CC4-5D6E-409C-BE32-E72D297353CC}">
              <c16:uniqueId val="{00000009-81D4-48DC-81FA-FDFA1942314A}"/>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Share'!$L$5:$L$11</c:f>
              <c:numCache>
                <c:formatCode>0%</c:formatCode>
                <c:ptCount val="7"/>
                <c:pt idx="0">
                  <c:v>0.21863494396333494</c:v>
                </c:pt>
                <c:pt idx="1">
                  <c:v>0.22172341219358438</c:v>
                </c:pt>
                <c:pt idx="2">
                  <c:v>0.20272793251231488</c:v>
                </c:pt>
                <c:pt idx="3">
                  <c:v>0.18086421107837566</c:v>
                </c:pt>
                <c:pt idx="4">
                  <c:v>0.16298954037750299</c:v>
                </c:pt>
                <c:pt idx="5">
                  <c:v>1.3059959874887143E-2</c:v>
                </c:pt>
                <c:pt idx="6">
                  <c:v>0</c:v>
                </c:pt>
              </c:numCache>
            </c:numRef>
          </c:val>
          <c:smooth val="0"/>
          <c:extLst>
            <c:ext xmlns:c16="http://schemas.microsoft.com/office/drawing/2014/chart" uri="{C3380CC4-5D6E-409C-BE32-E72D297353CC}">
              <c16:uniqueId val="{0000000A-81D4-48DC-81FA-FDFA1942314A}"/>
            </c:ext>
          </c:extLst>
        </c:ser>
        <c:ser>
          <c:idx val="11"/>
          <c:order val="11"/>
          <c:tx>
            <c:strRef>
              <c:f>'Market Share'!$M$3:$M$4</c:f>
              <c:strCache>
                <c:ptCount val="1"/>
                <c:pt idx="0">
                  <c:v>Ocean Breeze</c:v>
                </c:pt>
              </c:strCache>
            </c:strRef>
          </c:tx>
          <c:spPr>
            <a:ln w="28575" cap="rnd">
              <a:solidFill>
                <a:schemeClr val="accent6">
                  <a:lumMod val="60000"/>
                </a:schemeClr>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Share'!$M$5:$M$11</c:f>
              <c:numCache>
                <c:formatCode>0%</c:formatCode>
                <c:ptCount val="7"/>
                <c:pt idx="0">
                  <c:v>0.24715749264280748</c:v>
                </c:pt>
                <c:pt idx="1">
                  <c:v>0.20625128574924262</c:v>
                </c:pt>
                <c:pt idx="2">
                  <c:v>0.22709569006026509</c:v>
                </c:pt>
                <c:pt idx="3">
                  <c:v>0.16262697788836122</c:v>
                </c:pt>
                <c:pt idx="4">
                  <c:v>0.12328034422349407</c:v>
                </c:pt>
                <c:pt idx="5">
                  <c:v>3.3588209435829471E-2</c:v>
                </c:pt>
                <c:pt idx="6">
                  <c:v>0</c:v>
                </c:pt>
              </c:numCache>
            </c:numRef>
          </c:val>
          <c:smooth val="0"/>
          <c:extLst>
            <c:ext xmlns:c16="http://schemas.microsoft.com/office/drawing/2014/chart" uri="{C3380CC4-5D6E-409C-BE32-E72D297353CC}">
              <c16:uniqueId val="{0000000B-81D4-48DC-81FA-FDFA1942314A}"/>
            </c:ext>
          </c:extLst>
        </c:ser>
        <c:ser>
          <c:idx val="12"/>
          <c:order val="12"/>
          <c:tx>
            <c:strRef>
              <c:f>'Market Share'!$N$3:$N$4</c:f>
              <c:strCache>
                <c:ptCount val="1"/>
                <c:pt idx="0">
                  <c:v>Oceanic</c:v>
                </c:pt>
              </c:strCache>
            </c:strRef>
          </c:tx>
          <c:spPr>
            <a:ln w="28575" cap="rnd">
              <a:solidFill>
                <a:schemeClr val="accent1">
                  <a:lumMod val="80000"/>
                  <a:lumOff val="20000"/>
                </a:schemeClr>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Share'!$N$5:$N$11</c:f>
              <c:numCache>
                <c:formatCode>0%</c:formatCode>
                <c:ptCount val="7"/>
                <c:pt idx="0">
                  <c:v>0.19660452120904243</c:v>
                </c:pt>
                <c:pt idx="1">
                  <c:v>0.19189433578867157</c:v>
                </c:pt>
                <c:pt idx="2">
                  <c:v>0.18430886461772925</c:v>
                </c:pt>
                <c:pt idx="3">
                  <c:v>0.19139649479298959</c:v>
                </c:pt>
                <c:pt idx="4">
                  <c:v>0.185499618999238</c:v>
                </c:pt>
                <c:pt idx="5">
                  <c:v>5.0296164592329183E-2</c:v>
                </c:pt>
                <c:pt idx="6">
                  <c:v>0</c:v>
                </c:pt>
              </c:numCache>
            </c:numRef>
          </c:val>
          <c:smooth val="0"/>
          <c:extLst>
            <c:ext xmlns:c16="http://schemas.microsoft.com/office/drawing/2014/chart" uri="{C3380CC4-5D6E-409C-BE32-E72D297353CC}">
              <c16:uniqueId val="{0000000C-81D4-48DC-81FA-FDFA1942314A}"/>
            </c:ext>
          </c:extLst>
        </c:ser>
        <c:ser>
          <c:idx val="13"/>
          <c:order val="13"/>
          <c:tx>
            <c:strRef>
              <c:f>'Market Share'!$O$3:$O$4</c:f>
              <c:strCache>
                <c:ptCount val="1"/>
                <c:pt idx="0">
                  <c:v>Orchid Oasis</c:v>
                </c:pt>
              </c:strCache>
            </c:strRef>
          </c:tx>
          <c:spPr>
            <a:ln w="28575" cap="rnd">
              <a:solidFill>
                <a:schemeClr val="accent2">
                  <a:lumMod val="80000"/>
                  <a:lumOff val="20000"/>
                </a:schemeClr>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Share'!$O$5:$O$11</c:f>
              <c:numCache>
                <c:formatCode>0%</c:formatCode>
                <c:ptCount val="7"/>
                <c:pt idx="0">
                  <c:v>0.17657574078732632</c:v>
                </c:pt>
                <c:pt idx="1">
                  <c:v>0.17844767290530941</c:v>
                </c:pt>
                <c:pt idx="2">
                  <c:v>0.17945343653679957</c:v>
                </c:pt>
                <c:pt idx="3">
                  <c:v>0.17208833852210426</c:v>
                </c:pt>
                <c:pt idx="4">
                  <c:v>0.24829323123499533</c:v>
                </c:pt>
                <c:pt idx="5">
                  <c:v>4.5141580013465112E-2</c:v>
                </c:pt>
                <c:pt idx="6">
                  <c:v>0</c:v>
                </c:pt>
              </c:numCache>
            </c:numRef>
          </c:val>
          <c:smooth val="0"/>
          <c:extLst>
            <c:ext xmlns:c16="http://schemas.microsoft.com/office/drawing/2014/chart" uri="{C3380CC4-5D6E-409C-BE32-E72D297353CC}">
              <c16:uniqueId val="{0000000D-81D4-48DC-81FA-FDFA1942314A}"/>
            </c:ext>
          </c:extLst>
        </c:ser>
        <c:ser>
          <c:idx val="14"/>
          <c:order val="14"/>
          <c:tx>
            <c:strRef>
              <c:f>'Market Share'!$P$3:$P$4</c:f>
              <c:strCache>
                <c:ptCount val="1"/>
                <c:pt idx="0">
                  <c:v>Orchidea</c:v>
                </c:pt>
              </c:strCache>
            </c:strRef>
          </c:tx>
          <c:spPr>
            <a:ln w="28575" cap="rnd">
              <a:solidFill>
                <a:schemeClr val="accent3">
                  <a:lumMod val="80000"/>
                  <a:lumOff val="20000"/>
                </a:schemeClr>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Share'!$P$5:$P$11</c:f>
              <c:numCache>
                <c:formatCode>0%</c:formatCode>
                <c:ptCount val="7"/>
                <c:pt idx="0">
                  <c:v>0.15312113540718106</c:v>
                </c:pt>
                <c:pt idx="1">
                  <c:v>0.21547048178881595</c:v>
                </c:pt>
                <c:pt idx="2">
                  <c:v>0.22053710125553416</c:v>
                </c:pt>
                <c:pt idx="3">
                  <c:v>0.17896077824020271</c:v>
                </c:pt>
                <c:pt idx="4">
                  <c:v>0.18513481097119328</c:v>
                </c:pt>
                <c:pt idx="5">
                  <c:v>4.6775692337072843E-2</c:v>
                </c:pt>
                <c:pt idx="6">
                  <c:v>0</c:v>
                </c:pt>
              </c:numCache>
            </c:numRef>
          </c:val>
          <c:smooth val="0"/>
          <c:extLst>
            <c:ext xmlns:c16="http://schemas.microsoft.com/office/drawing/2014/chart" uri="{C3380CC4-5D6E-409C-BE32-E72D297353CC}">
              <c16:uniqueId val="{0000000E-81D4-48DC-81FA-FDFA1942314A}"/>
            </c:ext>
          </c:extLst>
        </c:ser>
        <c:ser>
          <c:idx val="15"/>
          <c:order val="15"/>
          <c:tx>
            <c:strRef>
              <c:f>'Market Share'!$Q$3:$Q$4</c:f>
              <c:strCache>
                <c:ptCount val="1"/>
                <c:pt idx="0">
                  <c:v>Pure Radiance</c:v>
                </c:pt>
              </c:strCache>
            </c:strRef>
          </c:tx>
          <c:spPr>
            <a:ln w="28575" cap="rnd">
              <a:solidFill>
                <a:schemeClr val="accent4">
                  <a:lumMod val="80000"/>
                  <a:lumOff val="20000"/>
                </a:schemeClr>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Share'!$Q$5:$Q$11</c:f>
              <c:numCache>
                <c:formatCode>0%</c:formatCode>
                <c:ptCount val="7"/>
                <c:pt idx="0">
                  <c:v>5.2950978538337905E-2</c:v>
                </c:pt>
                <c:pt idx="1">
                  <c:v>0.249970454760329</c:v>
                </c:pt>
                <c:pt idx="2">
                  <c:v>0.28972062021367118</c:v>
                </c:pt>
                <c:pt idx="3">
                  <c:v>0.17198284012479909</c:v>
                </c:pt>
                <c:pt idx="4">
                  <c:v>0.18538456083955754</c:v>
                </c:pt>
                <c:pt idx="5">
                  <c:v>4.9990545523305285E-2</c:v>
                </c:pt>
                <c:pt idx="6">
                  <c:v>0</c:v>
                </c:pt>
              </c:numCache>
            </c:numRef>
          </c:val>
          <c:smooth val="0"/>
          <c:extLst>
            <c:ext xmlns:c16="http://schemas.microsoft.com/office/drawing/2014/chart" uri="{C3380CC4-5D6E-409C-BE32-E72D297353CC}">
              <c16:uniqueId val="{0000000F-81D4-48DC-81FA-FDFA1942314A}"/>
            </c:ext>
          </c:extLst>
        </c:ser>
        <c:ser>
          <c:idx val="16"/>
          <c:order val="16"/>
          <c:tx>
            <c:strRef>
              <c:f>'Market Share'!$R$3:$R$4</c:f>
              <c:strCache>
                <c:ptCount val="1"/>
                <c:pt idx="0">
                  <c:v>RedRose</c:v>
                </c:pt>
              </c:strCache>
            </c:strRef>
          </c:tx>
          <c:spPr>
            <a:ln w="28575" cap="rnd">
              <a:solidFill>
                <a:schemeClr val="accent5">
                  <a:lumMod val="80000"/>
                  <a:lumOff val="20000"/>
                </a:schemeClr>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Share'!$R$5:$R$11</c:f>
              <c:numCache>
                <c:formatCode>0%</c:formatCode>
                <c:ptCount val="7"/>
                <c:pt idx="0">
                  <c:v>0.23867856859250658</c:v>
                </c:pt>
                <c:pt idx="1">
                  <c:v>0.21893416405547231</c:v>
                </c:pt>
                <c:pt idx="2">
                  <c:v>0.19385888745546215</c:v>
                </c:pt>
                <c:pt idx="3">
                  <c:v>0.17637050276827826</c:v>
                </c:pt>
                <c:pt idx="4">
                  <c:v>0.13788798529486426</c:v>
                </c:pt>
                <c:pt idx="5">
                  <c:v>3.426989183341643E-2</c:v>
                </c:pt>
                <c:pt idx="6">
                  <c:v>0</c:v>
                </c:pt>
              </c:numCache>
            </c:numRef>
          </c:val>
          <c:smooth val="0"/>
          <c:extLst>
            <c:ext xmlns:c16="http://schemas.microsoft.com/office/drawing/2014/chart" uri="{C3380CC4-5D6E-409C-BE32-E72D297353CC}">
              <c16:uniqueId val="{00000010-81D4-48DC-81FA-FDFA1942314A}"/>
            </c:ext>
          </c:extLst>
        </c:ser>
        <c:ser>
          <c:idx val="17"/>
          <c:order val="17"/>
          <c:tx>
            <c:strRef>
              <c:f>'Market Share'!$S$3:$S$4</c:f>
              <c:strCache>
                <c:ptCount val="1"/>
                <c:pt idx="0">
                  <c:v>Sheen</c:v>
                </c:pt>
              </c:strCache>
            </c:strRef>
          </c:tx>
          <c:spPr>
            <a:ln w="28575" cap="rnd">
              <a:solidFill>
                <a:schemeClr val="accent6">
                  <a:lumMod val="80000"/>
                  <a:lumOff val="20000"/>
                </a:schemeClr>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Share'!$S$5:$S$11</c:f>
              <c:numCache>
                <c:formatCode>0%</c:formatCode>
                <c:ptCount val="7"/>
                <c:pt idx="0">
                  <c:v>0.19048752639537292</c:v>
                </c:pt>
                <c:pt idx="1">
                  <c:v>0.19482099638950975</c:v>
                </c:pt>
                <c:pt idx="2">
                  <c:v>0.18855664149462834</c:v>
                </c:pt>
                <c:pt idx="3">
                  <c:v>0.18571321509969627</c:v>
                </c:pt>
                <c:pt idx="4">
                  <c:v>0.18551924492701871</c:v>
                </c:pt>
                <c:pt idx="5">
                  <c:v>5.4902375693774E-2</c:v>
                </c:pt>
                <c:pt idx="6">
                  <c:v>0</c:v>
                </c:pt>
              </c:numCache>
            </c:numRef>
          </c:val>
          <c:smooth val="0"/>
          <c:extLst>
            <c:ext xmlns:c16="http://schemas.microsoft.com/office/drawing/2014/chart" uri="{C3380CC4-5D6E-409C-BE32-E72D297353CC}">
              <c16:uniqueId val="{00000011-81D4-48DC-81FA-FDFA1942314A}"/>
            </c:ext>
          </c:extLst>
        </c:ser>
        <c:ser>
          <c:idx val="18"/>
          <c:order val="18"/>
          <c:tx>
            <c:strRef>
              <c:f>'Market Share'!$T$3:$T$4</c:f>
              <c:strCache>
                <c:ptCount val="1"/>
                <c:pt idx="0">
                  <c:v>Shinez</c:v>
                </c:pt>
              </c:strCache>
            </c:strRef>
          </c:tx>
          <c:spPr>
            <a:ln w="28575" cap="rnd">
              <a:solidFill>
                <a:schemeClr val="accent1">
                  <a:lumMod val="80000"/>
                </a:schemeClr>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Share'!$T$5:$T$11</c:f>
              <c:numCache>
                <c:formatCode>0%</c:formatCode>
                <c:ptCount val="7"/>
                <c:pt idx="0">
                  <c:v>0.15800775184749377</c:v>
                </c:pt>
                <c:pt idx="1">
                  <c:v>0.15502900275111192</c:v>
                </c:pt>
                <c:pt idx="2">
                  <c:v>0.16690407798015028</c:v>
                </c:pt>
                <c:pt idx="3">
                  <c:v>0.16839860115154448</c:v>
                </c:pt>
                <c:pt idx="4">
                  <c:v>0.29147347025011872</c:v>
                </c:pt>
                <c:pt idx="5">
                  <c:v>6.0187096019580846E-2</c:v>
                </c:pt>
                <c:pt idx="6">
                  <c:v>0</c:v>
                </c:pt>
              </c:numCache>
            </c:numRef>
          </c:val>
          <c:smooth val="0"/>
          <c:extLst>
            <c:ext xmlns:c16="http://schemas.microsoft.com/office/drawing/2014/chart" uri="{C3380CC4-5D6E-409C-BE32-E72D297353CC}">
              <c16:uniqueId val="{00000012-81D4-48DC-81FA-FDFA1942314A}"/>
            </c:ext>
          </c:extLst>
        </c:ser>
        <c:ser>
          <c:idx val="19"/>
          <c:order val="19"/>
          <c:tx>
            <c:strRef>
              <c:f>'Market Share'!$U$3:$U$4</c:f>
              <c:strCache>
                <c:ptCount val="1"/>
                <c:pt idx="0">
                  <c:v>Starbust</c:v>
                </c:pt>
              </c:strCache>
            </c:strRef>
          </c:tx>
          <c:spPr>
            <a:ln w="28575" cap="rnd">
              <a:solidFill>
                <a:schemeClr val="accent2">
                  <a:lumMod val="80000"/>
                </a:schemeClr>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Share'!$U$5:$U$11</c:f>
              <c:numCache>
                <c:formatCode>0%</c:formatCode>
                <c:ptCount val="7"/>
                <c:pt idx="0">
                  <c:v>0.19610960874869504</c:v>
                </c:pt>
                <c:pt idx="1">
                  <c:v>0.18431314968529092</c:v>
                </c:pt>
                <c:pt idx="2">
                  <c:v>0.18758392935191046</c:v>
                </c:pt>
                <c:pt idx="3">
                  <c:v>0.18991436489510727</c:v>
                </c:pt>
                <c:pt idx="4">
                  <c:v>0.18989705918258545</c:v>
                </c:pt>
                <c:pt idx="5">
                  <c:v>5.2181888136410871E-2</c:v>
                </c:pt>
                <c:pt idx="6">
                  <c:v>0</c:v>
                </c:pt>
              </c:numCache>
            </c:numRef>
          </c:val>
          <c:smooth val="0"/>
          <c:extLst>
            <c:ext xmlns:c16="http://schemas.microsoft.com/office/drawing/2014/chart" uri="{C3380CC4-5D6E-409C-BE32-E72D297353CC}">
              <c16:uniqueId val="{00000013-81D4-48DC-81FA-FDFA1942314A}"/>
            </c:ext>
          </c:extLst>
        </c:ser>
        <c:ser>
          <c:idx val="20"/>
          <c:order val="20"/>
          <c:tx>
            <c:strRef>
              <c:f>'Market Share'!$V$3:$V$4</c:f>
              <c:strCache>
                <c:ptCount val="1"/>
                <c:pt idx="0">
                  <c:v>VelvetLux</c:v>
                </c:pt>
              </c:strCache>
            </c:strRef>
          </c:tx>
          <c:spPr>
            <a:ln w="28575" cap="rnd">
              <a:solidFill>
                <a:schemeClr val="accent3">
                  <a:lumMod val="80000"/>
                </a:schemeClr>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Share'!$V$5:$V$11</c:f>
              <c:numCache>
                <c:formatCode>0%</c:formatCode>
                <c:ptCount val="7"/>
                <c:pt idx="0">
                  <c:v>1.3965657012307465E-2</c:v>
                </c:pt>
                <c:pt idx="1">
                  <c:v>0.50077964089972882</c:v>
                </c:pt>
                <c:pt idx="2">
                  <c:v>0.20432991610133006</c:v>
                </c:pt>
                <c:pt idx="3">
                  <c:v>3.7316095899709474E-2</c:v>
                </c:pt>
                <c:pt idx="4">
                  <c:v>0.17993219839339672</c:v>
                </c:pt>
                <c:pt idx="5">
                  <c:v>6.3676491693527432E-2</c:v>
                </c:pt>
                <c:pt idx="6">
                  <c:v>0</c:v>
                </c:pt>
              </c:numCache>
            </c:numRef>
          </c:val>
          <c:smooth val="0"/>
          <c:extLst>
            <c:ext xmlns:c16="http://schemas.microsoft.com/office/drawing/2014/chart" uri="{C3380CC4-5D6E-409C-BE32-E72D297353CC}">
              <c16:uniqueId val="{00000014-81D4-48DC-81FA-FDFA1942314A}"/>
            </c:ext>
          </c:extLst>
        </c:ser>
        <c:ser>
          <c:idx val="21"/>
          <c:order val="21"/>
          <c:tx>
            <c:strRef>
              <c:f>'Market Share'!$W$3:$W$4</c:f>
              <c:strCache>
                <c:ptCount val="1"/>
                <c:pt idx="0">
                  <c:v>Vitalize</c:v>
                </c:pt>
              </c:strCache>
            </c:strRef>
          </c:tx>
          <c:spPr>
            <a:ln w="28575" cap="rnd">
              <a:solidFill>
                <a:schemeClr val="accent4">
                  <a:lumMod val="80000"/>
                </a:schemeClr>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Share'!$W$5:$W$11</c:f>
              <c:numCache>
                <c:formatCode>0%</c:formatCode>
                <c:ptCount val="7"/>
                <c:pt idx="0">
                  <c:v>0.21005572112612761</c:v>
                </c:pt>
                <c:pt idx="1">
                  <c:v>0.1959469717422998</c:v>
                </c:pt>
                <c:pt idx="2">
                  <c:v>0.18270899776871638</c:v>
                </c:pt>
                <c:pt idx="3">
                  <c:v>0.18444581081292924</c:v>
                </c:pt>
                <c:pt idx="4">
                  <c:v>0.17941275959791608</c:v>
                </c:pt>
                <c:pt idx="5">
                  <c:v>4.7429738952010858E-2</c:v>
                </c:pt>
                <c:pt idx="6">
                  <c:v>0</c:v>
                </c:pt>
              </c:numCache>
            </c:numRef>
          </c:val>
          <c:smooth val="0"/>
          <c:extLst>
            <c:ext xmlns:c16="http://schemas.microsoft.com/office/drawing/2014/chart" uri="{C3380CC4-5D6E-409C-BE32-E72D297353CC}">
              <c16:uniqueId val="{00000015-81D4-48DC-81FA-FDFA1942314A}"/>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Share'!$X$5:$X$11</c:f>
              <c:numCache>
                <c:formatCode>0%</c:formatCode>
                <c:ptCount val="7"/>
                <c:pt idx="0">
                  <c:v>0.56630204762898273</c:v>
                </c:pt>
                <c:pt idx="1">
                  <c:v>0.21836905010282853</c:v>
                </c:pt>
                <c:pt idx="2">
                  <c:v>0.18162647909153229</c:v>
                </c:pt>
                <c:pt idx="3">
                  <c:v>3.307651038717177E-2</c:v>
                </c:pt>
                <c:pt idx="4">
                  <c:v>6.259127894846651E-4</c:v>
                </c:pt>
                <c:pt idx="5">
                  <c:v>0</c:v>
                </c:pt>
                <c:pt idx="6">
                  <c:v>0</c:v>
                </c:pt>
              </c:numCache>
            </c:numRef>
          </c:val>
          <c:smooth val="0"/>
          <c:extLst>
            <c:ext xmlns:c16="http://schemas.microsoft.com/office/drawing/2014/chart" uri="{C3380CC4-5D6E-409C-BE32-E72D297353CC}">
              <c16:uniqueId val="{00000016-81D4-48DC-81FA-FDFA1942314A}"/>
            </c:ext>
          </c:extLst>
        </c:ser>
        <c:ser>
          <c:idx val="23"/>
          <c:order val="23"/>
          <c:tx>
            <c:strRef>
              <c:f>'Market Share'!$Y$3:$Y$4</c:f>
              <c:strCache>
                <c:ptCount val="1"/>
                <c:pt idx="0">
                  <c:v>Wild Flower</c:v>
                </c:pt>
              </c:strCache>
            </c:strRef>
          </c:tx>
          <c:spPr>
            <a:ln w="28575" cap="rnd">
              <a:solidFill>
                <a:schemeClr val="accent6">
                  <a:lumMod val="80000"/>
                </a:schemeClr>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Share'!$Y$5:$Y$11</c:f>
              <c:numCache>
                <c:formatCode>0%</c:formatCode>
                <c:ptCount val="7"/>
                <c:pt idx="0">
                  <c:v>9.948656159089922E-2</c:v>
                </c:pt>
                <c:pt idx="1">
                  <c:v>2.7981850549259692E-2</c:v>
                </c:pt>
                <c:pt idx="2">
                  <c:v>0.25627198124267292</c:v>
                </c:pt>
                <c:pt idx="3">
                  <c:v>0.40857431288263646</c:v>
                </c:pt>
                <c:pt idx="4">
                  <c:v>0.14998046111762406</c:v>
                </c:pt>
                <c:pt idx="5">
                  <c:v>5.7704832616907648E-2</c:v>
                </c:pt>
                <c:pt idx="6">
                  <c:v>0</c:v>
                </c:pt>
              </c:numCache>
            </c:numRef>
          </c:val>
          <c:smooth val="0"/>
          <c:extLst>
            <c:ext xmlns:c16="http://schemas.microsoft.com/office/drawing/2014/chart" uri="{C3380CC4-5D6E-409C-BE32-E72D297353CC}">
              <c16:uniqueId val="{00000017-81D4-48DC-81FA-FDFA1942314A}"/>
            </c:ext>
          </c:extLst>
        </c:ser>
        <c:ser>
          <c:idx val="24"/>
          <c:order val="24"/>
          <c:tx>
            <c:strRef>
              <c:f>'Market Share'!$Z$3:$Z$4</c:f>
              <c:strCache>
                <c:ptCount val="1"/>
                <c:pt idx="0">
                  <c:v>Wonder Waves</c:v>
                </c:pt>
              </c:strCache>
            </c:strRef>
          </c:tx>
          <c:spPr>
            <a:ln w="28575" cap="rnd">
              <a:solidFill>
                <a:schemeClr val="accent1">
                  <a:lumMod val="60000"/>
                  <a:lumOff val="40000"/>
                </a:schemeClr>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Share'!$Z$5:$Z$11</c:f>
              <c:numCache>
                <c:formatCode>0%</c:formatCode>
                <c:ptCount val="7"/>
                <c:pt idx="0">
                  <c:v>0.14148447319334256</c:v>
                </c:pt>
                <c:pt idx="1">
                  <c:v>4.3953925265317995E-2</c:v>
                </c:pt>
                <c:pt idx="2">
                  <c:v>0.27605413367703924</c:v>
                </c:pt>
                <c:pt idx="3">
                  <c:v>0.53558276560486096</c:v>
                </c:pt>
                <c:pt idx="4">
                  <c:v>2.857989160455677E-3</c:v>
                </c:pt>
                <c:pt idx="5">
                  <c:v>6.671309898355922E-5</c:v>
                </c:pt>
                <c:pt idx="6">
                  <c:v>0</c:v>
                </c:pt>
              </c:numCache>
            </c:numRef>
          </c:val>
          <c:smooth val="0"/>
          <c:extLst>
            <c:ext xmlns:c16="http://schemas.microsoft.com/office/drawing/2014/chart" uri="{C3380CC4-5D6E-409C-BE32-E72D297353CC}">
              <c16:uniqueId val="{00000018-81D4-48DC-81FA-FDFA1942314A}"/>
            </c:ext>
          </c:extLst>
        </c:ser>
        <c:ser>
          <c:idx val="25"/>
          <c:order val="25"/>
          <c:tx>
            <c:strRef>
              <c:f>'Market Share'!$AA$3:$AA$4</c:f>
              <c:strCache>
                <c:ptCount val="1"/>
                <c:pt idx="0">
                  <c:v>(blank)</c:v>
                </c:pt>
              </c:strCache>
            </c:strRef>
          </c:tx>
          <c:spPr>
            <a:ln w="28575" cap="rnd">
              <a:solidFill>
                <a:schemeClr val="accent2">
                  <a:lumMod val="60000"/>
                  <a:lumOff val="40000"/>
                </a:schemeClr>
              </a:solidFill>
              <a:round/>
            </a:ln>
            <a:effectLst/>
          </c:spPr>
          <c:marker>
            <c:symbol val="none"/>
          </c:marker>
          <c:cat>
            <c:strRef>
              <c:f>'Market Share'!$A$5:$A$11</c:f>
              <c:strCache>
                <c:ptCount val="7"/>
                <c:pt idx="0">
                  <c:v>2018</c:v>
                </c:pt>
                <c:pt idx="1">
                  <c:v>2019</c:v>
                </c:pt>
                <c:pt idx="2">
                  <c:v>2020</c:v>
                </c:pt>
                <c:pt idx="3">
                  <c:v>2021</c:v>
                </c:pt>
                <c:pt idx="4">
                  <c:v>2022</c:v>
                </c:pt>
                <c:pt idx="5">
                  <c:v>2023</c:v>
                </c:pt>
                <c:pt idx="6">
                  <c:v>(blank)</c:v>
                </c:pt>
              </c:strCache>
            </c:strRef>
          </c:cat>
          <c:val>
            <c:numRef>
              <c:f>'Market Share'!$AA$5:$AA$11</c:f>
              <c:numCache>
                <c:formatCode>0%</c:formatCode>
                <c:ptCount val="7"/>
                <c:pt idx="0">
                  <c:v>#N/A</c:v>
                </c:pt>
                <c:pt idx="1">
                  <c:v>#N/A</c:v>
                </c:pt>
                <c:pt idx="2">
                  <c:v>#N/A</c:v>
                </c:pt>
                <c:pt idx="3">
                  <c:v>#N/A</c:v>
                </c:pt>
                <c:pt idx="4">
                  <c:v>#N/A</c:v>
                </c:pt>
                <c:pt idx="5">
                  <c:v>#N/A</c:v>
                </c:pt>
                <c:pt idx="6">
                  <c:v>#N/A</c:v>
                </c:pt>
              </c:numCache>
            </c:numRef>
          </c:val>
          <c:smooth val="0"/>
          <c:extLst>
            <c:ext xmlns:c16="http://schemas.microsoft.com/office/drawing/2014/chart" uri="{C3380CC4-5D6E-409C-BE32-E72D297353CC}">
              <c16:uniqueId val="{00000019-81D4-48DC-81FA-FDFA1942314A}"/>
            </c:ext>
          </c:extLst>
        </c:ser>
        <c:dLbls>
          <c:showLegendKey val="0"/>
          <c:showVal val="0"/>
          <c:showCatName val="0"/>
          <c:showSerName val="0"/>
          <c:showPercent val="0"/>
          <c:showBubbleSize val="0"/>
        </c:dLbls>
        <c:smooth val="0"/>
        <c:axId val="296493023"/>
        <c:axId val="296501183"/>
      </c:lineChart>
      <c:catAx>
        <c:axId val="29649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501183"/>
        <c:crosses val="autoZero"/>
        <c:auto val="1"/>
        <c:lblAlgn val="ctr"/>
        <c:lblOffset val="100"/>
        <c:noMultiLvlLbl val="0"/>
      </c:catAx>
      <c:valAx>
        <c:axId val="2965011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49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[project2.xlsx]MarketShareAfter!PivotTable5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Shampoo Brands Market Share Value Evolution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MarketShareAfter!$B$3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MarketShareAfter!$A$4:$A$159</c:f>
              <c:multiLvlStrCache>
                <c:ptCount val="149"/>
                <c:lvl>
                  <c:pt idx="0">
                    <c:v>Wonder Waves</c:v>
                  </c:pt>
                  <c:pt idx="1">
                    <c:v>Wild Flower</c:v>
                  </c:pt>
                  <c:pt idx="2">
                    <c:v>Wave</c:v>
                  </c:pt>
                  <c:pt idx="3">
                    <c:v>Vitalize</c:v>
                  </c:pt>
                  <c:pt idx="4">
                    <c:v>VelvetLux</c:v>
                  </c:pt>
                  <c:pt idx="5">
                    <c:v>Starbust</c:v>
                  </c:pt>
                  <c:pt idx="6">
                    <c:v>Shinez</c:v>
                  </c:pt>
                  <c:pt idx="7">
                    <c:v>Sheen</c:v>
                  </c:pt>
                  <c:pt idx="8">
                    <c:v>RedRose</c:v>
                  </c:pt>
                  <c:pt idx="9">
                    <c:v>Pure Radiance</c:v>
                  </c:pt>
                  <c:pt idx="10">
                    <c:v>Orchidea</c:v>
                  </c:pt>
                  <c:pt idx="11">
                    <c:v>Orchid Oasis</c:v>
                  </c:pt>
                  <c:pt idx="12">
                    <c:v>Oceanic</c:v>
                  </c:pt>
                  <c:pt idx="13">
                    <c:v>Ocean Breeze</c:v>
                  </c:pt>
                  <c:pt idx="14">
                    <c:v>Oasis</c:v>
                  </c:pt>
                  <c:pt idx="15">
                    <c:v>Nourish</c:v>
                  </c:pt>
                  <c:pt idx="16">
                    <c:v>Mango Tango</c:v>
                  </c:pt>
                  <c:pt idx="17">
                    <c:v>Lavender Bloom</c:v>
                  </c:pt>
                  <c:pt idx="18">
                    <c:v>Harmonix</c:v>
                  </c:pt>
                  <c:pt idx="19">
                    <c:v>Golden Aura</c:v>
                  </c:pt>
                  <c:pt idx="20">
                    <c:v>Enchantress</c:v>
                  </c:pt>
                  <c:pt idx="21">
                    <c:v>Diamond Shine</c:v>
                  </c:pt>
                  <c:pt idx="22">
                    <c:v>CitrusBurst</c:v>
                  </c:pt>
                  <c:pt idx="23">
                    <c:v>Charisma</c:v>
                  </c:pt>
                  <c:pt idx="24">
                    <c:v>Wonder Waves</c:v>
                  </c:pt>
                  <c:pt idx="25">
                    <c:v>Wild Flower</c:v>
                  </c:pt>
                  <c:pt idx="26">
                    <c:v>Wave</c:v>
                  </c:pt>
                  <c:pt idx="27">
                    <c:v>Vitalize</c:v>
                  </c:pt>
                  <c:pt idx="28">
                    <c:v>VelvetLux</c:v>
                  </c:pt>
                  <c:pt idx="29">
                    <c:v>Starbust</c:v>
                  </c:pt>
                  <c:pt idx="30">
                    <c:v>Shinez</c:v>
                  </c:pt>
                  <c:pt idx="31">
                    <c:v>Sheen</c:v>
                  </c:pt>
                  <c:pt idx="32">
                    <c:v>RedRose</c:v>
                  </c:pt>
                  <c:pt idx="33">
                    <c:v>Pure Radiance</c:v>
                  </c:pt>
                  <c:pt idx="34">
                    <c:v>Orchidea</c:v>
                  </c:pt>
                  <c:pt idx="35">
                    <c:v>Orchid Oasis</c:v>
                  </c:pt>
                  <c:pt idx="36">
                    <c:v>Oceanic</c:v>
                  </c:pt>
                  <c:pt idx="37">
                    <c:v>Ocean Breeze</c:v>
                  </c:pt>
                  <c:pt idx="38">
                    <c:v>Oasis</c:v>
                  </c:pt>
                  <c:pt idx="39">
                    <c:v>Nourish</c:v>
                  </c:pt>
                  <c:pt idx="40">
                    <c:v>Mango Tango</c:v>
                  </c:pt>
                  <c:pt idx="41">
                    <c:v>Lavender Bloom</c:v>
                  </c:pt>
                  <c:pt idx="42">
                    <c:v>Jasmine Mist</c:v>
                  </c:pt>
                  <c:pt idx="43">
                    <c:v>Harmonix</c:v>
                  </c:pt>
                  <c:pt idx="44">
                    <c:v>Golden Aura</c:v>
                  </c:pt>
                  <c:pt idx="45">
                    <c:v>Enchantress</c:v>
                  </c:pt>
                  <c:pt idx="46">
                    <c:v>Diamond Shine</c:v>
                  </c:pt>
                  <c:pt idx="47">
                    <c:v>CitrusBurst</c:v>
                  </c:pt>
                  <c:pt idx="48">
                    <c:v>Charisma</c:v>
                  </c:pt>
                  <c:pt idx="49">
                    <c:v>Wonder Waves</c:v>
                  </c:pt>
                  <c:pt idx="50">
                    <c:v>Wild Flower</c:v>
                  </c:pt>
                  <c:pt idx="51">
                    <c:v>Wave</c:v>
                  </c:pt>
                  <c:pt idx="52">
                    <c:v>Vitalize</c:v>
                  </c:pt>
                  <c:pt idx="53">
                    <c:v>VelvetLux</c:v>
                  </c:pt>
                  <c:pt idx="54">
                    <c:v>Starbust</c:v>
                  </c:pt>
                  <c:pt idx="55">
                    <c:v>Shinez</c:v>
                  </c:pt>
                  <c:pt idx="56">
                    <c:v>Sheen</c:v>
                  </c:pt>
                  <c:pt idx="57">
                    <c:v>RedRose</c:v>
                  </c:pt>
                  <c:pt idx="58">
                    <c:v>Pure Radiance</c:v>
                  </c:pt>
                  <c:pt idx="59">
                    <c:v>Orchidea</c:v>
                  </c:pt>
                  <c:pt idx="60">
                    <c:v>Orchid Oasis</c:v>
                  </c:pt>
                  <c:pt idx="61">
                    <c:v>Oceanic</c:v>
                  </c:pt>
                  <c:pt idx="62">
                    <c:v>Ocean Breeze</c:v>
                  </c:pt>
                  <c:pt idx="63">
                    <c:v>Oasis</c:v>
                  </c:pt>
                  <c:pt idx="64">
                    <c:v>Nourish</c:v>
                  </c:pt>
                  <c:pt idx="65">
                    <c:v>Mango Tango</c:v>
                  </c:pt>
                  <c:pt idx="66">
                    <c:v>Lavender Bloom</c:v>
                  </c:pt>
                  <c:pt idx="67">
                    <c:v>Jasmine Mist</c:v>
                  </c:pt>
                  <c:pt idx="68">
                    <c:v>Harmonix</c:v>
                  </c:pt>
                  <c:pt idx="69">
                    <c:v>Golden Aura</c:v>
                  </c:pt>
                  <c:pt idx="70">
                    <c:v>Enchantress</c:v>
                  </c:pt>
                  <c:pt idx="71">
                    <c:v>Diamond Shine</c:v>
                  </c:pt>
                  <c:pt idx="72">
                    <c:v>CitrusBurst</c:v>
                  </c:pt>
                  <c:pt idx="73">
                    <c:v>Charisma</c:v>
                  </c:pt>
                  <c:pt idx="74">
                    <c:v>Wonder Waves</c:v>
                  </c:pt>
                  <c:pt idx="75">
                    <c:v>Wild Flower</c:v>
                  </c:pt>
                  <c:pt idx="76">
                    <c:v>Wave</c:v>
                  </c:pt>
                  <c:pt idx="77">
                    <c:v>Vitalize</c:v>
                  </c:pt>
                  <c:pt idx="78">
                    <c:v>VelvetLux</c:v>
                  </c:pt>
                  <c:pt idx="79">
                    <c:v>Starbust</c:v>
                  </c:pt>
                  <c:pt idx="80">
                    <c:v>Shinez</c:v>
                  </c:pt>
                  <c:pt idx="81">
                    <c:v>Sheen</c:v>
                  </c:pt>
                  <c:pt idx="82">
                    <c:v>RedRose</c:v>
                  </c:pt>
                  <c:pt idx="83">
                    <c:v>Pure Radiance</c:v>
                  </c:pt>
                  <c:pt idx="84">
                    <c:v>Orchidea</c:v>
                  </c:pt>
                  <c:pt idx="85">
                    <c:v>Orchid Oasis</c:v>
                  </c:pt>
                  <c:pt idx="86">
                    <c:v>Oceanic</c:v>
                  </c:pt>
                  <c:pt idx="87">
                    <c:v>Ocean Breeze</c:v>
                  </c:pt>
                  <c:pt idx="88">
                    <c:v>Oasis</c:v>
                  </c:pt>
                  <c:pt idx="89">
                    <c:v>Nourish</c:v>
                  </c:pt>
                  <c:pt idx="90">
                    <c:v>Mango Tango</c:v>
                  </c:pt>
                  <c:pt idx="91">
                    <c:v>Lavender Bloom</c:v>
                  </c:pt>
                  <c:pt idx="92">
                    <c:v>Jasmine Mist</c:v>
                  </c:pt>
                  <c:pt idx="93">
                    <c:v>Harmonix</c:v>
                  </c:pt>
                  <c:pt idx="94">
                    <c:v>Golden Aura</c:v>
                  </c:pt>
                  <c:pt idx="95">
                    <c:v>Enchantress</c:v>
                  </c:pt>
                  <c:pt idx="96">
                    <c:v>Diamond Shine</c:v>
                  </c:pt>
                  <c:pt idx="97">
                    <c:v>CitrusBurst</c:v>
                  </c:pt>
                  <c:pt idx="98">
                    <c:v>Charisma</c:v>
                  </c:pt>
                  <c:pt idx="99">
                    <c:v>Wonder Waves</c:v>
                  </c:pt>
                  <c:pt idx="100">
                    <c:v>Wild Flower</c:v>
                  </c:pt>
                  <c:pt idx="101">
                    <c:v>Wave</c:v>
                  </c:pt>
                  <c:pt idx="102">
                    <c:v>Vitalize</c:v>
                  </c:pt>
                  <c:pt idx="103">
                    <c:v>VelvetLux</c:v>
                  </c:pt>
                  <c:pt idx="104">
                    <c:v>Starbust</c:v>
                  </c:pt>
                  <c:pt idx="105">
                    <c:v>Shinez</c:v>
                  </c:pt>
                  <c:pt idx="106">
                    <c:v>Sheen</c:v>
                  </c:pt>
                  <c:pt idx="107">
                    <c:v>RedRose</c:v>
                  </c:pt>
                  <c:pt idx="108">
                    <c:v>Pure Radiance</c:v>
                  </c:pt>
                  <c:pt idx="109">
                    <c:v>Orchidea</c:v>
                  </c:pt>
                  <c:pt idx="110">
                    <c:v>Orchid Oasis</c:v>
                  </c:pt>
                  <c:pt idx="111">
                    <c:v>Oceanic</c:v>
                  </c:pt>
                  <c:pt idx="112">
                    <c:v>Ocean Breeze</c:v>
                  </c:pt>
                  <c:pt idx="113">
                    <c:v>Oasis</c:v>
                  </c:pt>
                  <c:pt idx="114">
                    <c:v>Nourish</c:v>
                  </c:pt>
                  <c:pt idx="115">
                    <c:v>Mango Tango</c:v>
                  </c:pt>
                  <c:pt idx="116">
                    <c:v>Lavender Bloom</c:v>
                  </c:pt>
                  <c:pt idx="117">
                    <c:v>Jasmine Mist</c:v>
                  </c:pt>
                  <c:pt idx="118">
                    <c:v>Harmonix</c:v>
                  </c:pt>
                  <c:pt idx="119">
                    <c:v>Golden Aura</c:v>
                  </c:pt>
                  <c:pt idx="120">
                    <c:v>Enchantress</c:v>
                  </c:pt>
                  <c:pt idx="121">
                    <c:v>Diamond Shine</c:v>
                  </c:pt>
                  <c:pt idx="122">
                    <c:v>CitrusBurst</c:v>
                  </c:pt>
                  <c:pt idx="123">
                    <c:v>Charisma</c:v>
                  </c:pt>
                  <c:pt idx="124">
                    <c:v>Wonder Waves</c:v>
                  </c:pt>
                  <c:pt idx="125">
                    <c:v>Wild Flower</c:v>
                  </c:pt>
                  <c:pt idx="126">
                    <c:v>Vitalize</c:v>
                  </c:pt>
                  <c:pt idx="127">
                    <c:v>VelvetLux</c:v>
                  </c:pt>
                  <c:pt idx="128">
                    <c:v>Starbust</c:v>
                  </c:pt>
                  <c:pt idx="129">
                    <c:v>Shinez</c:v>
                  </c:pt>
                  <c:pt idx="130">
                    <c:v>Sheen</c:v>
                  </c:pt>
                  <c:pt idx="131">
                    <c:v>RedRose</c:v>
                  </c:pt>
                  <c:pt idx="132">
                    <c:v>Pure Radiance</c:v>
                  </c:pt>
                  <c:pt idx="133">
                    <c:v>Orchidea</c:v>
                  </c:pt>
                  <c:pt idx="134">
                    <c:v>Orchid Oasis</c:v>
                  </c:pt>
                  <c:pt idx="135">
                    <c:v>Oceanic</c:v>
                  </c:pt>
                  <c:pt idx="136">
                    <c:v>Ocean Breeze</c:v>
                  </c:pt>
                  <c:pt idx="137">
                    <c:v>Oasis</c:v>
                  </c:pt>
                  <c:pt idx="138">
                    <c:v>Nourish</c:v>
                  </c:pt>
                  <c:pt idx="139">
                    <c:v>Mango Tango</c:v>
                  </c:pt>
                  <c:pt idx="140">
                    <c:v>Lavender Bloom</c:v>
                  </c:pt>
                  <c:pt idx="141">
                    <c:v>Jasmine Mist</c:v>
                  </c:pt>
                  <c:pt idx="142">
                    <c:v>Harmonix</c:v>
                  </c:pt>
                  <c:pt idx="143">
                    <c:v>Golden Aura</c:v>
                  </c:pt>
                  <c:pt idx="144">
                    <c:v>Enchantress</c:v>
                  </c:pt>
                  <c:pt idx="145">
                    <c:v>Diamond Shine</c:v>
                  </c:pt>
                  <c:pt idx="146">
                    <c:v>CitrusBurst</c:v>
                  </c:pt>
                  <c:pt idx="147">
                    <c:v>Charisma</c:v>
                  </c:pt>
                  <c:pt idx="148">
                    <c:v>(blank)</c:v>
                  </c:pt>
                </c:lvl>
                <c:lvl>
                  <c:pt idx="0">
                    <c:v>2018</c:v>
                  </c:pt>
                  <c:pt idx="24">
                    <c:v>2019</c:v>
                  </c:pt>
                  <c:pt idx="49">
                    <c:v>2020</c:v>
                  </c:pt>
                  <c:pt idx="74">
                    <c:v>2021</c:v>
                  </c:pt>
                  <c:pt idx="99">
                    <c:v>2022</c:v>
                  </c:pt>
                  <c:pt idx="124">
                    <c:v>2023</c:v>
                  </c:pt>
                  <c:pt idx="148">
                    <c:v>(blank)</c:v>
                  </c:pt>
                </c:lvl>
              </c:multiLvlStrCache>
            </c:multiLvlStrRef>
          </c:cat>
          <c:val>
            <c:numRef>
              <c:f>MarketShareAfter!$B$4:$B$159</c:f>
              <c:numCache>
                <c:formatCode>0.00%</c:formatCode>
                <c:ptCount val="149"/>
                <c:pt idx="0">
                  <c:v>2.3311625799998128E-3</c:v>
                </c:pt>
                <c:pt idx="1">
                  <c:v>1.0074235620667906E-3</c:v>
                </c:pt>
                <c:pt idx="2">
                  <c:v>8.3538849240134946E-4</c:v>
                </c:pt>
                <c:pt idx="3">
                  <c:v>3.3139333879776856E-2</c:v>
                </c:pt>
                <c:pt idx="4">
                  <c:v>7.9153059655027858E-5</c:v>
                </c:pt>
                <c:pt idx="5">
                  <c:v>3.213690066475678E-2</c:v>
                </c:pt>
                <c:pt idx="6">
                  <c:v>1.6047536569904618E-2</c:v>
                </c:pt>
                <c:pt idx="7">
                  <c:v>4.7496232574555672E-4</c:v>
                </c:pt>
                <c:pt idx="8">
                  <c:v>2.879028254498598E-3</c:v>
                </c:pt>
                <c:pt idx="9">
                  <c:v>9.8498898426427537E-5</c:v>
                </c:pt>
                <c:pt idx="10">
                  <c:v>1.4453759792081979E-3</c:v>
                </c:pt>
                <c:pt idx="11">
                  <c:v>4.0043138268335476E-3</c:v>
                </c:pt>
                <c:pt idx="12">
                  <c:v>1.0635155025500022E-3</c:v>
                </c:pt>
                <c:pt idx="13">
                  <c:v>6.2728662377186488E-3</c:v>
                </c:pt>
                <c:pt idx="14">
                  <c:v>4.5364892723547493E-3</c:v>
                </c:pt>
                <c:pt idx="15">
                  <c:v>3.8501516741239563E-3</c:v>
                </c:pt>
                <c:pt idx="16">
                  <c:v>2.3651606932497786E-3</c:v>
                </c:pt>
                <c:pt idx="17">
                  <c:v>2.9700149376098977E-3</c:v>
                </c:pt>
                <c:pt idx="18">
                  <c:v>1.7155566344978293E-2</c:v>
                </c:pt>
                <c:pt idx="19">
                  <c:v>6.3404887377877688E-4</c:v>
                </c:pt>
                <c:pt idx="20">
                  <c:v>1.7023238923446972E-4</c:v>
                </c:pt>
                <c:pt idx="21">
                  <c:v>2.2814976349311681E-2</c:v>
                </c:pt>
                <c:pt idx="22">
                  <c:v>3.2729641775977082E-4</c:v>
                </c:pt>
                <c:pt idx="23">
                  <c:v>4.8417468226505103E-3</c:v>
                </c:pt>
                <c:pt idx="24">
                  <c:v>7.2420487923503828E-4</c:v>
                </c:pt>
                <c:pt idx="25">
                  <c:v>2.8335058627792088E-4</c:v>
                </c:pt>
                <c:pt idx="26">
                  <c:v>3.2213019945149932E-4</c:v>
                </c:pt>
                <c:pt idx="27">
                  <c:v>3.0913474217635004E-2</c:v>
                </c:pt>
                <c:pt idx="28">
                  <c:v>2.8382653787951267E-3</c:v>
                </c:pt>
                <c:pt idx="29">
                  <c:v>3.0203789709432365E-2</c:v>
                </c:pt>
                <c:pt idx="30">
                  <c:v>1.574500973500037E-2</c:v>
                </c:pt>
                <c:pt idx="31">
                  <c:v>4.8576741637753733E-4</c:v>
                </c:pt>
                <c:pt idx="32">
                  <c:v>2.6408640202081608E-3</c:v>
                </c:pt>
                <c:pt idx="33">
                  <c:v>4.6499262360597747E-4</c:v>
                </c:pt>
                <c:pt idx="34">
                  <c:v>2.0339181640587961E-3</c:v>
                </c:pt>
                <c:pt idx="35">
                  <c:v>4.0467647525921531E-3</c:v>
                </c:pt>
                <c:pt idx="36">
                  <c:v>1.0380361535317611E-3</c:v>
                </c:pt>
                <c:pt idx="37">
                  <c:v>5.2346652048791773E-3</c:v>
                </c:pt>
                <c:pt idx="38">
                  <c:v>4.6005723632850104E-3</c:v>
                </c:pt>
                <c:pt idx="39">
                  <c:v>3.2936510347384889E-3</c:v>
                </c:pt>
                <c:pt idx="40">
                  <c:v>2.6259008304636258E-3</c:v>
                </c:pt>
                <c:pt idx="41">
                  <c:v>1.3695095137535385E-3</c:v>
                </c:pt>
                <c:pt idx="42">
                  <c:v>5.0377223677955591E-4</c:v>
                </c:pt>
                <c:pt idx="43">
                  <c:v>2.0320039938102299E-2</c:v>
                </c:pt>
                <c:pt idx="44">
                  <c:v>4.7667707054574893E-4</c:v>
                </c:pt>
                <c:pt idx="45">
                  <c:v>4.2546555757077675E-4</c:v>
                </c:pt>
                <c:pt idx="46">
                  <c:v>7.4868929940217887E-3</c:v>
                </c:pt>
                <c:pt idx="47">
                  <c:v>2.9859642626424551E-4</c:v>
                </c:pt>
                <c:pt idx="48">
                  <c:v>9.0891367168651556E-4</c:v>
                </c:pt>
                <c:pt idx="49">
                  <c:v>4.5483935583714684E-3</c:v>
                </c:pt>
                <c:pt idx="50">
                  <c:v>2.5950683999217076E-3</c:v>
                </c:pt>
                <c:pt idx="51">
                  <c:v>2.6792887503003808E-4</c:v>
                </c:pt>
                <c:pt idx="52">
                  <c:v>2.8824991994677782E-2</c:v>
                </c:pt>
                <c:pt idx="53">
                  <c:v>1.1580792814990654E-3</c:v>
                </c:pt>
                <c:pt idx="54">
                  <c:v>3.0739779362938608E-2</c:v>
                </c:pt>
                <c:pt idx="55">
                  <c:v>1.6951062613926794E-2</c:v>
                </c:pt>
                <c:pt idx="56">
                  <c:v>4.7014784996040156E-4</c:v>
                </c:pt>
                <c:pt idx="57">
                  <c:v>2.3383968559105143E-3</c:v>
                </c:pt>
                <c:pt idx="58">
                  <c:v>5.3893549713734425E-4</c:v>
                </c:pt>
                <c:pt idx="59">
                  <c:v>2.0817441552487734E-3</c:v>
                </c:pt>
                <c:pt idx="60">
                  <c:v>4.0695730568254792E-3</c:v>
                </c:pt>
                <c:pt idx="61">
                  <c:v>9.9700318981946852E-4</c:v>
                </c:pt>
                <c:pt idx="62">
                  <c:v>5.7636969516000267E-3</c:v>
                </c:pt>
                <c:pt idx="63">
                  <c:v>4.2064323039001632E-3</c:v>
                </c:pt>
                <c:pt idx="64">
                  <c:v>2.8178972883159204E-3</c:v>
                </c:pt>
                <c:pt idx="65">
                  <c:v>2.3560923313256849E-3</c:v>
                </c:pt>
                <c:pt idx="66">
                  <c:v>1.0118577162488261E-2</c:v>
                </c:pt>
                <c:pt idx="67">
                  <c:v>3.0277226953086753E-3</c:v>
                </c:pt>
                <c:pt idx="68">
                  <c:v>2.195787246694526E-2</c:v>
                </c:pt>
                <c:pt idx="69">
                  <c:v>1.1254661544338707E-4</c:v>
                </c:pt>
                <c:pt idx="70">
                  <c:v>5.3454970755223723E-4</c:v>
                </c:pt>
                <c:pt idx="71">
                  <c:v>2.6748552242299935E-2</c:v>
                </c:pt>
                <c:pt idx="72">
                  <c:v>2.6799482675312237E-4</c:v>
                </c:pt>
                <c:pt idx="73">
                  <c:v>3.8058101323036005E-3</c:v>
                </c:pt>
                <c:pt idx="74">
                  <c:v>8.8245054279893331E-3</c:v>
                </c:pt>
                <c:pt idx="75">
                  <c:v>4.1373164683869198E-3</c:v>
                </c:pt>
                <c:pt idx="76">
                  <c:v>4.8793283128547237E-5</c:v>
                </c:pt>
                <c:pt idx="77">
                  <c:v>2.9098999420185425E-2</c:v>
                </c:pt>
                <c:pt idx="78">
                  <c:v>2.1149618397755743E-4</c:v>
                </c:pt>
                <c:pt idx="79">
                  <c:v>3.1121672815458346E-2</c:v>
                </c:pt>
                <c:pt idx="80">
                  <c:v>1.7102848934326228E-2</c:v>
                </c:pt>
                <c:pt idx="81">
                  <c:v>4.6305803972883749E-4</c:v>
                </c:pt>
                <c:pt idx="82">
                  <c:v>2.1274455587879629E-3</c:v>
                </c:pt>
                <c:pt idx="83">
                  <c:v>3.1992081672817469E-4</c:v>
                </c:pt>
                <c:pt idx="84">
                  <c:v>1.6892874350816973E-3</c:v>
                </c:pt>
                <c:pt idx="85">
                  <c:v>3.9025503181144461E-3</c:v>
                </c:pt>
                <c:pt idx="86">
                  <c:v>1.0353431248391514E-3</c:v>
                </c:pt>
                <c:pt idx="87">
                  <c:v>4.1274786696935094E-3</c:v>
                </c:pt>
                <c:pt idx="88">
                  <c:v>3.7527786658273251E-3</c:v>
                </c:pt>
                <c:pt idx="89">
                  <c:v>2.5636533958258781E-3</c:v>
                </c:pt>
                <c:pt idx="90">
                  <c:v>2.3087499861049925E-3</c:v>
                </c:pt>
                <c:pt idx="91">
                  <c:v>3.3594301841474022E-2</c:v>
                </c:pt>
                <c:pt idx="92">
                  <c:v>1.0191299929142568E-3</c:v>
                </c:pt>
                <c:pt idx="93">
                  <c:v>2.2762075216002452E-2</c:v>
                </c:pt>
                <c:pt idx="94">
                  <c:v>2.1643157125503383E-5</c:v>
                </c:pt>
                <c:pt idx="95">
                  <c:v>5.0982880334946566E-4</c:v>
                </c:pt>
                <c:pt idx="96">
                  <c:v>7.766348659967845E-2</c:v>
                </c:pt>
                <c:pt idx="97">
                  <c:v>2.7833825532351276E-4</c:v>
                </c:pt>
                <c:pt idx="98">
                  <c:v>7.5895044534662597E-3</c:v>
                </c:pt>
                <c:pt idx="99">
                  <c:v>4.7089530282202381E-5</c:v>
                </c:pt>
                <c:pt idx="100">
                  <c:v>1.5187362791856532E-3</c:v>
                </c:pt>
                <c:pt idx="101">
                  <c:v>9.2332412318043884E-7</c:v>
                </c:pt>
                <c:pt idx="102">
                  <c:v>2.8304962658157944E-2</c:v>
                </c:pt>
                <c:pt idx="103">
                  <c:v>1.0198005020989474E-3</c:v>
                </c:pt>
                <c:pt idx="104">
                  <c:v>3.1118836891365721E-2</c:v>
                </c:pt>
                <c:pt idx="105">
                  <c:v>2.9602542396213308E-2</c:v>
                </c:pt>
                <c:pt idx="106">
                  <c:v>4.6257439375955246E-4</c:v>
                </c:pt>
                <c:pt idx="107">
                  <c:v>1.6632553478128447E-3</c:v>
                </c:pt>
                <c:pt idx="108">
                  <c:v>3.4485056805404652E-4</c:v>
                </c:pt>
                <c:pt idx="109">
                  <c:v>1.7475667743805387E-3</c:v>
                </c:pt>
                <c:pt idx="110">
                  <c:v>5.6306943100466536E-3</c:v>
                </c:pt>
                <c:pt idx="111">
                  <c:v>1.0034444747740367E-3</c:v>
                </c:pt>
                <c:pt idx="112">
                  <c:v>3.1288596626584753E-3</c:v>
                </c:pt>
                <c:pt idx="113">
                  <c:v>3.3818944402253053E-3</c:v>
                </c:pt>
                <c:pt idx="114">
                  <c:v>2.2912507955799538E-3</c:v>
                </c:pt>
                <c:pt idx="115">
                  <c:v>1.9963036979930406E-3</c:v>
                </c:pt>
                <c:pt idx="116">
                  <c:v>4.8343602296650676E-3</c:v>
                </c:pt>
                <c:pt idx="117">
                  <c:v>6.6806457415489809E-2</c:v>
                </c:pt>
                <c:pt idx="118">
                  <c:v>2.7631934745757213E-2</c:v>
                </c:pt>
                <c:pt idx="119">
                  <c:v>7.2876654008170357E-6</c:v>
                </c:pt>
                <c:pt idx="120">
                  <c:v>5.8079285738819083E-4</c:v>
                </c:pt>
                <c:pt idx="121">
                  <c:v>9.3196631135107812E-3</c:v>
                </c:pt>
                <c:pt idx="122">
                  <c:v>2.5955300619832981E-4</c:v>
                </c:pt>
                <c:pt idx="123">
                  <c:v>7.9824668035103155E-4</c:v>
                </c:pt>
                <c:pt idx="124">
                  <c:v>1.0991953847386178E-6</c:v>
                </c:pt>
                <c:pt idx="125">
                  <c:v>5.8433226652704914E-4</c:v>
                </c:pt>
                <c:pt idx="126">
                  <c:v>7.4827286137927503E-3</c:v>
                </c:pt>
                <c:pt idx="127">
                  <c:v>3.6089882067123037E-4</c:v>
                </c:pt>
                <c:pt idx="128">
                  <c:v>8.5511575197125336E-3</c:v>
                </c:pt>
                <c:pt idx="129">
                  <c:v>6.1127040484875057E-3</c:v>
                </c:pt>
                <c:pt idx="130">
                  <c:v>1.3689379321534746E-4</c:v>
                </c:pt>
                <c:pt idx="131">
                  <c:v>4.1337597861777303E-4</c:v>
                </c:pt>
                <c:pt idx="132">
                  <c:v>9.2991929548887059E-5</c:v>
                </c:pt>
                <c:pt idx="133">
                  <c:v>4.4153579409565534E-4</c:v>
                </c:pt>
                <c:pt idx="134">
                  <c:v>1.0237026457147694E-3</c:v>
                </c:pt>
                <c:pt idx="135">
                  <c:v>2.7207284163050264E-4</c:v>
                </c:pt>
                <c:pt idx="136">
                  <c:v>8.5246998868018754E-4</c:v>
                </c:pt>
                <c:pt idx="137">
                  <c:v>2.7098306792049039E-4</c:v>
                </c:pt>
                <c:pt idx="138">
                  <c:v>4.5482506629714525E-4</c:v>
                </c:pt>
                <c:pt idx="139">
                  <c:v>5.2878992373620677E-4</c:v>
                </c:pt>
                <c:pt idx="140">
                  <c:v>1.9727919087134814E-3</c:v>
                </c:pt>
                <c:pt idx="141">
                  <c:v>7.8119815993373562E-4</c:v>
                </c:pt>
                <c:pt idx="142">
                  <c:v>7.6781624126410347E-3</c:v>
                </c:pt>
                <c:pt idx="143">
                  <c:v>2.1544229540876909E-6</c:v>
                </c:pt>
                <c:pt idx="144">
                  <c:v>1.5810826414080277E-4</c:v>
                </c:pt>
                <c:pt idx="145">
                  <c:v>3.7033337168635399E-3</c:v>
                </c:pt>
                <c:pt idx="146">
                  <c:v>6.6457352961296832E-5</c:v>
                </c:pt>
                <c:pt idx="147">
                  <c:v>2.1592594137805407E-4</c:v>
                </c:pt>
                <c:pt idx="148">
                  <c:v>0</c:v>
                </c:pt>
              </c:numCache>
            </c:numRef>
          </c:val>
          <c:smooth val="0"/>
          <c:extLst>
            <c:ext xmlns:c16="http://schemas.microsoft.com/office/drawing/2014/chart" uri="{C3380CC4-5D6E-409C-BE32-E72D297353CC}">
              <c16:uniqueId val="{00000000-F5F1-494C-92F9-F47A1AEF7427}"/>
            </c:ext>
          </c:extLst>
        </c:ser>
        <c:dLbls>
          <c:showLegendKey val="0"/>
          <c:showVal val="0"/>
          <c:showCatName val="0"/>
          <c:showSerName val="0"/>
          <c:showPercent val="0"/>
          <c:showBubbleSize val="0"/>
        </c:dLbls>
        <c:marker val="1"/>
        <c:smooth val="0"/>
        <c:axId val="300425247"/>
        <c:axId val="300427167"/>
      </c:lineChart>
      <c:catAx>
        <c:axId val="300425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427167"/>
        <c:crosses val="autoZero"/>
        <c:auto val="1"/>
        <c:lblAlgn val="ctr"/>
        <c:lblOffset val="100"/>
        <c:noMultiLvlLbl val="0"/>
      </c:catAx>
      <c:valAx>
        <c:axId val="3004271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4252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364191</xdr:colOff>
      <xdr:row>13</xdr:row>
      <xdr:rowOff>23532</xdr:rowOff>
    </xdr:from>
    <xdr:to>
      <xdr:col>9</xdr:col>
      <xdr:colOff>117662</xdr:colOff>
      <xdr:row>27</xdr:row>
      <xdr:rowOff>99732</xdr:rowOff>
    </xdr:to>
    <xdr:graphicFrame macro="">
      <xdr:nvGraphicFramePr>
        <xdr:cNvPr id="2" name="Chart 1">
          <a:extLst>
            <a:ext uri="{FF2B5EF4-FFF2-40B4-BE49-F238E27FC236}">
              <a16:creationId xmlns:a16="http://schemas.microsoft.com/office/drawing/2014/main" id="{2CCCE26D-A581-DFBA-3EEB-25A724A1BE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321607</xdr:colOff>
      <xdr:row>11</xdr:row>
      <xdr:rowOff>78441</xdr:rowOff>
    </xdr:from>
    <xdr:to>
      <xdr:col>6</xdr:col>
      <xdr:colOff>145676</xdr:colOff>
      <xdr:row>28</xdr:row>
      <xdr:rowOff>102254</xdr:rowOff>
    </xdr:to>
    <xdr:graphicFrame macro="">
      <xdr:nvGraphicFramePr>
        <xdr:cNvPr id="2" name="Chart 1">
          <a:extLst>
            <a:ext uri="{FF2B5EF4-FFF2-40B4-BE49-F238E27FC236}">
              <a16:creationId xmlns:a16="http://schemas.microsoft.com/office/drawing/2014/main" id="{30EC4A44-75E6-6750-F8AC-D2C01519B1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484656</xdr:colOff>
      <xdr:row>11</xdr:row>
      <xdr:rowOff>57149</xdr:rowOff>
    </xdr:from>
    <xdr:to>
      <xdr:col>9</xdr:col>
      <xdr:colOff>442073</xdr:colOff>
      <xdr:row>24</xdr:row>
      <xdr:rowOff>104774</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98AAE1B0-39A4-A2AC-E61B-21011E891CA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838391" y="2152649"/>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114300</xdr:colOff>
      <xdr:row>2</xdr:row>
      <xdr:rowOff>14287</xdr:rowOff>
    </xdr:from>
    <xdr:to>
      <xdr:col>9</xdr:col>
      <xdr:colOff>419100</xdr:colOff>
      <xdr:row>16</xdr:row>
      <xdr:rowOff>90487</xdr:rowOff>
    </xdr:to>
    <xdr:graphicFrame macro="">
      <xdr:nvGraphicFramePr>
        <xdr:cNvPr id="3" name="Chart 2">
          <a:extLst>
            <a:ext uri="{FF2B5EF4-FFF2-40B4-BE49-F238E27FC236}">
              <a16:creationId xmlns:a16="http://schemas.microsoft.com/office/drawing/2014/main" id="{FF722887-6223-50FC-AF24-0FDD6E485D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590550</xdr:colOff>
      <xdr:row>2</xdr:row>
      <xdr:rowOff>9525</xdr:rowOff>
    </xdr:from>
    <xdr:to>
      <xdr:col>12</xdr:col>
      <xdr:colOff>590550</xdr:colOff>
      <xdr:row>15</xdr:row>
      <xdr:rowOff>152400</xdr:rowOff>
    </xdr:to>
    <mc:AlternateContent xmlns:mc="http://schemas.openxmlformats.org/markup-compatibility/2006" xmlns:a14="http://schemas.microsoft.com/office/drawing/2010/main">
      <mc:Choice Requires="a14">
        <xdr:graphicFrame macro="">
          <xdr:nvGraphicFramePr>
            <xdr:cNvPr id="4" name="Region 1">
              <a:extLst>
                <a:ext uri="{FF2B5EF4-FFF2-40B4-BE49-F238E27FC236}">
                  <a16:creationId xmlns:a16="http://schemas.microsoft.com/office/drawing/2014/main" id="{DC8CA0AE-1B37-EB51-A875-EC089BBC5883}"/>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7486650" y="390525"/>
              <a:ext cx="1828800" cy="2619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unter" refreshedDate="45712.957065162038" createdVersion="8" refreshedVersion="8" minRefreshableVersion="3" recordCount="4433" xr:uid="{CD312D2E-CB10-4008-9919-450E3EB4A29D}">
  <cacheSource type="worksheet">
    <worksheetSource ref="A1:I1048576" sheet="ExternalData"/>
  </cacheSource>
  <cacheFields count="9">
    <cacheField name="Category" numFmtId="0">
      <sharedItems containsBlank="1"/>
    </cacheField>
    <cacheField name="Subcategory" numFmtId="0">
      <sharedItems containsBlank="1"/>
    </cacheField>
    <cacheField name="Supplier" numFmtId="0">
      <sharedItems containsBlank="1" count="18">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m/>
      </sharedItems>
    </cacheField>
    <cacheField name="Brand" numFmtId="0">
      <sharedItems containsBlank="1" count="26">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m/>
      </sharedItems>
    </cacheField>
    <cacheField name="Region" numFmtId="0">
      <sharedItems containsBlank="1" count="4">
        <s v="Center"/>
        <s v="North"/>
        <s v="South"/>
        <m/>
      </sharedItems>
    </cacheField>
    <cacheField name="Year" numFmtId="0">
      <sharedItems containsString="0" containsBlank="1" containsNumber="1" containsInteger="1" minValue="2018" maxValue="2023" count="7">
        <n v="2018"/>
        <n v="2019"/>
        <n v="2020"/>
        <n v="2021"/>
        <n v="2022"/>
        <n v="2023"/>
        <m/>
      </sharedItems>
    </cacheField>
    <cacheField name="Month" numFmtId="0">
      <sharedItems containsString="0" containsBlank="1" containsNumber="1" containsInteger="1" minValue="1" maxValue="12"/>
    </cacheField>
    <cacheField name="Units Month" numFmtId="0">
      <sharedItems containsString="0" containsBlank="1" containsNumber="1" containsInteger="1" minValue="14" maxValue="1251276"/>
    </cacheField>
    <cacheField name="Values Month" numFmtId="4">
      <sharedItems containsString="0" containsBlank="1" containsNumber="1" containsInteger="1" minValue="56" maxValue="5323871"/>
    </cacheField>
  </cacheFields>
  <extLst>
    <ext xmlns:x14="http://schemas.microsoft.com/office/spreadsheetml/2009/9/main" uri="{725AE2AE-9491-48be-B2B4-4EB974FC3084}">
      <x14:pivotCacheDefinition pivotCacheId="66722897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unter" refreshedDate="45713.019946412038" createdVersion="8" refreshedVersion="8" minRefreshableVersion="3" recordCount="4433" xr:uid="{789CCF93-0C0C-4330-A6C9-4611604A58AD}">
  <cacheSource type="worksheet">
    <worksheetSource ref="A1:M1048576" sheet="ExternalData"/>
  </cacheSource>
  <cacheFields count="13">
    <cacheField name="Category" numFmtId="0">
      <sharedItems containsBlank="1"/>
    </cacheField>
    <cacheField name="Subcategory" numFmtId="0">
      <sharedItems containsBlank="1" count="6">
        <s v="Anti-dandruff"/>
        <s v="Color-safe"/>
        <s v="Moisturizing"/>
        <s v="Organic"/>
        <s v="Volumizing"/>
        <m/>
      </sharedItems>
    </cacheField>
    <cacheField name="Supplier" numFmtId="0">
      <sharedItems containsBlank="1"/>
    </cacheField>
    <cacheField name="Brand" numFmtId="0">
      <sharedItems containsBlank="1" count="26">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m/>
      </sharedItems>
    </cacheField>
    <cacheField name="Region" numFmtId="0">
      <sharedItems containsBlank="1" count="4">
        <s v="Center"/>
        <s v="North"/>
        <s v="South"/>
        <m/>
      </sharedItems>
    </cacheField>
    <cacheField name="Year" numFmtId="0">
      <sharedItems containsString="0" containsBlank="1" containsNumber="1" containsInteger="1" minValue="2018" maxValue="2023" count="7">
        <n v="2018"/>
        <n v="2019"/>
        <n v="2020"/>
        <n v="2021"/>
        <n v="2022"/>
        <n v="2023"/>
        <m/>
      </sharedItems>
    </cacheField>
    <cacheField name="Month" numFmtId="0">
      <sharedItems containsString="0" containsBlank="1" containsNumber="1" containsInteger="1" minValue="1" maxValue="12" count="13">
        <n v="1"/>
        <n v="2"/>
        <n v="3"/>
        <n v="4"/>
        <n v="5"/>
        <n v="6"/>
        <n v="7"/>
        <n v="8"/>
        <n v="9"/>
        <n v="10"/>
        <n v="11"/>
        <n v="12"/>
        <m/>
      </sharedItems>
    </cacheField>
    <cacheField name="Units Month" numFmtId="0">
      <sharedItems containsString="0" containsBlank="1" containsNumber="1" containsInteger="1" minValue="14" maxValue="1251276"/>
    </cacheField>
    <cacheField name="Values Month" numFmtId="4">
      <sharedItems containsString="0" containsBlank="1" containsNumber="1" containsInteger="1" minValue="56" maxValue="5323871"/>
    </cacheField>
    <cacheField name="Units YTD" numFmtId="0">
      <sharedItems containsString="0" containsBlank="1" containsNumber="1" containsInteger="1" minValue="14" maxValue="6002325"/>
    </cacheField>
    <cacheField name="Values YTD" numFmtId="0">
      <sharedItems containsString="0" containsBlank="1" containsNumber="1" containsInteger="1" minValue="70" maxValue="44278533"/>
    </cacheField>
    <cacheField name="Units MAT" numFmtId="4">
      <sharedItems containsString="0" containsBlank="1" containsNumber="1" containsInteger="1" minValue="35" maxValue="6002325"/>
    </cacheField>
    <cacheField name="Values MAT" numFmtId="4">
      <sharedItems containsString="0" containsBlank="1" containsNumber="1" containsInteger="1" minValue="196" maxValue="44278533"/>
    </cacheField>
  </cacheFields>
  <extLst>
    <ext xmlns:x14="http://schemas.microsoft.com/office/spreadsheetml/2009/9/main" uri="{725AE2AE-9491-48be-B2B4-4EB974FC3084}">
      <x14:pivotCacheDefinition pivotCacheId="52642801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unter" refreshedDate="45713.750143171295" createdVersion="8" refreshedVersion="8" minRefreshableVersion="3" recordCount="14" xr:uid="{F44EA834-7536-4484-8985-D3838CDD3E79}">
  <cacheSource type="worksheet">
    <worksheetSource ref="A1:M1048576" sheet="Internal Sales Data"/>
  </cacheSource>
  <cacheFields count="13">
    <cacheField name="Brand" numFmtId="0">
      <sharedItems containsBlank="1"/>
    </cacheField>
    <cacheField name="Product" numFmtId="0">
      <sharedItems containsBlank="1"/>
    </cacheField>
    <cacheField name="Pack Size (ml)" numFmtId="0">
      <sharedItems containsString="0" containsBlank="1" containsNumber="1" containsInteger="1" minValue="100" maxValue="200"/>
    </cacheField>
    <cacheField name="ProductID" numFmtId="0">
      <sharedItems containsBlank="1" count="11">
        <s v="Starbust Ultra Soft 100ml"/>
        <s v="Starbust Extra Shiny 100ml"/>
        <s v="Starbust Strong Hair 100ml"/>
        <s v="Starbust Ultra Soft 150ml"/>
        <s v="Starbust Strong Hair 150ml"/>
        <s v="Starbust Ultra Soft 200ml"/>
        <s v="Shinez Repair 100ml"/>
        <s v="Shinez Repair 125ml"/>
        <s v="Shinez Repair 150ml"/>
        <s v="Shinez Repair 200ml"/>
        <m/>
      </sharedItems>
    </cacheField>
    <cacheField name="Retail Price" numFmtId="0">
      <sharedItems containsString="0" containsBlank="1" containsNumber="1" containsInteger="1" minValue="5" maxValue="725"/>
    </cacheField>
    <cacheField name="Net Price" numFmtId="0">
      <sharedItems containsString="0" containsBlank="1" containsNumber="1" containsInteger="1" minValue="5" maxValue="425"/>
    </cacheField>
    <cacheField name="COGS" numFmtId="0">
      <sharedItems containsString="0" containsBlank="1" containsNumber="1" containsInteger="1" minValue="1" maxValue="115"/>
    </cacheField>
    <cacheField name="Volume 2022" numFmtId="0">
      <sharedItems containsBlank="1" containsMixedTypes="1" containsNumber="1" minValue="231.27" maxValue="3344.41"/>
    </cacheField>
    <cacheField name="Net Sales  2022" numFmtId="0">
      <sharedItems containsString="0" containsBlank="1" containsNumber="1" minValue="1400.826" maxValue="74264223.707000017"/>
    </cacheField>
    <cacheField name="Gross Profit per Unit" numFmtId="0">
      <sharedItems containsString="0" containsBlank="1" containsNumber="1" containsInteger="1" minValue="-80" maxValue="412"/>
    </cacheField>
    <cacheField name="Gross Profit per Product" numFmtId="0">
      <sharedItems containsString="0" containsBlank="1" containsNumber="1" minValue="-87162560" maxValue="25439656"/>
    </cacheField>
    <cacheField name="Gross Margin" numFmtId="0">
      <sharedItems containsString="0" containsBlank="1" containsNumber="1" minValue="-2.2857142857142856" maxValue="0.96941176470588231" count="13">
        <n v="0.70967741935483875"/>
        <n v="-2.2758620689655173"/>
        <n v="0.96428571428571419"/>
        <n v="0.65714285714285714"/>
        <n v="0.64864864864864868"/>
        <n v="-2"/>
        <n v="-2.2857142857142856"/>
        <n v="0.96941176470588231"/>
        <n v="0.70588235294117641"/>
        <n v="-1.8333333333333333"/>
        <m/>
        <n v="5.0764686033399501E-6"/>
        <n v="-0.82862094998509539"/>
      </sharedItems>
    </cacheField>
    <cacheField name="Net Sales Contribution" numFmtId="0">
      <sharedItems containsString="0" containsBlank="1" containsNumber="1" minValue="1.8862729994011376E-5" maxValue="0.5134857418082132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3">
  <r>
    <s v="Shampoo"/>
    <s v="Anti-dandruff"/>
    <x v="0"/>
    <x v="0"/>
    <x v="0"/>
    <x v="0"/>
    <n v="1"/>
    <n v="11560"/>
    <n v="62800"/>
  </r>
  <r>
    <s v="Shampoo"/>
    <s v="Anti-dandruff"/>
    <x v="0"/>
    <x v="0"/>
    <x v="0"/>
    <x v="0"/>
    <n v="2"/>
    <n v="10750"/>
    <n v="58360"/>
  </r>
  <r>
    <s v="Shampoo"/>
    <s v="Anti-dandruff"/>
    <x v="0"/>
    <x v="0"/>
    <x v="0"/>
    <x v="0"/>
    <n v="3"/>
    <n v="11020"/>
    <n v="59840"/>
  </r>
  <r>
    <s v="Shampoo"/>
    <s v="Anti-dandruff"/>
    <x v="0"/>
    <x v="0"/>
    <x v="0"/>
    <x v="0"/>
    <n v="4"/>
    <n v="11310"/>
    <n v="61400"/>
  </r>
  <r>
    <s v="Shampoo"/>
    <s v="Anti-dandruff"/>
    <x v="0"/>
    <x v="0"/>
    <x v="0"/>
    <x v="0"/>
    <n v="5"/>
    <n v="13780"/>
    <n v="74870"/>
  </r>
  <r>
    <s v="Shampoo"/>
    <s v="Anti-dandruff"/>
    <x v="0"/>
    <x v="0"/>
    <x v="0"/>
    <x v="0"/>
    <n v="6"/>
    <n v="13260"/>
    <n v="72050"/>
  </r>
  <r>
    <s v="Shampoo"/>
    <s v="Anti-dandruff"/>
    <x v="0"/>
    <x v="0"/>
    <x v="0"/>
    <x v="0"/>
    <n v="7"/>
    <n v="11710"/>
    <n v="63620"/>
  </r>
  <r>
    <s v="Shampoo"/>
    <s v="Anti-dandruff"/>
    <x v="0"/>
    <x v="0"/>
    <x v="0"/>
    <x v="0"/>
    <n v="8"/>
    <n v="12800"/>
    <n v="69500"/>
  </r>
  <r>
    <s v="Shampoo"/>
    <s v="Anti-dandruff"/>
    <x v="0"/>
    <x v="0"/>
    <x v="0"/>
    <x v="0"/>
    <n v="9"/>
    <n v="9140"/>
    <n v="49640"/>
  </r>
  <r>
    <s v="Shampoo"/>
    <s v="Anti-dandruff"/>
    <x v="0"/>
    <x v="0"/>
    <x v="0"/>
    <x v="0"/>
    <n v="10"/>
    <n v="11690"/>
    <n v="63460"/>
  </r>
  <r>
    <s v="Shampoo"/>
    <s v="Anti-dandruff"/>
    <x v="0"/>
    <x v="0"/>
    <x v="0"/>
    <x v="0"/>
    <n v="11"/>
    <n v="9520"/>
    <n v="51710"/>
  </r>
  <r>
    <s v="Shampoo"/>
    <s v="Anti-dandruff"/>
    <x v="0"/>
    <x v="0"/>
    <x v="0"/>
    <x v="0"/>
    <n v="12"/>
    <n v="13110"/>
    <n v="71200"/>
  </r>
  <r>
    <s v="Shampoo"/>
    <s v="Anti-dandruff"/>
    <x v="0"/>
    <x v="0"/>
    <x v="0"/>
    <x v="1"/>
    <n v="1"/>
    <n v="9280"/>
    <n v="55560"/>
  </r>
  <r>
    <s v="Shampoo"/>
    <s v="Anti-dandruff"/>
    <x v="0"/>
    <x v="0"/>
    <x v="0"/>
    <x v="1"/>
    <n v="2"/>
    <n v="11380"/>
    <n v="68140"/>
  </r>
  <r>
    <s v="Shampoo"/>
    <s v="Anti-dandruff"/>
    <x v="0"/>
    <x v="0"/>
    <x v="0"/>
    <x v="1"/>
    <n v="3"/>
    <n v="10990"/>
    <n v="65840"/>
  </r>
  <r>
    <s v="Shampoo"/>
    <s v="Anti-dandruff"/>
    <x v="0"/>
    <x v="0"/>
    <x v="0"/>
    <x v="1"/>
    <n v="4"/>
    <n v="11920"/>
    <n v="71430"/>
  </r>
  <r>
    <s v="Shampoo"/>
    <s v="Anti-dandruff"/>
    <x v="0"/>
    <x v="0"/>
    <x v="0"/>
    <x v="1"/>
    <n v="5"/>
    <n v="10080"/>
    <n v="60330"/>
  </r>
  <r>
    <s v="Shampoo"/>
    <s v="Anti-dandruff"/>
    <x v="0"/>
    <x v="0"/>
    <x v="0"/>
    <x v="1"/>
    <n v="6"/>
    <n v="9190"/>
    <n v="55050"/>
  </r>
  <r>
    <s v="Shampoo"/>
    <s v="Anti-dandruff"/>
    <x v="0"/>
    <x v="0"/>
    <x v="0"/>
    <x v="1"/>
    <n v="7"/>
    <n v="9430"/>
    <n v="56520"/>
  </r>
  <r>
    <s v="Shampoo"/>
    <s v="Anti-dandruff"/>
    <x v="0"/>
    <x v="0"/>
    <x v="0"/>
    <x v="1"/>
    <n v="8"/>
    <n v="7960"/>
    <n v="47700"/>
  </r>
  <r>
    <s v="Shampoo"/>
    <s v="Anti-dandruff"/>
    <x v="0"/>
    <x v="0"/>
    <x v="0"/>
    <x v="1"/>
    <n v="9"/>
    <n v="9110"/>
    <n v="54500"/>
  </r>
  <r>
    <s v="Shampoo"/>
    <s v="Anti-dandruff"/>
    <x v="0"/>
    <x v="0"/>
    <x v="0"/>
    <x v="1"/>
    <n v="10"/>
    <n v="9720"/>
    <n v="58230"/>
  </r>
  <r>
    <s v="Shampoo"/>
    <s v="Anti-dandruff"/>
    <x v="0"/>
    <x v="0"/>
    <x v="0"/>
    <x v="1"/>
    <n v="11"/>
    <n v="7430"/>
    <n v="44480"/>
  </r>
  <r>
    <s v="Shampoo"/>
    <s v="Anti-dandruff"/>
    <x v="0"/>
    <x v="0"/>
    <x v="0"/>
    <x v="1"/>
    <n v="12"/>
    <n v="8040"/>
    <n v="48180"/>
  </r>
  <r>
    <s v="Shampoo"/>
    <s v="Anti-dandruff"/>
    <x v="0"/>
    <x v="0"/>
    <x v="0"/>
    <x v="2"/>
    <n v="1"/>
    <n v="8170"/>
    <n v="48950"/>
  </r>
  <r>
    <s v="Shampoo"/>
    <s v="Anti-dandruff"/>
    <x v="0"/>
    <x v="0"/>
    <x v="0"/>
    <x v="2"/>
    <n v="2"/>
    <n v="7240"/>
    <n v="43390"/>
  </r>
  <r>
    <s v="Shampoo"/>
    <s v="Anti-dandruff"/>
    <x v="0"/>
    <x v="0"/>
    <x v="0"/>
    <x v="2"/>
    <n v="3"/>
    <n v="10530"/>
    <n v="63090"/>
  </r>
  <r>
    <s v="Shampoo"/>
    <s v="Anti-dandruff"/>
    <x v="0"/>
    <x v="0"/>
    <x v="0"/>
    <x v="2"/>
    <n v="4"/>
    <n v="8930"/>
    <n v="53510"/>
  </r>
  <r>
    <s v="Shampoo"/>
    <s v="Anti-dandruff"/>
    <x v="0"/>
    <x v="0"/>
    <x v="0"/>
    <x v="2"/>
    <n v="5"/>
    <n v="7250"/>
    <n v="43460"/>
  </r>
  <r>
    <s v="Shampoo"/>
    <s v="Anti-dandruff"/>
    <x v="0"/>
    <x v="0"/>
    <x v="0"/>
    <x v="2"/>
    <n v="6"/>
    <n v="8700"/>
    <n v="52140"/>
  </r>
  <r>
    <s v="Shampoo"/>
    <s v="Anti-dandruff"/>
    <x v="0"/>
    <x v="0"/>
    <x v="0"/>
    <x v="2"/>
    <n v="7"/>
    <n v="7170"/>
    <n v="42940"/>
  </r>
  <r>
    <s v="Shampoo"/>
    <s v="Anti-dandruff"/>
    <x v="0"/>
    <x v="0"/>
    <x v="0"/>
    <x v="2"/>
    <n v="8"/>
    <n v="7880"/>
    <n v="47160"/>
  </r>
  <r>
    <s v="Shampoo"/>
    <s v="Anti-dandruff"/>
    <x v="0"/>
    <x v="0"/>
    <x v="0"/>
    <x v="2"/>
    <n v="9"/>
    <n v="7330"/>
    <n v="43910"/>
  </r>
  <r>
    <s v="Shampoo"/>
    <s v="Anti-dandruff"/>
    <x v="0"/>
    <x v="0"/>
    <x v="0"/>
    <x v="2"/>
    <n v="10"/>
    <n v="8500"/>
    <n v="50920"/>
  </r>
  <r>
    <s v="Shampoo"/>
    <s v="Anti-dandruff"/>
    <x v="0"/>
    <x v="0"/>
    <x v="0"/>
    <x v="2"/>
    <n v="11"/>
    <n v="7210"/>
    <n v="43200"/>
  </r>
  <r>
    <s v="Shampoo"/>
    <s v="Anti-dandruff"/>
    <x v="0"/>
    <x v="0"/>
    <x v="0"/>
    <x v="2"/>
    <n v="12"/>
    <n v="8770"/>
    <n v="52550"/>
  </r>
  <r>
    <s v="Shampoo"/>
    <s v="Anti-dandruff"/>
    <x v="0"/>
    <x v="0"/>
    <x v="0"/>
    <x v="3"/>
    <n v="1"/>
    <n v="8950"/>
    <n v="53620"/>
  </r>
  <r>
    <s v="Shampoo"/>
    <s v="Anti-dandruff"/>
    <x v="0"/>
    <x v="0"/>
    <x v="0"/>
    <x v="3"/>
    <n v="2"/>
    <n v="6990"/>
    <n v="41850"/>
  </r>
  <r>
    <s v="Shampoo"/>
    <s v="Anti-dandruff"/>
    <x v="0"/>
    <x v="0"/>
    <x v="0"/>
    <x v="3"/>
    <n v="3"/>
    <n v="8110"/>
    <n v="48550"/>
  </r>
  <r>
    <s v="Shampoo"/>
    <s v="Anti-dandruff"/>
    <x v="0"/>
    <x v="0"/>
    <x v="0"/>
    <x v="3"/>
    <n v="4"/>
    <n v="7240"/>
    <n v="43370"/>
  </r>
  <r>
    <s v="Shampoo"/>
    <s v="Anti-dandruff"/>
    <x v="0"/>
    <x v="0"/>
    <x v="0"/>
    <x v="3"/>
    <n v="5"/>
    <n v="6700"/>
    <n v="40120"/>
  </r>
  <r>
    <s v="Shampoo"/>
    <s v="Anti-dandruff"/>
    <x v="0"/>
    <x v="0"/>
    <x v="0"/>
    <x v="3"/>
    <n v="6"/>
    <n v="7310"/>
    <n v="43810"/>
  </r>
  <r>
    <s v="Shampoo"/>
    <s v="Anti-dandruff"/>
    <x v="0"/>
    <x v="0"/>
    <x v="0"/>
    <x v="3"/>
    <n v="7"/>
    <n v="7390"/>
    <n v="44260"/>
  </r>
  <r>
    <s v="Shampoo"/>
    <s v="Anti-dandruff"/>
    <x v="0"/>
    <x v="0"/>
    <x v="0"/>
    <x v="3"/>
    <n v="8"/>
    <n v="6720"/>
    <n v="40240"/>
  </r>
  <r>
    <s v="Shampoo"/>
    <s v="Anti-dandruff"/>
    <x v="0"/>
    <x v="0"/>
    <x v="0"/>
    <x v="3"/>
    <n v="9"/>
    <n v="7110"/>
    <n v="42580"/>
  </r>
  <r>
    <s v="Shampoo"/>
    <s v="Anti-dandruff"/>
    <x v="0"/>
    <x v="0"/>
    <x v="0"/>
    <x v="3"/>
    <n v="10"/>
    <n v="7480"/>
    <n v="44810"/>
  </r>
  <r>
    <s v="Shampoo"/>
    <s v="Anti-dandruff"/>
    <x v="0"/>
    <x v="0"/>
    <x v="0"/>
    <x v="3"/>
    <n v="11"/>
    <n v="6100"/>
    <n v="36560"/>
  </r>
  <r>
    <s v="Shampoo"/>
    <s v="Anti-dandruff"/>
    <x v="0"/>
    <x v="0"/>
    <x v="0"/>
    <x v="3"/>
    <n v="12"/>
    <n v="7480"/>
    <n v="44810"/>
  </r>
  <r>
    <s v="Shampoo"/>
    <s v="Anti-dandruff"/>
    <x v="0"/>
    <x v="0"/>
    <x v="0"/>
    <x v="4"/>
    <n v="1"/>
    <n v="6660"/>
    <n v="39930"/>
  </r>
  <r>
    <s v="Shampoo"/>
    <s v="Anti-dandruff"/>
    <x v="0"/>
    <x v="0"/>
    <x v="0"/>
    <x v="4"/>
    <n v="2"/>
    <n v="6070"/>
    <n v="36340"/>
  </r>
  <r>
    <s v="Shampoo"/>
    <s v="Anti-dandruff"/>
    <x v="0"/>
    <x v="0"/>
    <x v="0"/>
    <x v="4"/>
    <n v="3"/>
    <n v="6850"/>
    <n v="41030"/>
  </r>
  <r>
    <s v="Shampoo"/>
    <s v="Anti-dandruff"/>
    <x v="0"/>
    <x v="0"/>
    <x v="0"/>
    <x v="4"/>
    <n v="4"/>
    <n v="6310"/>
    <n v="37800"/>
  </r>
  <r>
    <s v="Shampoo"/>
    <s v="Anti-dandruff"/>
    <x v="0"/>
    <x v="0"/>
    <x v="0"/>
    <x v="4"/>
    <n v="5"/>
    <n v="6270"/>
    <n v="37520"/>
  </r>
  <r>
    <s v="Shampoo"/>
    <s v="Anti-dandruff"/>
    <x v="0"/>
    <x v="0"/>
    <x v="0"/>
    <x v="4"/>
    <n v="6"/>
    <n v="7440"/>
    <n v="44580"/>
  </r>
  <r>
    <s v="Shampoo"/>
    <s v="Anti-dandruff"/>
    <x v="0"/>
    <x v="0"/>
    <x v="0"/>
    <x v="4"/>
    <n v="7"/>
    <n v="5420"/>
    <n v="32480"/>
  </r>
  <r>
    <s v="Shampoo"/>
    <s v="Anti-dandruff"/>
    <x v="0"/>
    <x v="0"/>
    <x v="0"/>
    <x v="4"/>
    <n v="8"/>
    <n v="6570"/>
    <n v="39300"/>
  </r>
  <r>
    <s v="Shampoo"/>
    <s v="Anti-dandruff"/>
    <x v="0"/>
    <x v="0"/>
    <x v="0"/>
    <x v="4"/>
    <n v="9"/>
    <n v="4930"/>
    <n v="29550"/>
  </r>
  <r>
    <s v="Shampoo"/>
    <s v="Anti-dandruff"/>
    <x v="0"/>
    <x v="0"/>
    <x v="0"/>
    <x v="4"/>
    <n v="10"/>
    <n v="4660"/>
    <n v="28660"/>
  </r>
  <r>
    <s v="Shampoo"/>
    <s v="Anti-dandruff"/>
    <x v="0"/>
    <x v="0"/>
    <x v="0"/>
    <x v="4"/>
    <n v="11"/>
    <n v="3460"/>
    <n v="23720"/>
  </r>
  <r>
    <s v="Shampoo"/>
    <s v="Anti-dandruff"/>
    <x v="0"/>
    <x v="0"/>
    <x v="0"/>
    <x v="4"/>
    <n v="12"/>
    <n v="2930"/>
    <n v="20120"/>
  </r>
  <r>
    <s v="Shampoo"/>
    <s v="Anti-dandruff"/>
    <x v="0"/>
    <x v="0"/>
    <x v="0"/>
    <x v="5"/>
    <n v="1"/>
    <n v="4310"/>
    <n v="29790"/>
  </r>
  <r>
    <s v="Shampoo"/>
    <s v="Anti-dandruff"/>
    <x v="0"/>
    <x v="0"/>
    <x v="0"/>
    <x v="5"/>
    <n v="2"/>
    <n v="5630"/>
    <n v="38970"/>
  </r>
  <r>
    <s v="Shampoo"/>
    <s v="Anti-dandruff"/>
    <x v="0"/>
    <x v="0"/>
    <x v="0"/>
    <x v="5"/>
    <n v="3"/>
    <n v="5660"/>
    <n v="39270"/>
  </r>
  <r>
    <s v="Shampoo"/>
    <s v="Anti-dandruff"/>
    <x v="0"/>
    <x v="0"/>
    <x v="1"/>
    <x v="0"/>
    <n v="1"/>
    <n v="10910"/>
    <n v="59250"/>
  </r>
  <r>
    <s v="Shampoo"/>
    <s v="Anti-dandruff"/>
    <x v="0"/>
    <x v="0"/>
    <x v="1"/>
    <x v="0"/>
    <n v="2"/>
    <n v="9650"/>
    <n v="52380"/>
  </r>
  <r>
    <s v="Shampoo"/>
    <s v="Anti-dandruff"/>
    <x v="0"/>
    <x v="0"/>
    <x v="1"/>
    <x v="0"/>
    <n v="3"/>
    <n v="11350"/>
    <n v="61660"/>
  </r>
  <r>
    <s v="Shampoo"/>
    <s v="Anti-dandruff"/>
    <x v="0"/>
    <x v="0"/>
    <x v="1"/>
    <x v="0"/>
    <n v="4"/>
    <n v="10870"/>
    <n v="59010"/>
  </r>
  <r>
    <s v="Shampoo"/>
    <s v="Anti-dandruff"/>
    <x v="0"/>
    <x v="0"/>
    <x v="1"/>
    <x v="0"/>
    <n v="5"/>
    <n v="11990"/>
    <n v="65080"/>
  </r>
  <r>
    <s v="Shampoo"/>
    <s v="Anti-dandruff"/>
    <x v="0"/>
    <x v="0"/>
    <x v="1"/>
    <x v="0"/>
    <n v="6"/>
    <n v="10610"/>
    <n v="57630"/>
  </r>
  <r>
    <s v="Shampoo"/>
    <s v="Anti-dandruff"/>
    <x v="0"/>
    <x v="0"/>
    <x v="1"/>
    <x v="0"/>
    <n v="7"/>
    <n v="10900"/>
    <n v="59170"/>
  </r>
  <r>
    <s v="Shampoo"/>
    <s v="Anti-dandruff"/>
    <x v="0"/>
    <x v="0"/>
    <x v="1"/>
    <x v="0"/>
    <n v="8"/>
    <n v="9390"/>
    <n v="50990"/>
  </r>
  <r>
    <s v="Shampoo"/>
    <s v="Anti-dandruff"/>
    <x v="0"/>
    <x v="0"/>
    <x v="1"/>
    <x v="0"/>
    <n v="9"/>
    <n v="8860"/>
    <n v="48130"/>
  </r>
  <r>
    <s v="Shampoo"/>
    <s v="Anti-dandruff"/>
    <x v="0"/>
    <x v="0"/>
    <x v="1"/>
    <x v="0"/>
    <n v="10"/>
    <n v="10170"/>
    <n v="55200"/>
  </r>
  <r>
    <s v="Shampoo"/>
    <s v="Anti-dandruff"/>
    <x v="0"/>
    <x v="0"/>
    <x v="1"/>
    <x v="0"/>
    <n v="11"/>
    <n v="9260"/>
    <n v="50290"/>
  </r>
  <r>
    <s v="Shampoo"/>
    <s v="Anti-dandruff"/>
    <x v="0"/>
    <x v="0"/>
    <x v="1"/>
    <x v="0"/>
    <n v="12"/>
    <n v="10310"/>
    <n v="55960"/>
  </r>
  <r>
    <s v="Shampoo"/>
    <s v="Anti-dandruff"/>
    <x v="0"/>
    <x v="0"/>
    <x v="1"/>
    <x v="1"/>
    <n v="1"/>
    <n v="10290"/>
    <n v="61640"/>
  </r>
  <r>
    <s v="Shampoo"/>
    <s v="Anti-dandruff"/>
    <x v="0"/>
    <x v="0"/>
    <x v="1"/>
    <x v="1"/>
    <n v="2"/>
    <n v="8720"/>
    <n v="52260"/>
  </r>
  <r>
    <s v="Shampoo"/>
    <s v="Anti-dandruff"/>
    <x v="0"/>
    <x v="0"/>
    <x v="1"/>
    <x v="1"/>
    <n v="3"/>
    <n v="8750"/>
    <n v="52360"/>
  </r>
  <r>
    <s v="Shampoo"/>
    <s v="Anti-dandruff"/>
    <x v="0"/>
    <x v="0"/>
    <x v="1"/>
    <x v="1"/>
    <n v="4"/>
    <n v="8970"/>
    <n v="53680"/>
  </r>
  <r>
    <s v="Shampoo"/>
    <s v="Anti-dandruff"/>
    <x v="0"/>
    <x v="0"/>
    <x v="1"/>
    <x v="1"/>
    <n v="5"/>
    <n v="10090"/>
    <n v="60430"/>
  </r>
  <r>
    <s v="Shampoo"/>
    <s v="Anti-dandruff"/>
    <x v="0"/>
    <x v="0"/>
    <x v="1"/>
    <x v="1"/>
    <n v="6"/>
    <n v="9160"/>
    <n v="54870"/>
  </r>
  <r>
    <s v="Shampoo"/>
    <s v="Anti-dandruff"/>
    <x v="0"/>
    <x v="0"/>
    <x v="1"/>
    <x v="1"/>
    <n v="7"/>
    <n v="8920"/>
    <n v="53460"/>
  </r>
  <r>
    <s v="Shampoo"/>
    <s v="Anti-dandruff"/>
    <x v="0"/>
    <x v="0"/>
    <x v="1"/>
    <x v="1"/>
    <n v="8"/>
    <n v="7950"/>
    <n v="47590"/>
  </r>
  <r>
    <s v="Shampoo"/>
    <s v="Anti-dandruff"/>
    <x v="0"/>
    <x v="0"/>
    <x v="1"/>
    <x v="1"/>
    <n v="9"/>
    <n v="9130"/>
    <n v="54650"/>
  </r>
  <r>
    <s v="Shampoo"/>
    <s v="Anti-dandruff"/>
    <x v="0"/>
    <x v="0"/>
    <x v="1"/>
    <x v="1"/>
    <n v="10"/>
    <n v="9090"/>
    <n v="54500"/>
  </r>
  <r>
    <s v="Shampoo"/>
    <s v="Anti-dandruff"/>
    <x v="0"/>
    <x v="0"/>
    <x v="1"/>
    <x v="1"/>
    <n v="11"/>
    <n v="8320"/>
    <n v="49830"/>
  </r>
  <r>
    <s v="Shampoo"/>
    <s v="Anti-dandruff"/>
    <x v="0"/>
    <x v="0"/>
    <x v="1"/>
    <x v="1"/>
    <n v="12"/>
    <n v="7170"/>
    <n v="42940"/>
  </r>
  <r>
    <s v="Shampoo"/>
    <s v="Anti-dandruff"/>
    <x v="0"/>
    <x v="0"/>
    <x v="1"/>
    <x v="2"/>
    <n v="1"/>
    <n v="9510"/>
    <n v="56950"/>
  </r>
  <r>
    <s v="Shampoo"/>
    <s v="Anti-dandruff"/>
    <x v="0"/>
    <x v="0"/>
    <x v="1"/>
    <x v="2"/>
    <n v="2"/>
    <n v="8580"/>
    <n v="51400"/>
  </r>
  <r>
    <s v="Shampoo"/>
    <s v="Anti-dandruff"/>
    <x v="0"/>
    <x v="0"/>
    <x v="1"/>
    <x v="2"/>
    <n v="3"/>
    <n v="9210"/>
    <n v="55150"/>
  </r>
  <r>
    <s v="Shampoo"/>
    <s v="Anti-dandruff"/>
    <x v="0"/>
    <x v="0"/>
    <x v="1"/>
    <x v="2"/>
    <n v="4"/>
    <n v="9710"/>
    <n v="58170"/>
  </r>
  <r>
    <s v="Shampoo"/>
    <s v="Anti-dandruff"/>
    <x v="0"/>
    <x v="0"/>
    <x v="1"/>
    <x v="2"/>
    <n v="5"/>
    <n v="8700"/>
    <n v="52090"/>
  </r>
  <r>
    <s v="Shampoo"/>
    <s v="Anti-dandruff"/>
    <x v="0"/>
    <x v="0"/>
    <x v="1"/>
    <x v="2"/>
    <n v="6"/>
    <n v="8440"/>
    <n v="50620"/>
  </r>
  <r>
    <s v="Shampoo"/>
    <s v="Anti-dandruff"/>
    <x v="0"/>
    <x v="0"/>
    <x v="1"/>
    <x v="2"/>
    <n v="7"/>
    <n v="9010"/>
    <n v="53980"/>
  </r>
  <r>
    <s v="Shampoo"/>
    <s v="Anti-dandruff"/>
    <x v="0"/>
    <x v="0"/>
    <x v="1"/>
    <x v="2"/>
    <n v="8"/>
    <n v="6450"/>
    <n v="38660"/>
  </r>
  <r>
    <s v="Shampoo"/>
    <s v="Anti-dandruff"/>
    <x v="0"/>
    <x v="0"/>
    <x v="1"/>
    <x v="2"/>
    <n v="9"/>
    <n v="8040"/>
    <n v="48140"/>
  </r>
  <r>
    <s v="Shampoo"/>
    <s v="Anti-dandruff"/>
    <x v="0"/>
    <x v="0"/>
    <x v="1"/>
    <x v="2"/>
    <n v="10"/>
    <n v="8820"/>
    <n v="52820"/>
  </r>
  <r>
    <s v="Shampoo"/>
    <s v="Anti-dandruff"/>
    <x v="0"/>
    <x v="0"/>
    <x v="1"/>
    <x v="2"/>
    <n v="11"/>
    <n v="8270"/>
    <n v="49540"/>
  </r>
  <r>
    <s v="Shampoo"/>
    <s v="Anti-dandruff"/>
    <x v="0"/>
    <x v="0"/>
    <x v="1"/>
    <x v="2"/>
    <n v="12"/>
    <n v="8360"/>
    <n v="50090"/>
  </r>
  <r>
    <s v="Shampoo"/>
    <s v="Anti-dandruff"/>
    <x v="0"/>
    <x v="0"/>
    <x v="1"/>
    <x v="3"/>
    <n v="1"/>
    <n v="8490"/>
    <n v="50870"/>
  </r>
  <r>
    <s v="Shampoo"/>
    <s v="Anti-dandruff"/>
    <x v="0"/>
    <x v="0"/>
    <x v="1"/>
    <x v="3"/>
    <n v="2"/>
    <n v="7360"/>
    <n v="44080"/>
  </r>
  <r>
    <s v="Shampoo"/>
    <s v="Anti-dandruff"/>
    <x v="0"/>
    <x v="0"/>
    <x v="1"/>
    <x v="3"/>
    <n v="3"/>
    <n v="7460"/>
    <n v="44660"/>
  </r>
  <r>
    <s v="Shampoo"/>
    <s v="Anti-dandruff"/>
    <x v="0"/>
    <x v="0"/>
    <x v="1"/>
    <x v="3"/>
    <n v="4"/>
    <n v="8910"/>
    <n v="53390"/>
  </r>
  <r>
    <s v="Shampoo"/>
    <s v="Anti-dandruff"/>
    <x v="0"/>
    <x v="0"/>
    <x v="1"/>
    <x v="3"/>
    <n v="5"/>
    <n v="7490"/>
    <n v="44890"/>
  </r>
  <r>
    <s v="Shampoo"/>
    <s v="Anti-dandruff"/>
    <x v="0"/>
    <x v="0"/>
    <x v="1"/>
    <x v="3"/>
    <n v="6"/>
    <n v="7520"/>
    <n v="45060"/>
  </r>
  <r>
    <s v="Shampoo"/>
    <s v="Anti-dandruff"/>
    <x v="0"/>
    <x v="0"/>
    <x v="1"/>
    <x v="3"/>
    <n v="7"/>
    <n v="8200"/>
    <n v="49100"/>
  </r>
  <r>
    <s v="Shampoo"/>
    <s v="Anti-dandruff"/>
    <x v="0"/>
    <x v="0"/>
    <x v="1"/>
    <x v="3"/>
    <n v="8"/>
    <n v="7780"/>
    <n v="46650"/>
  </r>
  <r>
    <s v="Shampoo"/>
    <s v="Anti-dandruff"/>
    <x v="0"/>
    <x v="0"/>
    <x v="1"/>
    <x v="3"/>
    <n v="9"/>
    <n v="7490"/>
    <n v="44860"/>
  </r>
  <r>
    <s v="Shampoo"/>
    <s v="Anti-dandruff"/>
    <x v="0"/>
    <x v="0"/>
    <x v="1"/>
    <x v="3"/>
    <n v="10"/>
    <n v="7990"/>
    <n v="47890"/>
  </r>
  <r>
    <s v="Shampoo"/>
    <s v="Anti-dandruff"/>
    <x v="0"/>
    <x v="0"/>
    <x v="1"/>
    <x v="3"/>
    <n v="11"/>
    <n v="6780"/>
    <n v="40610"/>
  </r>
  <r>
    <s v="Shampoo"/>
    <s v="Anti-dandruff"/>
    <x v="0"/>
    <x v="0"/>
    <x v="1"/>
    <x v="3"/>
    <n v="12"/>
    <n v="8170"/>
    <n v="48930"/>
  </r>
  <r>
    <s v="Shampoo"/>
    <s v="Anti-dandruff"/>
    <x v="0"/>
    <x v="0"/>
    <x v="1"/>
    <x v="4"/>
    <n v="1"/>
    <n v="7000"/>
    <n v="41950"/>
  </r>
  <r>
    <s v="Shampoo"/>
    <s v="Anti-dandruff"/>
    <x v="0"/>
    <x v="0"/>
    <x v="1"/>
    <x v="4"/>
    <n v="2"/>
    <n v="7460"/>
    <n v="44680"/>
  </r>
  <r>
    <s v="Shampoo"/>
    <s v="Anti-dandruff"/>
    <x v="0"/>
    <x v="0"/>
    <x v="1"/>
    <x v="4"/>
    <n v="3"/>
    <n v="8030"/>
    <n v="48110"/>
  </r>
  <r>
    <s v="Shampoo"/>
    <s v="Anti-dandruff"/>
    <x v="0"/>
    <x v="0"/>
    <x v="1"/>
    <x v="4"/>
    <n v="4"/>
    <n v="6830"/>
    <n v="40960"/>
  </r>
  <r>
    <s v="Shampoo"/>
    <s v="Anti-dandruff"/>
    <x v="0"/>
    <x v="0"/>
    <x v="1"/>
    <x v="4"/>
    <n v="5"/>
    <n v="7390"/>
    <n v="44290"/>
  </r>
  <r>
    <s v="Shampoo"/>
    <s v="Anti-dandruff"/>
    <x v="0"/>
    <x v="0"/>
    <x v="1"/>
    <x v="4"/>
    <n v="6"/>
    <n v="7610"/>
    <n v="45560"/>
  </r>
  <r>
    <s v="Shampoo"/>
    <s v="Anti-dandruff"/>
    <x v="0"/>
    <x v="0"/>
    <x v="1"/>
    <x v="4"/>
    <n v="7"/>
    <n v="7030"/>
    <n v="42120"/>
  </r>
  <r>
    <s v="Shampoo"/>
    <s v="Anti-dandruff"/>
    <x v="0"/>
    <x v="0"/>
    <x v="1"/>
    <x v="4"/>
    <n v="8"/>
    <n v="5880"/>
    <n v="35260"/>
  </r>
  <r>
    <s v="Shampoo"/>
    <s v="Anti-dandruff"/>
    <x v="0"/>
    <x v="0"/>
    <x v="1"/>
    <x v="4"/>
    <n v="9"/>
    <n v="4800"/>
    <n v="28730"/>
  </r>
  <r>
    <s v="Shampoo"/>
    <s v="Anti-dandruff"/>
    <x v="0"/>
    <x v="0"/>
    <x v="1"/>
    <x v="4"/>
    <n v="10"/>
    <n v="3350"/>
    <n v="20450"/>
  </r>
  <r>
    <s v="Shampoo"/>
    <s v="Anti-dandruff"/>
    <x v="0"/>
    <x v="0"/>
    <x v="1"/>
    <x v="4"/>
    <n v="11"/>
    <n v="2210"/>
    <n v="15180"/>
  </r>
  <r>
    <s v="Shampoo"/>
    <s v="Anti-dandruff"/>
    <x v="0"/>
    <x v="0"/>
    <x v="1"/>
    <x v="4"/>
    <n v="12"/>
    <n v="1750"/>
    <n v="12010"/>
  </r>
  <r>
    <s v="Shampoo"/>
    <s v="Anti-dandruff"/>
    <x v="0"/>
    <x v="0"/>
    <x v="1"/>
    <x v="5"/>
    <n v="1"/>
    <n v="4310"/>
    <n v="29820"/>
  </r>
  <r>
    <s v="Shampoo"/>
    <s v="Anti-dandruff"/>
    <x v="0"/>
    <x v="0"/>
    <x v="1"/>
    <x v="5"/>
    <n v="2"/>
    <n v="5570"/>
    <n v="38540"/>
  </r>
  <r>
    <s v="Shampoo"/>
    <s v="Anti-dandruff"/>
    <x v="0"/>
    <x v="0"/>
    <x v="1"/>
    <x v="5"/>
    <n v="3"/>
    <n v="5790"/>
    <n v="40100"/>
  </r>
  <r>
    <s v="Shampoo"/>
    <s v="Anti-dandruff"/>
    <x v="0"/>
    <x v="0"/>
    <x v="2"/>
    <x v="0"/>
    <n v="1"/>
    <n v="6920"/>
    <n v="37540"/>
  </r>
  <r>
    <s v="Shampoo"/>
    <s v="Anti-dandruff"/>
    <x v="0"/>
    <x v="0"/>
    <x v="2"/>
    <x v="0"/>
    <n v="2"/>
    <n v="6790"/>
    <n v="36850"/>
  </r>
  <r>
    <s v="Shampoo"/>
    <s v="Anti-dandruff"/>
    <x v="0"/>
    <x v="0"/>
    <x v="2"/>
    <x v="0"/>
    <n v="3"/>
    <n v="8100"/>
    <n v="43940"/>
  </r>
  <r>
    <s v="Shampoo"/>
    <s v="Anti-dandruff"/>
    <x v="0"/>
    <x v="0"/>
    <x v="2"/>
    <x v="0"/>
    <n v="4"/>
    <n v="5200"/>
    <n v="28230"/>
  </r>
  <r>
    <s v="Shampoo"/>
    <s v="Anti-dandruff"/>
    <x v="0"/>
    <x v="0"/>
    <x v="2"/>
    <x v="0"/>
    <n v="5"/>
    <n v="6630"/>
    <n v="35970"/>
  </r>
  <r>
    <s v="Shampoo"/>
    <s v="Anti-dandruff"/>
    <x v="0"/>
    <x v="0"/>
    <x v="2"/>
    <x v="0"/>
    <n v="6"/>
    <n v="7450"/>
    <n v="40430"/>
  </r>
  <r>
    <s v="Shampoo"/>
    <s v="Anti-dandruff"/>
    <x v="0"/>
    <x v="0"/>
    <x v="2"/>
    <x v="0"/>
    <n v="7"/>
    <n v="4090"/>
    <n v="22180"/>
  </r>
  <r>
    <s v="Shampoo"/>
    <s v="Anti-dandruff"/>
    <x v="0"/>
    <x v="0"/>
    <x v="2"/>
    <x v="0"/>
    <n v="8"/>
    <n v="3820"/>
    <n v="20770"/>
  </r>
  <r>
    <s v="Shampoo"/>
    <s v="Anti-dandruff"/>
    <x v="0"/>
    <x v="0"/>
    <x v="2"/>
    <x v="0"/>
    <n v="9"/>
    <n v="6120"/>
    <n v="33200"/>
  </r>
  <r>
    <s v="Shampoo"/>
    <s v="Anti-dandruff"/>
    <x v="0"/>
    <x v="0"/>
    <x v="2"/>
    <x v="0"/>
    <n v="10"/>
    <n v="6160"/>
    <n v="33480"/>
  </r>
  <r>
    <s v="Shampoo"/>
    <s v="Anti-dandruff"/>
    <x v="0"/>
    <x v="0"/>
    <x v="2"/>
    <x v="0"/>
    <n v="11"/>
    <n v="7020"/>
    <n v="38120"/>
  </r>
  <r>
    <s v="Shampoo"/>
    <s v="Anti-dandruff"/>
    <x v="0"/>
    <x v="0"/>
    <x v="2"/>
    <x v="0"/>
    <n v="12"/>
    <n v="5440"/>
    <n v="29540"/>
  </r>
  <r>
    <s v="Shampoo"/>
    <s v="Anti-dandruff"/>
    <x v="0"/>
    <x v="0"/>
    <x v="2"/>
    <x v="1"/>
    <n v="1"/>
    <n v="6830"/>
    <n v="40910"/>
  </r>
  <r>
    <s v="Shampoo"/>
    <s v="Anti-dandruff"/>
    <x v="0"/>
    <x v="0"/>
    <x v="2"/>
    <x v="1"/>
    <n v="2"/>
    <n v="5020"/>
    <n v="30010"/>
  </r>
  <r>
    <s v="Shampoo"/>
    <s v="Anti-dandruff"/>
    <x v="0"/>
    <x v="0"/>
    <x v="2"/>
    <x v="1"/>
    <n v="3"/>
    <n v="5120"/>
    <n v="30660"/>
  </r>
  <r>
    <s v="Shampoo"/>
    <s v="Anti-dandruff"/>
    <x v="0"/>
    <x v="0"/>
    <x v="2"/>
    <x v="1"/>
    <n v="4"/>
    <n v="5270"/>
    <n v="31590"/>
  </r>
  <r>
    <s v="Shampoo"/>
    <s v="Anti-dandruff"/>
    <x v="0"/>
    <x v="0"/>
    <x v="2"/>
    <x v="1"/>
    <n v="5"/>
    <n v="5360"/>
    <n v="32130"/>
  </r>
  <r>
    <s v="Shampoo"/>
    <s v="Anti-dandruff"/>
    <x v="0"/>
    <x v="0"/>
    <x v="2"/>
    <x v="1"/>
    <n v="6"/>
    <n v="5720"/>
    <n v="34290"/>
  </r>
  <r>
    <s v="Shampoo"/>
    <s v="Anti-dandruff"/>
    <x v="0"/>
    <x v="0"/>
    <x v="2"/>
    <x v="1"/>
    <n v="7"/>
    <n v="4120"/>
    <n v="24670"/>
  </r>
  <r>
    <s v="Shampoo"/>
    <s v="Anti-dandruff"/>
    <x v="0"/>
    <x v="0"/>
    <x v="2"/>
    <x v="1"/>
    <n v="8"/>
    <n v="3380"/>
    <n v="20270"/>
  </r>
  <r>
    <s v="Shampoo"/>
    <s v="Anti-dandruff"/>
    <x v="0"/>
    <x v="0"/>
    <x v="2"/>
    <x v="1"/>
    <n v="9"/>
    <n v="4530"/>
    <n v="27140"/>
  </r>
  <r>
    <s v="Shampoo"/>
    <s v="Anti-dandruff"/>
    <x v="0"/>
    <x v="0"/>
    <x v="2"/>
    <x v="1"/>
    <n v="10"/>
    <n v="4960"/>
    <n v="29710"/>
  </r>
  <r>
    <s v="Shampoo"/>
    <s v="Anti-dandruff"/>
    <x v="0"/>
    <x v="0"/>
    <x v="2"/>
    <x v="1"/>
    <n v="11"/>
    <n v="4890"/>
    <n v="29260"/>
  </r>
  <r>
    <s v="Shampoo"/>
    <s v="Anti-dandruff"/>
    <x v="0"/>
    <x v="0"/>
    <x v="2"/>
    <x v="1"/>
    <n v="12"/>
    <n v="4510"/>
    <n v="26970"/>
  </r>
  <r>
    <s v="Shampoo"/>
    <s v="Anti-dandruff"/>
    <x v="0"/>
    <x v="0"/>
    <x v="2"/>
    <x v="2"/>
    <n v="1"/>
    <n v="4140"/>
    <n v="24800"/>
  </r>
  <r>
    <s v="Shampoo"/>
    <s v="Anti-dandruff"/>
    <x v="0"/>
    <x v="0"/>
    <x v="2"/>
    <x v="2"/>
    <n v="2"/>
    <n v="3940"/>
    <n v="23570"/>
  </r>
  <r>
    <s v="Shampoo"/>
    <s v="Anti-dandruff"/>
    <x v="0"/>
    <x v="0"/>
    <x v="2"/>
    <x v="2"/>
    <n v="3"/>
    <n v="3980"/>
    <n v="23840"/>
  </r>
  <r>
    <s v="Shampoo"/>
    <s v="Anti-dandruff"/>
    <x v="0"/>
    <x v="0"/>
    <x v="2"/>
    <x v="2"/>
    <n v="4"/>
    <n v="3860"/>
    <n v="23100"/>
  </r>
  <r>
    <s v="Shampoo"/>
    <s v="Anti-dandruff"/>
    <x v="0"/>
    <x v="0"/>
    <x v="2"/>
    <x v="2"/>
    <n v="5"/>
    <n v="4380"/>
    <n v="26240"/>
  </r>
  <r>
    <s v="Shampoo"/>
    <s v="Anti-dandruff"/>
    <x v="0"/>
    <x v="0"/>
    <x v="2"/>
    <x v="2"/>
    <n v="6"/>
    <n v="5120"/>
    <n v="30700"/>
  </r>
  <r>
    <s v="Shampoo"/>
    <s v="Anti-dandruff"/>
    <x v="0"/>
    <x v="0"/>
    <x v="2"/>
    <x v="2"/>
    <n v="7"/>
    <n v="3450"/>
    <n v="20690"/>
  </r>
  <r>
    <s v="Shampoo"/>
    <s v="Anti-dandruff"/>
    <x v="0"/>
    <x v="0"/>
    <x v="2"/>
    <x v="2"/>
    <n v="8"/>
    <n v="3260"/>
    <n v="19520"/>
  </r>
  <r>
    <s v="Shampoo"/>
    <s v="Anti-dandruff"/>
    <x v="0"/>
    <x v="0"/>
    <x v="2"/>
    <x v="2"/>
    <n v="9"/>
    <n v="4600"/>
    <n v="27540"/>
  </r>
  <r>
    <s v="Shampoo"/>
    <s v="Anti-dandruff"/>
    <x v="0"/>
    <x v="0"/>
    <x v="2"/>
    <x v="2"/>
    <n v="10"/>
    <n v="4330"/>
    <n v="25960"/>
  </r>
  <r>
    <s v="Shampoo"/>
    <s v="Anti-dandruff"/>
    <x v="0"/>
    <x v="0"/>
    <x v="2"/>
    <x v="2"/>
    <n v="11"/>
    <n v="3350"/>
    <n v="20030"/>
  </r>
  <r>
    <s v="Shampoo"/>
    <s v="Anti-dandruff"/>
    <x v="0"/>
    <x v="0"/>
    <x v="2"/>
    <x v="2"/>
    <n v="12"/>
    <n v="3390"/>
    <n v="20340"/>
  </r>
  <r>
    <s v="Shampoo"/>
    <s v="Anti-dandruff"/>
    <x v="0"/>
    <x v="0"/>
    <x v="2"/>
    <x v="3"/>
    <n v="1"/>
    <n v="3520"/>
    <n v="21090"/>
  </r>
  <r>
    <s v="Shampoo"/>
    <s v="Anti-dandruff"/>
    <x v="0"/>
    <x v="0"/>
    <x v="2"/>
    <x v="3"/>
    <n v="2"/>
    <n v="3850"/>
    <n v="23050"/>
  </r>
  <r>
    <s v="Shampoo"/>
    <s v="Anti-dandruff"/>
    <x v="0"/>
    <x v="0"/>
    <x v="2"/>
    <x v="3"/>
    <n v="3"/>
    <n v="4110"/>
    <n v="24640"/>
  </r>
  <r>
    <s v="Shampoo"/>
    <s v="Anti-dandruff"/>
    <x v="0"/>
    <x v="0"/>
    <x v="2"/>
    <x v="3"/>
    <n v="4"/>
    <n v="4030"/>
    <n v="24120"/>
  </r>
  <r>
    <s v="Shampoo"/>
    <s v="Anti-dandruff"/>
    <x v="0"/>
    <x v="0"/>
    <x v="2"/>
    <x v="3"/>
    <n v="5"/>
    <n v="3210"/>
    <n v="19190"/>
  </r>
  <r>
    <s v="Shampoo"/>
    <s v="Anti-dandruff"/>
    <x v="0"/>
    <x v="0"/>
    <x v="2"/>
    <x v="3"/>
    <n v="6"/>
    <n v="5170"/>
    <n v="30920"/>
  </r>
  <r>
    <s v="Shampoo"/>
    <s v="Anti-dandruff"/>
    <x v="0"/>
    <x v="0"/>
    <x v="2"/>
    <x v="3"/>
    <n v="7"/>
    <n v="3340"/>
    <n v="19990"/>
  </r>
  <r>
    <s v="Shampoo"/>
    <s v="Anti-dandruff"/>
    <x v="0"/>
    <x v="0"/>
    <x v="2"/>
    <x v="3"/>
    <n v="8"/>
    <n v="3310"/>
    <n v="19870"/>
  </r>
  <r>
    <s v="Shampoo"/>
    <s v="Anti-dandruff"/>
    <x v="0"/>
    <x v="0"/>
    <x v="2"/>
    <x v="3"/>
    <n v="9"/>
    <n v="3510"/>
    <n v="21050"/>
  </r>
  <r>
    <s v="Shampoo"/>
    <s v="Anti-dandruff"/>
    <x v="0"/>
    <x v="0"/>
    <x v="2"/>
    <x v="3"/>
    <n v="10"/>
    <n v="3640"/>
    <n v="21810"/>
  </r>
  <r>
    <s v="Shampoo"/>
    <s v="Anti-dandruff"/>
    <x v="0"/>
    <x v="0"/>
    <x v="2"/>
    <x v="3"/>
    <n v="11"/>
    <n v="3350"/>
    <n v="20050"/>
  </r>
  <r>
    <s v="Shampoo"/>
    <s v="Anti-dandruff"/>
    <x v="0"/>
    <x v="0"/>
    <x v="2"/>
    <x v="3"/>
    <n v="12"/>
    <n v="3920"/>
    <n v="23470"/>
  </r>
  <r>
    <s v="Shampoo"/>
    <s v="Anti-dandruff"/>
    <x v="0"/>
    <x v="0"/>
    <x v="2"/>
    <x v="4"/>
    <n v="1"/>
    <n v="4310"/>
    <n v="25810"/>
  </r>
  <r>
    <s v="Shampoo"/>
    <s v="Anti-dandruff"/>
    <x v="0"/>
    <x v="0"/>
    <x v="2"/>
    <x v="4"/>
    <n v="2"/>
    <n v="3700"/>
    <n v="22150"/>
  </r>
  <r>
    <s v="Shampoo"/>
    <s v="Anti-dandruff"/>
    <x v="0"/>
    <x v="0"/>
    <x v="2"/>
    <x v="4"/>
    <n v="3"/>
    <n v="4120"/>
    <n v="24710"/>
  </r>
  <r>
    <s v="Shampoo"/>
    <s v="Anti-dandruff"/>
    <x v="0"/>
    <x v="0"/>
    <x v="2"/>
    <x v="4"/>
    <n v="4"/>
    <n v="4150"/>
    <n v="24870"/>
  </r>
  <r>
    <s v="Shampoo"/>
    <s v="Anti-dandruff"/>
    <x v="0"/>
    <x v="0"/>
    <x v="2"/>
    <x v="4"/>
    <n v="5"/>
    <n v="3730"/>
    <n v="22370"/>
  </r>
  <r>
    <s v="Shampoo"/>
    <s v="Anti-dandruff"/>
    <x v="0"/>
    <x v="0"/>
    <x v="2"/>
    <x v="4"/>
    <n v="6"/>
    <n v="4450"/>
    <n v="26640"/>
  </r>
  <r>
    <s v="Shampoo"/>
    <s v="Anti-dandruff"/>
    <x v="0"/>
    <x v="0"/>
    <x v="2"/>
    <x v="4"/>
    <n v="7"/>
    <n v="3200"/>
    <n v="19170"/>
  </r>
  <r>
    <s v="Shampoo"/>
    <s v="Anti-dandruff"/>
    <x v="0"/>
    <x v="0"/>
    <x v="2"/>
    <x v="4"/>
    <n v="8"/>
    <n v="3010"/>
    <n v="18060"/>
  </r>
  <r>
    <s v="Shampoo"/>
    <s v="Anti-dandruff"/>
    <x v="0"/>
    <x v="0"/>
    <x v="2"/>
    <x v="4"/>
    <n v="9"/>
    <n v="2560"/>
    <n v="15340"/>
  </r>
  <r>
    <s v="Shampoo"/>
    <s v="Anti-dandruff"/>
    <x v="0"/>
    <x v="0"/>
    <x v="2"/>
    <x v="4"/>
    <n v="10"/>
    <n v="1990"/>
    <n v="12140"/>
  </r>
  <r>
    <s v="Shampoo"/>
    <s v="Anti-dandruff"/>
    <x v="0"/>
    <x v="0"/>
    <x v="2"/>
    <x v="4"/>
    <n v="11"/>
    <n v="1740"/>
    <n v="11900"/>
  </r>
  <r>
    <s v="Shampoo"/>
    <s v="Anti-dandruff"/>
    <x v="0"/>
    <x v="0"/>
    <x v="2"/>
    <x v="4"/>
    <n v="12"/>
    <n v="830"/>
    <n v="5720"/>
  </r>
  <r>
    <s v="Shampoo"/>
    <s v="Anti-dandruff"/>
    <x v="0"/>
    <x v="0"/>
    <x v="2"/>
    <x v="5"/>
    <n v="1"/>
    <n v="2150"/>
    <n v="14950"/>
  </r>
  <r>
    <s v="Shampoo"/>
    <s v="Anti-dandruff"/>
    <x v="0"/>
    <x v="0"/>
    <x v="2"/>
    <x v="5"/>
    <n v="2"/>
    <n v="2100"/>
    <n v="14480"/>
  </r>
  <r>
    <s v="Shampoo"/>
    <s v="Anti-dandruff"/>
    <x v="0"/>
    <x v="0"/>
    <x v="2"/>
    <x v="5"/>
    <n v="3"/>
    <n v="2500"/>
    <n v="17330"/>
  </r>
  <r>
    <s v="Shampoo"/>
    <s v="Anti-dandruff"/>
    <x v="1"/>
    <x v="1"/>
    <x v="0"/>
    <x v="0"/>
    <n v="1"/>
    <n v="24570"/>
    <n v="152340"/>
  </r>
  <r>
    <s v="Shampoo"/>
    <s v="Anti-dandruff"/>
    <x v="1"/>
    <x v="1"/>
    <x v="0"/>
    <x v="0"/>
    <n v="2"/>
    <n v="17270"/>
    <n v="107120"/>
  </r>
  <r>
    <s v="Shampoo"/>
    <s v="Anti-dandruff"/>
    <x v="1"/>
    <x v="1"/>
    <x v="0"/>
    <x v="0"/>
    <n v="3"/>
    <n v="23310"/>
    <n v="144530"/>
  </r>
  <r>
    <s v="Shampoo"/>
    <s v="Anti-dandruff"/>
    <x v="1"/>
    <x v="1"/>
    <x v="0"/>
    <x v="0"/>
    <n v="4"/>
    <n v="12430"/>
    <n v="77110"/>
  </r>
  <r>
    <s v="Shampoo"/>
    <s v="Anti-dandruff"/>
    <x v="1"/>
    <x v="1"/>
    <x v="0"/>
    <x v="0"/>
    <n v="5"/>
    <n v="22130"/>
    <n v="137220"/>
  </r>
  <r>
    <s v="Shampoo"/>
    <s v="Anti-dandruff"/>
    <x v="1"/>
    <x v="1"/>
    <x v="0"/>
    <x v="0"/>
    <n v="6"/>
    <n v="22950"/>
    <n v="142250"/>
  </r>
  <r>
    <s v="Shampoo"/>
    <s v="Anti-dandruff"/>
    <x v="1"/>
    <x v="1"/>
    <x v="0"/>
    <x v="0"/>
    <n v="7"/>
    <n v="23980"/>
    <n v="148670"/>
  </r>
  <r>
    <s v="Shampoo"/>
    <s v="Anti-dandruff"/>
    <x v="1"/>
    <x v="1"/>
    <x v="0"/>
    <x v="0"/>
    <n v="8"/>
    <n v="21100"/>
    <n v="130810"/>
  </r>
  <r>
    <s v="Shampoo"/>
    <s v="Anti-dandruff"/>
    <x v="1"/>
    <x v="1"/>
    <x v="0"/>
    <x v="0"/>
    <n v="9"/>
    <n v="22790"/>
    <n v="141310"/>
  </r>
  <r>
    <s v="Shampoo"/>
    <s v="Anti-dandruff"/>
    <x v="1"/>
    <x v="1"/>
    <x v="0"/>
    <x v="0"/>
    <n v="10"/>
    <n v="24020"/>
    <n v="148920"/>
  </r>
  <r>
    <s v="Shampoo"/>
    <s v="Anti-dandruff"/>
    <x v="1"/>
    <x v="1"/>
    <x v="0"/>
    <x v="0"/>
    <n v="11"/>
    <n v="20000"/>
    <n v="123960"/>
  </r>
  <r>
    <s v="Shampoo"/>
    <s v="Anti-dandruff"/>
    <x v="1"/>
    <x v="1"/>
    <x v="0"/>
    <x v="0"/>
    <n v="12"/>
    <n v="22520"/>
    <n v="152320"/>
  </r>
  <r>
    <s v="Shampoo"/>
    <s v="Anti-dandruff"/>
    <x v="1"/>
    <x v="1"/>
    <x v="0"/>
    <x v="1"/>
    <n v="1"/>
    <n v="19950"/>
    <n v="145690"/>
  </r>
  <r>
    <s v="Shampoo"/>
    <s v="Anti-dandruff"/>
    <x v="1"/>
    <x v="1"/>
    <x v="0"/>
    <x v="1"/>
    <n v="2"/>
    <n v="17990"/>
    <n v="131370"/>
  </r>
  <r>
    <s v="Shampoo"/>
    <s v="Anti-dandruff"/>
    <x v="1"/>
    <x v="1"/>
    <x v="0"/>
    <x v="1"/>
    <n v="3"/>
    <n v="20400"/>
    <n v="148970"/>
  </r>
  <r>
    <s v="Shampoo"/>
    <s v="Anti-dandruff"/>
    <x v="1"/>
    <x v="1"/>
    <x v="0"/>
    <x v="1"/>
    <n v="4"/>
    <n v="20120"/>
    <n v="146900"/>
  </r>
  <r>
    <s v="Shampoo"/>
    <s v="Anti-dandruff"/>
    <x v="1"/>
    <x v="1"/>
    <x v="0"/>
    <x v="1"/>
    <n v="5"/>
    <n v="20990"/>
    <n v="153180"/>
  </r>
  <r>
    <s v="Shampoo"/>
    <s v="Anti-dandruff"/>
    <x v="1"/>
    <x v="1"/>
    <x v="0"/>
    <x v="1"/>
    <n v="6"/>
    <n v="18190"/>
    <n v="132830"/>
  </r>
  <r>
    <s v="Shampoo"/>
    <s v="Anti-dandruff"/>
    <x v="1"/>
    <x v="1"/>
    <x v="0"/>
    <x v="1"/>
    <n v="7"/>
    <n v="16160"/>
    <n v="118010"/>
  </r>
  <r>
    <s v="Shampoo"/>
    <s v="Anti-dandruff"/>
    <x v="1"/>
    <x v="1"/>
    <x v="0"/>
    <x v="1"/>
    <n v="8"/>
    <n v="16500"/>
    <n v="120440"/>
  </r>
  <r>
    <s v="Shampoo"/>
    <s v="Anti-dandruff"/>
    <x v="1"/>
    <x v="1"/>
    <x v="0"/>
    <x v="1"/>
    <n v="9"/>
    <n v="19860"/>
    <n v="145050"/>
  </r>
  <r>
    <s v="Shampoo"/>
    <s v="Anti-dandruff"/>
    <x v="1"/>
    <x v="1"/>
    <x v="0"/>
    <x v="1"/>
    <n v="10"/>
    <n v="16690"/>
    <n v="121880"/>
  </r>
  <r>
    <s v="Shampoo"/>
    <s v="Anti-dandruff"/>
    <x v="1"/>
    <x v="1"/>
    <x v="0"/>
    <x v="1"/>
    <n v="11"/>
    <n v="16380"/>
    <n v="119570"/>
  </r>
  <r>
    <s v="Shampoo"/>
    <s v="Anti-dandruff"/>
    <x v="1"/>
    <x v="1"/>
    <x v="0"/>
    <x v="1"/>
    <n v="12"/>
    <n v="17060"/>
    <n v="124580"/>
  </r>
  <r>
    <s v="Shampoo"/>
    <s v="Anti-dandruff"/>
    <x v="1"/>
    <x v="1"/>
    <x v="0"/>
    <x v="2"/>
    <n v="1"/>
    <n v="17060"/>
    <n v="124510"/>
  </r>
  <r>
    <s v="Shampoo"/>
    <s v="Anti-dandruff"/>
    <x v="1"/>
    <x v="1"/>
    <x v="0"/>
    <x v="2"/>
    <n v="2"/>
    <n v="16190"/>
    <n v="118200"/>
  </r>
  <r>
    <s v="Shampoo"/>
    <s v="Anti-dandruff"/>
    <x v="1"/>
    <x v="1"/>
    <x v="0"/>
    <x v="2"/>
    <n v="3"/>
    <n v="21660"/>
    <n v="158080"/>
  </r>
  <r>
    <s v="Shampoo"/>
    <s v="Anti-dandruff"/>
    <x v="1"/>
    <x v="1"/>
    <x v="0"/>
    <x v="2"/>
    <n v="4"/>
    <n v="15280"/>
    <n v="111540"/>
  </r>
  <r>
    <s v="Shampoo"/>
    <s v="Anti-dandruff"/>
    <x v="1"/>
    <x v="1"/>
    <x v="0"/>
    <x v="2"/>
    <n v="5"/>
    <n v="14810"/>
    <n v="108090"/>
  </r>
  <r>
    <s v="Shampoo"/>
    <s v="Anti-dandruff"/>
    <x v="1"/>
    <x v="1"/>
    <x v="0"/>
    <x v="2"/>
    <n v="6"/>
    <n v="18410"/>
    <n v="134340"/>
  </r>
  <r>
    <s v="Shampoo"/>
    <s v="Anti-dandruff"/>
    <x v="1"/>
    <x v="1"/>
    <x v="0"/>
    <x v="2"/>
    <n v="7"/>
    <n v="18960"/>
    <n v="138340"/>
  </r>
  <r>
    <s v="Shampoo"/>
    <s v="Anti-dandruff"/>
    <x v="1"/>
    <x v="1"/>
    <x v="0"/>
    <x v="2"/>
    <n v="8"/>
    <n v="14140"/>
    <n v="103190"/>
  </r>
  <r>
    <s v="Shampoo"/>
    <s v="Anti-dandruff"/>
    <x v="1"/>
    <x v="1"/>
    <x v="0"/>
    <x v="2"/>
    <n v="9"/>
    <n v="15460"/>
    <n v="112820"/>
  </r>
  <r>
    <s v="Shampoo"/>
    <s v="Anti-dandruff"/>
    <x v="1"/>
    <x v="1"/>
    <x v="0"/>
    <x v="2"/>
    <n v="10"/>
    <n v="16460"/>
    <n v="120130"/>
  </r>
  <r>
    <s v="Shampoo"/>
    <s v="Anti-dandruff"/>
    <x v="1"/>
    <x v="1"/>
    <x v="0"/>
    <x v="2"/>
    <n v="11"/>
    <n v="15840"/>
    <n v="115610"/>
  </r>
  <r>
    <s v="Shampoo"/>
    <s v="Anti-dandruff"/>
    <x v="1"/>
    <x v="1"/>
    <x v="0"/>
    <x v="2"/>
    <n v="12"/>
    <n v="16580"/>
    <n v="121030"/>
  </r>
  <r>
    <s v="Shampoo"/>
    <s v="Anti-dandruff"/>
    <x v="1"/>
    <x v="1"/>
    <x v="0"/>
    <x v="3"/>
    <n v="1"/>
    <n v="14690"/>
    <n v="107210"/>
  </r>
  <r>
    <s v="Shampoo"/>
    <s v="Anti-dandruff"/>
    <x v="1"/>
    <x v="1"/>
    <x v="0"/>
    <x v="3"/>
    <n v="2"/>
    <n v="12860"/>
    <n v="93840"/>
  </r>
  <r>
    <s v="Shampoo"/>
    <s v="Anti-dandruff"/>
    <x v="1"/>
    <x v="1"/>
    <x v="0"/>
    <x v="3"/>
    <n v="3"/>
    <n v="16120"/>
    <n v="117690"/>
  </r>
  <r>
    <s v="Shampoo"/>
    <s v="Anti-dandruff"/>
    <x v="1"/>
    <x v="1"/>
    <x v="0"/>
    <x v="3"/>
    <n v="4"/>
    <n v="14910"/>
    <n v="108860"/>
  </r>
  <r>
    <s v="Shampoo"/>
    <s v="Anti-dandruff"/>
    <x v="1"/>
    <x v="1"/>
    <x v="0"/>
    <x v="3"/>
    <n v="5"/>
    <n v="15110"/>
    <n v="110330"/>
  </r>
  <r>
    <s v="Shampoo"/>
    <s v="Anti-dandruff"/>
    <x v="1"/>
    <x v="1"/>
    <x v="0"/>
    <x v="3"/>
    <n v="6"/>
    <n v="17400"/>
    <n v="126960"/>
  </r>
  <r>
    <s v="Shampoo"/>
    <s v="Anti-dandruff"/>
    <x v="1"/>
    <x v="1"/>
    <x v="0"/>
    <x v="3"/>
    <n v="7"/>
    <n v="16030"/>
    <n v="117040"/>
  </r>
  <r>
    <s v="Shampoo"/>
    <s v="Anti-dandruff"/>
    <x v="1"/>
    <x v="1"/>
    <x v="0"/>
    <x v="3"/>
    <n v="8"/>
    <n v="13890"/>
    <n v="101380"/>
  </r>
  <r>
    <s v="Shampoo"/>
    <s v="Anti-dandruff"/>
    <x v="1"/>
    <x v="1"/>
    <x v="0"/>
    <x v="3"/>
    <n v="9"/>
    <n v="14710"/>
    <n v="107380"/>
  </r>
  <r>
    <s v="Shampoo"/>
    <s v="Anti-dandruff"/>
    <x v="1"/>
    <x v="1"/>
    <x v="0"/>
    <x v="3"/>
    <n v="10"/>
    <n v="14660"/>
    <n v="107040"/>
  </r>
  <r>
    <s v="Shampoo"/>
    <s v="Anti-dandruff"/>
    <x v="1"/>
    <x v="1"/>
    <x v="0"/>
    <x v="3"/>
    <n v="11"/>
    <n v="15290"/>
    <n v="111600"/>
  </r>
  <r>
    <s v="Shampoo"/>
    <s v="Anti-dandruff"/>
    <x v="1"/>
    <x v="1"/>
    <x v="0"/>
    <x v="3"/>
    <n v="12"/>
    <n v="16640"/>
    <n v="121430"/>
  </r>
  <r>
    <s v="Shampoo"/>
    <s v="Anti-dandruff"/>
    <x v="1"/>
    <x v="1"/>
    <x v="0"/>
    <x v="4"/>
    <n v="1"/>
    <n v="15920"/>
    <n v="116180"/>
  </r>
  <r>
    <s v="Shampoo"/>
    <s v="Anti-dandruff"/>
    <x v="1"/>
    <x v="1"/>
    <x v="0"/>
    <x v="4"/>
    <n v="2"/>
    <n v="13170"/>
    <n v="96160"/>
  </r>
  <r>
    <s v="Shampoo"/>
    <s v="Anti-dandruff"/>
    <x v="1"/>
    <x v="1"/>
    <x v="0"/>
    <x v="4"/>
    <n v="3"/>
    <n v="15760"/>
    <n v="115090"/>
  </r>
  <r>
    <s v="Shampoo"/>
    <s v="Anti-dandruff"/>
    <x v="1"/>
    <x v="1"/>
    <x v="0"/>
    <x v="4"/>
    <n v="4"/>
    <n v="14700"/>
    <n v="107270"/>
  </r>
  <r>
    <s v="Shampoo"/>
    <s v="Anti-dandruff"/>
    <x v="1"/>
    <x v="1"/>
    <x v="0"/>
    <x v="4"/>
    <n v="5"/>
    <n v="14260"/>
    <n v="104120"/>
  </r>
  <r>
    <s v="Shampoo"/>
    <s v="Anti-dandruff"/>
    <x v="1"/>
    <x v="1"/>
    <x v="0"/>
    <x v="4"/>
    <n v="6"/>
    <n v="14950"/>
    <n v="109150"/>
  </r>
  <r>
    <s v="Shampoo"/>
    <s v="Anti-dandruff"/>
    <x v="1"/>
    <x v="1"/>
    <x v="0"/>
    <x v="4"/>
    <n v="7"/>
    <n v="12870"/>
    <n v="93920"/>
  </r>
  <r>
    <s v="Shampoo"/>
    <s v="Anti-dandruff"/>
    <x v="1"/>
    <x v="1"/>
    <x v="0"/>
    <x v="4"/>
    <n v="8"/>
    <n v="14420"/>
    <n v="105210"/>
  </r>
  <r>
    <s v="Shampoo"/>
    <s v="Anti-dandruff"/>
    <x v="1"/>
    <x v="1"/>
    <x v="0"/>
    <x v="4"/>
    <n v="9"/>
    <n v="14560"/>
    <n v="106300"/>
  </r>
  <r>
    <s v="Shampoo"/>
    <s v="Anti-dandruff"/>
    <x v="1"/>
    <x v="1"/>
    <x v="0"/>
    <x v="4"/>
    <n v="10"/>
    <n v="13700"/>
    <n v="99990"/>
  </r>
  <r>
    <s v="Shampoo"/>
    <s v="Anti-dandruff"/>
    <x v="1"/>
    <x v="1"/>
    <x v="0"/>
    <x v="4"/>
    <n v="11"/>
    <n v="11950"/>
    <n v="87230"/>
  </r>
  <r>
    <s v="Shampoo"/>
    <s v="Anti-dandruff"/>
    <x v="1"/>
    <x v="1"/>
    <x v="0"/>
    <x v="4"/>
    <n v="12"/>
    <n v="11930"/>
    <n v="87070"/>
  </r>
  <r>
    <s v="Shampoo"/>
    <s v="Anti-dandruff"/>
    <x v="1"/>
    <x v="1"/>
    <x v="0"/>
    <x v="5"/>
    <n v="1"/>
    <n v="7760"/>
    <n v="56610"/>
  </r>
  <r>
    <s v="Shampoo"/>
    <s v="Anti-dandruff"/>
    <x v="1"/>
    <x v="1"/>
    <x v="0"/>
    <x v="5"/>
    <n v="2"/>
    <n v="6050"/>
    <n v="44160"/>
  </r>
  <r>
    <s v="Shampoo"/>
    <s v="Anti-dandruff"/>
    <x v="1"/>
    <x v="1"/>
    <x v="0"/>
    <x v="5"/>
    <n v="3"/>
    <n v="3340"/>
    <n v="24350"/>
  </r>
  <r>
    <s v="Shampoo"/>
    <s v="Anti-dandruff"/>
    <x v="1"/>
    <x v="1"/>
    <x v="1"/>
    <x v="0"/>
    <n v="1"/>
    <n v="15380"/>
    <n v="95390"/>
  </r>
  <r>
    <s v="Shampoo"/>
    <s v="Anti-dandruff"/>
    <x v="1"/>
    <x v="1"/>
    <x v="1"/>
    <x v="0"/>
    <n v="2"/>
    <n v="13450"/>
    <n v="83380"/>
  </r>
  <r>
    <s v="Shampoo"/>
    <s v="Anti-dandruff"/>
    <x v="1"/>
    <x v="1"/>
    <x v="1"/>
    <x v="0"/>
    <n v="3"/>
    <n v="12810"/>
    <n v="79430"/>
  </r>
  <r>
    <s v="Shampoo"/>
    <s v="Anti-dandruff"/>
    <x v="1"/>
    <x v="1"/>
    <x v="1"/>
    <x v="0"/>
    <n v="4"/>
    <n v="7420"/>
    <n v="45990"/>
  </r>
  <r>
    <s v="Shampoo"/>
    <s v="Anti-dandruff"/>
    <x v="1"/>
    <x v="1"/>
    <x v="1"/>
    <x v="0"/>
    <n v="5"/>
    <n v="11300"/>
    <n v="70080"/>
  </r>
  <r>
    <s v="Shampoo"/>
    <s v="Anti-dandruff"/>
    <x v="1"/>
    <x v="1"/>
    <x v="1"/>
    <x v="0"/>
    <n v="6"/>
    <n v="13350"/>
    <n v="82750"/>
  </r>
  <r>
    <s v="Shampoo"/>
    <s v="Anti-dandruff"/>
    <x v="1"/>
    <x v="1"/>
    <x v="1"/>
    <x v="0"/>
    <n v="7"/>
    <n v="11520"/>
    <n v="71430"/>
  </r>
  <r>
    <s v="Shampoo"/>
    <s v="Anti-dandruff"/>
    <x v="1"/>
    <x v="1"/>
    <x v="1"/>
    <x v="0"/>
    <n v="8"/>
    <n v="13040"/>
    <n v="80850"/>
  </r>
  <r>
    <s v="Shampoo"/>
    <s v="Anti-dandruff"/>
    <x v="1"/>
    <x v="1"/>
    <x v="1"/>
    <x v="0"/>
    <n v="9"/>
    <n v="10830"/>
    <n v="67130"/>
  </r>
  <r>
    <s v="Shampoo"/>
    <s v="Anti-dandruff"/>
    <x v="1"/>
    <x v="1"/>
    <x v="1"/>
    <x v="0"/>
    <n v="10"/>
    <n v="14910"/>
    <n v="92470"/>
  </r>
  <r>
    <s v="Shampoo"/>
    <s v="Anti-dandruff"/>
    <x v="1"/>
    <x v="1"/>
    <x v="1"/>
    <x v="0"/>
    <n v="11"/>
    <n v="11550"/>
    <n v="71590"/>
  </r>
  <r>
    <s v="Shampoo"/>
    <s v="Anti-dandruff"/>
    <x v="1"/>
    <x v="1"/>
    <x v="1"/>
    <x v="0"/>
    <n v="12"/>
    <n v="11920"/>
    <n v="80480"/>
  </r>
  <r>
    <s v="Shampoo"/>
    <s v="Anti-dandruff"/>
    <x v="1"/>
    <x v="1"/>
    <x v="1"/>
    <x v="1"/>
    <n v="1"/>
    <n v="12300"/>
    <n v="89780"/>
  </r>
  <r>
    <s v="Shampoo"/>
    <s v="Anti-dandruff"/>
    <x v="1"/>
    <x v="1"/>
    <x v="1"/>
    <x v="1"/>
    <n v="2"/>
    <n v="11430"/>
    <n v="83440"/>
  </r>
  <r>
    <s v="Shampoo"/>
    <s v="Anti-dandruff"/>
    <x v="1"/>
    <x v="1"/>
    <x v="1"/>
    <x v="1"/>
    <n v="3"/>
    <n v="11640"/>
    <n v="84960"/>
  </r>
  <r>
    <s v="Shampoo"/>
    <s v="Anti-dandruff"/>
    <x v="1"/>
    <x v="1"/>
    <x v="1"/>
    <x v="1"/>
    <n v="4"/>
    <n v="12680"/>
    <n v="92540"/>
  </r>
  <r>
    <s v="Shampoo"/>
    <s v="Anti-dandruff"/>
    <x v="1"/>
    <x v="1"/>
    <x v="1"/>
    <x v="1"/>
    <n v="5"/>
    <n v="12780"/>
    <n v="93280"/>
  </r>
  <r>
    <s v="Shampoo"/>
    <s v="Anti-dandruff"/>
    <x v="1"/>
    <x v="1"/>
    <x v="1"/>
    <x v="1"/>
    <n v="6"/>
    <n v="12970"/>
    <n v="94690"/>
  </r>
  <r>
    <s v="Shampoo"/>
    <s v="Anti-dandruff"/>
    <x v="1"/>
    <x v="1"/>
    <x v="1"/>
    <x v="1"/>
    <n v="7"/>
    <n v="9650"/>
    <n v="70470"/>
  </r>
  <r>
    <s v="Shampoo"/>
    <s v="Anti-dandruff"/>
    <x v="1"/>
    <x v="1"/>
    <x v="1"/>
    <x v="1"/>
    <n v="8"/>
    <n v="11700"/>
    <n v="85430"/>
  </r>
  <r>
    <s v="Shampoo"/>
    <s v="Anti-dandruff"/>
    <x v="1"/>
    <x v="1"/>
    <x v="1"/>
    <x v="1"/>
    <n v="9"/>
    <n v="9200"/>
    <n v="67180"/>
  </r>
  <r>
    <s v="Shampoo"/>
    <s v="Anti-dandruff"/>
    <x v="1"/>
    <x v="1"/>
    <x v="1"/>
    <x v="1"/>
    <n v="10"/>
    <n v="10560"/>
    <n v="77060"/>
  </r>
  <r>
    <s v="Shampoo"/>
    <s v="Anti-dandruff"/>
    <x v="1"/>
    <x v="1"/>
    <x v="1"/>
    <x v="1"/>
    <n v="11"/>
    <n v="9890"/>
    <n v="72150"/>
  </r>
  <r>
    <s v="Shampoo"/>
    <s v="Anti-dandruff"/>
    <x v="1"/>
    <x v="1"/>
    <x v="1"/>
    <x v="1"/>
    <n v="12"/>
    <n v="9780"/>
    <n v="71320"/>
  </r>
  <r>
    <s v="Shampoo"/>
    <s v="Anti-dandruff"/>
    <x v="1"/>
    <x v="1"/>
    <x v="1"/>
    <x v="2"/>
    <n v="1"/>
    <n v="8690"/>
    <n v="63430"/>
  </r>
  <r>
    <s v="Shampoo"/>
    <s v="Anti-dandruff"/>
    <x v="1"/>
    <x v="1"/>
    <x v="1"/>
    <x v="2"/>
    <n v="2"/>
    <n v="11110"/>
    <n v="81120"/>
  </r>
  <r>
    <s v="Shampoo"/>
    <s v="Anti-dandruff"/>
    <x v="1"/>
    <x v="1"/>
    <x v="1"/>
    <x v="2"/>
    <n v="3"/>
    <n v="12810"/>
    <n v="93500"/>
  </r>
  <r>
    <s v="Shampoo"/>
    <s v="Anti-dandruff"/>
    <x v="1"/>
    <x v="1"/>
    <x v="1"/>
    <x v="2"/>
    <n v="4"/>
    <n v="10510"/>
    <n v="76730"/>
  </r>
  <r>
    <s v="Shampoo"/>
    <s v="Anti-dandruff"/>
    <x v="1"/>
    <x v="1"/>
    <x v="1"/>
    <x v="2"/>
    <n v="5"/>
    <n v="9070"/>
    <n v="66170"/>
  </r>
  <r>
    <s v="Shampoo"/>
    <s v="Anti-dandruff"/>
    <x v="1"/>
    <x v="1"/>
    <x v="1"/>
    <x v="2"/>
    <n v="6"/>
    <n v="10870"/>
    <n v="79400"/>
  </r>
  <r>
    <s v="Shampoo"/>
    <s v="Anti-dandruff"/>
    <x v="1"/>
    <x v="1"/>
    <x v="1"/>
    <x v="2"/>
    <n v="7"/>
    <n v="10230"/>
    <n v="74710"/>
  </r>
  <r>
    <s v="Shampoo"/>
    <s v="Anti-dandruff"/>
    <x v="1"/>
    <x v="1"/>
    <x v="1"/>
    <x v="2"/>
    <n v="8"/>
    <n v="9460"/>
    <n v="69050"/>
  </r>
  <r>
    <s v="Shampoo"/>
    <s v="Anti-dandruff"/>
    <x v="1"/>
    <x v="1"/>
    <x v="1"/>
    <x v="2"/>
    <n v="9"/>
    <n v="10570"/>
    <n v="77180"/>
  </r>
  <r>
    <s v="Shampoo"/>
    <s v="Anti-dandruff"/>
    <x v="1"/>
    <x v="1"/>
    <x v="1"/>
    <x v="2"/>
    <n v="10"/>
    <n v="10270"/>
    <n v="74970"/>
  </r>
  <r>
    <s v="Shampoo"/>
    <s v="Anti-dandruff"/>
    <x v="1"/>
    <x v="1"/>
    <x v="1"/>
    <x v="2"/>
    <n v="11"/>
    <n v="8210"/>
    <n v="59930"/>
  </r>
  <r>
    <s v="Shampoo"/>
    <s v="Anti-dandruff"/>
    <x v="1"/>
    <x v="1"/>
    <x v="1"/>
    <x v="2"/>
    <n v="12"/>
    <n v="9730"/>
    <n v="71040"/>
  </r>
  <r>
    <s v="Shampoo"/>
    <s v="Anti-dandruff"/>
    <x v="1"/>
    <x v="1"/>
    <x v="1"/>
    <x v="3"/>
    <n v="1"/>
    <n v="9210"/>
    <n v="67240"/>
  </r>
  <r>
    <s v="Shampoo"/>
    <s v="Anti-dandruff"/>
    <x v="1"/>
    <x v="1"/>
    <x v="1"/>
    <x v="3"/>
    <n v="2"/>
    <n v="8160"/>
    <n v="59590"/>
  </r>
  <r>
    <s v="Shampoo"/>
    <s v="Anti-dandruff"/>
    <x v="1"/>
    <x v="1"/>
    <x v="1"/>
    <x v="3"/>
    <n v="3"/>
    <n v="9350"/>
    <n v="68220"/>
  </r>
  <r>
    <s v="Shampoo"/>
    <s v="Anti-dandruff"/>
    <x v="1"/>
    <x v="1"/>
    <x v="1"/>
    <x v="3"/>
    <n v="4"/>
    <n v="9380"/>
    <n v="68500"/>
  </r>
  <r>
    <s v="Shampoo"/>
    <s v="Anti-dandruff"/>
    <x v="1"/>
    <x v="1"/>
    <x v="1"/>
    <x v="3"/>
    <n v="5"/>
    <n v="8620"/>
    <n v="62920"/>
  </r>
  <r>
    <s v="Shampoo"/>
    <s v="Anti-dandruff"/>
    <x v="1"/>
    <x v="1"/>
    <x v="1"/>
    <x v="3"/>
    <n v="6"/>
    <n v="8410"/>
    <n v="61410"/>
  </r>
  <r>
    <s v="Shampoo"/>
    <s v="Anti-dandruff"/>
    <x v="1"/>
    <x v="1"/>
    <x v="1"/>
    <x v="3"/>
    <n v="7"/>
    <n v="9050"/>
    <n v="66070"/>
  </r>
  <r>
    <s v="Shampoo"/>
    <s v="Anti-dandruff"/>
    <x v="1"/>
    <x v="1"/>
    <x v="1"/>
    <x v="3"/>
    <n v="8"/>
    <n v="8820"/>
    <n v="64400"/>
  </r>
  <r>
    <s v="Shampoo"/>
    <s v="Anti-dandruff"/>
    <x v="1"/>
    <x v="1"/>
    <x v="1"/>
    <x v="3"/>
    <n v="9"/>
    <n v="9090"/>
    <n v="66400"/>
  </r>
  <r>
    <s v="Shampoo"/>
    <s v="Anti-dandruff"/>
    <x v="1"/>
    <x v="1"/>
    <x v="1"/>
    <x v="3"/>
    <n v="10"/>
    <n v="9170"/>
    <n v="66970"/>
  </r>
  <r>
    <s v="Shampoo"/>
    <s v="Anti-dandruff"/>
    <x v="1"/>
    <x v="1"/>
    <x v="1"/>
    <x v="3"/>
    <n v="11"/>
    <n v="8790"/>
    <n v="64150"/>
  </r>
  <r>
    <s v="Shampoo"/>
    <s v="Anti-dandruff"/>
    <x v="1"/>
    <x v="1"/>
    <x v="1"/>
    <x v="3"/>
    <n v="12"/>
    <n v="7940"/>
    <n v="57940"/>
  </r>
  <r>
    <s v="Shampoo"/>
    <s v="Anti-dandruff"/>
    <x v="1"/>
    <x v="1"/>
    <x v="1"/>
    <x v="4"/>
    <n v="1"/>
    <n v="8520"/>
    <n v="62170"/>
  </r>
  <r>
    <s v="Shampoo"/>
    <s v="Anti-dandruff"/>
    <x v="1"/>
    <x v="1"/>
    <x v="1"/>
    <x v="4"/>
    <n v="2"/>
    <n v="8280"/>
    <n v="60480"/>
  </r>
  <r>
    <s v="Shampoo"/>
    <s v="Anti-dandruff"/>
    <x v="1"/>
    <x v="1"/>
    <x v="1"/>
    <x v="4"/>
    <n v="3"/>
    <n v="8840"/>
    <n v="64540"/>
  </r>
  <r>
    <s v="Shampoo"/>
    <s v="Anti-dandruff"/>
    <x v="1"/>
    <x v="1"/>
    <x v="1"/>
    <x v="4"/>
    <n v="4"/>
    <n v="7560"/>
    <n v="55190"/>
  </r>
  <r>
    <s v="Shampoo"/>
    <s v="Anti-dandruff"/>
    <x v="1"/>
    <x v="1"/>
    <x v="1"/>
    <x v="4"/>
    <n v="5"/>
    <n v="7980"/>
    <n v="58300"/>
  </r>
  <r>
    <s v="Shampoo"/>
    <s v="Anti-dandruff"/>
    <x v="1"/>
    <x v="1"/>
    <x v="1"/>
    <x v="4"/>
    <n v="6"/>
    <n v="8090"/>
    <n v="59080"/>
  </r>
  <r>
    <s v="Shampoo"/>
    <s v="Anti-dandruff"/>
    <x v="1"/>
    <x v="1"/>
    <x v="1"/>
    <x v="4"/>
    <n v="7"/>
    <n v="9290"/>
    <n v="67840"/>
  </r>
  <r>
    <s v="Shampoo"/>
    <s v="Anti-dandruff"/>
    <x v="1"/>
    <x v="1"/>
    <x v="1"/>
    <x v="4"/>
    <n v="8"/>
    <n v="8300"/>
    <n v="60520"/>
  </r>
  <r>
    <s v="Shampoo"/>
    <s v="Anti-dandruff"/>
    <x v="1"/>
    <x v="1"/>
    <x v="1"/>
    <x v="4"/>
    <n v="9"/>
    <n v="7490"/>
    <n v="54650"/>
  </r>
  <r>
    <s v="Shampoo"/>
    <s v="Anti-dandruff"/>
    <x v="1"/>
    <x v="1"/>
    <x v="1"/>
    <x v="4"/>
    <n v="10"/>
    <n v="9530"/>
    <n v="69540"/>
  </r>
  <r>
    <s v="Shampoo"/>
    <s v="Anti-dandruff"/>
    <x v="1"/>
    <x v="1"/>
    <x v="1"/>
    <x v="4"/>
    <n v="11"/>
    <n v="4230"/>
    <n v="30880"/>
  </r>
  <r>
    <s v="Shampoo"/>
    <s v="Anti-dandruff"/>
    <x v="1"/>
    <x v="1"/>
    <x v="1"/>
    <x v="4"/>
    <n v="12"/>
    <n v="3690"/>
    <n v="26950"/>
  </r>
  <r>
    <s v="Shampoo"/>
    <s v="Anti-dandruff"/>
    <x v="1"/>
    <x v="1"/>
    <x v="1"/>
    <x v="5"/>
    <n v="1"/>
    <n v="2250"/>
    <n v="16430"/>
  </r>
  <r>
    <s v="Shampoo"/>
    <s v="Anti-dandruff"/>
    <x v="1"/>
    <x v="1"/>
    <x v="1"/>
    <x v="5"/>
    <n v="2"/>
    <n v="1120"/>
    <n v="8190"/>
  </r>
  <r>
    <s v="Shampoo"/>
    <s v="Anti-dandruff"/>
    <x v="1"/>
    <x v="1"/>
    <x v="1"/>
    <x v="5"/>
    <n v="3"/>
    <n v="1420"/>
    <n v="10410"/>
  </r>
  <r>
    <s v="Shampoo"/>
    <s v="Anti-dandruff"/>
    <x v="1"/>
    <x v="1"/>
    <x v="2"/>
    <x v="0"/>
    <n v="1"/>
    <n v="7780"/>
    <n v="48210"/>
  </r>
  <r>
    <s v="Shampoo"/>
    <s v="Anti-dandruff"/>
    <x v="1"/>
    <x v="1"/>
    <x v="2"/>
    <x v="0"/>
    <n v="2"/>
    <n v="6830"/>
    <n v="42310"/>
  </r>
  <r>
    <s v="Shampoo"/>
    <s v="Anti-dandruff"/>
    <x v="1"/>
    <x v="1"/>
    <x v="2"/>
    <x v="0"/>
    <n v="3"/>
    <n v="4850"/>
    <n v="30080"/>
  </r>
  <r>
    <s v="Shampoo"/>
    <s v="Anti-dandruff"/>
    <x v="1"/>
    <x v="1"/>
    <x v="2"/>
    <x v="0"/>
    <n v="4"/>
    <n v="2430"/>
    <n v="15080"/>
  </r>
  <r>
    <s v="Shampoo"/>
    <s v="Anti-dandruff"/>
    <x v="1"/>
    <x v="1"/>
    <x v="2"/>
    <x v="0"/>
    <n v="5"/>
    <n v="4460"/>
    <n v="27680"/>
  </r>
  <r>
    <s v="Shampoo"/>
    <s v="Anti-dandruff"/>
    <x v="1"/>
    <x v="1"/>
    <x v="2"/>
    <x v="0"/>
    <n v="6"/>
    <n v="5280"/>
    <n v="32770"/>
  </r>
  <r>
    <s v="Shampoo"/>
    <s v="Anti-dandruff"/>
    <x v="1"/>
    <x v="1"/>
    <x v="2"/>
    <x v="0"/>
    <n v="7"/>
    <n v="4270"/>
    <n v="26500"/>
  </r>
  <r>
    <s v="Shampoo"/>
    <s v="Anti-dandruff"/>
    <x v="1"/>
    <x v="1"/>
    <x v="2"/>
    <x v="0"/>
    <n v="8"/>
    <n v="4300"/>
    <n v="26670"/>
  </r>
  <r>
    <s v="Shampoo"/>
    <s v="Anti-dandruff"/>
    <x v="1"/>
    <x v="1"/>
    <x v="2"/>
    <x v="0"/>
    <n v="9"/>
    <n v="3110"/>
    <n v="19280"/>
  </r>
  <r>
    <s v="Shampoo"/>
    <s v="Anti-dandruff"/>
    <x v="1"/>
    <x v="1"/>
    <x v="2"/>
    <x v="0"/>
    <n v="10"/>
    <n v="4670"/>
    <n v="28940"/>
  </r>
  <r>
    <s v="Shampoo"/>
    <s v="Anti-dandruff"/>
    <x v="1"/>
    <x v="1"/>
    <x v="2"/>
    <x v="0"/>
    <n v="11"/>
    <n v="5060"/>
    <n v="31380"/>
  </r>
  <r>
    <s v="Shampoo"/>
    <s v="Anti-dandruff"/>
    <x v="1"/>
    <x v="1"/>
    <x v="2"/>
    <x v="0"/>
    <n v="12"/>
    <n v="4830"/>
    <n v="32540"/>
  </r>
  <r>
    <s v="Shampoo"/>
    <s v="Anti-dandruff"/>
    <x v="1"/>
    <x v="1"/>
    <x v="2"/>
    <x v="1"/>
    <n v="1"/>
    <n v="4360"/>
    <n v="31870"/>
  </r>
  <r>
    <s v="Shampoo"/>
    <s v="Anti-dandruff"/>
    <x v="1"/>
    <x v="1"/>
    <x v="2"/>
    <x v="1"/>
    <n v="2"/>
    <n v="3310"/>
    <n v="24120"/>
  </r>
  <r>
    <s v="Shampoo"/>
    <s v="Anti-dandruff"/>
    <x v="1"/>
    <x v="1"/>
    <x v="2"/>
    <x v="1"/>
    <n v="3"/>
    <n v="5030"/>
    <n v="36700"/>
  </r>
  <r>
    <s v="Shampoo"/>
    <s v="Anti-dandruff"/>
    <x v="1"/>
    <x v="1"/>
    <x v="2"/>
    <x v="1"/>
    <n v="4"/>
    <n v="4230"/>
    <n v="30860"/>
  </r>
  <r>
    <s v="Shampoo"/>
    <s v="Anti-dandruff"/>
    <x v="1"/>
    <x v="1"/>
    <x v="2"/>
    <x v="1"/>
    <n v="5"/>
    <n v="4350"/>
    <n v="31740"/>
  </r>
  <r>
    <s v="Shampoo"/>
    <s v="Anti-dandruff"/>
    <x v="1"/>
    <x v="1"/>
    <x v="2"/>
    <x v="1"/>
    <n v="6"/>
    <n v="3190"/>
    <n v="23340"/>
  </r>
  <r>
    <s v="Shampoo"/>
    <s v="Anti-dandruff"/>
    <x v="1"/>
    <x v="1"/>
    <x v="2"/>
    <x v="1"/>
    <n v="7"/>
    <n v="4230"/>
    <n v="30890"/>
  </r>
  <r>
    <s v="Shampoo"/>
    <s v="Anti-dandruff"/>
    <x v="1"/>
    <x v="1"/>
    <x v="2"/>
    <x v="1"/>
    <n v="8"/>
    <n v="3880"/>
    <n v="28340"/>
  </r>
  <r>
    <s v="Shampoo"/>
    <s v="Anti-dandruff"/>
    <x v="1"/>
    <x v="1"/>
    <x v="2"/>
    <x v="1"/>
    <n v="9"/>
    <n v="3320"/>
    <n v="24210"/>
  </r>
  <r>
    <s v="Shampoo"/>
    <s v="Anti-dandruff"/>
    <x v="1"/>
    <x v="1"/>
    <x v="2"/>
    <x v="1"/>
    <n v="10"/>
    <n v="3710"/>
    <n v="27080"/>
  </r>
  <r>
    <s v="Shampoo"/>
    <s v="Anti-dandruff"/>
    <x v="1"/>
    <x v="1"/>
    <x v="2"/>
    <x v="1"/>
    <n v="11"/>
    <n v="3040"/>
    <n v="22150"/>
  </r>
  <r>
    <s v="Shampoo"/>
    <s v="Anti-dandruff"/>
    <x v="1"/>
    <x v="1"/>
    <x v="2"/>
    <x v="1"/>
    <n v="12"/>
    <n v="3800"/>
    <n v="27710"/>
  </r>
  <r>
    <s v="Shampoo"/>
    <s v="Anti-dandruff"/>
    <x v="1"/>
    <x v="1"/>
    <x v="2"/>
    <x v="2"/>
    <n v="1"/>
    <n v="4140"/>
    <n v="30190"/>
  </r>
  <r>
    <s v="Shampoo"/>
    <s v="Anti-dandruff"/>
    <x v="1"/>
    <x v="1"/>
    <x v="2"/>
    <x v="2"/>
    <n v="2"/>
    <n v="3370"/>
    <n v="24590"/>
  </r>
  <r>
    <s v="Shampoo"/>
    <s v="Anti-dandruff"/>
    <x v="1"/>
    <x v="1"/>
    <x v="2"/>
    <x v="2"/>
    <n v="3"/>
    <n v="3850"/>
    <n v="28040"/>
  </r>
  <r>
    <s v="Shampoo"/>
    <s v="Anti-dandruff"/>
    <x v="1"/>
    <x v="1"/>
    <x v="2"/>
    <x v="2"/>
    <n v="4"/>
    <n v="6280"/>
    <n v="45820"/>
  </r>
  <r>
    <s v="Shampoo"/>
    <s v="Anti-dandruff"/>
    <x v="1"/>
    <x v="1"/>
    <x v="2"/>
    <x v="2"/>
    <n v="5"/>
    <n v="2610"/>
    <n v="19090"/>
  </r>
  <r>
    <s v="Shampoo"/>
    <s v="Anti-dandruff"/>
    <x v="1"/>
    <x v="1"/>
    <x v="2"/>
    <x v="2"/>
    <n v="6"/>
    <n v="3240"/>
    <n v="23630"/>
  </r>
  <r>
    <s v="Shampoo"/>
    <s v="Anti-dandruff"/>
    <x v="1"/>
    <x v="1"/>
    <x v="2"/>
    <x v="2"/>
    <n v="7"/>
    <n v="3960"/>
    <n v="28880"/>
  </r>
  <r>
    <s v="Shampoo"/>
    <s v="Anti-dandruff"/>
    <x v="1"/>
    <x v="1"/>
    <x v="2"/>
    <x v="2"/>
    <n v="8"/>
    <n v="2940"/>
    <n v="21430"/>
  </r>
  <r>
    <s v="Shampoo"/>
    <s v="Anti-dandruff"/>
    <x v="1"/>
    <x v="1"/>
    <x v="2"/>
    <x v="2"/>
    <n v="9"/>
    <n v="3120"/>
    <n v="22750"/>
  </r>
  <r>
    <s v="Shampoo"/>
    <s v="Anti-dandruff"/>
    <x v="1"/>
    <x v="1"/>
    <x v="2"/>
    <x v="2"/>
    <n v="10"/>
    <n v="4440"/>
    <n v="32430"/>
  </r>
  <r>
    <s v="Shampoo"/>
    <s v="Anti-dandruff"/>
    <x v="1"/>
    <x v="1"/>
    <x v="2"/>
    <x v="2"/>
    <n v="11"/>
    <n v="3520"/>
    <n v="25730"/>
  </r>
  <r>
    <s v="Shampoo"/>
    <s v="Anti-dandruff"/>
    <x v="1"/>
    <x v="1"/>
    <x v="2"/>
    <x v="2"/>
    <n v="12"/>
    <n v="3160"/>
    <n v="23090"/>
  </r>
  <r>
    <s v="Shampoo"/>
    <s v="Anti-dandruff"/>
    <x v="1"/>
    <x v="1"/>
    <x v="2"/>
    <x v="3"/>
    <n v="1"/>
    <n v="3170"/>
    <n v="23170"/>
  </r>
  <r>
    <s v="Shampoo"/>
    <s v="Anti-dandruff"/>
    <x v="1"/>
    <x v="1"/>
    <x v="2"/>
    <x v="3"/>
    <n v="2"/>
    <n v="3480"/>
    <n v="25410"/>
  </r>
  <r>
    <s v="Shampoo"/>
    <s v="Anti-dandruff"/>
    <x v="1"/>
    <x v="1"/>
    <x v="2"/>
    <x v="3"/>
    <n v="3"/>
    <n v="3230"/>
    <n v="23550"/>
  </r>
  <r>
    <s v="Shampoo"/>
    <s v="Anti-dandruff"/>
    <x v="1"/>
    <x v="1"/>
    <x v="2"/>
    <x v="3"/>
    <n v="4"/>
    <n v="2880"/>
    <n v="21010"/>
  </r>
  <r>
    <s v="Shampoo"/>
    <s v="Anti-dandruff"/>
    <x v="1"/>
    <x v="1"/>
    <x v="2"/>
    <x v="3"/>
    <n v="5"/>
    <n v="2810"/>
    <n v="20580"/>
  </r>
  <r>
    <s v="Shampoo"/>
    <s v="Anti-dandruff"/>
    <x v="1"/>
    <x v="1"/>
    <x v="2"/>
    <x v="3"/>
    <n v="6"/>
    <n v="3760"/>
    <n v="27430"/>
  </r>
  <r>
    <s v="Shampoo"/>
    <s v="Anti-dandruff"/>
    <x v="1"/>
    <x v="1"/>
    <x v="2"/>
    <x v="3"/>
    <n v="7"/>
    <n v="3360"/>
    <n v="24560"/>
  </r>
  <r>
    <s v="Shampoo"/>
    <s v="Anti-dandruff"/>
    <x v="1"/>
    <x v="1"/>
    <x v="2"/>
    <x v="3"/>
    <n v="8"/>
    <n v="3370"/>
    <n v="24590"/>
  </r>
  <r>
    <s v="Shampoo"/>
    <s v="Anti-dandruff"/>
    <x v="1"/>
    <x v="1"/>
    <x v="2"/>
    <x v="3"/>
    <n v="9"/>
    <n v="2770"/>
    <n v="20250"/>
  </r>
  <r>
    <s v="Shampoo"/>
    <s v="Anti-dandruff"/>
    <x v="1"/>
    <x v="1"/>
    <x v="2"/>
    <x v="3"/>
    <n v="10"/>
    <n v="3110"/>
    <n v="22700"/>
  </r>
  <r>
    <s v="Shampoo"/>
    <s v="Anti-dandruff"/>
    <x v="1"/>
    <x v="1"/>
    <x v="2"/>
    <x v="3"/>
    <n v="11"/>
    <n v="3710"/>
    <n v="27070"/>
  </r>
  <r>
    <s v="Shampoo"/>
    <s v="Anti-dandruff"/>
    <x v="1"/>
    <x v="1"/>
    <x v="2"/>
    <x v="3"/>
    <n v="12"/>
    <n v="3420"/>
    <n v="24990"/>
  </r>
  <r>
    <s v="Shampoo"/>
    <s v="Anti-dandruff"/>
    <x v="1"/>
    <x v="1"/>
    <x v="2"/>
    <x v="4"/>
    <n v="1"/>
    <n v="3160"/>
    <n v="23060"/>
  </r>
  <r>
    <s v="Shampoo"/>
    <s v="Anti-dandruff"/>
    <x v="1"/>
    <x v="1"/>
    <x v="2"/>
    <x v="4"/>
    <n v="2"/>
    <n v="3170"/>
    <n v="23140"/>
  </r>
  <r>
    <s v="Shampoo"/>
    <s v="Anti-dandruff"/>
    <x v="1"/>
    <x v="1"/>
    <x v="2"/>
    <x v="4"/>
    <n v="3"/>
    <n v="2930"/>
    <n v="21380"/>
  </r>
  <r>
    <s v="Shampoo"/>
    <s v="Anti-dandruff"/>
    <x v="1"/>
    <x v="1"/>
    <x v="2"/>
    <x v="4"/>
    <n v="4"/>
    <n v="2750"/>
    <n v="20050"/>
  </r>
  <r>
    <s v="Shampoo"/>
    <s v="Anti-dandruff"/>
    <x v="1"/>
    <x v="1"/>
    <x v="2"/>
    <x v="4"/>
    <n v="5"/>
    <n v="2930"/>
    <n v="21390"/>
  </r>
  <r>
    <s v="Shampoo"/>
    <s v="Anti-dandruff"/>
    <x v="1"/>
    <x v="1"/>
    <x v="2"/>
    <x v="4"/>
    <n v="6"/>
    <n v="3150"/>
    <n v="23000"/>
  </r>
  <r>
    <s v="Shampoo"/>
    <s v="Anti-dandruff"/>
    <x v="1"/>
    <x v="1"/>
    <x v="2"/>
    <x v="4"/>
    <n v="7"/>
    <n v="3110"/>
    <n v="22710"/>
  </r>
  <r>
    <s v="Shampoo"/>
    <s v="Anti-dandruff"/>
    <x v="1"/>
    <x v="1"/>
    <x v="2"/>
    <x v="4"/>
    <n v="8"/>
    <n v="3250"/>
    <n v="23740"/>
  </r>
  <r>
    <s v="Shampoo"/>
    <s v="Anti-dandruff"/>
    <x v="1"/>
    <x v="1"/>
    <x v="2"/>
    <x v="4"/>
    <n v="9"/>
    <n v="3070"/>
    <n v="22430"/>
  </r>
  <r>
    <s v="Shampoo"/>
    <s v="Anti-dandruff"/>
    <x v="1"/>
    <x v="1"/>
    <x v="2"/>
    <x v="4"/>
    <n v="10"/>
    <n v="2620"/>
    <n v="19170"/>
  </r>
  <r>
    <s v="Shampoo"/>
    <s v="Anti-dandruff"/>
    <x v="1"/>
    <x v="1"/>
    <x v="2"/>
    <x v="4"/>
    <n v="11"/>
    <n v="2740"/>
    <n v="19940"/>
  </r>
  <r>
    <s v="Shampoo"/>
    <s v="Anti-dandruff"/>
    <x v="1"/>
    <x v="1"/>
    <x v="2"/>
    <x v="4"/>
    <n v="12"/>
    <n v="2170"/>
    <n v="15850"/>
  </r>
  <r>
    <s v="Shampoo"/>
    <s v="Anti-dandruff"/>
    <x v="1"/>
    <x v="1"/>
    <x v="2"/>
    <x v="5"/>
    <n v="1"/>
    <n v="950"/>
    <n v="6950"/>
  </r>
  <r>
    <s v="Shampoo"/>
    <s v="Anti-dandruff"/>
    <x v="1"/>
    <x v="1"/>
    <x v="2"/>
    <x v="5"/>
    <n v="2"/>
    <n v="310"/>
    <n v="2300"/>
  </r>
  <r>
    <s v="Shampoo"/>
    <s v="Anti-dandruff"/>
    <x v="1"/>
    <x v="1"/>
    <x v="2"/>
    <x v="5"/>
    <n v="3"/>
    <n v="440"/>
    <n v="3170"/>
  </r>
  <r>
    <s v="Shampoo"/>
    <s v="Anti-dandruff"/>
    <x v="2"/>
    <x v="2"/>
    <x v="0"/>
    <x v="0"/>
    <n v="1"/>
    <n v="108180"/>
    <n v="639520"/>
  </r>
  <r>
    <s v="Shampoo"/>
    <s v="Anti-dandruff"/>
    <x v="2"/>
    <x v="2"/>
    <x v="0"/>
    <x v="0"/>
    <n v="2"/>
    <n v="104040"/>
    <n v="619240"/>
  </r>
  <r>
    <s v="Shampoo"/>
    <s v="Anti-dandruff"/>
    <x v="2"/>
    <x v="2"/>
    <x v="0"/>
    <x v="0"/>
    <n v="3"/>
    <n v="116060"/>
    <n v="653840"/>
  </r>
  <r>
    <s v="Shampoo"/>
    <s v="Anti-dandruff"/>
    <x v="2"/>
    <x v="2"/>
    <x v="0"/>
    <x v="0"/>
    <n v="4"/>
    <n v="127350"/>
    <n v="760100"/>
  </r>
  <r>
    <s v="Shampoo"/>
    <s v="Anti-dandruff"/>
    <x v="2"/>
    <x v="2"/>
    <x v="0"/>
    <x v="0"/>
    <n v="5"/>
    <n v="125410"/>
    <n v="708300"/>
  </r>
  <r>
    <s v="Shampoo"/>
    <s v="Anti-dandruff"/>
    <x v="2"/>
    <x v="2"/>
    <x v="0"/>
    <x v="0"/>
    <n v="6"/>
    <n v="126320"/>
    <n v="709160"/>
  </r>
  <r>
    <s v="Shampoo"/>
    <s v="Anti-dandruff"/>
    <x v="2"/>
    <x v="2"/>
    <x v="0"/>
    <x v="0"/>
    <n v="7"/>
    <n v="109950"/>
    <n v="701720"/>
  </r>
  <r>
    <s v="Shampoo"/>
    <s v="Anti-dandruff"/>
    <x v="2"/>
    <x v="2"/>
    <x v="0"/>
    <x v="0"/>
    <n v="8"/>
    <n v="148790"/>
    <n v="899560"/>
  </r>
  <r>
    <s v="Shampoo"/>
    <s v="Anti-dandruff"/>
    <x v="2"/>
    <x v="2"/>
    <x v="0"/>
    <x v="0"/>
    <n v="9"/>
    <n v="123510"/>
    <n v="696460"/>
  </r>
  <r>
    <s v="Shampoo"/>
    <s v="Anti-dandruff"/>
    <x v="2"/>
    <x v="2"/>
    <x v="0"/>
    <x v="0"/>
    <n v="10"/>
    <n v="127770"/>
    <n v="764290"/>
  </r>
  <r>
    <s v="Shampoo"/>
    <s v="Anti-dandruff"/>
    <x v="2"/>
    <x v="2"/>
    <x v="0"/>
    <x v="0"/>
    <n v="11"/>
    <n v="113390"/>
    <n v="719640"/>
  </r>
  <r>
    <s v="Shampoo"/>
    <s v="Anti-dandruff"/>
    <x v="2"/>
    <x v="2"/>
    <x v="0"/>
    <x v="0"/>
    <n v="12"/>
    <n v="163680"/>
    <n v="988600"/>
  </r>
  <r>
    <s v="Shampoo"/>
    <s v="Anti-dandruff"/>
    <x v="2"/>
    <x v="2"/>
    <x v="0"/>
    <x v="1"/>
    <n v="1"/>
    <n v="118120"/>
    <n v="749210"/>
  </r>
  <r>
    <s v="Shampoo"/>
    <s v="Anti-dandruff"/>
    <x v="2"/>
    <x v="2"/>
    <x v="0"/>
    <x v="1"/>
    <n v="2"/>
    <n v="130780"/>
    <n v="739080"/>
  </r>
  <r>
    <s v="Shampoo"/>
    <s v="Anti-dandruff"/>
    <x v="2"/>
    <x v="2"/>
    <x v="0"/>
    <x v="1"/>
    <n v="3"/>
    <n v="122240"/>
    <n v="778070"/>
  </r>
  <r>
    <s v="Shampoo"/>
    <s v="Anti-dandruff"/>
    <x v="2"/>
    <x v="2"/>
    <x v="0"/>
    <x v="1"/>
    <n v="4"/>
    <n v="137940"/>
    <n v="831030"/>
  </r>
  <r>
    <s v="Shampoo"/>
    <s v="Anti-dandruff"/>
    <x v="2"/>
    <x v="2"/>
    <x v="0"/>
    <x v="1"/>
    <n v="5"/>
    <n v="147400"/>
    <n v="891170"/>
  </r>
  <r>
    <s v="Shampoo"/>
    <s v="Anti-dandruff"/>
    <x v="2"/>
    <x v="2"/>
    <x v="0"/>
    <x v="1"/>
    <n v="6"/>
    <n v="129020"/>
    <n v="823020"/>
  </r>
  <r>
    <s v="Shampoo"/>
    <s v="Anti-dandruff"/>
    <x v="2"/>
    <x v="2"/>
    <x v="0"/>
    <x v="1"/>
    <n v="7"/>
    <n v="172770"/>
    <n v="1040470"/>
  </r>
  <r>
    <s v="Shampoo"/>
    <s v="Anti-dandruff"/>
    <x v="2"/>
    <x v="2"/>
    <x v="0"/>
    <x v="1"/>
    <n v="8"/>
    <n v="132300"/>
    <n v="801080"/>
  </r>
  <r>
    <s v="Shampoo"/>
    <s v="Anti-dandruff"/>
    <x v="2"/>
    <x v="2"/>
    <x v="0"/>
    <x v="1"/>
    <n v="9"/>
    <n v="141250"/>
    <n v="853230"/>
  </r>
  <r>
    <s v="Shampoo"/>
    <s v="Anti-dandruff"/>
    <x v="2"/>
    <x v="2"/>
    <x v="0"/>
    <x v="1"/>
    <n v="10"/>
    <n v="123950"/>
    <n v="792060"/>
  </r>
  <r>
    <s v="Shampoo"/>
    <s v="Anti-dandruff"/>
    <x v="2"/>
    <x v="2"/>
    <x v="0"/>
    <x v="1"/>
    <n v="11"/>
    <n v="164170"/>
    <n v="982820"/>
  </r>
  <r>
    <s v="Shampoo"/>
    <s v="Anti-dandruff"/>
    <x v="2"/>
    <x v="2"/>
    <x v="0"/>
    <x v="1"/>
    <n v="12"/>
    <n v="157800"/>
    <n v="951570"/>
  </r>
  <r>
    <s v="Shampoo"/>
    <s v="Anti-dandruff"/>
    <x v="2"/>
    <x v="2"/>
    <x v="0"/>
    <x v="2"/>
    <n v="1"/>
    <n v="193940"/>
    <n v="1160940"/>
  </r>
  <r>
    <s v="Shampoo"/>
    <s v="Anti-dandruff"/>
    <x v="2"/>
    <x v="2"/>
    <x v="0"/>
    <x v="2"/>
    <n v="2"/>
    <n v="140910"/>
    <n v="852480"/>
  </r>
  <r>
    <s v="Shampoo"/>
    <s v="Anti-dandruff"/>
    <x v="2"/>
    <x v="2"/>
    <x v="0"/>
    <x v="2"/>
    <n v="3"/>
    <n v="211810"/>
    <n v="1269970"/>
  </r>
  <r>
    <s v="Shampoo"/>
    <s v="Anti-dandruff"/>
    <x v="2"/>
    <x v="2"/>
    <x v="0"/>
    <x v="2"/>
    <n v="4"/>
    <n v="143250"/>
    <n v="864460"/>
  </r>
  <r>
    <s v="Shampoo"/>
    <s v="Anti-dandruff"/>
    <x v="2"/>
    <x v="2"/>
    <x v="0"/>
    <x v="2"/>
    <n v="5"/>
    <n v="116470"/>
    <n v="741730"/>
  </r>
  <r>
    <s v="Shampoo"/>
    <s v="Anti-dandruff"/>
    <x v="2"/>
    <x v="2"/>
    <x v="0"/>
    <x v="2"/>
    <n v="6"/>
    <n v="180240"/>
    <n v="1083360"/>
  </r>
  <r>
    <s v="Shampoo"/>
    <s v="Anti-dandruff"/>
    <x v="2"/>
    <x v="2"/>
    <x v="0"/>
    <x v="2"/>
    <n v="7"/>
    <n v="162790"/>
    <n v="925990"/>
  </r>
  <r>
    <s v="Shampoo"/>
    <s v="Anti-dandruff"/>
    <x v="2"/>
    <x v="2"/>
    <x v="0"/>
    <x v="2"/>
    <n v="8"/>
    <n v="127600"/>
    <n v="774200"/>
  </r>
  <r>
    <s v="Shampoo"/>
    <s v="Anti-dandruff"/>
    <x v="2"/>
    <x v="2"/>
    <x v="0"/>
    <x v="2"/>
    <n v="9"/>
    <n v="137470"/>
    <n v="877760"/>
  </r>
  <r>
    <s v="Shampoo"/>
    <s v="Anti-dandruff"/>
    <x v="2"/>
    <x v="2"/>
    <x v="0"/>
    <x v="2"/>
    <n v="10"/>
    <n v="196660"/>
    <n v="1181760"/>
  </r>
  <r>
    <s v="Shampoo"/>
    <s v="Anti-dandruff"/>
    <x v="2"/>
    <x v="2"/>
    <x v="0"/>
    <x v="2"/>
    <n v="11"/>
    <n v="139880"/>
    <n v="795020"/>
  </r>
  <r>
    <s v="Shampoo"/>
    <s v="Anti-dandruff"/>
    <x v="2"/>
    <x v="2"/>
    <x v="0"/>
    <x v="2"/>
    <n v="12"/>
    <n v="145480"/>
    <n v="920810"/>
  </r>
  <r>
    <s v="Shampoo"/>
    <s v="Anti-dandruff"/>
    <x v="2"/>
    <x v="2"/>
    <x v="0"/>
    <x v="3"/>
    <n v="1"/>
    <n v="150130"/>
    <n v="851970"/>
  </r>
  <r>
    <s v="Shampoo"/>
    <s v="Anti-dandruff"/>
    <x v="2"/>
    <x v="2"/>
    <x v="0"/>
    <x v="3"/>
    <n v="2"/>
    <n v="126820"/>
    <n v="770870"/>
  </r>
  <r>
    <s v="Shampoo"/>
    <s v="Anti-dandruff"/>
    <x v="2"/>
    <x v="2"/>
    <x v="0"/>
    <x v="3"/>
    <n v="3"/>
    <n v="158080"/>
    <n v="899110"/>
  </r>
  <r>
    <s v="Shampoo"/>
    <s v="Anti-dandruff"/>
    <x v="2"/>
    <x v="2"/>
    <x v="0"/>
    <x v="3"/>
    <n v="4"/>
    <n v="142040"/>
    <n v="903070"/>
  </r>
  <r>
    <s v="Shampoo"/>
    <s v="Anti-dandruff"/>
    <x v="2"/>
    <x v="2"/>
    <x v="0"/>
    <x v="3"/>
    <n v="5"/>
    <n v="192000"/>
    <n v="1155450"/>
  </r>
  <r>
    <s v="Shampoo"/>
    <s v="Anti-dandruff"/>
    <x v="2"/>
    <x v="2"/>
    <x v="0"/>
    <x v="3"/>
    <n v="6"/>
    <n v="159300"/>
    <n v="981000"/>
  </r>
  <r>
    <s v="Shampoo"/>
    <s v="Anti-dandruff"/>
    <x v="2"/>
    <x v="2"/>
    <x v="0"/>
    <x v="3"/>
    <n v="7"/>
    <n v="157920"/>
    <n v="988190"/>
  </r>
  <r>
    <s v="Shampoo"/>
    <s v="Anti-dandruff"/>
    <x v="2"/>
    <x v="2"/>
    <x v="0"/>
    <x v="3"/>
    <n v="8"/>
    <n v="131670"/>
    <n v="774140"/>
  </r>
  <r>
    <s v="Shampoo"/>
    <s v="Anti-dandruff"/>
    <x v="2"/>
    <x v="2"/>
    <x v="0"/>
    <x v="3"/>
    <n v="9"/>
    <n v="189790"/>
    <n v="1187490"/>
  </r>
  <r>
    <s v="Shampoo"/>
    <s v="Anti-dandruff"/>
    <x v="2"/>
    <x v="2"/>
    <x v="0"/>
    <x v="3"/>
    <n v="10"/>
    <n v="164200"/>
    <n v="1061720"/>
  </r>
  <r>
    <s v="Shampoo"/>
    <s v="Anti-dandruff"/>
    <x v="2"/>
    <x v="2"/>
    <x v="0"/>
    <x v="3"/>
    <n v="11"/>
    <n v="152640"/>
    <n v="959720"/>
  </r>
  <r>
    <s v="Shampoo"/>
    <s v="Anti-dandruff"/>
    <x v="2"/>
    <x v="2"/>
    <x v="0"/>
    <x v="3"/>
    <n v="12"/>
    <n v="151550"/>
    <n v="983660"/>
  </r>
  <r>
    <s v="Shampoo"/>
    <s v="Anti-dandruff"/>
    <x v="2"/>
    <x v="2"/>
    <x v="0"/>
    <x v="4"/>
    <n v="1"/>
    <n v="151900"/>
    <n v="981660"/>
  </r>
  <r>
    <s v="Shampoo"/>
    <s v="Anti-dandruff"/>
    <x v="2"/>
    <x v="2"/>
    <x v="0"/>
    <x v="4"/>
    <n v="2"/>
    <n v="181980"/>
    <n v="1135960"/>
  </r>
  <r>
    <s v="Shampoo"/>
    <s v="Anti-dandruff"/>
    <x v="2"/>
    <x v="2"/>
    <x v="0"/>
    <x v="4"/>
    <n v="3"/>
    <n v="171680"/>
    <n v="1008940"/>
  </r>
  <r>
    <s v="Shampoo"/>
    <s v="Anti-dandruff"/>
    <x v="2"/>
    <x v="2"/>
    <x v="0"/>
    <x v="4"/>
    <n v="4"/>
    <n v="189460"/>
    <n v="1187420"/>
  </r>
  <r>
    <s v="Shampoo"/>
    <s v="Anti-dandruff"/>
    <x v="2"/>
    <x v="2"/>
    <x v="0"/>
    <x v="4"/>
    <n v="5"/>
    <n v="184420"/>
    <n v="1195900"/>
  </r>
  <r>
    <s v="Shampoo"/>
    <s v="Anti-dandruff"/>
    <x v="2"/>
    <x v="2"/>
    <x v="0"/>
    <x v="4"/>
    <n v="6"/>
    <n v="185420"/>
    <n v="1089030"/>
  </r>
  <r>
    <s v="Shampoo"/>
    <s v="Anti-dandruff"/>
    <x v="2"/>
    <x v="2"/>
    <x v="0"/>
    <x v="4"/>
    <n v="7"/>
    <n v="151160"/>
    <n v="983840"/>
  </r>
  <r>
    <s v="Shampoo"/>
    <s v="Anti-dandruff"/>
    <x v="2"/>
    <x v="2"/>
    <x v="0"/>
    <x v="4"/>
    <n v="8"/>
    <n v="205890"/>
    <n v="1293310"/>
  </r>
  <r>
    <s v="Shampoo"/>
    <s v="Anti-dandruff"/>
    <x v="2"/>
    <x v="2"/>
    <x v="0"/>
    <x v="4"/>
    <n v="9"/>
    <n v="180900"/>
    <n v="1172650"/>
  </r>
  <r>
    <s v="Shampoo"/>
    <s v="Anti-dandruff"/>
    <x v="2"/>
    <x v="2"/>
    <x v="0"/>
    <x v="4"/>
    <n v="10"/>
    <n v="176410"/>
    <n v="1111770"/>
  </r>
  <r>
    <s v="Shampoo"/>
    <s v="Anti-dandruff"/>
    <x v="2"/>
    <x v="2"/>
    <x v="0"/>
    <x v="4"/>
    <n v="11"/>
    <n v="163550"/>
    <n v="960770"/>
  </r>
  <r>
    <s v="Shampoo"/>
    <s v="Anti-dandruff"/>
    <x v="2"/>
    <x v="2"/>
    <x v="0"/>
    <x v="4"/>
    <n v="12"/>
    <n v="237860"/>
    <n v="1532390"/>
  </r>
  <r>
    <s v="Shampoo"/>
    <s v="Anti-dandruff"/>
    <x v="2"/>
    <x v="2"/>
    <x v="0"/>
    <x v="5"/>
    <n v="1"/>
    <n v="176640"/>
    <n v="1118140"/>
  </r>
  <r>
    <s v="Shampoo"/>
    <s v="Anti-dandruff"/>
    <x v="2"/>
    <x v="2"/>
    <x v="0"/>
    <x v="5"/>
    <n v="2"/>
    <n v="178890"/>
    <n v="1229650"/>
  </r>
  <r>
    <s v="Shampoo"/>
    <s v="Anti-dandruff"/>
    <x v="2"/>
    <x v="2"/>
    <x v="0"/>
    <x v="5"/>
    <n v="3"/>
    <n v="177760"/>
    <n v="1124060"/>
  </r>
  <r>
    <s v="Shampoo"/>
    <s v="Anti-dandruff"/>
    <x v="2"/>
    <x v="2"/>
    <x v="1"/>
    <x v="0"/>
    <n v="1"/>
    <n v="16850"/>
    <n v="98090"/>
  </r>
  <r>
    <s v="Shampoo"/>
    <s v="Anti-dandruff"/>
    <x v="2"/>
    <x v="2"/>
    <x v="1"/>
    <x v="0"/>
    <n v="2"/>
    <n v="9560"/>
    <n v="61220"/>
  </r>
  <r>
    <s v="Shampoo"/>
    <s v="Anti-dandruff"/>
    <x v="2"/>
    <x v="2"/>
    <x v="1"/>
    <x v="0"/>
    <n v="3"/>
    <n v="19080"/>
    <n v="111070"/>
  </r>
  <r>
    <s v="Shampoo"/>
    <s v="Anti-dandruff"/>
    <x v="2"/>
    <x v="2"/>
    <x v="1"/>
    <x v="0"/>
    <n v="4"/>
    <n v="9270"/>
    <n v="59670"/>
  </r>
  <r>
    <s v="Shampoo"/>
    <s v="Anti-dandruff"/>
    <x v="2"/>
    <x v="2"/>
    <x v="1"/>
    <x v="0"/>
    <n v="5"/>
    <n v="22250"/>
    <n v="129280"/>
  </r>
  <r>
    <s v="Shampoo"/>
    <s v="Anti-dandruff"/>
    <x v="2"/>
    <x v="2"/>
    <x v="1"/>
    <x v="0"/>
    <n v="6"/>
    <n v="19070"/>
    <n v="106540"/>
  </r>
  <r>
    <s v="Shampoo"/>
    <s v="Anti-dandruff"/>
    <x v="2"/>
    <x v="2"/>
    <x v="1"/>
    <x v="0"/>
    <n v="7"/>
    <n v="15910"/>
    <n v="88110"/>
  </r>
  <r>
    <s v="Shampoo"/>
    <s v="Anti-dandruff"/>
    <x v="2"/>
    <x v="2"/>
    <x v="1"/>
    <x v="0"/>
    <n v="8"/>
    <n v="13610"/>
    <n v="86840"/>
  </r>
  <r>
    <s v="Shampoo"/>
    <s v="Anti-dandruff"/>
    <x v="2"/>
    <x v="2"/>
    <x v="1"/>
    <x v="0"/>
    <n v="9"/>
    <n v="25380"/>
    <n v="150320"/>
  </r>
  <r>
    <s v="Shampoo"/>
    <s v="Anti-dandruff"/>
    <x v="2"/>
    <x v="2"/>
    <x v="1"/>
    <x v="0"/>
    <n v="10"/>
    <n v="21150"/>
    <n v="117160"/>
  </r>
  <r>
    <s v="Shampoo"/>
    <s v="Anti-dandruff"/>
    <x v="2"/>
    <x v="2"/>
    <x v="1"/>
    <x v="0"/>
    <n v="11"/>
    <n v="20230"/>
    <n v="117290"/>
  </r>
  <r>
    <s v="Shampoo"/>
    <s v="Anti-dandruff"/>
    <x v="2"/>
    <x v="2"/>
    <x v="1"/>
    <x v="0"/>
    <n v="12"/>
    <n v="13400"/>
    <n v="85320"/>
  </r>
  <r>
    <s v="Shampoo"/>
    <s v="Anti-dandruff"/>
    <x v="2"/>
    <x v="2"/>
    <x v="1"/>
    <x v="1"/>
    <n v="1"/>
    <n v="23130"/>
    <n v="128550"/>
  </r>
  <r>
    <s v="Shampoo"/>
    <s v="Anti-dandruff"/>
    <x v="2"/>
    <x v="2"/>
    <x v="1"/>
    <x v="1"/>
    <n v="2"/>
    <n v="26740"/>
    <n v="158340"/>
  </r>
  <r>
    <s v="Shampoo"/>
    <s v="Anti-dandruff"/>
    <x v="2"/>
    <x v="2"/>
    <x v="1"/>
    <x v="1"/>
    <n v="3"/>
    <n v="20670"/>
    <n v="115100"/>
  </r>
  <r>
    <s v="Shampoo"/>
    <s v="Anti-dandruff"/>
    <x v="2"/>
    <x v="2"/>
    <x v="1"/>
    <x v="1"/>
    <n v="4"/>
    <n v="24350"/>
    <n v="144100"/>
  </r>
  <r>
    <s v="Shampoo"/>
    <s v="Anti-dandruff"/>
    <x v="2"/>
    <x v="2"/>
    <x v="1"/>
    <x v="1"/>
    <n v="5"/>
    <n v="25800"/>
    <n v="153510"/>
  </r>
  <r>
    <s v="Shampoo"/>
    <s v="Anti-dandruff"/>
    <x v="2"/>
    <x v="2"/>
    <x v="1"/>
    <x v="1"/>
    <n v="6"/>
    <n v="21570"/>
    <n v="128130"/>
  </r>
  <r>
    <s v="Shampoo"/>
    <s v="Anti-dandruff"/>
    <x v="2"/>
    <x v="2"/>
    <x v="1"/>
    <x v="1"/>
    <n v="7"/>
    <n v="22650"/>
    <n v="144440"/>
  </r>
  <r>
    <s v="Shampoo"/>
    <s v="Anti-dandruff"/>
    <x v="2"/>
    <x v="2"/>
    <x v="1"/>
    <x v="1"/>
    <n v="8"/>
    <n v="32610"/>
    <n v="194270"/>
  </r>
  <r>
    <s v="Shampoo"/>
    <s v="Anti-dandruff"/>
    <x v="2"/>
    <x v="2"/>
    <x v="1"/>
    <x v="1"/>
    <n v="9"/>
    <n v="25070"/>
    <n v="140200"/>
  </r>
  <r>
    <s v="Shampoo"/>
    <s v="Anti-dandruff"/>
    <x v="2"/>
    <x v="2"/>
    <x v="1"/>
    <x v="1"/>
    <n v="10"/>
    <n v="27900"/>
    <n v="165860"/>
  </r>
  <r>
    <s v="Shampoo"/>
    <s v="Anti-dandruff"/>
    <x v="2"/>
    <x v="2"/>
    <x v="1"/>
    <x v="1"/>
    <n v="11"/>
    <n v="16150"/>
    <n v="102380"/>
  </r>
  <r>
    <s v="Shampoo"/>
    <s v="Anti-dandruff"/>
    <x v="2"/>
    <x v="2"/>
    <x v="1"/>
    <x v="1"/>
    <n v="12"/>
    <n v="32550"/>
    <n v="193480"/>
  </r>
  <r>
    <s v="Shampoo"/>
    <s v="Anti-dandruff"/>
    <x v="2"/>
    <x v="2"/>
    <x v="1"/>
    <x v="2"/>
    <n v="1"/>
    <n v="20480"/>
    <n v="131000"/>
  </r>
  <r>
    <s v="Shampoo"/>
    <s v="Anti-dandruff"/>
    <x v="2"/>
    <x v="2"/>
    <x v="1"/>
    <x v="2"/>
    <n v="2"/>
    <n v="25280"/>
    <n v="141330"/>
  </r>
  <r>
    <s v="Shampoo"/>
    <s v="Anti-dandruff"/>
    <x v="2"/>
    <x v="2"/>
    <x v="1"/>
    <x v="2"/>
    <n v="3"/>
    <n v="21180"/>
    <n v="134670"/>
  </r>
  <r>
    <s v="Shampoo"/>
    <s v="Anti-dandruff"/>
    <x v="2"/>
    <x v="2"/>
    <x v="1"/>
    <x v="2"/>
    <n v="4"/>
    <n v="24920"/>
    <n v="148380"/>
  </r>
  <r>
    <s v="Shampoo"/>
    <s v="Anti-dandruff"/>
    <x v="2"/>
    <x v="2"/>
    <x v="1"/>
    <x v="2"/>
    <n v="5"/>
    <n v="22140"/>
    <n v="124510"/>
  </r>
  <r>
    <s v="Shampoo"/>
    <s v="Anti-dandruff"/>
    <x v="2"/>
    <x v="2"/>
    <x v="1"/>
    <x v="2"/>
    <n v="6"/>
    <n v="18590"/>
    <n v="119660"/>
  </r>
  <r>
    <s v="Shampoo"/>
    <s v="Anti-dandruff"/>
    <x v="2"/>
    <x v="2"/>
    <x v="1"/>
    <x v="2"/>
    <n v="7"/>
    <n v="34730"/>
    <n v="206150"/>
  </r>
  <r>
    <s v="Shampoo"/>
    <s v="Anti-dandruff"/>
    <x v="2"/>
    <x v="2"/>
    <x v="1"/>
    <x v="2"/>
    <n v="8"/>
    <n v="24030"/>
    <n v="143770"/>
  </r>
  <r>
    <s v="Shampoo"/>
    <s v="Anti-dandruff"/>
    <x v="2"/>
    <x v="2"/>
    <x v="1"/>
    <x v="2"/>
    <n v="9"/>
    <n v="24690"/>
    <n v="146090"/>
  </r>
  <r>
    <s v="Shampoo"/>
    <s v="Anti-dandruff"/>
    <x v="2"/>
    <x v="2"/>
    <x v="1"/>
    <x v="2"/>
    <n v="10"/>
    <n v="20680"/>
    <n v="132010"/>
  </r>
  <r>
    <s v="Shampoo"/>
    <s v="Anti-dandruff"/>
    <x v="2"/>
    <x v="2"/>
    <x v="1"/>
    <x v="2"/>
    <n v="11"/>
    <n v="32130"/>
    <n v="189790"/>
  </r>
  <r>
    <s v="Shampoo"/>
    <s v="Anti-dandruff"/>
    <x v="2"/>
    <x v="2"/>
    <x v="1"/>
    <x v="2"/>
    <n v="12"/>
    <n v="28290"/>
    <n v="157710"/>
  </r>
  <r>
    <s v="Shampoo"/>
    <s v="Anti-dandruff"/>
    <x v="2"/>
    <x v="2"/>
    <x v="1"/>
    <x v="3"/>
    <n v="1"/>
    <n v="35000"/>
    <n v="206730"/>
  </r>
  <r>
    <s v="Shampoo"/>
    <s v="Anti-dandruff"/>
    <x v="2"/>
    <x v="2"/>
    <x v="1"/>
    <x v="3"/>
    <n v="2"/>
    <n v="25900"/>
    <n v="153640"/>
  </r>
  <r>
    <s v="Shampoo"/>
    <s v="Anti-dandruff"/>
    <x v="2"/>
    <x v="2"/>
    <x v="1"/>
    <x v="3"/>
    <n v="3"/>
    <n v="38150"/>
    <n v="225090"/>
  </r>
  <r>
    <s v="Shampoo"/>
    <s v="Anti-dandruff"/>
    <x v="2"/>
    <x v="2"/>
    <x v="1"/>
    <x v="3"/>
    <n v="4"/>
    <n v="30560"/>
    <n v="171010"/>
  </r>
  <r>
    <s v="Shampoo"/>
    <s v="Anti-dandruff"/>
    <x v="2"/>
    <x v="2"/>
    <x v="1"/>
    <x v="3"/>
    <n v="5"/>
    <n v="23940"/>
    <n v="153200"/>
  </r>
  <r>
    <s v="Shampoo"/>
    <s v="Anti-dandruff"/>
    <x v="2"/>
    <x v="2"/>
    <x v="1"/>
    <x v="3"/>
    <n v="6"/>
    <n v="37670"/>
    <n v="228180"/>
  </r>
  <r>
    <s v="Shampoo"/>
    <s v="Anti-dandruff"/>
    <x v="2"/>
    <x v="2"/>
    <x v="1"/>
    <x v="3"/>
    <n v="7"/>
    <n v="31930"/>
    <n v="185900"/>
  </r>
  <r>
    <s v="Shampoo"/>
    <s v="Anti-dandruff"/>
    <x v="2"/>
    <x v="2"/>
    <x v="1"/>
    <x v="3"/>
    <n v="8"/>
    <n v="26380"/>
    <n v="153890"/>
  </r>
  <r>
    <s v="Shampoo"/>
    <s v="Anti-dandruff"/>
    <x v="2"/>
    <x v="2"/>
    <x v="1"/>
    <x v="3"/>
    <n v="9"/>
    <n v="24900"/>
    <n v="163590"/>
  </r>
  <r>
    <s v="Shampoo"/>
    <s v="Anti-dandruff"/>
    <x v="2"/>
    <x v="2"/>
    <x v="1"/>
    <x v="3"/>
    <n v="10"/>
    <n v="37690"/>
    <n v="232660"/>
  </r>
  <r>
    <s v="Shampoo"/>
    <s v="Anti-dandruff"/>
    <x v="2"/>
    <x v="2"/>
    <x v="1"/>
    <x v="3"/>
    <n v="11"/>
    <n v="26720"/>
    <n v="165580"/>
  </r>
  <r>
    <s v="Shampoo"/>
    <s v="Anti-dandruff"/>
    <x v="2"/>
    <x v="2"/>
    <x v="1"/>
    <x v="3"/>
    <n v="12"/>
    <n v="31700"/>
    <n v="195950"/>
  </r>
  <r>
    <s v="Shampoo"/>
    <s v="Anti-dandruff"/>
    <x v="2"/>
    <x v="2"/>
    <x v="1"/>
    <x v="4"/>
    <n v="1"/>
    <n v="31430"/>
    <n v="182820"/>
  </r>
  <r>
    <s v="Shampoo"/>
    <s v="Anti-dandruff"/>
    <x v="2"/>
    <x v="2"/>
    <x v="1"/>
    <x v="4"/>
    <n v="2"/>
    <n v="25070"/>
    <n v="164170"/>
  </r>
  <r>
    <s v="Shampoo"/>
    <s v="Anti-dandruff"/>
    <x v="2"/>
    <x v="2"/>
    <x v="1"/>
    <x v="4"/>
    <n v="3"/>
    <n v="36690"/>
    <n v="214670"/>
  </r>
  <r>
    <s v="Shampoo"/>
    <s v="Anti-dandruff"/>
    <x v="2"/>
    <x v="2"/>
    <x v="1"/>
    <x v="4"/>
    <n v="4"/>
    <n v="28870"/>
    <n v="189330"/>
  </r>
  <r>
    <s v="Shampoo"/>
    <s v="Anti-dandruff"/>
    <x v="2"/>
    <x v="2"/>
    <x v="1"/>
    <x v="4"/>
    <n v="5"/>
    <n v="53990"/>
    <n v="334940"/>
  </r>
  <r>
    <s v="Shampoo"/>
    <s v="Anti-dandruff"/>
    <x v="2"/>
    <x v="2"/>
    <x v="1"/>
    <x v="4"/>
    <n v="6"/>
    <n v="36660"/>
    <n v="227740"/>
  </r>
  <r>
    <s v="Shampoo"/>
    <s v="Anti-dandruff"/>
    <x v="2"/>
    <x v="2"/>
    <x v="1"/>
    <x v="4"/>
    <n v="7"/>
    <n v="34460"/>
    <n v="201440"/>
  </r>
  <r>
    <s v="Shampoo"/>
    <s v="Anti-dandruff"/>
    <x v="2"/>
    <x v="2"/>
    <x v="1"/>
    <x v="4"/>
    <n v="8"/>
    <n v="29190"/>
    <n v="190760"/>
  </r>
  <r>
    <s v="Shampoo"/>
    <s v="Anti-dandruff"/>
    <x v="2"/>
    <x v="2"/>
    <x v="1"/>
    <x v="4"/>
    <n v="9"/>
    <n v="51430"/>
    <n v="320990"/>
  </r>
  <r>
    <s v="Shampoo"/>
    <s v="Anti-dandruff"/>
    <x v="2"/>
    <x v="2"/>
    <x v="1"/>
    <x v="4"/>
    <n v="10"/>
    <n v="42890"/>
    <n v="251160"/>
  </r>
  <r>
    <s v="Shampoo"/>
    <s v="Anti-dandruff"/>
    <x v="2"/>
    <x v="2"/>
    <x v="1"/>
    <x v="4"/>
    <n v="11"/>
    <n v="38360"/>
    <n v="237510"/>
  </r>
  <r>
    <s v="Shampoo"/>
    <s v="Anti-dandruff"/>
    <x v="2"/>
    <x v="2"/>
    <x v="1"/>
    <x v="4"/>
    <n v="12"/>
    <n v="41540"/>
    <n v="277340"/>
  </r>
  <r>
    <s v="Shampoo"/>
    <s v="Anti-dandruff"/>
    <x v="2"/>
    <x v="2"/>
    <x v="1"/>
    <x v="5"/>
    <n v="1"/>
    <n v="52250"/>
    <n v="360800"/>
  </r>
  <r>
    <s v="Shampoo"/>
    <s v="Anti-dandruff"/>
    <x v="2"/>
    <x v="2"/>
    <x v="1"/>
    <x v="5"/>
    <n v="2"/>
    <n v="56450"/>
    <n v="372870"/>
  </r>
  <r>
    <s v="Shampoo"/>
    <s v="Anti-dandruff"/>
    <x v="2"/>
    <x v="2"/>
    <x v="1"/>
    <x v="5"/>
    <n v="3"/>
    <n v="46760"/>
    <n v="294430"/>
  </r>
  <r>
    <s v="Shampoo"/>
    <s v="Anti-dandruff"/>
    <x v="2"/>
    <x v="2"/>
    <x v="2"/>
    <x v="0"/>
    <n v="1"/>
    <n v="12260"/>
    <n v="75630"/>
  </r>
  <r>
    <s v="Shampoo"/>
    <s v="Anti-dandruff"/>
    <x v="2"/>
    <x v="2"/>
    <x v="2"/>
    <x v="0"/>
    <n v="2"/>
    <n v="8100"/>
    <n v="52440"/>
  </r>
  <r>
    <s v="Shampoo"/>
    <s v="Anti-dandruff"/>
    <x v="2"/>
    <x v="2"/>
    <x v="2"/>
    <x v="0"/>
    <n v="3"/>
    <n v="15630"/>
    <n v="96800"/>
  </r>
  <r>
    <s v="Shampoo"/>
    <s v="Anti-dandruff"/>
    <x v="2"/>
    <x v="2"/>
    <x v="2"/>
    <x v="0"/>
    <n v="4"/>
    <n v="9030"/>
    <n v="58790"/>
  </r>
  <r>
    <s v="Shampoo"/>
    <s v="Anti-dandruff"/>
    <x v="2"/>
    <x v="2"/>
    <x v="2"/>
    <x v="0"/>
    <n v="5"/>
    <n v="7600"/>
    <n v="42330"/>
  </r>
  <r>
    <s v="Shampoo"/>
    <s v="Anti-dandruff"/>
    <x v="2"/>
    <x v="2"/>
    <x v="2"/>
    <x v="0"/>
    <n v="6"/>
    <n v="13940"/>
    <n v="86910"/>
  </r>
  <r>
    <s v="Shampoo"/>
    <s v="Anti-dandruff"/>
    <x v="2"/>
    <x v="2"/>
    <x v="2"/>
    <x v="0"/>
    <n v="7"/>
    <n v="11550"/>
    <n v="72440"/>
  </r>
  <r>
    <s v="Shampoo"/>
    <s v="Anti-dandruff"/>
    <x v="2"/>
    <x v="2"/>
    <x v="2"/>
    <x v="0"/>
    <n v="8"/>
    <n v="9050"/>
    <n v="50760"/>
  </r>
  <r>
    <s v="Shampoo"/>
    <s v="Anti-dandruff"/>
    <x v="2"/>
    <x v="2"/>
    <x v="2"/>
    <x v="0"/>
    <n v="9"/>
    <n v="10420"/>
    <n v="58080"/>
  </r>
  <r>
    <s v="Shampoo"/>
    <s v="Anti-dandruff"/>
    <x v="2"/>
    <x v="2"/>
    <x v="2"/>
    <x v="0"/>
    <n v="10"/>
    <n v="16410"/>
    <n v="102050"/>
  </r>
  <r>
    <s v="Shampoo"/>
    <s v="Anti-dandruff"/>
    <x v="2"/>
    <x v="2"/>
    <x v="2"/>
    <x v="0"/>
    <n v="11"/>
    <n v="14600"/>
    <n v="89850"/>
  </r>
  <r>
    <s v="Shampoo"/>
    <s v="Anti-dandruff"/>
    <x v="2"/>
    <x v="2"/>
    <x v="2"/>
    <x v="0"/>
    <n v="12"/>
    <n v="10320"/>
    <n v="67750"/>
  </r>
  <r>
    <s v="Shampoo"/>
    <s v="Anti-dandruff"/>
    <x v="2"/>
    <x v="2"/>
    <x v="2"/>
    <x v="1"/>
    <n v="1"/>
    <n v="11580"/>
    <n v="71350"/>
  </r>
  <r>
    <s v="Shampoo"/>
    <s v="Anti-dandruff"/>
    <x v="2"/>
    <x v="2"/>
    <x v="2"/>
    <x v="1"/>
    <n v="2"/>
    <n v="10540"/>
    <n v="60100"/>
  </r>
  <r>
    <s v="Shampoo"/>
    <s v="Anti-dandruff"/>
    <x v="2"/>
    <x v="2"/>
    <x v="2"/>
    <x v="1"/>
    <n v="3"/>
    <n v="12610"/>
    <n v="77060"/>
  </r>
  <r>
    <s v="Shampoo"/>
    <s v="Anti-dandruff"/>
    <x v="2"/>
    <x v="2"/>
    <x v="2"/>
    <x v="1"/>
    <n v="4"/>
    <n v="9460"/>
    <n v="53330"/>
  </r>
  <r>
    <s v="Shampoo"/>
    <s v="Anti-dandruff"/>
    <x v="2"/>
    <x v="2"/>
    <x v="2"/>
    <x v="1"/>
    <n v="5"/>
    <n v="17700"/>
    <n v="109660"/>
  </r>
  <r>
    <s v="Shampoo"/>
    <s v="Anti-dandruff"/>
    <x v="2"/>
    <x v="2"/>
    <x v="2"/>
    <x v="1"/>
    <n v="6"/>
    <n v="14280"/>
    <n v="89450"/>
  </r>
  <r>
    <s v="Shampoo"/>
    <s v="Anti-dandruff"/>
    <x v="2"/>
    <x v="2"/>
    <x v="2"/>
    <x v="1"/>
    <n v="7"/>
    <n v="13770"/>
    <n v="89890"/>
  </r>
  <r>
    <s v="Shampoo"/>
    <s v="Anti-dandruff"/>
    <x v="2"/>
    <x v="2"/>
    <x v="2"/>
    <x v="1"/>
    <n v="8"/>
    <n v="10610"/>
    <n v="59720"/>
  </r>
  <r>
    <s v="Shampoo"/>
    <s v="Anti-dandruff"/>
    <x v="2"/>
    <x v="2"/>
    <x v="2"/>
    <x v="1"/>
    <n v="9"/>
    <n v="16320"/>
    <n v="100250"/>
  </r>
  <r>
    <s v="Shampoo"/>
    <s v="Anti-dandruff"/>
    <x v="2"/>
    <x v="2"/>
    <x v="2"/>
    <x v="1"/>
    <n v="10"/>
    <n v="14160"/>
    <n v="85850"/>
  </r>
  <r>
    <s v="Shampoo"/>
    <s v="Anti-dandruff"/>
    <x v="2"/>
    <x v="2"/>
    <x v="2"/>
    <x v="1"/>
    <n v="11"/>
    <n v="12790"/>
    <n v="82440"/>
  </r>
  <r>
    <s v="Shampoo"/>
    <s v="Anti-dandruff"/>
    <x v="2"/>
    <x v="2"/>
    <x v="2"/>
    <x v="1"/>
    <n v="12"/>
    <n v="10640"/>
    <n v="60130"/>
  </r>
  <r>
    <s v="Shampoo"/>
    <s v="Anti-dandruff"/>
    <x v="2"/>
    <x v="2"/>
    <x v="2"/>
    <x v="2"/>
    <n v="1"/>
    <n v="11340"/>
    <n v="63650"/>
  </r>
  <r>
    <s v="Shampoo"/>
    <s v="Anti-dandruff"/>
    <x v="2"/>
    <x v="2"/>
    <x v="2"/>
    <x v="2"/>
    <n v="2"/>
    <n v="12410"/>
    <n v="76080"/>
  </r>
  <r>
    <s v="Shampoo"/>
    <s v="Anti-dandruff"/>
    <x v="2"/>
    <x v="2"/>
    <x v="2"/>
    <x v="2"/>
    <n v="3"/>
    <n v="10490"/>
    <n v="68050"/>
  </r>
  <r>
    <s v="Shampoo"/>
    <s v="Anti-dandruff"/>
    <x v="2"/>
    <x v="2"/>
    <x v="2"/>
    <x v="2"/>
    <n v="4"/>
    <n v="11790"/>
    <n v="72150"/>
  </r>
  <r>
    <s v="Shampoo"/>
    <s v="Anti-dandruff"/>
    <x v="2"/>
    <x v="2"/>
    <x v="2"/>
    <x v="2"/>
    <n v="5"/>
    <n v="8720"/>
    <n v="54290"/>
  </r>
  <r>
    <s v="Shampoo"/>
    <s v="Anti-dandruff"/>
    <x v="2"/>
    <x v="2"/>
    <x v="2"/>
    <x v="2"/>
    <n v="6"/>
    <n v="11590"/>
    <n v="75250"/>
  </r>
  <r>
    <s v="Shampoo"/>
    <s v="Anti-dandruff"/>
    <x v="2"/>
    <x v="2"/>
    <x v="2"/>
    <x v="2"/>
    <n v="7"/>
    <n v="7550"/>
    <n v="42560"/>
  </r>
  <r>
    <s v="Shampoo"/>
    <s v="Anti-dandruff"/>
    <x v="2"/>
    <x v="2"/>
    <x v="2"/>
    <x v="2"/>
    <n v="8"/>
    <n v="10960"/>
    <n v="67700"/>
  </r>
  <r>
    <s v="Shampoo"/>
    <s v="Anti-dandruff"/>
    <x v="2"/>
    <x v="2"/>
    <x v="2"/>
    <x v="2"/>
    <n v="9"/>
    <n v="11700"/>
    <n v="73440"/>
  </r>
  <r>
    <s v="Shampoo"/>
    <s v="Anti-dandruff"/>
    <x v="2"/>
    <x v="2"/>
    <x v="2"/>
    <x v="2"/>
    <n v="10"/>
    <n v="9480"/>
    <n v="53230"/>
  </r>
  <r>
    <s v="Shampoo"/>
    <s v="Anti-dandruff"/>
    <x v="2"/>
    <x v="2"/>
    <x v="2"/>
    <x v="2"/>
    <n v="11"/>
    <n v="6920"/>
    <n v="38920"/>
  </r>
  <r>
    <s v="Shampoo"/>
    <s v="Anti-dandruff"/>
    <x v="2"/>
    <x v="2"/>
    <x v="2"/>
    <x v="2"/>
    <n v="12"/>
    <n v="12040"/>
    <n v="74550"/>
  </r>
  <r>
    <s v="Shampoo"/>
    <s v="Anti-dandruff"/>
    <x v="2"/>
    <x v="2"/>
    <x v="2"/>
    <x v="3"/>
    <n v="1"/>
    <n v="6620"/>
    <n v="36860"/>
  </r>
  <r>
    <s v="Shampoo"/>
    <s v="Anti-dandruff"/>
    <x v="2"/>
    <x v="2"/>
    <x v="2"/>
    <x v="3"/>
    <n v="2"/>
    <n v="9880"/>
    <n v="60920"/>
  </r>
  <r>
    <s v="Shampoo"/>
    <s v="Anti-dandruff"/>
    <x v="2"/>
    <x v="2"/>
    <x v="2"/>
    <x v="3"/>
    <n v="3"/>
    <n v="8490"/>
    <n v="47930"/>
  </r>
  <r>
    <s v="Shampoo"/>
    <s v="Anti-dandruff"/>
    <x v="2"/>
    <x v="2"/>
    <x v="2"/>
    <x v="3"/>
    <n v="4"/>
    <n v="9600"/>
    <n v="61130"/>
  </r>
  <r>
    <s v="Shampoo"/>
    <s v="Anti-dandruff"/>
    <x v="2"/>
    <x v="2"/>
    <x v="2"/>
    <x v="3"/>
    <n v="5"/>
    <n v="8890"/>
    <n v="57560"/>
  </r>
  <r>
    <s v="Shampoo"/>
    <s v="Anti-dandruff"/>
    <x v="2"/>
    <x v="2"/>
    <x v="2"/>
    <x v="3"/>
    <n v="6"/>
    <n v="9370"/>
    <n v="53860"/>
  </r>
  <r>
    <s v="Shampoo"/>
    <s v="Anti-dandruff"/>
    <x v="2"/>
    <x v="2"/>
    <x v="2"/>
    <x v="3"/>
    <n v="7"/>
    <n v="10580"/>
    <n v="66920"/>
  </r>
  <r>
    <s v="Shampoo"/>
    <s v="Anti-dandruff"/>
    <x v="2"/>
    <x v="2"/>
    <x v="2"/>
    <x v="3"/>
    <n v="8"/>
    <n v="9660"/>
    <n v="62290"/>
  </r>
  <r>
    <s v="Shampoo"/>
    <s v="Anti-dandruff"/>
    <x v="2"/>
    <x v="2"/>
    <x v="2"/>
    <x v="3"/>
    <n v="9"/>
    <n v="9870"/>
    <n v="64740"/>
  </r>
  <r>
    <s v="Shampoo"/>
    <s v="Anti-dandruff"/>
    <x v="2"/>
    <x v="2"/>
    <x v="2"/>
    <x v="3"/>
    <n v="10"/>
    <n v="11430"/>
    <n v="66920"/>
  </r>
  <r>
    <s v="Shampoo"/>
    <s v="Anti-dandruff"/>
    <x v="2"/>
    <x v="2"/>
    <x v="2"/>
    <x v="3"/>
    <n v="11"/>
    <n v="13240"/>
    <n v="84640"/>
  </r>
  <r>
    <s v="Shampoo"/>
    <s v="Anti-dandruff"/>
    <x v="2"/>
    <x v="2"/>
    <x v="2"/>
    <x v="3"/>
    <n v="12"/>
    <n v="12390"/>
    <n v="79980"/>
  </r>
  <r>
    <s v="Shampoo"/>
    <s v="Anti-dandruff"/>
    <x v="2"/>
    <x v="2"/>
    <x v="2"/>
    <x v="4"/>
    <n v="1"/>
    <n v="13690"/>
    <n v="87500"/>
  </r>
  <r>
    <s v="Shampoo"/>
    <s v="Anti-dandruff"/>
    <x v="2"/>
    <x v="2"/>
    <x v="2"/>
    <x v="4"/>
    <n v="2"/>
    <n v="12050"/>
    <n v="77300"/>
  </r>
  <r>
    <s v="Shampoo"/>
    <s v="Anti-dandruff"/>
    <x v="2"/>
    <x v="2"/>
    <x v="2"/>
    <x v="4"/>
    <n v="3"/>
    <n v="17040"/>
    <n v="108700"/>
  </r>
  <r>
    <s v="Shampoo"/>
    <s v="Anti-dandruff"/>
    <x v="2"/>
    <x v="2"/>
    <x v="2"/>
    <x v="4"/>
    <n v="4"/>
    <n v="14080"/>
    <n v="91240"/>
  </r>
  <r>
    <s v="Shampoo"/>
    <s v="Anti-dandruff"/>
    <x v="2"/>
    <x v="2"/>
    <x v="2"/>
    <x v="4"/>
    <n v="5"/>
    <n v="12440"/>
    <n v="73250"/>
  </r>
  <r>
    <s v="Shampoo"/>
    <s v="Anti-dandruff"/>
    <x v="2"/>
    <x v="2"/>
    <x v="2"/>
    <x v="4"/>
    <n v="6"/>
    <n v="18190"/>
    <n v="116640"/>
  </r>
  <r>
    <s v="Shampoo"/>
    <s v="Anti-dandruff"/>
    <x v="2"/>
    <x v="2"/>
    <x v="2"/>
    <x v="4"/>
    <n v="7"/>
    <n v="15280"/>
    <n v="98390"/>
  </r>
  <r>
    <s v="Shampoo"/>
    <s v="Anti-dandruff"/>
    <x v="2"/>
    <x v="2"/>
    <x v="2"/>
    <x v="4"/>
    <n v="8"/>
    <n v="12700"/>
    <n v="82640"/>
  </r>
  <r>
    <s v="Shampoo"/>
    <s v="Anti-dandruff"/>
    <x v="2"/>
    <x v="2"/>
    <x v="2"/>
    <x v="4"/>
    <n v="9"/>
    <n v="12120"/>
    <n v="70980"/>
  </r>
  <r>
    <s v="Shampoo"/>
    <s v="Anti-dandruff"/>
    <x v="2"/>
    <x v="2"/>
    <x v="2"/>
    <x v="4"/>
    <n v="10"/>
    <n v="18280"/>
    <n v="117030"/>
  </r>
  <r>
    <s v="Shampoo"/>
    <s v="Anti-dandruff"/>
    <x v="2"/>
    <x v="2"/>
    <x v="2"/>
    <x v="4"/>
    <n v="11"/>
    <n v="16920"/>
    <n v="108040"/>
  </r>
  <r>
    <s v="Shampoo"/>
    <s v="Anti-dandruff"/>
    <x v="2"/>
    <x v="2"/>
    <x v="2"/>
    <x v="4"/>
    <n v="12"/>
    <n v="17750"/>
    <n v="118610"/>
  </r>
  <r>
    <s v="Shampoo"/>
    <s v="Anti-dandruff"/>
    <x v="2"/>
    <x v="2"/>
    <x v="2"/>
    <x v="5"/>
    <n v="1"/>
    <n v="22430"/>
    <n v="156040"/>
  </r>
  <r>
    <s v="Shampoo"/>
    <s v="Anti-dandruff"/>
    <x v="2"/>
    <x v="2"/>
    <x v="2"/>
    <x v="5"/>
    <n v="2"/>
    <n v="13650"/>
    <n v="86190"/>
  </r>
  <r>
    <s v="Shampoo"/>
    <s v="Anti-dandruff"/>
    <x v="2"/>
    <x v="2"/>
    <x v="2"/>
    <x v="5"/>
    <n v="3"/>
    <n v="21220"/>
    <n v="147500"/>
  </r>
  <r>
    <s v="Shampoo"/>
    <s v="Anti-dandruff"/>
    <x v="3"/>
    <x v="3"/>
    <x v="0"/>
    <x v="0"/>
    <n v="1"/>
    <n v="77030"/>
    <n v="361220"/>
  </r>
  <r>
    <s v="Shampoo"/>
    <s v="Anti-dandruff"/>
    <x v="3"/>
    <x v="3"/>
    <x v="0"/>
    <x v="0"/>
    <n v="2"/>
    <n v="57200"/>
    <n v="268280"/>
  </r>
  <r>
    <s v="Shampoo"/>
    <s v="Anti-dandruff"/>
    <x v="3"/>
    <x v="3"/>
    <x v="0"/>
    <x v="0"/>
    <n v="3"/>
    <n v="92430"/>
    <n v="433500"/>
  </r>
  <r>
    <s v="Shampoo"/>
    <s v="Anti-dandruff"/>
    <x v="3"/>
    <x v="3"/>
    <x v="0"/>
    <x v="0"/>
    <n v="4"/>
    <n v="86850"/>
    <n v="407340"/>
  </r>
  <r>
    <s v="Shampoo"/>
    <s v="Anti-dandruff"/>
    <x v="3"/>
    <x v="3"/>
    <x v="0"/>
    <x v="0"/>
    <n v="5"/>
    <n v="84670"/>
    <n v="397120"/>
  </r>
  <r>
    <s v="Shampoo"/>
    <s v="Anti-dandruff"/>
    <x v="3"/>
    <x v="3"/>
    <x v="0"/>
    <x v="0"/>
    <n v="6"/>
    <n v="95510"/>
    <n v="448030"/>
  </r>
  <r>
    <s v="Shampoo"/>
    <s v="Anti-dandruff"/>
    <x v="3"/>
    <x v="3"/>
    <x v="0"/>
    <x v="0"/>
    <n v="7"/>
    <n v="96800"/>
    <n v="454030"/>
  </r>
  <r>
    <s v="Shampoo"/>
    <s v="Anti-dandruff"/>
    <x v="3"/>
    <x v="3"/>
    <x v="0"/>
    <x v="0"/>
    <n v="8"/>
    <n v="87010"/>
    <n v="408050"/>
  </r>
  <r>
    <s v="Shampoo"/>
    <s v="Anti-dandruff"/>
    <x v="3"/>
    <x v="3"/>
    <x v="0"/>
    <x v="0"/>
    <n v="9"/>
    <n v="81790"/>
    <n v="383620"/>
  </r>
  <r>
    <s v="Shampoo"/>
    <s v="Anti-dandruff"/>
    <x v="3"/>
    <x v="3"/>
    <x v="0"/>
    <x v="0"/>
    <n v="10"/>
    <n v="88220"/>
    <n v="413790"/>
  </r>
  <r>
    <s v="Shampoo"/>
    <s v="Anti-dandruff"/>
    <x v="3"/>
    <x v="3"/>
    <x v="0"/>
    <x v="0"/>
    <n v="11"/>
    <n v="80840"/>
    <n v="379020"/>
  </r>
  <r>
    <s v="Shampoo"/>
    <s v="Anti-dandruff"/>
    <x v="3"/>
    <x v="3"/>
    <x v="0"/>
    <x v="0"/>
    <n v="12"/>
    <n v="73550"/>
    <n v="344950"/>
  </r>
  <r>
    <s v="Shampoo"/>
    <s v="Anti-dandruff"/>
    <x v="3"/>
    <x v="3"/>
    <x v="0"/>
    <x v="1"/>
    <n v="1"/>
    <n v="74820"/>
    <n v="350930"/>
  </r>
  <r>
    <s v="Shampoo"/>
    <s v="Anti-dandruff"/>
    <x v="3"/>
    <x v="3"/>
    <x v="0"/>
    <x v="1"/>
    <n v="2"/>
    <n v="69550"/>
    <n v="326260"/>
  </r>
  <r>
    <s v="Shampoo"/>
    <s v="Anti-dandruff"/>
    <x v="3"/>
    <x v="3"/>
    <x v="0"/>
    <x v="1"/>
    <n v="3"/>
    <n v="70860"/>
    <n v="332540"/>
  </r>
  <r>
    <s v="Shampoo"/>
    <s v="Anti-dandruff"/>
    <x v="3"/>
    <x v="3"/>
    <x v="0"/>
    <x v="1"/>
    <n v="4"/>
    <n v="69940"/>
    <n v="328370"/>
  </r>
  <r>
    <s v="Shampoo"/>
    <s v="Anti-dandruff"/>
    <x v="3"/>
    <x v="3"/>
    <x v="0"/>
    <x v="1"/>
    <n v="5"/>
    <n v="81090"/>
    <n v="381770"/>
  </r>
  <r>
    <s v="Shampoo"/>
    <s v="Anti-dandruff"/>
    <x v="3"/>
    <x v="3"/>
    <x v="0"/>
    <x v="1"/>
    <n v="6"/>
    <n v="82120"/>
    <n v="391660"/>
  </r>
  <r>
    <s v="Shampoo"/>
    <s v="Anti-dandruff"/>
    <x v="3"/>
    <x v="3"/>
    <x v="0"/>
    <x v="1"/>
    <n v="7"/>
    <n v="66910"/>
    <n v="320120"/>
  </r>
  <r>
    <s v="Shampoo"/>
    <s v="Anti-dandruff"/>
    <x v="3"/>
    <x v="3"/>
    <x v="0"/>
    <x v="1"/>
    <n v="8"/>
    <n v="76890"/>
    <n v="367190"/>
  </r>
  <r>
    <s v="Shampoo"/>
    <s v="Anti-dandruff"/>
    <x v="3"/>
    <x v="3"/>
    <x v="0"/>
    <x v="1"/>
    <n v="9"/>
    <n v="83770"/>
    <n v="401210"/>
  </r>
  <r>
    <s v="Shampoo"/>
    <s v="Anti-dandruff"/>
    <x v="3"/>
    <x v="3"/>
    <x v="0"/>
    <x v="1"/>
    <n v="10"/>
    <n v="87180"/>
    <n v="418730"/>
  </r>
  <r>
    <s v="Shampoo"/>
    <s v="Anti-dandruff"/>
    <x v="3"/>
    <x v="3"/>
    <x v="0"/>
    <x v="1"/>
    <n v="11"/>
    <n v="76740"/>
    <n v="367930"/>
  </r>
  <r>
    <s v="Shampoo"/>
    <s v="Anti-dandruff"/>
    <x v="3"/>
    <x v="3"/>
    <x v="0"/>
    <x v="1"/>
    <n v="12"/>
    <n v="74430"/>
    <n v="356680"/>
  </r>
  <r>
    <s v="Shampoo"/>
    <s v="Anti-dandruff"/>
    <x v="3"/>
    <x v="3"/>
    <x v="0"/>
    <x v="2"/>
    <n v="1"/>
    <n v="79390"/>
    <n v="380210"/>
  </r>
  <r>
    <s v="Shampoo"/>
    <s v="Anti-dandruff"/>
    <x v="3"/>
    <x v="3"/>
    <x v="0"/>
    <x v="2"/>
    <n v="2"/>
    <n v="72640"/>
    <n v="347270"/>
  </r>
  <r>
    <s v="Shampoo"/>
    <s v="Anti-dandruff"/>
    <x v="3"/>
    <x v="3"/>
    <x v="0"/>
    <x v="2"/>
    <n v="3"/>
    <n v="100770"/>
    <n v="480650"/>
  </r>
  <r>
    <s v="Shampoo"/>
    <s v="Anti-dandruff"/>
    <x v="3"/>
    <x v="3"/>
    <x v="0"/>
    <x v="2"/>
    <n v="4"/>
    <n v="96500"/>
    <n v="461730"/>
  </r>
  <r>
    <s v="Shampoo"/>
    <s v="Anti-dandruff"/>
    <x v="3"/>
    <x v="3"/>
    <x v="0"/>
    <x v="2"/>
    <n v="5"/>
    <n v="70630"/>
    <n v="338210"/>
  </r>
  <r>
    <s v="Shampoo"/>
    <s v="Anti-dandruff"/>
    <x v="3"/>
    <x v="3"/>
    <x v="0"/>
    <x v="2"/>
    <n v="6"/>
    <n v="79160"/>
    <n v="378370"/>
  </r>
  <r>
    <s v="Shampoo"/>
    <s v="Anti-dandruff"/>
    <x v="3"/>
    <x v="3"/>
    <x v="0"/>
    <x v="2"/>
    <n v="7"/>
    <n v="87970"/>
    <n v="434020"/>
  </r>
  <r>
    <s v="Shampoo"/>
    <s v="Anti-dandruff"/>
    <x v="3"/>
    <x v="3"/>
    <x v="0"/>
    <x v="2"/>
    <n v="8"/>
    <n v="72510"/>
    <n v="361400"/>
  </r>
  <r>
    <s v="Shampoo"/>
    <s v="Anti-dandruff"/>
    <x v="3"/>
    <x v="3"/>
    <x v="0"/>
    <x v="2"/>
    <n v="9"/>
    <n v="75840"/>
    <n v="377420"/>
  </r>
  <r>
    <s v="Shampoo"/>
    <s v="Anti-dandruff"/>
    <x v="3"/>
    <x v="3"/>
    <x v="0"/>
    <x v="2"/>
    <n v="10"/>
    <n v="82070"/>
    <n v="410740"/>
  </r>
  <r>
    <s v="Shampoo"/>
    <s v="Anti-dandruff"/>
    <x v="3"/>
    <x v="3"/>
    <x v="0"/>
    <x v="2"/>
    <n v="11"/>
    <n v="77740"/>
    <n v="391040"/>
  </r>
  <r>
    <s v="Shampoo"/>
    <s v="Anti-dandruff"/>
    <x v="3"/>
    <x v="3"/>
    <x v="0"/>
    <x v="2"/>
    <n v="12"/>
    <n v="79250"/>
    <n v="401160"/>
  </r>
  <r>
    <s v="Shampoo"/>
    <s v="Anti-dandruff"/>
    <x v="3"/>
    <x v="3"/>
    <x v="0"/>
    <x v="3"/>
    <n v="1"/>
    <n v="65450"/>
    <n v="331030"/>
  </r>
  <r>
    <s v="Shampoo"/>
    <s v="Anti-dandruff"/>
    <x v="3"/>
    <x v="3"/>
    <x v="0"/>
    <x v="3"/>
    <n v="2"/>
    <n v="68210"/>
    <n v="345110"/>
  </r>
  <r>
    <s v="Shampoo"/>
    <s v="Anti-dandruff"/>
    <x v="3"/>
    <x v="3"/>
    <x v="0"/>
    <x v="3"/>
    <n v="3"/>
    <n v="73380"/>
    <n v="371280"/>
  </r>
  <r>
    <s v="Shampoo"/>
    <s v="Anti-dandruff"/>
    <x v="3"/>
    <x v="3"/>
    <x v="0"/>
    <x v="3"/>
    <n v="4"/>
    <n v="70370"/>
    <n v="357390"/>
  </r>
  <r>
    <s v="Shampoo"/>
    <s v="Anti-dandruff"/>
    <x v="3"/>
    <x v="3"/>
    <x v="0"/>
    <x v="3"/>
    <n v="5"/>
    <n v="69340"/>
    <n v="351550"/>
  </r>
  <r>
    <s v="Shampoo"/>
    <s v="Anti-dandruff"/>
    <x v="3"/>
    <x v="3"/>
    <x v="0"/>
    <x v="3"/>
    <n v="6"/>
    <n v="73900"/>
    <n v="376040"/>
  </r>
  <r>
    <s v="Shampoo"/>
    <s v="Anti-dandruff"/>
    <x v="3"/>
    <x v="3"/>
    <x v="0"/>
    <x v="3"/>
    <n v="7"/>
    <n v="74920"/>
    <n v="380900"/>
  </r>
  <r>
    <s v="Shampoo"/>
    <s v="Anti-dandruff"/>
    <x v="3"/>
    <x v="3"/>
    <x v="0"/>
    <x v="3"/>
    <n v="8"/>
    <n v="67700"/>
    <n v="344700"/>
  </r>
  <r>
    <s v="Shampoo"/>
    <s v="Anti-dandruff"/>
    <x v="3"/>
    <x v="3"/>
    <x v="0"/>
    <x v="3"/>
    <n v="9"/>
    <n v="72610"/>
    <n v="370280"/>
  </r>
  <r>
    <s v="Shampoo"/>
    <s v="Anti-dandruff"/>
    <x v="3"/>
    <x v="3"/>
    <x v="0"/>
    <x v="3"/>
    <n v="10"/>
    <n v="81760"/>
    <n v="417450"/>
  </r>
  <r>
    <s v="Shampoo"/>
    <s v="Anti-dandruff"/>
    <x v="3"/>
    <x v="3"/>
    <x v="0"/>
    <x v="3"/>
    <n v="11"/>
    <n v="75430"/>
    <n v="384020"/>
  </r>
  <r>
    <s v="Shampoo"/>
    <s v="Anti-dandruff"/>
    <x v="3"/>
    <x v="3"/>
    <x v="0"/>
    <x v="3"/>
    <n v="12"/>
    <n v="80290"/>
    <n v="409240"/>
  </r>
  <r>
    <s v="Shampoo"/>
    <s v="Anti-dandruff"/>
    <x v="3"/>
    <x v="3"/>
    <x v="0"/>
    <x v="4"/>
    <n v="1"/>
    <n v="74920"/>
    <n v="383860"/>
  </r>
  <r>
    <s v="Shampoo"/>
    <s v="Anti-dandruff"/>
    <x v="3"/>
    <x v="3"/>
    <x v="0"/>
    <x v="4"/>
    <n v="2"/>
    <n v="66730"/>
    <n v="341950"/>
  </r>
  <r>
    <s v="Shampoo"/>
    <s v="Anti-dandruff"/>
    <x v="3"/>
    <x v="3"/>
    <x v="0"/>
    <x v="4"/>
    <n v="3"/>
    <n v="70497"/>
    <n v="360504"/>
  </r>
  <r>
    <s v="Shampoo"/>
    <s v="Anti-dandruff"/>
    <x v="3"/>
    <x v="3"/>
    <x v="0"/>
    <x v="4"/>
    <n v="4"/>
    <n v="1251276"/>
    <n v="642707"/>
  </r>
  <r>
    <s v="Shampoo"/>
    <s v="Anti-dandruff"/>
    <x v="3"/>
    <x v="3"/>
    <x v="0"/>
    <x v="4"/>
    <n v="5"/>
    <n v="67689"/>
    <n v="357498"/>
  </r>
  <r>
    <s v="Shampoo"/>
    <s v="Anti-dandruff"/>
    <x v="3"/>
    <x v="3"/>
    <x v="0"/>
    <x v="4"/>
    <n v="6"/>
    <n v="65331"/>
    <n v="351675"/>
  </r>
  <r>
    <s v="Shampoo"/>
    <s v="Anti-dandruff"/>
    <x v="3"/>
    <x v="3"/>
    <x v="0"/>
    <x v="4"/>
    <n v="7"/>
    <n v="64782"/>
    <n v="362466"/>
  </r>
  <r>
    <s v="Shampoo"/>
    <s v="Anti-dandruff"/>
    <x v="3"/>
    <x v="3"/>
    <x v="0"/>
    <x v="4"/>
    <n v="8"/>
    <n v="97832"/>
    <n v="533806"/>
  </r>
  <r>
    <s v="Shampoo"/>
    <s v="Anti-dandruff"/>
    <x v="3"/>
    <x v="3"/>
    <x v="0"/>
    <x v="4"/>
    <n v="9"/>
    <n v="66177"/>
    <n v="362313"/>
  </r>
  <r>
    <s v="Shampoo"/>
    <s v="Anti-dandruff"/>
    <x v="3"/>
    <x v="3"/>
    <x v="0"/>
    <x v="4"/>
    <n v="10"/>
    <n v="58456"/>
    <n v="326104"/>
  </r>
  <r>
    <s v="Shampoo"/>
    <s v="Anti-dandruff"/>
    <x v="3"/>
    <x v="3"/>
    <x v="0"/>
    <x v="4"/>
    <n v="11"/>
    <n v="101946"/>
    <n v="570921"/>
  </r>
  <r>
    <s v="Shampoo"/>
    <s v="Anti-dandruff"/>
    <x v="3"/>
    <x v="3"/>
    <x v="0"/>
    <x v="4"/>
    <n v="12"/>
    <n v="58170"/>
    <n v="323225"/>
  </r>
  <r>
    <s v="Shampoo"/>
    <s v="Anti-dandruff"/>
    <x v="3"/>
    <x v="3"/>
    <x v="0"/>
    <x v="5"/>
    <n v="1"/>
    <n v="74920"/>
    <n v="426310"/>
  </r>
  <r>
    <s v="Shampoo"/>
    <s v="Anti-dandruff"/>
    <x v="3"/>
    <x v="3"/>
    <x v="0"/>
    <x v="5"/>
    <n v="2"/>
    <n v="74290"/>
    <n v="453090"/>
  </r>
  <r>
    <s v="Shampoo"/>
    <s v="Anti-dandruff"/>
    <x v="3"/>
    <x v="3"/>
    <x v="0"/>
    <x v="5"/>
    <n v="3"/>
    <n v="89050"/>
    <n v="566790"/>
  </r>
  <r>
    <s v="Shampoo"/>
    <s v="Anti-dandruff"/>
    <x v="3"/>
    <x v="3"/>
    <x v="1"/>
    <x v="0"/>
    <n v="1"/>
    <n v="34410"/>
    <n v="161340"/>
  </r>
  <r>
    <s v="Shampoo"/>
    <s v="Anti-dandruff"/>
    <x v="3"/>
    <x v="3"/>
    <x v="1"/>
    <x v="0"/>
    <n v="2"/>
    <n v="36770"/>
    <n v="172460"/>
  </r>
  <r>
    <s v="Shampoo"/>
    <s v="Anti-dandruff"/>
    <x v="3"/>
    <x v="3"/>
    <x v="1"/>
    <x v="0"/>
    <n v="3"/>
    <n v="44020"/>
    <n v="206440"/>
  </r>
  <r>
    <s v="Shampoo"/>
    <s v="Anti-dandruff"/>
    <x v="3"/>
    <x v="3"/>
    <x v="1"/>
    <x v="0"/>
    <n v="4"/>
    <n v="31030"/>
    <n v="145530"/>
  </r>
  <r>
    <s v="Shampoo"/>
    <s v="Anti-dandruff"/>
    <x v="3"/>
    <x v="3"/>
    <x v="1"/>
    <x v="0"/>
    <n v="5"/>
    <n v="42160"/>
    <n v="197720"/>
  </r>
  <r>
    <s v="Shampoo"/>
    <s v="Anti-dandruff"/>
    <x v="3"/>
    <x v="3"/>
    <x v="1"/>
    <x v="0"/>
    <n v="6"/>
    <n v="41310"/>
    <n v="193740"/>
  </r>
  <r>
    <s v="Shampoo"/>
    <s v="Anti-dandruff"/>
    <x v="3"/>
    <x v="3"/>
    <x v="1"/>
    <x v="0"/>
    <n v="7"/>
    <n v="34370"/>
    <n v="161180"/>
  </r>
  <r>
    <s v="Shampoo"/>
    <s v="Anti-dandruff"/>
    <x v="3"/>
    <x v="3"/>
    <x v="1"/>
    <x v="0"/>
    <n v="8"/>
    <n v="36460"/>
    <n v="170950"/>
  </r>
  <r>
    <s v="Shampoo"/>
    <s v="Anti-dandruff"/>
    <x v="3"/>
    <x v="3"/>
    <x v="1"/>
    <x v="0"/>
    <n v="9"/>
    <n v="32680"/>
    <n v="153250"/>
  </r>
  <r>
    <s v="Shampoo"/>
    <s v="Anti-dandruff"/>
    <x v="3"/>
    <x v="3"/>
    <x v="1"/>
    <x v="0"/>
    <n v="10"/>
    <n v="37960"/>
    <n v="178070"/>
  </r>
  <r>
    <s v="Shampoo"/>
    <s v="Anti-dandruff"/>
    <x v="3"/>
    <x v="3"/>
    <x v="1"/>
    <x v="0"/>
    <n v="11"/>
    <n v="37960"/>
    <n v="178060"/>
  </r>
  <r>
    <s v="Shampoo"/>
    <s v="Anti-dandruff"/>
    <x v="3"/>
    <x v="3"/>
    <x v="1"/>
    <x v="0"/>
    <n v="12"/>
    <n v="35920"/>
    <n v="168620"/>
  </r>
  <r>
    <s v="Shampoo"/>
    <s v="Anti-dandruff"/>
    <x v="3"/>
    <x v="3"/>
    <x v="1"/>
    <x v="1"/>
    <n v="1"/>
    <n v="37240"/>
    <n v="174600"/>
  </r>
  <r>
    <s v="Shampoo"/>
    <s v="Anti-dandruff"/>
    <x v="3"/>
    <x v="3"/>
    <x v="1"/>
    <x v="1"/>
    <n v="2"/>
    <n v="34500"/>
    <n v="161990"/>
  </r>
  <r>
    <s v="Shampoo"/>
    <s v="Anti-dandruff"/>
    <x v="3"/>
    <x v="3"/>
    <x v="1"/>
    <x v="1"/>
    <n v="3"/>
    <n v="36250"/>
    <n v="170090"/>
  </r>
  <r>
    <s v="Shampoo"/>
    <s v="Anti-dandruff"/>
    <x v="3"/>
    <x v="3"/>
    <x v="1"/>
    <x v="1"/>
    <n v="4"/>
    <n v="34390"/>
    <n v="161480"/>
  </r>
  <r>
    <s v="Shampoo"/>
    <s v="Anti-dandruff"/>
    <x v="3"/>
    <x v="3"/>
    <x v="1"/>
    <x v="1"/>
    <n v="5"/>
    <n v="36190"/>
    <n v="170380"/>
  </r>
  <r>
    <s v="Shampoo"/>
    <s v="Anti-dandruff"/>
    <x v="3"/>
    <x v="3"/>
    <x v="1"/>
    <x v="1"/>
    <n v="6"/>
    <n v="43360"/>
    <n v="204560"/>
  </r>
  <r>
    <s v="Shampoo"/>
    <s v="Anti-dandruff"/>
    <x v="3"/>
    <x v="3"/>
    <x v="1"/>
    <x v="1"/>
    <n v="7"/>
    <n v="49080"/>
    <n v="232110"/>
  </r>
  <r>
    <s v="Shampoo"/>
    <s v="Anti-dandruff"/>
    <x v="3"/>
    <x v="3"/>
    <x v="1"/>
    <x v="1"/>
    <n v="8"/>
    <n v="42510"/>
    <n v="201310"/>
  </r>
  <r>
    <s v="Shampoo"/>
    <s v="Anti-dandruff"/>
    <x v="3"/>
    <x v="3"/>
    <x v="1"/>
    <x v="1"/>
    <n v="9"/>
    <n v="45210"/>
    <n v="214600"/>
  </r>
  <r>
    <s v="Shampoo"/>
    <s v="Anti-dandruff"/>
    <x v="3"/>
    <x v="3"/>
    <x v="1"/>
    <x v="1"/>
    <n v="10"/>
    <n v="52310"/>
    <n v="248880"/>
  </r>
  <r>
    <s v="Shampoo"/>
    <s v="Anti-dandruff"/>
    <x v="3"/>
    <x v="3"/>
    <x v="1"/>
    <x v="1"/>
    <n v="11"/>
    <n v="49030"/>
    <n v="233130"/>
  </r>
  <r>
    <s v="Shampoo"/>
    <s v="Anti-dandruff"/>
    <x v="3"/>
    <x v="3"/>
    <x v="1"/>
    <x v="1"/>
    <n v="12"/>
    <n v="49260"/>
    <n v="234310"/>
  </r>
  <r>
    <s v="Shampoo"/>
    <s v="Anti-dandruff"/>
    <x v="3"/>
    <x v="3"/>
    <x v="1"/>
    <x v="2"/>
    <n v="1"/>
    <n v="48780"/>
    <n v="231760"/>
  </r>
  <r>
    <s v="Shampoo"/>
    <s v="Anti-dandruff"/>
    <x v="3"/>
    <x v="3"/>
    <x v="1"/>
    <x v="2"/>
    <n v="2"/>
    <n v="48270"/>
    <n v="229590"/>
  </r>
  <r>
    <s v="Shampoo"/>
    <s v="Anti-dandruff"/>
    <x v="3"/>
    <x v="3"/>
    <x v="1"/>
    <x v="2"/>
    <n v="3"/>
    <n v="59010"/>
    <n v="280630"/>
  </r>
  <r>
    <s v="Shampoo"/>
    <s v="Anti-dandruff"/>
    <x v="3"/>
    <x v="3"/>
    <x v="1"/>
    <x v="2"/>
    <n v="4"/>
    <n v="49200"/>
    <n v="233860"/>
  </r>
  <r>
    <s v="Shampoo"/>
    <s v="Anti-dandruff"/>
    <x v="3"/>
    <x v="3"/>
    <x v="1"/>
    <x v="2"/>
    <n v="5"/>
    <n v="44110"/>
    <n v="209970"/>
  </r>
  <r>
    <s v="Shampoo"/>
    <s v="Anti-dandruff"/>
    <x v="3"/>
    <x v="3"/>
    <x v="1"/>
    <x v="2"/>
    <n v="6"/>
    <n v="46410"/>
    <n v="220710"/>
  </r>
  <r>
    <s v="Shampoo"/>
    <s v="Anti-dandruff"/>
    <x v="3"/>
    <x v="3"/>
    <x v="1"/>
    <x v="2"/>
    <n v="7"/>
    <n v="47290"/>
    <n v="231120"/>
  </r>
  <r>
    <s v="Shampoo"/>
    <s v="Anti-dandruff"/>
    <x v="3"/>
    <x v="3"/>
    <x v="1"/>
    <x v="2"/>
    <n v="8"/>
    <n v="42760"/>
    <n v="210230"/>
  </r>
  <r>
    <s v="Shampoo"/>
    <s v="Anti-dandruff"/>
    <x v="3"/>
    <x v="3"/>
    <x v="1"/>
    <x v="2"/>
    <n v="9"/>
    <n v="48620"/>
    <n v="240660"/>
  </r>
  <r>
    <s v="Shampoo"/>
    <s v="Anti-dandruff"/>
    <x v="3"/>
    <x v="3"/>
    <x v="1"/>
    <x v="2"/>
    <n v="10"/>
    <n v="52440"/>
    <n v="260640"/>
  </r>
  <r>
    <s v="Shampoo"/>
    <s v="Anti-dandruff"/>
    <x v="3"/>
    <x v="3"/>
    <x v="1"/>
    <x v="2"/>
    <n v="11"/>
    <n v="43950"/>
    <n v="219330"/>
  </r>
  <r>
    <s v="Shampoo"/>
    <s v="Anti-dandruff"/>
    <x v="3"/>
    <x v="3"/>
    <x v="1"/>
    <x v="2"/>
    <n v="12"/>
    <n v="47270"/>
    <n v="237090"/>
  </r>
  <r>
    <s v="Shampoo"/>
    <s v="Anti-dandruff"/>
    <x v="3"/>
    <x v="3"/>
    <x v="1"/>
    <x v="3"/>
    <n v="1"/>
    <n v="48630"/>
    <n v="245490"/>
  </r>
  <r>
    <s v="Shampoo"/>
    <s v="Anti-dandruff"/>
    <x v="3"/>
    <x v="3"/>
    <x v="1"/>
    <x v="3"/>
    <n v="2"/>
    <n v="45280"/>
    <n v="228880"/>
  </r>
  <r>
    <s v="Shampoo"/>
    <s v="Anti-dandruff"/>
    <x v="3"/>
    <x v="3"/>
    <x v="1"/>
    <x v="3"/>
    <n v="3"/>
    <n v="52620"/>
    <n v="267330"/>
  </r>
  <r>
    <s v="Shampoo"/>
    <s v="Anti-dandruff"/>
    <x v="3"/>
    <x v="3"/>
    <x v="1"/>
    <x v="3"/>
    <n v="4"/>
    <n v="50440"/>
    <n v="255700"/>
  </r>
  <r>
    <s v="Shampoo"/>
    <s v="Anti-dandruff"/>
    <x v="3"/>
    <x v="3"/>
    <x v="1"/>
    <x v="3"/>
    <n v="5"/>
    <n v="47500"/>
    <n v="241470"/>
  </r>
  <r>
    <s v="Shampoo"/>
    <s v="Anti-dandruff"/>
    <x v="3"/>
    <x v="3"/>
    <x v="1"/>
    <x v="3"/>
    <n v="6"/>
    <n v="47530"/>
    <n v="241560"/>
  </r>
  <r>
    <s v="Shampoo"/>
    <s v="Anti-dandruff"/>
    <x v="3"/>
    <x v="3"/>
    <x v="1"/>
    <x v="3"/>
    <n v="7"/>
    <n v="49940"/>
    <n v="253750"/>
  </r>
  <r>
    <s v="Shampoo"/>
    <s v="Anti-dandruff"/>
    <x v="3"/>
    <x v="3"/>
    <x v="1"/>
    <x v="3"/>
    <n v="8"/>
    <n v="43680"/>
    <n v="222240"/>
  </r>
  <r>
    <s v="Shampoo"/>
    <s v="Anti-dandruff"/>
    <x v="3"/>
    <x v="3"/>
    <x v="1"/>
    <x v="3"/>
    <n v="9"/>
    <n v="51030"/>
    <n v="259430"/>
  </r>
  <r>
    <s v="Shampoo"/>
    <s v="Anti-dandruff"/>
    <x v="3"/>
    <x v="3"/>
    <x v="1"/>
    <x v="3"/>
    <n v="10"/>
    <n v="57490"/>
    <n v="292550"/>
  </r>
  <r>
    <s v="Shampoo"/>
    <s v="Anti-dandruff"/>
    <x v="3"/>
    <x v="3"/>
    <x v="1"/>
    <x v="3"/>
    <n v="11"/>
    <n v="52030"/>
    <n v="265120"/>
  </r>
  <r>
    <s v="Shampoo"/>
    <s v="Anti-dandruff"/>
    <x v="3"/>
    <x v="3"/>
    <x v="1"/>
    <x v="3"/>
    <n v="12"/>
    <n v="55330"/>
    <n v="281610"/>
  </r>
  <r>
    <s v="Shampoo"/>
    <s v="Anti-dandruff"/>
    <x v="3"/>
    <x v="3"/>
    <x v="1"/>
    <x v="4"/>
    <n v="1"/>
    <n v="50950"/>
    <n v="259600"/>
  </r>
  <r>
    <s v="Shampoo"/>
    <s v="Anti-dandruff"/>
    <x v="3"/>
    <x v="3"/>
    <x v="1"/>
    <x v="4"/>
    <n v="2"/>
    <n v="51660"/>
    <n v="263090"/>
  </r>
  <r>
    <s v="Shampoo"/>
    <s v="Anti-dandruff"/>
    <x v="3"/>
    <x v="3"/>
    <x v="1"/>
    <x v="4"/>
    <n v="3"/>
    <n v="49725"/>
    <n v="253800"/>
  </r>
  <r>
    <s v="Shampoo"/>
    <s v="Anti-dandruff"/>
    <x v="3"/>
    <x v="3"/>
    <x v="1"/>
    <x v="4"/>
    <n v="4"/>
    <n v="90077"/>
    <n v="4600687"/>
  </r>
  <r>
    <s v="Shampoo"/>
    <s v="Anti-dandruff"/>
    <x v="3"/>
    <x v="3"/>
    <x v="1"/>
    <x v="4"/>
    <n v="5"/>
    <n v="53838"/>
    <n v="283113"/>
  </r>
  <r>
    <s v="Shampoo"/>
    <s v="Anti-dandruff"/>
    <x v="3"/>
    <x v="3"/>
    <x v="1"/>
    <x v="4"/>
    <n v="6"/>
    <n v="53010"/>
    <n v="291672"/>
  </r>
  <r>
    <s v="Shampoo"/>
    <s v="Anti-dandruff"/>
    <x v="3"/>
    <x v="3"/>
    <x v="1"/>
    <x v="4"/>
    <n v="7"/>
    <n v="51813"/>
    <n v="277209"/>
  </r>
  <r>
    <s v="Shampoo"/>
    <s v="Anti-dandruff"/>
    <x v="3"/>
    <x v="3"/>
    <x v="1"/>
    <x v="4"/>
    <n v="8"/>
    <n v="73794"/>
    <n v="402430"/>
  </r>
  <r>
    <s v="Shampoo"/>
    <s v="Anti-dandruff"/>
    <x v="3"/>
    <x v="3"/>
    <x v="1"/>
    <x v="4"/>
    <n v="9"/>
    <n v="48798"/>
    <n v="264258"/>
  </r>
  <r>
    <s v="Shampoo"/>
    <s v="Anti-dandruff"/>
    <x v="3"/>
    <x v="3"/>
    <x v="1"/>
    <x v="4"/>
    <n v="10"/>
    <n v="51520"/>
    <n v="276872"/>
  </r>
  <r>
    <s v="Shampoo"/>
    <s v="Anti-dandruff"/>
    <x v="3"/>
    <x v="3"/>
    <x v="1"/>
    <x v="4"/>
    <n v="11"/>
    <n v="86697"/>
    <n v="465660"/>
  </r>
  <r>
    <s v="Shampoo"/>
    <s v="Anti-dandruff"/>
    <x v="3"/>
    <x v="3"/>
    <x v="1"/>
    <x v="4"/>
    <n v="12"/>
    <n v="48587"/>
    <n v="263522"/>
  </r>
  <r>
    <s v="Shampoo"/>
    <s v="Anti-dandruff"/>
    <x v="3"/>
    <x v="3"/>
    <x v="1"/>
    <x v="5"/>
    <n v="1"/>
    <n v="74570"/>
    <n v="415180"/>
  </r>
  <r>
    <s v="Shampoo"/>
    <s v="Anti-dandruff"/>
    <x v="3"/>
    <x v="3"/>
    <x v="1"/>
    <x v="5"/>
    <n v="2"/>
    <n v="76120"/>
    <n v="451760"/>
  </r>
  <r>
    <s v="Shampoo"/>
    <s v="Anti-dandruff"/>
    <x v="3"/>
    <x v="3"/>
    <x v="1"/>
    <x v="5"/>
    <n v="3"/>
    <n v="81950"/>
    <n v="508000"/>
  </r>
  <r>
    <s v="Shampoo"/>
    <s v="Anti-dandruff"/>
    <x v="3"/>
    <x v="3"/>
    <x v="2"/>
    <x v="0"/>
    <n v="1"/>
    <n v="57036"/>
    <n v="267540"/>
  </r>
  <r>
    <s v="Shampoo"/>
    <s v="Anti-dandruff"/>
    <x v="3"/>
    <x v="3"/>
    <x v="2"/>
    <x v="0"/>
    <n v="2"/>
    <n v="59850"/>
    <n v="280644"/>
  </r>
  <r>
    <s v="Shampoo"/>
    <s v="Anti-dandruff"/>
    <x v="3"/>
    <x v="3"/>
    <x v="2"/>
    <x v="0"/>
    <n v="3"/>
    <n v="75208"/>
    <n v="352716"/>
  </r>
  <r>
    <s v="Shampoo"/>
    <s v="Anti-dandruff"/>
    <x v="3"/>
    <x v="3"/>
    <x v="2"/>
    <x v="0"/>
    <n v="4"/>
    <n v="65982"/>
    <n v="309386"/>
  </r>
  <r>
    <s v="Shampoo"/>
    <s v="Anti-dandruff"/>
    <x v="3"/>
    <x v="3"/>
    <x v="2"/>
    <x v="0"/>
    <n v="5"/>
    <n v="63252"/>
    <n v="296632"/>
  </r>
  <r>
    <s v="Shampoo"/>
    <s v="Anti-dandruff"/>
    <x v="3"/>
    <x v="3"/>
    <x v="2"/>
    <x v="0"/>
    <n v="6"/>
    <n v="65716"/>
    <n v="308000"/>
  </r>
  <r>
    <s v="Shampoo"/>
    <s v="Anti-dandruff"/>
    <x v="3"/>
    <x v="3"/>
    <x v="2"/>
    <x v="0"/>
    <n v="7"/>
    <n v="58548"/>
    <n v="274680"/>
  </r>
  <r>
    <s v="Shampoo"/>
    <s v="Anti-dandruff"/>
    <x v="3"/>
    <x v="3"/>
    <x v="2"/>
    <x v="0"/>
    <n v="8"/>
    <n v="58688"/>
    <n v="275226"/>
  </r>
  <r>
    <s v="Shampoo"/>
    <s v="Anti-dandruff"/>
    <x v="3"/>
    <x v="3"/>
    <x v="2"/>
    <x v="0"/>
    <n v="9"/>
    <n v="55272"/>
    <n v="259252"/>
  </r>
  <r>
    <s v="Shampoo"/>
    <s v="Anti-dandruff"/>
    <x v="3"/>
    <x v="3"/>
    <x v="2"/>
    <x v="0"/>
    <n v="10"/>
    <n v="61698"/>
    <n v="289380"/>
  </r>
  <r>
    <s v="Shampoo"/>
    <s v="Anti-dandruff"/>
    <x v="3"/>
    <x v="3"/>
    <x v="2"/>
    <x v="0"/>
    <n v="11"/>
    <n v="57554"/>
    <n v="269976"/>
  </r>
  <r>
    <s v="Shampoo"/>
    <s v="Anti-dandruff"/>
    <x v="3"/>
    <x v="3"/>
    <x v="2"/>
    <x v="0"/>
    <n v="12"/>
    <n v="53256"/>
    <n v="249802"/>
  </r>
  <r>
    <s v="Shampoo"/>
    <s v="Anti-dandruff"/>
    <x v="3"/>
    <x v="3"/>
    <x v="2"/>
    <x v="1"/>
    <n v="1"/>
    <n v="54082"/>
    <n v="253736"/>
  </r>
  <r>
    <s v="Shampoo"/>
    <s v="Anti-dandruff"/>
    <x v="3"/>
    <x v="3"/>
    <x v="2"/>
    <x v="1"/>
    <n v="2"/>
    <n v="59248"/>
    <n v="277746"/>
  </r>
  <r>
    <s v="Shampoo"/>
    <s v="Anti-dandruff"/>
    <x v="3"/>
    <x v="3"/>
    <x v="2"/>
    <x v="1"/>
    <n v="3"/>
    <n v="62426"/>
    <n v="293160"/>
  </r>
  <r>
    <s v="Shampoo"/>
    <s v="Anti-dandruff"/>
    <x v="3"/>
    <x v="3"/>
    <x v="2"/>
    <x v="1"/>
    <n v="4"/>
    <n v="57904"/>
    <n v="271768"/>
  </r>
  <r>
    <s v="Shampoo"/>
    <s v="Anti-dandruff"/>
    <x v="3"/>
    <x v="3"/>
    <x v="2"/>
    <x v="1"/>
    <n v="5"/>
    <n v="59962"/>
    <n v="281834"/>
  </r>
  <r>
    <s v="Shampoo"/>
    <s v="Anti-dandruff"/>
    <x v="3"/>
    <x v="3"/>
    <x v="2"/>
    <x v="1"/>
    <n v="6"/>
    <n v="62762"/>
    <n v="297752"/>
  </r>
  <r>
    <s v="Shampoo"/>
    <s v="Anti-dandruff"/>
    <x v="3"/>
    <x v="3"/>
    <x v="2"/>
    <x v="1"/>
    <n v="7"/>
    <n v="56112"/>
    <n v="266350"/>
  </r>
  <r>
    <s v="Shampoo"/>
    <s v="Anti-dandruff"/>
    <x v="3"/>
    <x v="3"/>
    <x v="2"/>
    <x v="1"/>
    <n v="8"/>
    <n v="46564"/>
    <n v="221046"/>
  </r>
  <r>
    <s v="Shampoo"/>
    <s v="Anti-dandruff"/>
    <x v="3"/>
    <x v="3"/>
    <x v="2"/>
    <x v="1"/>
    <n v="9"/>
    <n v="58940"/>
    <n v="279790"/>
  </r>
  <r>
    <s v="Shampoo"/>
    <s v="Anti-dandruff"/>
    <x v="3"/>
    <x v="3"/>
    <x v="2"/>
    <x v="1"/>
    <n v="10"/>
    <n v="60074"/>
    <n v="285698"/>
  </r>
  <r>
    <s v="Shampoo"/>
    <s v="Anti-dandruff"/>
    <x v="3"/>
    <x v="3"/>
    <x v="2"/>
    <x v="1"/>
    <n v="11"/>
    <n v="56448"/>
    <n v="268058"/>
  </r>
  <r>
    <s v="Shampoo"/>
    <s v="Anti-dandruff"/>
    <x v="3"/>
    <x v="3"/>
    <x v="2"/>
    <x v="1"/>
    <n v="12"/>
    <n v="58800"/>
    <n v="279118"/>
  </r>
  <r>
    <s v="Shampoo"/>
    <s v="Anti-dandruff"/>
    <x v="3"/>
    <x v="3"/>
    <x v="2"/>
    <x v="2"/>
    <n v="1"/>
    <n v="55916"/>
    <n v="265454"/>
  </r>
  <r>
    <s v="Shampoo"/>
    <s v="Anti-dandruff"/>
    <x v="3"/>
    <x v="3"/>
    <x v="2"/>
    <x v="2"/>
    <n v="2"/>
    <n v="58366"/>
    <n v="277018"/>
  </r>
  <r>
    <s v="Shampoo"/>
    <s v="Anti-dandruff"/>
    <x v="3"/>
    <x v="3"/>
    <x v="2"/>
    <x v="2"/>
    <n v="3"/>
    <n v="69776"/>
    <n v="331408"/>
  </r>
  <r>
    <s v="Shampoo"/>
    <s v="Anti-dandruff"/>
    <x v="3"/>
    <x v="3"/>
    <x v="2"/>
    <x v="2"/>
    <n v="4"/>
    <n v="59920"/>
    <n v="284690"/>
  </r>
  <r>
    <s v="Shampoo"/>
    <s v="Anti-dandruff"/>
    <x v="3"/>
    <x v="3"/>
    <x v="2"/>
    <x v="2"/>
    <n v="5"/>
    <n v="50302"/>
    <n v="238798"/>
  </r>
  <r>
    <s v="Shampoo"/>
    <s v="Anti-dandruff"/>
    <x v="3"/>
    <x v="3"/>
    <x v="2"/>
    <x v="2"/>
    <n v="6"/>
    <n v="52052"/>
    <n v="247758"/>
  </r>
  <r>
    <s v="Shampoo"/>
    <s v="Anti-dandruff"/>
    <x v="3"/>
    <x v="3"/>
    <x v="2"/>
    <x v="2"/>
    <n v="7"/>
    <n v="52850"/>
    <n v="258076"/>
  </r>
  <r>
    <s v="Shampoo"/>
    <s v="Anti-dandruff"/>
    <x v="3"/>
    <x v="3"/>
    <x v="2"/>
    <x v="2"/>
    <n v="8"/>
    <n v="46200"/>
    <n v="226716"/>
  </r>
  <r>
    <s v="Shampoo"/>
    <s v="Anti-dandruff"/>
    <x v="3"/>
    <x v="3"/>
    <x v="2"/>
    <x v="2"/>
    <n v="9"/>
    <n v="51450"/>
    <n v="253064"/>
  </r>
  <r>
    <s v="Shampoo"/>
    <s v="Anti-dandruff"/>
    <x v="3"/>
    <x v="3"/>
    <x v="2"/>
    <x v="2"/>
    <n v="10"/>
    <n v="60760"/>
    <n v="301952"/>
  </r>
  <r>
    <s v="Shampoo"/>
    <s v="Anti-dandruff"/>
    <x v="3"/>
    <x v="3"/>
    <x v="2"/>
    <x v="2"/>
    <n v="11"/>
    <n v="56448"/>
    <n v="282702"/>
  </r>
  <r>
    <s v="Shampoo"/>
    <s v="Anti-dandruff"/>
    <x v="3"/>
    <x v="3"/>
    <x v="2"/>
    <x v="2"/>
    <n v="12"/>
    <n v="51758"/>
    <n v="259490"/>
  </r>
  <r>
    <s v="Shampoo"/>
    <s v="Anti-dandruff"/>
    <x v="3"/>
    <x v="3"/>
    <x v="2"/>
    <x v="3"/>
    <n v="1"/>
    <n v="51002"/>
    <n v="256844"/>
  </r>
  <r>
    <s v="Shampoo"/>
    <s v="Anti-dandruff"/>
    <x v="3"/>
    <x v="3"/>
    <x v="2"/>
    <x v="3"/>
    <n v="2"/>
    <n v="50274"/>
    <n v="254142"/>
  </r>
  <r>
    <s v="Shampoo"/>
    <s v="Anti-dandruff"/>
    <x v="3"/>
    <x v="3"/>
    <x v="2"/>
    <x v="3"/>
    <n v="3"/>
    <n v="57386"/>
    <n v="291144"/>
  </r>
  <r>
    <s v="Shampoo"/>
    <s v="Anti-dandruff"/>
    <x v="3"/>
    <x v="3"/>
    <x v="2"/>
    <x v="3"/>
    <n v="4"/>
    <n v="52892"/>
    <n v="268156"/>
  </r>
  <r>
    <s v="Shampoo"/>
    <s v="Anti-dandruff"/>
    <x v="3"/>
    <x v="3"/>
    <x v="2"/>
    <x v="3"/>
    <n v="5"/>
    <n v="49378"/>
    <n v="250614"/>
  </r>
  <r>
    <s v="Shampoo"/>
    <s v="Anti-dandruff"/>
    <x v="3"/>
    <x v="3"/>
    <x v="2"/>
    <x v="3"/>
    <n v="6"/>
    <n v="56098"/>
    <n v="284802"/>
  </r>
  <r>
    <s v="Shampoo"/>
    <s v="Anti-dandruff"/>
    <x v="3"/>
    <x v="3"/>
    <x v="2"/>
    <x v="3"/>
    <n v="7"/>
    <n v="56868"/>
    <n v="289492"/>
  </r>
  <r>
    <s v="Shampoo"/>
    <s v="Anti-dandruff"/>
    <x v="3"/>
    <x v="3"/>
    <x v="2"/>
    <x v="3"/>
    <n v="8"/>
    <n v="46466"/>
    <n v="236586"/>
  </r>
  <r>
    <s v="Shampoo"/>
    <s v="Anti-dandruff"/>
    <x v="3"/>
    <x v="3"/>
    <x v="2"/>
    <x v="3"/>
    <n v="9"/>
    <n v="55314"/>
    <n v="281484"/>
  </r>
  <r>
    <s v="Shampoo"/>
    <s v="Anti-dandruff"/>
    <x v="3"/>
    <x v="3"/>
    <x v="2"/>
    <x v="3"/>
    <n v="10"/>
    <n v="61474"/>
    <n v="312984"/>
  </r>
  <r>
    <s v="Shampoo"/>
    <s v="Anti-dandruff"/>
    <x v="3"/>
    <x v="3"/>
    <x v="2"/>
    <x v="3"/>
    <n v="11"/>
    <n v="66850"/>
    <n v="339976"/>
  </r>
  <r>
    <s v="Shampoo"/>
    <s v="Anti-dandruff"/>
    <x v="3"/>
    <x v="3"/>
    <x v="2"/>
    <x v="3"/>
    <n v="12"/>
    <n v="65128"/>
    <n v="331254"/>
  </r>
  <r>
    <s v="Shampoo"/>
    <s v="Anti-dandruff"/>
    <x v="3"/>
    <x v="3"/>
    <x v="2"/>
    <x v="4"/>
    <n v="1"/>
    <n v="40560"/>
    <n v="206130"/>
  </r>
  <r>
    <s v="Shampoo"/>
    <s v="Anti-dandruff"/>
    <x v="3"/>
    <x v="3"/>
    <x v="2"/>
    <x v="4"/>
    <n v="2"/>
    <n v="42700"/>
    <n v="217250"/>
  </r>
  <r>
    <s v="Shampoo"/>
    <s v="Anti-dandruff"/>
    <x v="3"/>
    <x v="3"/>
    <x v="2"/>
    <x v="4"/>
    <n v="3"/>
    <n v="41841"/>
    <n v="213345"/>
  </r>
  <r>
    <s v="Shampoo"/>
    <s v="Anti-dandruff"/>
    <x v="3"/>
    <x v="3"/>
    <x v="2"/>
    <x v="4"/>
    <n v="4"/>
    <n v="671437"/>
    <n v="3428503"/>
  </r>
  <r>
    <s v="Shampoo"/>
    <s v="Anti-dandruff"/>
    <x v="3"/>
    <x v="3"/>
    <x v="2"/>
    <x v="4"/>
    <n v="5"/>
    <n v="44325"/>
    <n v="233478"/>
  </r>
  <r>
    <s v="Shampoo"/>
    <s v="Anti-dandruff"/>
    <x v="3"/>
    <x v="3"/>
    <x v="2"/>
    <x v="4"/>
    <n v="6"/>
    <n v="42876"/>
    <n v="232740"/>
  </r>
  <r>
    <s v="Shampoo"/>
    <s v="Anti-dandruff"/>
    <x v="3"/>
    <x v="3"/>
    <x v="2"/>
    <x v="4"/>
    <n v="7"/>
    <n v="37503"/>
    <n v="202779"/>
  </r>
  <r>
    <s v="Shampoo"/>
    <s v="Anti-dandruff"/>
    <x v="3"/>
    <x v="3"/>
    <x v="2"/>
    <x v="4"/>
    <n v="8"/>
    <n v="48118"/>
    <n v="262472"/>
  </r>
  <r>
    <s v="Shampoo"/>
    <s v="Anti-dandruff"/>
    <x v="3"/>
    <x v="3"/>
    <x v="2"/>
    <x v="4"/>
    <n v="9"/>
    <n v="40185"/>
    <n v="227079"/>
  </r>
  <r>
    <s v="Shampoo"/>
    <s v="Anti-dandruff"/>
    <x v="3"/>
    <x v="3"/>
    <x v="2"/>
    <x v="4"/>
    <n v="10"/>
    <n v="38224"/>
    <n v="213504"/>
  </r>
  <r>
    <s v="Shampoo"/>
    <s v="Anti-dandruff"/>
    <x v="3"/>
    <x v="3"/>
    <x v="2"/>
    <x v="4"/>
    <n v="11"/>
    <n v="67574"/>
    <n v="377065"/>
  </r>
  <r>
    <s v="Shampoo"/>
    <s v="Anti-dandruff"/>
    <x v="3"/>
    <x v="3"/>
    <x v="2"/>
    <x v="4"/>
    <n v="12"/>
    <n v="39886"/>
    <n v="218484"/>
  </r>
  <r>
    <s v="Shampoo"/>
    <s v="Anti-dandruff"/>
    <x v="3"/>
    <x v="3"/>
    <x v="2"/>
    <x v="5"/>
    <n v="1"/>
    <n v="57070"/>
    <n v="319350"/>
  </r>
  <r>
    <s v="Shampoo"/>
    <s v="Anti-dandruff"/>
    <x v="3"/>
    <x v="3"/>
    <x v="2"/>
    <x v="5"/>
    <n v="2"/>
    <n v="57480"/>
    <n v="345680"/>
  </r>
  <r>
    <s v="Shampoo"/>
    <s v="Anti-dandruff"/>
    <x v="3"/>
    <x v="3"/>
    <x v="2"/>
    <x v="5"/>
    <n v="3"/>
    <n v="65600"/>
    <n v="406590"/>
  </r>
  <r>
    <s v="Shampoo"/>
    <s v="Anti-dandruff"/>
    <x v="4"/>
    <x v="4"/>
    <x v="0"/>
    <x v="0"/>
    <n v="1"/>
    <n v="12397"/>
    <n v="62202"/>
  </r>
  <r>
    <s v="Shampoo"/>
    <s v="Anti-dandruff"/>
    <x v="4"/>
    <x v="4"/>
    <x v="0"/>
    <x v="0"/>
    <n v="2"/>
    <n v="9443"/>
    <n v="47145"/>
  </r>
  <r>
    <s v="Shampoo"/>
    <s v="Anti-dandruff"/>
    <x v="4"/>
    <x v="4"/>
    <x v="0"/>
    <x v="0"/>
    <n v="3"/>
    <n v="11928"/>
    <n v="59465"/>
  </r>
  <r>
    <s v="Shampoo"/>
    <s v="Anti-dandruff"/>
    <x v="4"/>
    <x v="4"/>
    <x v="0"/>
    <x v="0"/>
    <n v="4"/>
    <n v="11221"/>
    <n v="56084"/>
  </r>
  <r>
    <s v="Shampoo"/>
    <s v="Anti-dandruff"/>
    <x v="4"/>
    <x v="4"/>
    <x v="0"/>
    <x v="0"/>
    <n v="5"/>
    <n v="12313"/>
    <n v="61348"/>
  </r>
  <r>
    <s v="Shampoo"/>
    <s v="Anti-dandruff"/>
    <x v="4"/>
    <x v="4"/>
    <x v="0"/>
    <x v="0"/>
    <n v="6"/>
    <n v="12019"/>
    <n v="59969"/>
  </r>
  <r>
    <s v="Shampoo"/>
    <s v="Anti-dandruff"/>
    <x v="4"/>
    <x v="4"/>
    <x v="0"/>
    <x v="0"/>
    <n v="7"/>
    <n v="12754"/>
    <n v="63693"/>
  </r>
  <r>
    <s v="Shampoo"/>
    <s v="Anti-dandruff"/>
    <x v="4"/>
    <x v="4"/>
    <x v="0"/>
    <x v="0"/>
    <n v="8"/>
    <n v="11284"/>
    <n v="56196"/>
  </r>
  <r>
    <s v="Shampoo"/>
    <s v="Anti-dandruff"/>
    <x v="4"/>
    <x v="4"/>
    <x v="0"/>
    <x v="0"/>
    <n v="9"/>
    <n v="10346"/>
    <n v="51534"/>
  </r>
  <r>
    <s v="Shampoo"/>
    <s v="Anti-dandruff"/>
    <x v="4"/>
    <x v="4"/>
    <x v="0"/>
    <x v="0"/>
    <n v="10"/>
    <n v="13391"/>
    <n v="67039"/>
  </r>
  <r>
    <s v="Shampoo"/>
    <s v="Anti-dandruff"/>
    <x v="4"/>
    <x v="4"/>
    <x v="0"/>
    <x v="0"/>
    <n v="11"/>
    <n v="11844"/>
    <n v="59031"/>
  </r>
  <r>
    <s v="Shampoo"/>
    <s v="Anti-dandruff"/>
    <x v="4"/>
    <x v="4"/>
    <x v="0"/>
    <x v="0"/>
    <n v="12"/>
    <n v="14091"/>
    <n v="70560"/>
  </r>
  <r>
    <s v="Shampoo"/>
    <s v="Anti-dandruff"/>
    <x v="4"/>
    <x v="4"/>
    <x v="0"/>
    <x v="1"/>
    <n v="1"/>
    <n v="11648"/>
    <n v="58093"/>
  </r>
  <r>
    <s v="Shampoo"/>
    <s v="Anti-dandruff"/>
    <x v="4"/>
    <x v="4"/>
    <x v="0"/>
    <x v="1"/>
    <n v="2"/>
    <n v="10920"/>
    <n v="54474"/>
  </r>
  <r>
    <s v="Shampoo"/>
    <s v="Anti-dandruff"/>
    <x v="4"/>
    <x v="4"/>
    <x v="0"/>
    <x v="1"/>
    <n v="3"/>
    <n v="11018"/>
    <n v="54964"/>
  </r>
  <r>
    <s v="Shampoo"/>
    <s v="Anti-dandruff"/>
    <x v="4"/>
    <x v="4"/>
    <x v="0"/>
    <x v="1"/>
    <n v="4"/>
    <n v="11081"/>
    <n v="55321"/>
  </r>
  <r>
    <s v="Shampoo"/>
    <s v="Anti-dandruff"/>
    <x v="4"/>
    <x v="4"/>
    <x v="0"/>
    <x v="1"/>
    <n v="5"/>
    <n v="13685"/>
    <n v="68320"/>
  </r>
  <r>
    <s v="Shampoo"/>
    <s v="Anti-dandruff"/>
    <x v="4"/>
    <x v="4"/>
    <x v="0"/>
    <x v="1"/>
    <n v="6"/>
    <n v="12033"/>
    <n v="59927"/>
  </r>
  <r>
    <s v="Shampoo"/>
    <s v="Anti-dandruff"/>
    <x v="4"/>
    <x v="4"/>
    <x v="0"/>
    <x v="1"/>
    <n v="7"/>
    <n v="12390"/>
    <n v="61831"/>
  </r>
  <r>
    <s v="Shampoo"/>
    <s v="Anti-dandruff"/>
    <x v="4"/>
    <x v="4"/>
    <x v="0"/>
    <x v="1"/>
    <n v="8"/>
    <n v="10360"/>
    <n v="51709"/>
  </r>
  <r>
    <s v="Shampoo"/>
    <s v="Anti-dandruff"/>
    <x v="4"/>
    <x v="4"/>
    <x v="0"/>
    <x v="1"/>
    <n v="9"/>
    <n v="10703"/>
    <n v="53508"/>
  </r>
  <r>
    <s v="Shampoo"/>
    <s v="Anti-dandruff"/>
    <x v="4"/>
    <x v="4"/>
    <x v="0"/>
    <x v="1"/>
    <n v="10"/>
    <n v="9814"/>
    <n v="49042"/>
  </r>
  <r>
    <s v="Shampoo"/>
    <s v="Anti-dandruff"/>
    <x v="4"/>
    <x v="4"/>
    <x v="0"/>
    <x v="1"/>
    <n v="11"/>
    <n v="9863"/>
    <n v="49189"/>
  </r>
  <r>
    <s v="Shampoo"/>
    <s v="Anti-dandruff"/>
    <x v="4"/>
    <x v="4"/>
    <x v="0"/>
    <x v="1"/>
    <n v="12"/>
    <n v="9331"/>
    <n v="46606"/>
  </r>
  <r>
    <s v="Shampoo"/>
    <s v="Anti-dandruff"/>
    <x v="4"/>
    <x v="4"/>
    <x v="0"/>
    <x v="2"/>
    <n v="1"/>
    <n v="10346"/>
    <n v="51835"/>
  </r>
  <r>
    <s v="Shampoo"/>
    <s v="Anti-dandruff"/>
    <x v="4"/>
    <x v="4"/>
    <x v="0"/>
    <x v="2"/>
    <n v="2"/>
    <n v="10360"/>
    <n v="51772"/>
  </r>
  <r>
    <s v="Shampoo"/>
    <s v="Anti-dandruff"/>
    <x v="4"/>
    <x v="4"/>
    <x v="0"/>
    <x v="2"/>
    <n v="3"/>
    <n v="11130"/>
    <n v="55685"/>
  </r>
  <r>
    <s v="Shampoo"/>
    <s v="Anti-dandruff"/>
    <x v="4"/>
    <x v="4"/>
    <x v="0"/>
    <x v="2"/>
    <n v="4"/>
    <n v="12257"/>
    <n v="61250"/>
  </r>
  <r>
    <s v="Shampoo"/>
    <s v="Anti-dandruff"/>
    <x v="4"/>
    <x v="4"/>
    <x v="0"/>
    <x v="2"/>
    <n v="5"/>
    <n v="8820"/>
    <n v="44079"/>
  </r>
  <r>
    <s v="Shampoo"/>
    <s v="Anti-dandruff"/>
    <x v="4"/>
    <x v="4"/>
    <x v="0"/>
    <x v="2"/>
    <n v="6"/>
    <n v="9324"/>
    <n v="46690"/>
  </r>
  <r>
    <s v="Shampoo"/>
    <s v="Anti-dandruff"/>
    <x v="4"/>
    <x v="4"/>
    <x v="0"/>
    <x v="2"/>
    <n v="7"/>
    <n v="10493"/>
    <n v="52507"/>
  </r>
  <r>
    <s v="Shampoo"/>
    <s v="Anti-dandruff"/>
    <x v="4"/>
    <x v="4"/>
    <x v="0"/>
    <x v="2"/>
    <n v="8"/>
    <n v="10360"/>
    <n v="51863"/>
  </r>
  <r>
    <s v="Shampoo"/>
    <s v="Anti-dandruff"/>
    <x v="4"/>
    <x v="4"/>
    <x v="0"/>
    <x v="2"/>
    <n v="9"/>
    <n v="9961"/>
    <n v="49812"/>
  </r>
  <r>
    <s v="Shampoo"/>
    <s v="Anti-dandruff"/>
    <x v="4"/>
    <x v="4"/>
    <x v="0"/>
    <x v="2"/>
    <n v="10"/>
    <n v="8645"/>
    <n v="43204"/>
  </r>
  <r>
    <s v="Shampoo"/>
    <s v="Anti-dandruff"/>
    <x v="4"/>
    <x v="4"/>
    <x v="0"/>
    <x v="2"/>
    <n v="11"/>
    <n v="7987"/>
    <n v="40061"/>
  </r>
  <r>
    <s v="Shampoo"/>
    <s v="Anti-dandruff"/>
    <x v="4"/>
    <x v="4"/>
    <x v="0"/>
    <x v="2"/>
    <n v="12"/>
    <n v="9345"/>
    <n v="47166"/>
  </r>
  <r>
    <s v="Shampoo"/>
    <s v="Anti-dandruff"/>
    <x v="4"/>
    <x v="4"/>
    <x v="0"/>
    <x v="3"/>
    <n v="1"/>
    <n v="8778"/>
    <n v="44758"/>
  </r>
  <r>
    <s v="Shampoo"/>
    <s v="Anti-dandruff"/>
    <x v="4"/>
    <x v="4"/>
    <x v="0"/>
    <x v="3"/>
    <n v="2"/>
    <n v="9618"/>
    <n v="49056"/>
  </r>
  <r>
    <s v="Shampoo"/>
    <s v="Anti-dandruff"/>
    <x v="4"/>
    <x v="4"/>
    <x v="0"/>
    <x v="3"/>
    <n v="3"/>
    <n v="11074"/>
    <n v="56091"/>
  </r>
  <r>
    <s v="Shampoo"/>
    <s v="Anti-dandruff"/>
    <x v="4"/>
    <x v="4"/>
    <x v="0"/>
    <x v="3"/>
    <n v="4"/>
    <n v="10150"/>
    <n v="51569"/>
  </r>
  <r>
    <s v="Shampoo"/>
    <s v="Anti-dandruff"/>
    <x v="4"/>
    <x v="4"/>
    <x v="0"/>
    <x v="3"/>
    <n v="5"/>
    <n v="10045"/>
    <n v="51023"/>
  </r>
  <r>
    <s v="Shampoo"/>
    <s v="Anti-dandruff"/>
    <x v="4"/>
    <x v="4"/>
    <x v="0"/>
    <x v="3"/>
    <n v="6"/>
    <n v="11151"/>
    <n v="56735"/>
  </r>
  <r>
    <s v="Shampoo"/>
    <s v="Anti-dandruff"/>
    <x v="4"/>
    <x v="4"/>
    <x v="0"/>
    <x v="3"/>
    <n v="7"/>
    <n v="11137"/>
    <n v="56574"/>
  </r>
  <r>
    <s v="Shampoo"/>
    <s v="Anti-dandruff"/>
    <x v="4"/>
    <x v="4"/>
    <x v="0"/>
    <x v="3"/>
    <n v="8"/>
    <n v="9660"/>
    <n v="49028"/>
  </r>
  <r>
    <s v="Shampoo"/>
    <s v="Anti-dandruff"/>
    <x v="4"/>
    <x v="4"/>
    <x v="0"/>
    <x v="3"/>
    <n v="9"/>
    <n v="10738"/>
    <n v="54740"/>
  </r>
  <r>
    <s v="Shampoo"/>
    <s v="Anti-dandruff"/>
    <x v="4"/>
    <x v="4"/>
    <x v="0"/>
    <x v="3"/>
    <n v="10"/>
    <n v="10283"/>
    <n v="52108"/>
  </r>
  <r>
    <s v="Shampoo"/>
    <s v="Anti-dandruff"/>
    <x v="4"/>
    <x v="4"/>
    <x v="0"/>
    <x v="3"/>
    <n v="11"/>
    <n v="9779"/>
    <n v="49497"/>
  </r>
  <r>
    <s v="Shampoo"/>
    <s v="Anti-dandruff"/>
    <x v="4"/>
    <x v="4"/>
    <x v="0"/>
    <x v="3"/>
    <n v="12"/>
    <n v="10507"/>
    <n v="53445"/>
  </r>
  <r>
    <s v="Shampoo"/>
    <s v="Anti-dandruff"/>
    <x v="4"/>
    <x v="4"/>
    <x v="0"/>
    <x v="4"/>
    <n v="1"/>
    <n v="10388"/>
    <n v="52724"/>
  </r>
  <r>
    <s v="Shampoo"/>
    <s v="Anti-dandruff"/>
    <x v="4"/>
    <x v="4"/>
    <x v="0"/>
    <x v="4"/>
    <n v="2"/>
    <n v="8638"/>
    <n v="43771"/>
  </r>
  <r>
    <s v="Shampoo"/>
    <s v="Anti-dandruff"/>
    <x v="4"/>
    <x v="4"/>
    <x v="0"/>
    <x v="4"/>
    <n v="3"/>
    <n v="9933"/>
    <n v="50435"/>
  </r>
  <r>
    <s v="Shampoo"/>
    <s v="Anti-dandruff"/>
    <x v="4"/>
    <x v="4"/>
    <x v="0"/>
    <x v="4"/>
    <n v="4"/>
    <n v="8106"/>
    <n v="40915"/>
  </r>
  <r>
    <s v="Shampoo"/>
    <s v="Anti-dandruff"/>
    <x v="4"/>
    <x v="4"/>
    <x v="0"/>
    <x v="4"/>
    <n v="5"/>
    <n v="10129"/>
    <n v="50953"/>
  </r>
  <r>
    <s v="Shampoo"/>
    <s v="Anti-dandruff"/>
    <x v="4"/>
    <x v="4"/>
    <x v="0"/>
    <x v="4"/>
    <n v="6"/>
    <n v="8015"/>
    <n v="40271"/>
  </r>
  <r>
    <s v="Shampoo"/>
    <s v="Anti-dandruff"/>
    <x v="4"/>
    <x v="4"/>
    <x v="0"/>
    <x v="4"/>
    <n v="7"/>
    <n v="8554"/>
    <n v="43036"/>
  </r>
  <r>
    <s v="Shampoo"/>
    <s v="Anti-dandruff"/>
    <x v="4"/>
    <x v="4"/>
    <x v="0"/>
    <x v="4"/>
    <n v="8"/>
    <n v="8995"/>
    <n v="45206"/>
  </r>
  <r>
    <s v="Shampoo"/>
    <s v="Anti-dandruff"/>
    <x v="4"/>
    <x v="4"/>
    <x v="0"/>
    <x v="4"/>
    <n v="9"/>
    <n v="9261"/>
    <n v="46648"/>
  </r>
  <r>
    <s v="Shampoo"/>
    <s v="Anti-dandruff"/>
    <x v="4"/>
    <x v="4"/>
    <x v="0"/>
    <x v="4"/>
    <n v="10"/>
    <n v="8449"/>
    <n v="42455"/>
  </r>
  <r>
    <s v="Shampoo"/>
    <s v="Anti-dandruff"/>
    <x v="4"/>
    <x v="4"/>
    <x v="0"/>
    <x v="4"/>
    <n v="11"/>
    <n v="8246"/>
    <n v="41601"/>
  </r>
  <r>
    <s v="Shampoo"/>
    <s v="Anti-dandruff"/>
    <x v="4"/>
    <x v="4"/>
    <x v="0"/>
    <x v="4"/>
    <n v="12"/>
    <n v="8260"/>
    <n v="44772"/>
  </r>
  <r>
    <s v="Shampoo"/>
    <s v="Anti-dandruff"/>
    <x v="4"/>
    <x v="4"/>
    <x v="0"/>
    <x v="5"/>
    <n v="1"/>
    <n v="8134"/>
    <n v="48580"/>
  </r>
  <r>
    <s v="Shampoo"/>
    <s v="Anti-dandruff"/>
    <x v="4"/>
    <x v="4"/>
    <x v="0"/>
    <x v="5"/>
    <n v="2"/>
    <n v="7112"/>
    <n v="42644"/>
  </r>
  <r>
    <s v="Shampoo"/>
    <s v="Anti-dandruff"/>
    <x v="4"/>
    <x v="4"/>
    <x v="0"/>
    <x v="5"/>
    <n v="3"/>
    <n v="7189"/>
    <n v="43120"/>
  </r>
  <r>
    <s v="Shampoo"/>
    <s v="Anti-dandruff"/>
    <x v="4"/>
    <x v="4"/>
    <x v="1"/>
    <x v="0"/>
    <n v="1"/>
    <n v="7588"/>
    <n v="38150"/>
  </r>
  <r>
    <s v="Shampoo"/>
    <s v="Anti-dandruff"/>
    <x v="4"/>
    <x v="4"/>
    <x v="1"/>
    <x v="0"/>
    <n v="2"/>
    <n v="7798"/>
    <n v="39256"/>
  </r>
  <r>
    <s v="Shampoo"/>
    <s v="Anti-dandruff"/>
    <x v="4"/>
    <x v="4"/>
    <x v="1"/>
    <x v="0"/>
    <n v="3"/>
    <n v="7994"/>
    <n v="40607"/>
  </r>
  <r>
    <s v="Shampoo"/>
    <s v="Anti-dandruff"/>
    <x v="4"/>
    <x v="4"/>
    <x v="1"/>
    <x v="0"/>
    <n v="4"/>
    <n v="6839"/>
    <n v="34489"/>
  </r>
  <r>
    <s v="Shampoo"/>
    <s v="Anti-dandruff"/>
    <x v="4"/>
    <x v="4"/>
    <x v="1"/>
    <x v="0"/>
    <n v="5"/>
    <n v="9016"/>
    <n v="45507"/>
  </r>
  <r>
    <s v="Shampoo"/>
    <s v="Anti-dandruff"/>
    <x v="4"/>
    <x v="4"/>
    <x v="1"/>
    <x v="0"/>
    <n v="6"/>
    <n v="7826"/>
    <n v="39746"/>
  </r>
  <r>
    <s v="Shampoo"/>
    <s v="Anti-dandruff"/>
    <x v="4"/>
    <x v="4"/>
    <x v="1"/>
    <x v="0"/>
    <n v="7"/>
    <n v="7364"/>
    <n v="37275"/>
  </r>
  <r>
    <s v="Shampoo"/>
    <s v="Anti-dandruff"/>
    <x v="4"/>
    <x v="4"/>
    <x v="1"/>
    <x v="0"/>
    <n v="8"/>
    <n v="8687"/>
    <n v="43694"/>
  </r>
  <r>
    <s v="Shampoo"/>
    <s v="Anti-dandruff"/>
    <x v="4"/>
    <x v="4"/>
    <x v="1"/>
    <x v="0"/>
    <n v="9"/>
    <n v="7931"/>
    <n v="40047"/>
  </r>
  <r>
    <s v="Shampoo"/>
    <s v="Anti-dandruff"/>
    <x v="4"/>
    <x v="4"/>
    <x v="1"/>
    <x v="0"/>
    <n v="10"/>
    <n v="7644"/>
    <n v="38612"/>
  </r>
  <r>
    <s v="Shampoo"/>
    <s v="Anti-dandruff"/>
    <x v="4"/>
    <x v="4"/>
    <x v="1"/>
    <x v="0"/>
    <n v="11"/>
    <n v="6930"/>
    <n v="34902"/>
  </r>
  <r>
    <s v="Shampoo"/>
    <s v="Anti-dandruff"/>
    <x v="4"/>
    <x v="4"/>
    <x v="1"/>
    <x v="0"/>
    <n v="12"/>
    <n v="8232"/>
    <n v="41524"/>
  </r>
  <r>
    <s v="Shampoo"/>
    <s v="Anti-dandruff"/>
    <x v="4"/>
    <x v="4"/>
    <x v="1"/>
    <x v="1"/>
    <n v="1"/>
    <n v="7931"/>
    <n v="40082"/>
  </r>
  <r>
    <s v="Shampoo"/>
    <s v="Anti-dandruff"/>
    <x v="4"/>
    <x v="4"/>
    <x v="1"/>
    <x v="1"/>
    <n v="2"/>
    <n v="6881"/>
    <n v="34510"/>
  </r>
  <r>
    <s v="Shampoo"/>
    <s v="Anti-dandruff"/>
    <x v="4"/>
    <x v="4"/>
    <x v="1"/>
    <x v="1"/>
    <n v="3"/>
    <n v="8652"/>
    <n v="43757"/>
  </r>
  <r>
    <s v="Shampoo"/>
    <s v="Anti-dandruff"/>
    <x v="4"/>
    <x v="4"/>
    <x v="1"/>
    <x v="1"/>
    <n v="4"/>
    <n v="6979"/>
    <n v="35497"/>
  </r>
  <r>
    <s v="Shampoo"/>
    <s v="Anti-dandruff"/>
    <x v="4"/>
    <x v="4"/>
    <x v="1"/>
    <x v="1"/>
    <n v="5"/>
    <n v="13937"/>
    <n v="69888"/>
  </r>
  <r>
    <s v="Shampoo"/>
    <s v="Anti-dandruff"/>
    <x v="4"/>
    <x v="4"/>
    <x v="1"/>
    <x v="1"/>
    <n v="6"/>
    <n v="15183"/>
    <n v="75838"/>
  </r>
  <r>
    <s v="Shampoo"/>
    <s v="Anti-dandruff"/>
    <x v="4"/>
    <x v="4"/>
    <x v="1"/>
    <x v="1"/>
    <n v="7"/>
    <n v="9618"/>
    <n v="48524"/>
  </r>
  <r>
    <s v="Shampoo"/>
    <s v="Anti-dandruff"/>
    <x v="4"/>
    <x v="4"/>
    <x v="1"/>
    <x v="1"/>
    <n v="8"/>
    <n v="13342"/>
    <n v="67886"/>
  </r>
  <r>
    <s v="Shampoo"/>
    <s v="Anti-dandruff"/>
    <x v="4"/>
    <x v="4"/>
    <x v="1"/>
    <x v="1"/>
    <n v="9"/>
    <n v="9604"/>
    <n v="48804"/>
  </r>
  <r>
    <s v="Shampoo"/>
    <s v="Anti-dandruff"/>
    <x v="4"/>
    <x v="4"/>
    <x v="1"/>
    <x v="1"/>
    <n v="10"/>
    <n v="7805"/>
    <n v="39655"/>
  </r>
  <r>
    <s v="Shampoo"/>
    <s v="Anti-dandruff"/>
    <x v="4"/>
    <x v="4"/>
    <x v="1"/>
    <x v="1"/>
    <n v="11"/>
    <n v="6615"/>
    <n v="33390"/>
  </r>
  <r>
    <s v="Shampoo"/>
    <s v="Anti-dandruff"/>
    <x v="4"/>
    <x v="4"/>
    <x v="1"/>
    <x v="1"/>
    <n v="12"/>
    <n v="13741"/>
    <n v="69013"/>
  </r>
  <r>
    <s v="Shampoo"/>
    <s v="Anti-dandruff"/>
    <x v="4"/>
    <x v="4"/>
    <x v="1"/>
    <x v="2"/>
    <n v="1"/>
    <n v="11473"/>
    <n v="57827"/>
  </r>
  <r>
    <s v="Shampoo"/>
    <s v="Anti-dandruff"/>
    <x v="4"/>
    <x v="4"/>
    <x v="1"/>
    <x v="2"/>
    <n v="2"/>
    <n v="12250"/>
    <n v="61754"/>
  </r>
  <r>
    <s v="Shampoo"/>
    <s v="Anti-dandruff"/>
    <x v="4"/>
    <x v="4"/>
    <x v="1"/>
    <x v="2"/>
    <n v="3"/>
    <n v="8596"/>
    <n v="43582"/>
  </r>
  <r>
    <s v="Shampoo"/>
    <s v="Anti-dandruff"/>
    <x v="4"/>
    <x v="4"/>
    <x v="1"/>
    <x v="2"/>
    <n v="4"/>
    <n v="7917"/>
    <n v="40257"/>
  </r>
  <r>
    <s v="Shampoo"/>
    <s v="Anti-dandruff"/>
    <x v="4"/>
    <x v="4"/>
    <x v="1"/>
    <x v="2"/>
    <n v="5"/>
    <n v="7063"/>
    <n v="35714"/>
  </r>
  <r>
    <s v="Shampoo"/>
    <s v="Anti-dandruff"/>
    <x v="4"/>
    <x v="4"/>
    <x v="1"/>
    <x v="2"/>
    <n v="6"/>
    <n v="11739"/>
    <n v="59031"/>
  </r>
  <r>
    <s v="Shampoo"/>
    <s v="Anti-dandruff"/>
    <x v="4"/>
    <x v="4"/>
    <x v="1"/>
    <x v="2"/>
    <n v="7"/>
    <n v="11837"/>
    <n v="59493"/>
  </r>
  <r>
    <s v="Shampoo"/>
    <s v="Anti-dandruff"/>
    <x v="4"/>
    <x v="4"/>
    <x v="1"/>
    <x v="2"/>
    <n v="8"/>
    <n v="6440"/>
    <n v="32585"/>
  </r>
  <r>
    <s v="Shampoo"/>
    <s v="Anti-dandruff"/>
    <x v="4"/>
    <x v="4"/>
    <x v="1"/>
    <x v="2"/>
    <n v="9"/>
    <n v="7665"/>
    <n v="38689"/>
  </r>
  <r>
    <s v="Shampoo"/>
    <s v="Anti-dandruff"/>
    <x v="4"/>
    <x v="4"/>
    <x v="1"/>
    <x v="2"/>
    <n v="10"/>
    <n v="9954"/>
    <n v="50442"/>
  </r>
  <r>
    <s v="Shampoo"/>
    <s v="Anti-dandruff"/>
    <x v="4"/>
    <x v="4"/>
    <x v="1"/>
    <x v="2"/>
    <n v="11"/>
    <n v="7763"/>
    <n v="39354"/>
  </r>
  <r>
    <s v="Shampoo"/>
    <s v="Anti-dandruff"/>
    <x v="4"/>
    <x v="4"/>
    <x v="1"/>
    <x v="2"/>
    <n v="12"/>
    <n v="8505"/>
    <n v="43344"/>
  </r>
  <r>
    <s v="Shampoo"/>
    <s v="Anti-dandruff"/>
    <x v="4"/>
    <x v="4"/>
    <x v="1"/>
    <x v="3"/>
    <n v="1"/>
    <n v="7210"/>
    <n v="37429"/>
  </r>
  <r>
    <s v="Shampoo"/>
    <s v="Anti-dandruff"/>
    <x v="4"/>
    <x v="4"/>
    <x v="1"/>
    <x v="3"/>
    <n v="2"/>
    <n v="7063"/>
    <n v="36645"/>
  </r>
  <r>
    <s v="Shampoo"/>
    <s v="Anti-dandruff"/>
    <x v="4"/>
    <x v="4"/>
    <x v="1"/>
    <x v="3"/>
    <n v="3"/>
    <n v="7273"/>
    <n v="37786"/>
  </r>
  <r>
    <s v="Shampoo"/>
    <s v="Anti-dandruff"/>
    <x v="4"/>
    <x v="4"/>
    <x v="1"/>
    <x v="3"/>
    <n v="4"/>
    <n v="8953"/>
    <n v="46354"/>
  </r>
  <r>
    <s v="Shampoo"/>
    <s v="Anti-dandruff"/>
    <x v="4"/>
    <x v="4"/>
    <x v="1"/>
    <x v="3"/>
    <n v="5"/>
    <n v="9590"/>
    <n v="49791"/>
  </r>
  <r>
    <s v="Shampoo"/>
    <s v="Anti-dandruff"/>
    <x v="4"/>
    <x v="4"/>
    <x v="1"/>
    <x v="3"/>
    <n v="6"/>
    <n v="8799"/>
    <n v="45612"/>
  </r>
  <r>
    <s v="Shampoo"/>
    <s v="Anti-dandruff"/>
    <x v="4"/>
    <x v="4"/>
    <x v="1"/>
    <x v="3"/>
    <n v="7"/>
    <n v="8897"/>
    <n v="45906"/>
  </r>
  <r>
    <s v="Shampoo"/>
    <s v="Anti-dandruff"/>
    <x v="4"/>
    <x v="4"/>
    <x v="1"/>
    <x v="3"/>
    <n v="8"/>
    <n v="7707"/>
    <n v="39886"/>
  </r>
  <r>
    <s v="Shampoo"/>
    <s v="Anti-dandruff"/>
    <x v="4"/>
    <x v="4"/>
    <x v="1"/>
    <x v="3"/>
    <n v="9"/>
    <n v="8274"/>
    <n v="42868"/>
  </r>
  <r>
    <s v="Shampoo"/>
    <s v="Anti-dandruff"/>
    <x v="4"/>
    <x v="4"/>
    <x v="1"/>
    <x v="3"/>
    <n v="10"/>
    <n v="9296"/>
    <n v="48041"/>
  </r>
  <r>
    <s v="Shampoo"/>
    <s v="Anti-dandruff"/>
    <x v="4"/>
    <x v="4"/>
    <x v="1"/>
    <x v="3"/>
    <n v="11"/>
    <n v="7336"/>
    <n v="37933"/>
  </r>
  <r>
    <s v="Shampoo"/>
    <s v="Anti-dandruff"/>
    <x v="4"/>
    <x v="4"/>
    <x v="1"/>
    <x v="3"/>
    <n v="12"/>
    <n v="9296"/>
    <n v="48265"/>
  </r>
  <r>
    <s v="Shampoo"/>
    <s v="Anti-dandruff"/>
    <x v="4"/>
    <x v="4"/>
    <x v="1"/>
    <x v="4"/>
    <n v="1"/>
    <n v="7854"/>
    <n v="40705"/>
  </r>
  <r>
    <s v="Shampoo"/>
    <s v="Anti-dandruff"/>
    <x v="4"/>
    <x v="4"/>
    <x v="1"/>
    <x v="4"/>
    <n v="2"/>
    <n v="7224"/>
    <n v="37282"/>
  </r>
  <r>
    <s v="Shampoo"/>
    <s v="Anti-dandruff"/>
    <x v="4"/>
    <x v="4"/>
    <x v="1"/>
    <x v="4"/>
    <n v="3"/>
    <n v="8120"/>
    <n v="42021"/>
  </r>
  <r>
    <s v="Shampoo"/>
    <s v="Anti-dandruff"/>
    <x v="4"/>
    <x v="4"/>
    <x v="1"/>
    <x v="4"/>
    <n v="4"/>
    <n v="6090"/>
    <n v="31430"/>
  </r>
  <r>
    <s v="Shampoo"/>
    <s v="Anti-dandruff"/>
    <x v="4"/>
    <x v="4"/>
    <x v="1"/>
    <x v="4"/>
    <n v="5"/>
    <n v="6671"/>
    <n v="34433"/>
  </r>
  <r>
    <s v="Shampoo"/>
    <s v="Anti-dandruff"/>
    <x v="4"/>
    <x v="4"/>
    <x v="1"/>
    <x v="4"/>
    <n v="6"/>
    <n v="6664"/>
    <n v="34244"/>
  </r>
  <r>
    <s v="Shampoo"/>
    <s v="Anti-dandruff"/>
    <x v="4"/>
    <x v="4"/>
    <x v="1"/>
    <x v="4"/>
    <n v="7"/>
    <n v="7308"/>
    <n v="37422"/>
  </r>
  <r>
    <s v="Shampoo"/>
    <s v="Anti-dandruff"/>
    <x v="4"/>
    <x v="4"/>
    <x v="1"/>
    <x v="4"/>
    <n v="8"/>
    <n v="7343"/>
    <n v="37541"/>
  </r>
  <r>
    <s v="Shampoo"/>
    <s v="Anti-dandruff"/>
    <x v="4"/>
    <x v="4"/>
    <x v="1"/>
    <x v="4"/>
    <n v="9"/>
    <n v="5957"/>
    <n v="30604"/>
  </r>
  <r>
    <s v="Shampoo"/>
    <s v="Anti-dandruff"/>
    <x v="4"/>
    <x v="4"/>
    <x v="1"/>
    <x v="4"/>
    <n v="10"/>
    <n v="7119"/>
    <n v="36631"/>
  </r>
  <r>
    <s v="Shampoo"/>
    <s v="Anti-dandruff"/>
    <x v="4"/>
    <x v="4"/>
    <x v="1"/>
    <x v="4"/>
    <n v="11"/>
    <n v="7364"/>
    <n v="37513"/>
  </r>
  <r>
    <s v="Shampoo"/>
    <s v="Anti-dandruff"/>
    <x v="4"/>
    <x v="4"/>
    <x v="1"/>
    <x v="4"/>
    <n v="12"/>
    <n v="6629"/>
    <n v="36239"/>
  </r>
  <r>
    <s v="Shampoo"/>
    <s v="Anti-dandruff"/>
    <x v="4"/>
    <x v="4"/>
    <x v="1"/>
    <x v="5"/>
    <n v="1"/>
    <n v="6111"/>
    <n v="36456"/>
  </r>
  <r>
    <s v="Shampoo"/>
    <s v="Anti-dandruff"/>
    <x v="4"/>
    <x v="4"/>
    <x v="1"/>
    <x v="5"/>
    <n v="2"/>
    <n v="6685"/>
    <n v="40012"/>
  </r>
  <r>
    <s v="Shampoo"/>
    <s v="Anti-dandruff"/>
    <x v="4"/>
    <x v="4"/>
    <x v="1"/>
    <x v="5"/>
    <n v="3"/>
    <n v="6937"/>
    <n v="41531"/>
  </r>
  <r>
    <s v="Shampoo"/>
    <s v="Anti-dandruff"/>
    <x v="4"/>
    <x v="4"/>
    <x v="2"/>
    <x v="0"/>
    <n v="1"/>
    <n v="4893"/>
    <n v="25025"/>
  </r>
  <r>
    <s v="Shampoo"/>
    <s v="Anti-dandruff"/>
    <x v="4"/>
    <x v="4"/>
    <x v="2"/>
    <x v="0"/>
    <n v="2"/>
    <n v="4585"/>
    <n v="23541"/>
  </r>
  <r>
    <s v="Shampoo"/>
    <s v="Anti-dandruff"/>
    <x v="4"/>
    <x v="4"/>
    <x v="2"/>
    <x v="0"/>
    <n v="3"/>
    <n v="6685"/>
    <n v="34139"/>
  </r>
  <r>
    <s v="Shampoo"/>
    <s v="Anti-dandruff"/>
    <x v="4"/>
    <x v="4"/>
    <x v="2"/>
    <x v="0"/>
    <n v="4"/>
    <n v="5705"/>
    <n v="28959"/>
  </r>
  <r>
    <s v="Shampoo"/>
    <s v="Anti-dandruff"/>
    <x v="4"/>
    <x v="4"/>
    <x v="2"/>
    <x v="0"/>
    <n v="5"/>
    <n v="5418"/>
    <n v="27405"/>
  </r>
  <r>
    <s v="Shampoo"/>
    <s v="Anti-dandruff"/>
    <x v="4"/>
    <x v="4"/>
    <x v="2"/>
    <x v="0"/>
    <n v="6"/>
    <n v="4795"/>
    <n v="24150"/>
  </r>
  <r>
    <s v="Shampoo"/>
    <s v="Anti-dandruff"/>
    <x v="4"/>
    <x v="4"/>
    <x v="2"/>
    <x v="0"/>
    <n v="7"/>
    <n v="5019"/>
    <n v="25207"/>
  </r>
  <r>
    <s v="Shampoo"/>
    <s v="Anti-dandruff"/>
    <x v="4"/>
    <x v="4"/>
    <x v="2"/>
    <x v="0"/>
    <n v="8"/>
    <n v="4067"/>
    <n v="20552"/>
  </r>
  <r>
    <s v="Shampoo"/>
    <s v="Anti-dandruff"/>
    <x v="4"/>
    <x v="4"/>
    <x v="2"/>
    <x v="0"/>
    <n v="9"/>
    <n v="5810"/>
    <n v="29680"/>
  </r>
  <r>
    <s v="Shampoo"/>
    <s v="Anti-dandruff"/>
    <x v="4"/>
    <x v="4"/>
    <x v="2"/>
    <x v="0"/>
    <n v="10"/>
    <n v="6258"/>
    <n v="31675"/>
  </r>
  <r>
    <s v="Shampoo"/>
    <s v="Anti-dandruff"/>
    <x v="4"/>
    <x v="4"/>
    <x v="2"/>
    <x v="0"/>
    <n v="11"/>
    <n v="4515"/>
    <n v="23114"/>
  </r>
  <r>
    <s v="Shampoo"/>
    <s v="Anti-dandruff"/>
    <x v="4"/>
    <x v="4"/>
    <x v="2"/>
    <x v="0"/>
    <n v="12"/>
    <n v="4851"/>
    <n v="24682"/>
  </r>
  <r>
    <s v="Shampoo"/>
    <s v="Anti-dandruff"/>
    <x v="4"/>
    <x v="4"/>
    <x v="2"/>
    <x v="1"/>
    <n v="1"/>
    <n v="5957"/>
    <n v="30289"/>
  </r>
  <r>
    <s v="Shampoo"/>
    <s v="Anti-dandruff"/>
    <x v="4"/>
    <x v="4"/>
    <x v="2"/>
    <x v="1"/>
    <n v="2"/>
    <n v="7084"/>
    <n v="36274"/>
  </r>
  <r>
    <s v="Shampoo"/>
    <s v="Anti-dandruff"/>
    <x v="4"/>
    <x v="4"/>
    <x v="2"/>
    <x v="1"/>
    <n v="3"/>
    <n v="7126"/>
    <n v="36120"/>
  </r>
  <r>
    <s v="Shampoo"/>
    <s v="Anti-dandruff"/>
    <x v="4"/>
    <x v="4"/>
    <x v="2"/>
    <x v="1"/>
    <n v="4"/>
    <n v="5656"/>
    <n v="28756"/>
  </r>
  <r>
    <s v="Shampoo"/>
    <s v="Anti-dandruff"/>
    <x v="4"/>
    <x v="4"/>
    <x v="2"/>
    <x v="1"/>
    <n v="5"/>
    <n v="9373"/>
    <n v="47341"/>
  </r>
  <r>
    <s v="Shampoo"/>
    <s v="Anti-dandruff"/>
    <x v="4"/>
    <x v="4"/>
    <x v="2"/>
    <x v="1"/>
    <n v="6"/>
    <n v="6825"/>
    <n v="34314"/>
  </r>
  <r>
    <s v="Shampoo"/>
    <s v="Anti-dandruff"/>
    <x v="4"/>
    <x v="4"/>
    <x v="2"/>
    <x v="1"/>
    <n v="7"/>
    <n v="5957"/>
    <n v="30121"/>
  </r>
  <r>
    <s v="Shampoo"/>
    <s v="Anti-dandruff"/>
    <x v="4"/>
    <x v="4"/>
    <x v="2"/>
    <x v="1"/>
    <n v="8"/>
    <n v="5460"/>
    <n v="27762"/>
  </r>
  <r>
    <s v="Shampoo"/>
    <s v="Anti-dandruff"/>
    <x v="4"/>
    <x v="4"/>
    <x v="2"/>
    <x v="1"/>
    <n v="9"/>
    <n v="5026"/>
    <n v="25683"/>
  </r>
  <r>
    <s v="Shampoo"/>
    <s v="Anti-dandruff"/>
    <x v="4"/>
    <x v="4"/>
    <x v="2"/>
    <x v="1"/>
    <n v="10"/>
    <n v="7581"/>
    <n v="38647"/>
  </r>
  <r>
    <s v="Shampoo"/>
    <s v="Anti-dandruff"/>
    <x v="4"/>
    <x v="4"/>
    <x v="2"/>
    <x v="1"/>
    <n v="11"/>
    <n v="7021"/>
    <n v="36043"/>
  </r>
  <r>
    <s v="Shampoo"/>
    <s v="Anti-dandruff"/>
    <x v="4"/>
    <x v="4"/>
    <x v="2"/>
    <x v="1"/>
    <n v="12"/>
    <n v="6097"/>
    <n v="31073"/>
  </r>
  <r>
    <s v="Shampoo"/>
    <s v="Anti-dandruff"/>
    <x v="4"/>
    <x v="4"/>
    <x v="2"/>
    <x v="2"/>
    <n v="1"/>
    <n v="6321"/>
    <n v="32186"/>
  </r>
  <r>
    <s v="Shampoo"/>
    <s v="Anti-dandruff"/>
    <x v="4"/>
    <x v="4"/>
    <x v="2"/>
    <x v="2"/>
    <n v="2"/>
    <n v="5600"/>
    <n v="28665"/>
  </r>
  <r>
    <s v="Shampoo"/>
    <s v="Anti-dandruff"/>
    <x v="4"/>
    <x v="4"/>
    <x v="2"/>
    <x v="2"/>
    <n v="3"/>
    <n v="8673"/>
    <n v="43771"/>
  </r>
  <r>
    <s v="Shampoo"/>
    <s v="Anti-dandruff"/>
    <x v="4"/>
    <x v="4"/>
    <x v="2"/>
    <x v="2"/>
    <n v="4"/>
    <n v="5635"/>
    <n v="28707"/>
  </r>
  <r>
    <s v="Shampoo"/>
    <s v="Anti-dandruff"/>
    <x v="4"/>
    <x v="4"/>
    <x v="2"/>
    <x v="2"/>
    <n v="5"/>
    <n v="4865"/>
    <n v="24633"/>
  </r>
  <r>
    <s v="Shampoo"/>
    <s v="Anti-dandruff"/>
    <x v="4"/>
    <x v="4"/>
    <x v="2"/>
    <x v="2"/>
    <n v="6"/>
    <n v="5313"/>
    <n v="26901"/>
  </r>
  <r>
    <s v="Shampoo"/>
    <s v="Anti-dandruff"/>
    <x v="4"/>
    <x v="4"/>
    <x v="2"/>
    <x v="2"/>
    <n v="7"/>
    <n v="4809"/>
    <n v="24234"/>
  </r>
  <r>
    <s v="Shampoo"/>
    <s v="Anti-dandruff"/>
    <x v="4"/>
    <x v="4"/>
    <x v="2"/>
    <x v="2"/>
    <n v="8"/>
    <n v="4403"/>
    <n v="22302"/>
  </r>
  <r>
    <s v="Shampoo"/>
    <s v="Anti-dandruff"/>
    <x v="4"/>
    <x v="4"/>
    <x v="2"/>
    <x v="2"/>
    <n v="9"/>
    <n v="5537"/>
    <n v="28098"/>
  </r>
  <r>
    <s v="Shampoo"/>
    <s v="Anti-dandruff"/>
    <x v="4"/>
    <x v="4"/>
    <x v="2"/>
    <x v="2"/>
    <n v="10"/>
    <n v="6125"/>
    <n v="31122"/>
  </r>
  <r>
    <s v="Shampoo"/>
    <s v="Anti-dandruff"/>
    <x v="4"/>
    <x v="4"/>
    <x v="2"/>
    <x v="2"/>
    <n v="11"/>
    <n v="4914"/>
    <n v="24850"/>
  </r>
  <r>
    <s v="Shampoo"/>
    <s v="Anti-dandruff"/>
    <x v="4"/>
    <x v="4"/>
    <x v="2"/>
    <x v="2"/>
    <n v="12"/>
    <n v="5236"/>
    <n v="26964"/>
  </r>
  <r>
    <s v="Shampoo"/>
    <s v="Anti-dandruff"/>
    <x v="4"/>
    <x v="4"/>
    <x v="2"/>
    <x v="3"/>
    <n v="1"/>
    <n v="6447"/>
    <n v="34048"/>
  </r>
  <r>
    <s v="Shampoo"/>
    <s v="Anti-dandruff"/>
    <x v="4"/>
    <x v="4"/>
    <x v="2"/>
    <x v="3"/>
    <n v="2"/>
    <n v="4578"/>
    <n v="24269"/>
  </r>
  <r>
    <s v="Shampoo"/>
    <s v="Anti-dandruff"/>
    <x v="4"/>
    <x v="4"/>
    <x v="2"/>
    <x v="3"/>
    <n v="3"/>
    <n v="5474"/>
    <n v="28875"/>
  </r>
  <r>
    <s v="Shampoo"/>
    <s v="Anti-dandruff"/>
    <x v="4"/>
    <x v="4"/>
    <x v="2"/>
    <x v="3"/>
    <n v="4"/>
    <n v="5320"/>
    <n v="27923"/>
  </r>
  <r>
    <s v="Shampoo"/>
    <s v="Anti-dandruff"/>
    <x v="4"/>
    <x v="4"/>
    <x v="2"/>
    <x v="3"/>
    <n v="5"/>
    <n v="4445"/>
    <n v="23436"/>
  </r>
  <r>
    <s v="Shampoo"/>
    <s v="Anti-dandruff"/>
    <x v="4"/>
    <x v="4"/>
    <x v="2"/>
    <x v="3"/>
    <n v="6"/>
    <n v="5901"/>
    <n v="31234"/>
  </r>
  <r>
    <s v="Shampoo"/>
    <s v="Anti-dandruff"/>
    <x v="4"/>
    <x v="4"/>
    <x v="2"/>
    <x v="3"/>
    <n v="7"/>
    <n v="5404"/>
    <n v="28406"/>
  </r>
  <r>
    <s v="Shampoo"/>
    <s v="Anti-dandruff"/>
    <x v="4"/>
    <x v="4"/>
    <x v="2"/>
    <x v="3"/>
    <n v="8"/>
    <n v="3262"/>
    <n v="17171"/>
  </r>
  <r>
    <s v="Shampoo"/>
    <s v="Anti-dandruff"/>
    <x v="4"/>
    <x v="4"/>
    <x v="2"/>
    <x v="3"/>
    <n v="9"/>
    <n v="4522"/>
    <n v="23856"/>
  </r>
  <r>
    <s v="Shampoo"/>
    <s v="Anti-dandruff"/>
    <x v="4"/>
    <x v="4"/>
    <x v="2"/>
    <x v="3"/>
    <n v="10"/>
    <n v="6006"/>
    <n v="31528"/>
  </r>
  <r>
    <s v="Shampoo"/>
    <s v="Anti-dandruff"/>
    <x v="4"/>
    <x v="4"/>
    <x v="2"/>
    <x v="3"/>
    <n v="11"/>
    <n v="5677"/>
    <n v="29806"/>
  </r>
  <r>
    <s v="Shampoo"/>
    <s v="Anti-dandruff"/>
    <x v="4"/>
    <x v="4"/>
    <x v="2"/>
    <x v="3"/>
    <n v="12"/>
    <n v="5439"/>
    <n v="28588"/>
  </r>
  <r>
    <s v="Shampoo"/>
    <s v="Anti-dandruff"/>
    <x v="4"/>
    <x v="4"/>
    <x v="2"/>
    <x v="4"/>
    <n v="1"/>
    <n v="5691"/>
    <n v="30058"/>
  </r>
  <r>
    <s v="Shampoo"/>
    <s v="Anti-dandruff"/>
    <x v="4"/>
    <x v="4"/>
    <x v="2"/>
    <x v="4"/>
    <n v="2"/>
    <n v="4956"/>
    <n v="25900"/>
  </r>
  <r>
    <s v="Shampoo"/>
    <s v="Anti-dandruff"/>
    <x v="4"/>
    <x v="4"/>
    <x v="2"/>
    <x v="4"/>
    <n v="3"/>
    <n v="5614"/>
    <n v="29449"/>
  </r>
  <r>
    <s v="Shampoo"/>
    <s v="Anti-dandruff"/>
    <x v="4"/>
    <x v="4"/>
    <x v="2"/>
    <x v="4"/>
    <n v="4"/>
    <n v="3962"/>
    <n v="20755"/>
  </r>
  <r>
    <s v="Shampoo"/>
    <s v="Anti-dandruff"/>
    <x v="4"/>
    <x v="4"/>
    <x v="2"/>
    <x v="4"/>
    <n v="5"/>
    <n v="4865"/>
    <n v="25438"/>
  </r>
  <r>
    <s v="Shampoo"/>
    <s v="Anti-dandruff"/>
    <x v="4"/>
    <x v="4"/>
    <x v="2"/>
    <x v="4"/>
    <n v="6"/>
    <n v="4354"/>
    <n v="22701"/>
  </r>
  <r>
    <s v="Shampoo"/>
    <s v="Anti-dandruff"/>
    <x v="4"/>
    <x v="4"/>
    <x v="2"/>
    <x v="4"/>
    <n v="7"/>
    <n v="4963"/>
    <n v="25837"/>
  </r>
  <r>
    <s v="Shampoo"/>
    <s v="Anti-dandruff"/>
    <x v="4"/>
    <x v="4"/>
    <x v="2"/>
    <x v="4"/>
    <n v="8"/>
    <n v="3255"/>
    <n v="16842"/>
  </r>
  <r>
    <s v="Shampoo"/>
    <s v="Anti-dandruff"/>
    <x v="4"/>
    <x v="4"/>
    <x v="2"/>
    <x v="4"/>
    <n v="9"/>
    <n v="4347"/>
    <n v="22631"/>
  </r>
  <r>
    <s v="Shampoo"/>
    <s v="Anti-dandruff"/>
    <x v="4"/>
    <x v="4"/>
    <x v="2"/>
    <x v="4"/>
    <n v="10"/>
    <n v="4312"/>
    <n v="22260"/>
  </r>
  <r>
    <s v="Shampoo"/>
    <s v="Anti-dandruff"/>
    <x v="4"/>
    <x v="4"/>
    <x v="2"/>
    <x v="4"/>
    <n v="11"/>
    <n v="4634"/>
    <n v="24129"/>
  </r>
  <r>
    <s v="Shampoo"/>
    <s v="Anti-dandruff"/>
    <x v="4"/>
    <x v="4"/>
    <x v="2"/>
    <x v="4"/>
    <n v="12"/>
    <n v="4823"/>
    <n v="26453"/>
  </r>
  <r>
    <s v="Shampoo"/>
    <s v="Anti-dandruff"/>
    <x v="4"/>
    <x v="4"/>
    <x v="2"/>
    <x v="5"/>
    <n v="1"/>
    <n v="4655"/>
    <n v="27867"/>
  </r>
  <r>
    <s v="Shampoo"/>
    <s v="Anti-dandruff"/>
    <x v="4"/>
    <x v="4"/>
    <x v="2"/>
    <x v="5"/>
    <n v="2"/>
    <n v="4543"/>
    <n v="27181"/>
  </r>
  <r>
    <s v="Shampoo"/>
    <s v="Anti-dandruff"/>
    <x v="4"/>
    <x v="4"/>
    <x v="2"/>
    <x v="5"/>
    <n v="3"/>
    <n v="4893"/>
    <n v="29358"/>
  </r>
  <r>
    <s v="Shampoo"/>
    <s v="Color-safe"/>
    <x v="0"/>
    <x v="5"/>
    <x v="0"/>
    <x v="0"/>
    <n v="1"/>
    <n v="32739"/>
    <n v="132146"/>
  </r>
  <r>
    <s v="Shampoo"/>
    <s v="Color-safe"/>
    <x v="0"/>
    <x v="5"/>
    <x v="0"/>
    <x v="0"/>
    <n v="2"/>
    <n v="25830"/>
    <n v="107646"/>
  </r>
  <r>
    <s v="Shampoo"/>
    <s v="Color-safe"/>
    <x v="0"/>
    <x v="5"/>
    <x v="0"/>
    <x v="0"/>
    <n v="3"/>
    <n v="34951"/>
    <n v="147623"/>
  </r>
  <r>
    <s v="Shampoo"/>
    <s v="Color-safe"/>
    <x v="0"/>
    <x v="5"/>
    <x v="0"/>
    <x v="0"/>
    <n v="4"/>
    <n v="30387"/>
    <n v="129605"/>
  </r>
  <r>
    <s v="Shampoo"/>
    <s v="Color-safe"/>
    <x v="0"/>
    <x v="5"/>
    <x v="0"/>
    <x v="0"/>
    <n v="5"/>
    <n v="37856"/>
    <n v="162505"/>
  </r>
  <r>
    <s v="Shampoo"/>
    <s v="Color-safe"/>
    <x v="0"/>
    <x v="5"/>
    <x v="0"/>
    <x v="0"/>
    <n v="6"/>
    <n v="37716"/>
    <n v="166747"/>
  </r>
  <r>
    <s v="Shampoo"/>
    <s v="Color-safe"/>
    <x v="0"/>
    <x v="5"/>
    <x v="0"/>
    <x v="0"/>
    <n v="7"/>
    <n v="39816"/>
    <n v="171220"/>
  </r>
  <r>
    <s v="Shampoo"/>
    <s v="Color-safe"/>
    <x v="0"/>
    <x v="5"/>
    <x v="0"/>
    <x v="0"/>
    <n v="8"/>
    <n v="29974"/>
    <n v="131005"/>
  </r>
  <r>
    <s v="Shampoo"/>
    <s v="Color-safe"/>
    <x v="0"/>
    <x v="5"/>
    <x v="0"/>
    <x v="0"/>
    <n v="9"/>
    <n v="22701"/>
    <n v="110222"/>
  </r>
  <r>
    <s v="Shampoo"/>
    <s v="Color-safe"/>
    <x v="0"/>
    <x v="5"/>
    <x v="0"/>
    <x v="0"/>
    <n v="10"/>
    <n v="23226"/>
    <n v="122332"/>
  </r>
  <r>
    <s v="Shampoo"/>
    <s v="Color-safe"/>
    <x v="0"/>
    <x v="5"/>
    <x v="0"/>
    <x v="0"/>
    <n v="11"/>
    <n v="21217"/>
    <n v="120351"/>
  </r>
  <r>
    <s v="Shampoo"/>
    <s v="Color-safe"/>
    <x v="0"/>
    <x v="5"/>
    <x v="0"/>
    <x v="0"/>
    <n v="12"/>
    <n v="17227"/>
    <n v="98686"/>
  </r>
  <r>
    <s v="Shampoo"/>
    <s v="Color-safe"/>
    <x v="0"/>
    <x v="5"/>
    <x v="0"/>
    <x v="1"/>
    <n v="1"/>
    <n v="21042"/>
    <n v="125307"/>
  </r>
  <r>
    <s v="Shampoo"/>
    <s v="Color-safe"/>
    <x v="0"/>
    <x v="5"/>
    <x v="0"/>
    <x v="1"/>
    <n v="2"/>
    <n v="17297"/>
    <n v="105574"/>
  </r>
  <r>
    <s v="Shampoo"/>
    <s v="Color-safe"/>
    <x v="0"/>
    <x v="5"/>
    <x v="0"/>
    <x v="1"/>
    <n v="3"/>
    <n v="19243"/>
    <n v="119000"/>
  </r>
  <r>
    <s v="Shampoo"/>
    <s v="Color-safe"/>
    <x v="0"/>
    <x v="5"/>
    <x v="0"/>
    <x v="1"/>
    <n v="4"/>
    <n v="14826"/>
    <n v="91959"/>
  </r>
  <r>
    <s v="Shampoo"/>
    <s v="Color-safe"/>
    <x v="0"/>
    <x v="5"/>
    <x v="0"/>
    <x v="1"/>
    <n v="5"/>
    <n v="16695"/>
    <n v="103173"/>
  </r>
  <r>
    <s v="Shampoo"/>
    <s v="Color-safe"/>
    <x v="0"/>
    <x v="5"/>
    <x v="0"/>
    <x v="1"/>
    <n v="6"/>
    <n v="14770"/>
    <n v="91490"/>
  </r>
  <r>
    <s v="Shampoo"/>
    <s v="Color-safe"/>
    <x v="0"/>
    <x v="5"/>
    <x v="0"/>
    <x v="1"/>
    <n v="7"/>
    <n v="14651"/>
    <n v="91882"/>
  </r>
  <r>
    <s v="Shampoo"/>
    <s v="Color-safe"/>
    <x v="0"/>
    <x v="5"/>
    <x v="0"/>
    <x v="1"/>
    <n v="8"/>
    <n v="16541"/>
    <n v="100436"/>
  </r>
  <r>
    <s v="Shampoo"/>
    <s v="Color-safe"/>
    <x v="0"/>
    <x v="5"/>
    <x v="0"/>
    <x v="1"/>
    <n v="9"/>
    <n v="17318"/>
    <n v="107422"/>
  </r>
  <r>
    <s v="Shampoo"/>
    <s v="Color-safe"/>
    <x v="0"/>
    <x v="5"/>
    <x v="0"/>
    <x v="1"/>
    <n v="10"/>
    <n v="17990"/>
    <n v="110894"/>
  </r>
  <r>
    <s v="Shampoo"/>
    <s v="Color-safe"/>
    <x v="0"/>
    <x v="5"/>
    <x v="0"/>
    <x v="1"/>
    <n v="11"/>
    <n v="17192"/>
    <n v="108661"/>
  </r>
  <r>
    <s v="Shampoo"/>
    <s v="Color-safe"/>
    <x v="0"/>
    <x v="5"/>
    <x v="0"/>
    <x v="1"/>
    <n v="12"/>
    <n v="16058"/>
    <n v="101759"/>
  </r>
  <r>
    <s v="Shampoo"/>
    <s v="Color-safe"/>
    <x v="0"/>
    <x v="5"/>
    <x v="0"/>
    <x v="2"/>
    <n v="1"/>
    <n v="19250"/>
    <n v="120232"/>
  </r>
  <r>
    <s v="Shampoo"/>
    <s v="Color-safe"/>
    <x v="0"/>
    <x v="5"/>
    <x v="0"/>
    <x v="2"/>
    <n v="2"/>
    <n v="15883"/>
    <n v="98266"/>
  </r>
  <r>
    <s v="Shampoo"/>
    <s v="Color-safe"/>
    <x v="0"/>
    <x v="5"/>
    <x v="0"/>
    <x v="2"/>
    <n v="3"/>
    <n v="20909"/>
    <n v="130711"/>
  </r>
  <r>
    <s v="Shampoo"/>
    <s v="Color-safe"/>
    <x v="0"/>
    <x v="5"/>
    <x v="0"/>
    <x v="2"/>
    <n v="4"/>
    <n v="23352"/>
    <n v="144109"/>
  </r>
  <r>
    <s v="Shampoo"/>
    <s v="Color-safe"/>
    <x v="0"/>
    <x v="5"/>
    <x v="0"/>
    <x v="2"/>
    <n v="5"/>
    <n v="16212"/>
    <n v="102200"/>
  </r>
  <r>
    <s v="Shampoo"/>
    <s v="Color-safe"/>
    <x v="0"/>
    <x v="5"/>
    <x v="0"/>
    <x v="2"/>
    <n v="6"/>
    <n v="17745"/>
    <n v="109088"/>
  </r>
  <r>
    <s v="Shampoo"/>
    <s v="Color-safe"/>
    <x v="0"/>
    <x v="5"/>
    <x v="0"/>
    <x v="2"/>
    <n v="7"/>
    <n v="20454"/>
    <n v="124418"/>
  </r>
  <r>
    <s v="Shampoo"/>
    <s v="Color-safe"/>
    <x v="0"/>
    <x v="5"/>
    <x v="0"/>
    <x v="2"/>
    <n v="8"/>
    <n v="16828"/>
    <n v="101906"/>
  </r>
  <r>
    <s v="Shampoo"/>
    <s v="Color-safe"/>
    <x v="0"/>
    <x v="5"/>
    <x v="0"/>
    <x v="2"/>
    <n v="9"/>
    <n v="19971"/>
    <n v="120757"/>
  </r>
  <r>
    <s v="Shampoo"/>
    <s v="Color-safe"/>
    <x v="0"/>
    <x v="5"/>
    <x v="0"/>
    <x v="2"/>
    <n v="10"/>
    <n v="18438"/>
    <n v="110628"/>
  </r>
  <r>
    <s v="Shampoo"/>
    <s v="Color-safe"/>
    <x v="0"/>
    <x v="5"/>
    <x v="0"/>
    <x v="2"/>
    <n v="11"/>
    <n v="15358"/>
    <n v="91777"/>
  </r>
  <r>
    <s v="Shampoo"/>
    <s v="Color-safe"/>
    <x v="0"/>
    <x v="5"/>
    <x v="0"/>
    <x v="2"/>
    <n v="12"/>
    <n v="17388"/>
    <n v="104188"/>
  </r>
  <r>
    <s v="Shampoo"/>
    <s v="Color-safe"/>
    <x v="0"/>
    <x v="5"/>
    <x v="0"/>
    <x v="3"/>
    <n v="1"/>
    <n v="17752"/>
    <n v="106281"/>
  </r>
  <r>
    <s v="Shampoo"/>
    <s v="Color-safe"/>
    <x v="0"/>
    <x v="5"/>
    <x v="0"/>
    <x v="3"/>
    <n v="2"/>
    <n v="15624"/>
    <n v="93240"/>
  </r>
  <r>
    <s v="Shampoo"/>
    <s v="Color-safe"/>
    <x v="0"/>
    <x v="5"/>
    <x v="0"/>
    <x v="3"/>
    <n v="3"/>
    <n v="16961"/>
    <n v="101675"/>
  </r>
  <r>
    <s v="Shampoo"/>
    <s v="Color-safe"/>
    <x v="0"/>
    <x v="5"/>
    <x v="0"/>
    <x v="3"/>
    <n v="4"/>
    <n v="16401"/>
    <n v="97713"/>
  </r>
  <r>
    <s v="Shampoo"/>
    <s v="Color-safe"/>
    <x v="0"/>
    <x v="5"/>
    <x v="0"/>
    <x v="3"/>
    <n v="5"/>
    <n v="14917"/>
    <n v="88739"/>
  </r>
  <r>
    <s v="Shampoo"/>
    <s v="Color-safe"/>
    <x v="0"/>
    <x v="5"/>
    <x v="0"/>
    <x v="3"/>
    <n v="6"/>
    <n v="16856"/>
    <n v="100457"/>
  </r>
  <r>
    <s v="Shampoo"/>
    <s v="Color-safe"/>
    <x v="0"/>
    <x v="5"/>
    <x v="0"/>
    <x v="3"/>
    <n v="7"/>
    <n v="16688"/>
    <n v="99407"/>
  </r>
  <r>
    <s v="Shampoo"/>
    <s v="Color-safe"/>
    <x v="0"/>
    <x v="5"/>
    <x v="0"/>
    <x v="3"/>
    <n v="8"/>
    <n v="12971"/>
    <n v="77196"/>
  </r>
  <r>
    <s v="Shampoo"/>
    <s v="Color-safe"/>
    <x v="0"/>
    <x v="5"/>
    <x v="0"/>
    <x v="3"/>
    <n v="9"/>
    <n v="13713"/>
    <n v="81634"/>
  </r>
  <r>
    <s v="Shampoo"/>
    <s v="Color-safe"/>
    <x v="0"/>
    <x v="5"/>
    <x v="0"/>
    <x v="3"/>
    <n v="10"/>
    <n v="12201"/>
    <n v="72590"/>
  </r>
  <r>
    <s v="Shampoo"/>
    <s v="Color-safe"/>
    <x v="0"/>
    <x v="5"/>
    <x v="0"/>
    <x v="3"/>
    <n v="11"/>
    <n v="10976"/>
    <n v="65331"/>
  </r>
  <r>
    <s v="Shampoo"/>
    <s v="Color-safe"/>
    <x v="0"/>
    <x v="5"/>
    <x v="0"/>
    <x v="3"/>
    <n v="12"/>
    <n v="11837"/>
    <n v="71036"/>
  </r>
  <r>
    <s v="Shampoo"/>
    <s v="Color-safe"/>
    <x v="0"/>
    <x v="5"/>
    <x v="0"/>
    <x v="4"/>
    <n v="1"/>
    <n v="10150"/>
    <n v="61754"/>
  </r>
  <r>
    <s v="Shampoo"/>
    <s v="Color-safe"/>
    <x v="0"/>
    <x v="5"/>
    <x v="0"/>
    <x v="4"/>
    <n v="2"/>
    <n v="9982"/>
    <n v="60711"/>
  </r>
  <r>
    <s v="Shampoo"/>
    <s v="Color-safe"/>
    <x v="0"/>
    <x v="5"/>
    <x v="0"/>
    <x v="4"/>
    <n v="3"/>
    <n v="9800"/>
    <n v="59696"/>
  </r>
  <r>
    <s v="Shampoo"/>
    <s v="Color-safe"/>
    <x v="0"/>
    <x v="5"/>
    <x v="0"/>
    <x v="4"/>
    <n v="4"/>
    <n v="10164"/>
    <n v="61901"/>
  </r>
  <r>
    <s v="Shampoo"/>
    <s v="Color-safe"/>
    <x v="0"/>
    <x v="5"/>
    <x v="0"/>
    <x v="4"/>
    <n v="5"/>
    <n v="10479"/>
    <n v="63812"/>
  </r>
  <r>
    <s v="Shampoo"/>
    <s v="Color-safe"/>
    <x v="0"/>
    <x v="5"/>
    <x v="0"/>
    <x v="4"/>
    <n v="6"/>
    <n v="9128"/>
    <n v="55566"/>
  </r>
  <r>
    <s v="Shampoo"/>
    <s v="Color-safe"/>
    <x v="0"/>
    <x v="5"/>
    <x v="0"/>
    <x v="4"/>
    <n v="7"/>
    <n v="9506"/>
    <n v="57904"/>
  </r>
  <r>
    <s v="Shampoo"/>
    <s v="Color-safe"/>
    <x v="0"/>
    <x v="5"/>
    <x v="0"/>
    <x v="4"/>
    <n v="8"/>
    <n v="9884"/>
    <n v="60235"/>
  </r>
  <r>
    <s v="Shampoo"/>
    <s v="Color-safe"/>
    <x v="0"/>
    <x v="5"/>
    <x v="0"/>
    <x v="4"/>
    <n v="9"/>
    <n v="9975"/>
    <n v="60781"/>
  </r>
  <r>
    <s v="Shampoo"/>
    <s v="Color-safe"/>
    <x v="0"/>
    <x v="5"/>
    <x v="0"/>
    <x v="4"/>
    <n v="10"/>
    <n v="11452"/>
    <n v="75495"/>
  </r>
  <r>
    <s v="Shampoo"/>
    <s v="Color-safe"/>
    <x v="0"/>
    <x v="5"/>
    <x v="0"/>
    <x v="4"/>
    <n v="11"/>
    <n v="9100"/>
    <n v="61439"/>
  </r>
  <r>
    <s v="Shampoo"/>
    <s v="Color-safe"/>
    <x v="0"/>
    <x v="5"/>
    <x v="0"/>
    <x v="4"/>
    <n v="12"/>
    <n v="9548"/>
    <n v="67039"/>
  </r>
  <r>
    <s v="Shampoo"/>
    <s v="Color-safe"/>
    <x v="0"/>
    <x v="5"/>
    <x v="0"/>
    <x v="5"/>
    <n v="1"/>
    <n v="8953"/>
    <n v="66997"/>
  </r>
  <r>
    <s v="Shampoo"/>
    <s v="Color-safe"/>
    <x v="0"/>
    <x v="5"/>
    <x v="0"/>
    <x v="5"/>
    <n v="2"/>
    <n v="8659"/>
    <n v="64883"/>
  </r>
  <r>
    <s v="Shampoo"/>
    <s v="Color-safe"/>
    <x v="0"/>
    <x v="5"/>
    <x v="0"/>
    <x v="5"/>
    <n v="3"/>
    <n v="8393"/>
    <n v="62888"/>
  </r>
  <r>
    <s v="Shampoo"/>
    <s v="Color-safe"/>
    <x v="0"/>
    <x v="5"/>
    <x v="1"/>
    <x v="0"/>
    <n v="1"/>
    <n v="19789"/>
    <n v="82110"/>
  </r>
  <r>
    <s v="Shampoo"/>
    <s v="Color-safe"/>
    <x v="0"/>
    <x v="5"/>
    <x v="1"/>
    <x v="0"/>
    <n v="2"/>
    <n v="19992"/>
    <n v="81501"/>
  </r>
  <r>
    <s v="Shampoo"/>
    <s v="Color-safe"/>
    <x v="0"/>
    <x v="5"/>
    <x v="1"/>
    <x v="0"/>
    <n v="3"/>
    <n v="23387"/>
    <n v="99239"/>
  </r>
  <r>
    <s v="Shampoo"/>
    <s v="Color-safe"/>
    <x v="0"/>
    <x v="5"/>
    <x v="1"/>
    <x v="0"/>
    <n v="4"/>
    <n v="22253"/>
    <n v="97461"/>
  </r>
  <r>
    <s v="Shampoo"/>
    <s v="Color-safe"/>
    <x v="0"/>
    <x v="5"/>
    <x v="1"/>
    <x v="0"/>
    <n v="5"/>
    <n v="24927"/>
    <n v="108304"/>
  </r>
  <r>
    <s v="Shampoo"/>
    <s v="Color-safe"/>
    <x v="0"/>
    <x v="5"/>
    <x v="1"/>
    <x v="0"/>
    <n v="6"/>
    <n v="27132"/>
    <n v="119245"/>
  </r>
  <r>
    <s v="Shampoo"/>
    <s v="Color-safe"/>
    <x v="0"/>
    <x v="5"/>
    <x v="1"/>
    <x v="0"/>
    <n v="7"/>
    <n v="25697"/>
    <n v="112000"/>
  </r>
  <r>
    <s v="Shampoo"/>
    <s v="Color-safe"/>
    <x v="0"/>
    <x v="5"/>
    <x v="1"/>
    <x v="0"/>
    <n v="8"/>
    <n v="23639"/>
    <n v="106498"/>
  </r>
  <r>
    <s v="Shampoo"/>
    <s v="Color-safe"/>
    <x v="0"/>
    <x v="5"/>
    <x v="1"/>
    <x v="0"/>
    <n v="9"/>
    <n v="18494"/>
    <n v="94934"/>
  </r>
  <r>
    <s v="Shampoo"/>
    <s v="Color-safe"/>
    <x v="0"/>
    <x v="5"/>
    <x v="1"/>
    <x v="0"/>
    <n v="10"/>
    <n v="23212"/>
    <n v="130767"/>
  </r>
  <r>
    <s v="Shampoo"/>
    <s v="Color-safe"/>
    <x v="0"/>
    <x v="5"/>
    <x v="1"/>
    <x v="0"/>
    <n v="11"/>
    <n v="16107"/>
    <n v="91609"/>
  </r>
  <r>
    <s v="Shampoo"/>
    <s v="Color-safe"/>
    <x v="0"/>
    <x v="5"/>
    <x v="1"/>
    <x v="0"/>
    <n v="12"/>
    <n v="13944"/>
    <n v="81018"/>
  </r>
  <r>
    <s v="Shampoo"/>
    <s v="Color-safe"/>
    <x v="0"/>
    <x v="5"/>
    <x v="1"/>
    <x v="1"/>
    <n v="1"/>
    <n v="12670"/>
    <n v="76909"/>
  </r>
  <r>
    <s v="Shampoo"/>
    <s v="Color-safe"/>
    <x v="0"/>
    <x v="5"/>
    <x v="1"/>
    <x v="1"/>
    <n v="2"/>
    <n v="12278"/>
    <n v="73906"/>
  </r>
  <r>
    <s v="Shampoo"/>
    <s v="Color-safe"/>
    <x v="0"/>
    <x v="5"/>
    <x v="1"/>
    <x v="1"/>
    <n v="3"/>
    <n v="13076"/>
    <n v="80353"/>
  </r>
  <r>
    <s v="Shampoo"/>
    <s v="Color-safe"/>
    <x v="0"/>
    <x v="5"/>
    <x v="1"/>
    <x v="1"/>
    <n v="4"/>
    <n v="12222"/>
    <n v="75824"/>
  </r>
  <r>
    <s v="Shampoo"/>
    <s v="Color-safe"/>
    <x v="0"/>
    <x v="5"/>
    <x v="1"/>
    <x v="1"/>
    <n v="5"/>
    <n v="15554"/>
    <n v="99260"/>
  </r>
  <r>
    <s v="Shampoo"/>
    <s v="Color-safe"/>
    <x v="0"/>
    <x v="5"/>
    <x v="1"/>
    <x v="1"/>
    <n v="6"/>
    <n v="12558"/>
    <n v="79499"/>
  </r>
  <r>
    <s v="Shampoo"/>
    <s v="Color-safe"/>
    <x v="0"/>
    <x v="5"/>
    <x v="1"/>
    <x v="1"/>
    <n v="7"/>
    <n v="16667"/>
    <n v="101514"/>
  </r>
  <r>
    <s v="Shampoo"/>
    <s v="Color-safe"/>
    <x v="0"/>
    <x v="5"/>
    <x v="1"/>
    <x v="1"/>
    <n v="8"/>
    <n v="16191"/>
    <n v="97818"/>
  </r>
  <r>
    <s v="Shampoo"/>
    <s v="Color-safe"/>
    <x v="0"/>
    <x v="5"/>
    <x v="1"/>
    <x v="1"/>
    <n v="9"/>
    <n v="17108"/>
    <n v="105140"/>
  </r>
  <r>
    <s v="Shampoo"/>
    <s v="Color-safe"/>
    <x v="0"/>
    <x v="5"/>
    <x v="1"/>
    <x v="1"/>
    <n v="10"/>
    <n v="16401"/>
    <n v="101990"/>
  </r>
  <r>
    <s v="Shampoo"/>
    <s v="Color-safe"/>
    <x v="0"/>
    <x v="5"/>
    <x v="1"/>
    <x v="1"/>
    <n v="11"/>
    <n v="16653"/>
    <n v="103075"/>
  </r>
  <r>
    <s v="Shampoo"/>
    <s v="Color-safe"/>
    <x v="0"/>
    <x v="5"/>
    <x v="1"/>
    <x v="1"/>
    <n v="12"/>
    <n v="16198"/>
    <n v="100772"/>
  </r>
  <r>
    <s v="Shampoo"/>
    <s v="Color-safe"/>
    <x v="0"/>
    <x v="5"/>
    <x v="1"/>
    <x v="2"/>
    <n v="1"/>
    <n v="18158"/>
    <n v="113344"/>
  </r>
  <r>
    <s v="Shampoo"/>
    <s v="Color-safe"/>
    <x v="0"/>
    <x v="5"/>
    <x v="1"/>
    <x v="2"/>
    <n v="2"/>
    <n v="16303"/>
    <n v="101101"/>
  </r>
  <r>
    <s v="Shampoo"/>
    <s v="Color-safe"/>
    <x v="0"/>
    <x v="5"/>
    <x v="1"/>
    <x v="2"/>
    <n v="3"/>
    <n v="21525"/>
    <n v="133007"/>
  </r>
  <r>
    <s v="Shampoo"/>
    <s v="Color-safe"/>
    <x v="0"/>
    <x v="5"/>
    <x v="1"/>
    <x v="2"/>
    <n v="4"/>
    <n v="19460"/>
    <n v="119805"/>
  </r>
  <r>
    <s v="Shampoo"/>
    <s v="Color-safe"/>
    <x v="0"/>
    <x v="5"/>
    <x v="1"/>
    <x v="2"/>
    <n v="5"/>
    <n v="17976"/>
    <n v="110845"/>
  </r>
  <r>
    <s v="Shampoo"/>
    <s v="Color-safe"/>
    <x v="0"/>
    <x v="5"/>
    <x v="1"/>
    <x v="2"/>
    <n v="6"/>
    <n v="19117"/>
    <n v="117138"/>
  </r>
  <r>
    <s v="Shampoo"/>
    <s v="Color-safe"/>
    <x v="0"/>
    <x v="5"/>
    <x v="1"/>
    <x v="2"/>
    <n v="7"/>
    <n v="20321"/>
    <n v="122549"/>
  </r>
  <r>
    <s v="Shampoo"/>
    <s v="Color-safe"/>
    <x v="0"/>
    <x v="5"/>
    <x v="1"/>
    <x v="2"/>
    <n v="8"/>
    <n v="18991"/>
    <n v="114569"/>
  </r>
  <r>
    <s v="Shampoo"/>
    <s v="Color-safe"/>
    <x v="0"/>
    <x v="5"/>
    <x v="1"/>
    <x v="2"/>
    <n v="9"/>
    <n v="18354"/>
    <n v="109634"/>
  </r>
  <r>
    <s v="Shampoo"/>
    <s v="Color-safe"/>
    <x v="0"/>
    <x v="5"/>
    <x v="1"/>
    <x v="2"/>
    <n v="10"/>
    <n v="17976"/>
    <n v="107408"/>
  </r>
  <r>
    <s v="Shampoo"/>
    <s v="Color-safe"/>
    <x v="0"/>
    <x v="5"/>
    <x v="1"/>
    <x v="2"/>
    <n v="11"/>
    <n v="14322"/>
    <n v="85477"/>
  </r>
  <r>
    <s v="Shampoo"/>
    <s v="Color-safe"/>
    <x v="0"/>
    <x v="5"/>
    <x v="1"/>
    <x v="2"/>
    <n v="12"/>
    <n v="14665"/>
    <n v="87717"/>
  </r>
  <r>
    <s v="Shampoo"/>
    <s v="Color-safe"/>
    <x v="0"/>
    <x v="5"/>
    <x v="1"/>
    <x v="3"/>
    <n v="1"/>
    <n v="14378"/>
    <n v="86030"/>
  </r>
  <r>
    <s v="Shampoo"/>
    <s v="Color-safe"/>
    <x v="0"/>
    <x v="5"/>
    <x v="1"/>
    <x v="3"/>
    <n v="2"/>
    <n v="13727"/>
    <n v="82075"/>
  </r>
  <r>
    <s v="Shampoo"/>
    <s v="Color-safe"/>
    <x v="0"/>
    <x v="5"/>
    <x v="1"/>
    <x v="3"/>
    <n v="3"/>
    <n v="16730"/>
    <n v="99757"/>
  </r>
  <r>
    <s v="Shampoo"/>
    <s v="Color-safe"/>
    <x v="0"/>
    <x v="5"/>
    <x v="1"/>
    <x v="3"/>
    <n v="4"/>
    <n v="14749"/>
    <n v="87836"/>
  </r>
  <r>
    <s v="Shampoo"/>
    <s v="Color-safe"/>
    <x v="0"/>
    <x v="5"/>
    <x v="1"/>
    <x v="3"/>
    <n v="5"/>
    <n v="14966"/>
    <n v="89187"/>
  </r>
  <r>
    <s v="Shampoo"/>
    <s v="Color-safe"/>
    <x v="0"/>
    <x v="5"/>
    <x v="1"/>
    <x v="3"/>
    <n v="6"/>
    <n v="14889"/>
    <n v="88711"/>
  </r>
  <r>
    <s v="Shampoo"/>
    <s v="Color-safe"/>
    <x v="0"/>
    <x v="5"/>
    <x v="1"/>
    <x v="3"/>
    <n v="7"/>
    <n v="13503"/>
    <n v="80325"/>
  </r>
  <r>
    <s v="Shampoo"/>
    <s v="Color-safe"/>
    <x v="0"/>
    <x v="5"/>
    <x v="1"/>
    <x v="3"/>
    <n v="8"/>
    <n v="9779"/>
    <n v="58226"/>
  </r>
  <r>
    <s v="Shampoo"/>
    <s v="Color-safe"/>
    <x v="0"/>
    <x v="5"/>
    <x v="1"/>
    <x v="3"/>
    <n v="9"/>
    <n v="12432"/>
    <n v="73976"/>
  </r>
  <r>
    <s v="Shampoo"/>
    <s v="Color-safe"/>
    <x v="0"/>
    <x v="5"/>
    <x v="1"/>
    <x v="3"/>
    <n v="10"/>
    <n v="11508"/>
    <n v="68439"/>
  </r>
  <r>
    <s v="Shampoo"/>
    <s v="Color-safe"/>
    <x v="0"/>
    <x v="5"/>
    <x v="1"/>
    <x v="3"/>
    <n v="11"/>
    <n v="10696"/>
    <n v="63693"/>
  </r>
  <r>
    <s v="Shampoo"/>
    <s v="Color-safe"/>
    <x v="0"/>
    <x v="5"/>
    <x v="1"/>
    <x v="3"/>
    <n v="12"/>
    <n v="11396"/>
    <n v="68201"/>
  </r>
  <r>
    <s v="Shampoo"/>
    <s v="Color-safe"/>
    <x v="0"/>
    <x v="5"/>
    <x v="1"/>
    <x v="4"/>
    <n v="1"/>
    <n v="10066"/>
    <n v="61243"/>
  </r>
  <r>
    <s v="Shampoo"/>
    <s v="Color-safe"/>
    <x v="0"/>
    <x v="5"/>
    <x v="1"/>
    <x v="4"/>
    <n v="2"/>
    <n v="9471"/>
    <n v="57659"/>
  </r>
  <r>
    <s v="Shampoo"/>
    <s v="Color-safe"/>
    <x v="0"/>
    <x v="5"/>
    <x v="1"/>
    <x v="4"/>
    <n v="3"/>
    <n v="10584"/>
    <n v="64512"/>
  </r>
  <r>
    <s v="Shampoo"/>
    <s v="Color-safe"/>
    <x v="0"/>
    <x v="5"/>
    <x v="1"/>
    <x v="4"/>
    <n v="4"/>
    <n v="9177"/>
    <n v="55916"/>
  </r>
  <r>
    <s v="Shampoo"/>
    <s v="Color-safe"/>
    <x v="0"/>
    <x v="5"/>
    <x v="1"/>
    <x v="4"/>
    <n v="5"/>
    <n v="9660"/>
    <n v="58814"/>
  </r>
  <r>
    <s v="Shampoo"/>
    <s v="Color-safe"/>
    <x v="0"/>
    <x v="5"/>
    <x v="1"/>
    <x v="4"/>
    <n v="6"/>
    <n v="9170"/>
    <n v="55832"/>
  </r>
  <r>
    <s v="Shampoo"/>
    <s v="Color-safe"/>
    <x v="0"/>
    <x v="5"/>
    <x v="1"/>
    <x v="4"/>
    <n v="7"/>
    <n v="8694"/>
    <n v="52948"/>
  </r>
  <r>
    <s v="Shampoo"/>
    <s v="Color-safe"/>
    <x v="0"/>
    <x v="5"/>
    <x v="1"/>
    <x v="4"/>
    <n v="8"/>
    <n v="9051"/>
    <n v="55111"/>
  </r>
  <r>
    <s v="Shampoo"/>
    <s v="Color-safe"/>
    <x v="0"/>
    <x v="5"/>
    <x v="1"/>
    <x v="4"/>
    <n v="9"/>
    <n v="9884"/>
    <n v="60193"/>
  </r>
  <r>
    <s v="Shampoo"/>
    <s v="Color-safe"/>
    <x v="0"/>
    <x v="5"/>
    <x v="1"/>
    <x v="4"/>
    <n v="10"/>
    <n v="12768"/>
    <n v="82810"/>
  </r>
  <r>
    <s v="Shampoo"/>
    <s v="Color-safe"/>
    <x v="0"/>
    <x v="5"/>
    <x v="1"/>
    <x v="4"/>
    <n v="11"/>
    <n v="10801"/>
    <n v="72842"/>
  </r>
  <r>
    <s v="Shampoo"/>
    <s v="Color-safe"/>
    <x v="0"/>
    <x v="5"/>
    <x v="1"/>
    <x v="4"/>
    <n v="12"/>
    <n v="9310"/>
    <n v="65240"/>
  </r>
  <r>
    <s v="Shampoo"/>
    <s v="Color-safe"/>
    <x v="0"/>
    <x v="5"/>
    <x v="1"/>
    <x v="5"/>
    <n v="1"/>
    <n v="9282"/>
    <n v="69496"/>
  </r>
  <r>
    <s v="Shampoo"/>
    <s v="Color-safe"/>
    <x v="0"/>
    <x v="5"/>
    <x v="1"/>
    <x v="5"/>
    <n v="2"/>
    <n v="9016"/>
    <n v="67501"/>
  </r>
  <r>
    <s v="Shampoo"/>
    <s v="Color-safe"/>
    <x v="0"/>
    <x v="5"/>
    <x v="1"/>
    <x v="5"/>
    <n v="3"/>
    <n v="8953"/>
    <n v="66990"/>
  </r>
  <r>
    <s v="Shampoo"/>
    <s v="Color-safe"/>
    <x v="0"/>
    <x v="5"/>
    <x v="2"/>
    <x v="0"/>
    <n v="1"/>
    <n v="20937"/>
    <n v="87780"/>
  </r>
  <r>
    <s v="Shampoo"/>
    <s v="Color-safe"/>
    <x v="0"/>
    <x v="5"/>
    <x v="2"/>
    <x v="0"/>
    <n v="2"/>
    <n v="18823"/>
    <n v="81781"/>
  </r>
  <r>
    <s v="Shampoo"/>
    <s v="Color-safe"/>
    <x v="0"/>
    <x v="5"/>
    <x v="2"/>
    <x v="0"/>
    <n v="3"/>
    <n v="23646"/>
    <n v="104188"/>
  </r>
  <r>
    <s v="Shampoo"/>
    <s v="Color-safe"/>
    <x v="0"/>
    <x v="5"/>
    <x v="2"/>
    <x v="0"/>
    <n v="4"/>
    <n v="19614"/>
    <n v="85953"/>
  </r>
  <r>
    <s v="Shampoo"/>
    <s v="Color-safe"/>
    <x v="0"/>
    <x v="5"/>
    <x v="2"/>
    <x v="0"/>
    <n v="5"/>
    <n v="24024"/>
    <n v="108332"/>
  </r>
  <r>
    <s v="Shampoo"/>
    <s v="Color-safe"/>
    <x v="0"/>
    <x v="5"/>
    <x v="2"/>
    <x v="0"/>
    <n v="6"/>
    <n v="24955"/>
    <n v="112539"/>
  </r>
  <r>
    <s v="Shampoo"/>
    <s v="Color-safe"/>
    <x v="0"/>
    <x v="5"/>
    <x v="2"/>
    <x v="0"/>
    <n v="7"/>
    <n v="23926"/>
    <n v="109424"/>
  </r>
  <r>
    <s v="Shampoo"/>
    <s v="Color-safe"/>
    <x v="0"/>
    <x v="5"/>
    <x v="2"/>
    <x v="0"/>
    <n v="8"/>
    <n v="18655"/>
    <n v="87941"/>
  </r>
  <r>
    <s v="Shampoo"/>
    <s v="Color-safe"/>
    <x v="0"/>
    <x v="5"/>
    <x v="2"/>
    <x v="0"/>
    <n v="9"/>
    <n v="16338"/>
    <n v="87689"/>
  </r>
  <r>
    <s v="Shampoo"/>
    <s v="Color-safe"/>
    <x v="0"/>
    <x v="5"/>
    <x v="2"/>
    <x v="0"/>
    <n v="10"/>
    <n v="23135"/>
    <n v="135758"/>
  </r>
  <r>
    <s v="Shampoo"/>
    <s v="Color-safe"/>
    <x v="0"/>
    <x v="5"/>
    <x v="2"/>
    <x v="0"/>
    <n v="11"/>
    <n v="16275"/>
    <n v="96467"/>
  </r>
  <r>
    <s v="Shampoo"/>
    <s v="Color-safe"/>
    <x v="0"/>
    <x v="5"/>
    <x v="2"/>
    <x v="0"/>
    <n v="12"/>
    <n v="16023"/>
    <n v="92120"/>
  </r>
  <r>
    <s v="Shampoo"/>
    <s v="Color-safe"/>
    <x v="0"/>
    <x v="5"/>
    <x v="2"/>
    <x v="1"/>
    <n v="1"/>
    <n v="14329"/>
    <n v="87234"/>
  </r>
  <r>
    <s v="Shampoo"/>
    <s v="Color-safe"/>
    <x v="0"/>
    <x v="5"/>
    <x v="2"/>
    <x v="1"/>
    <n v="2"/>
    <n v="13048"/>
    <n v="78834"/>
  </r>
  <r>
    <s v="Shampoo"/>
    <s v="Color-safe"/>
    <x v="0"/>
    <x v="5"/>
    <x v="2"/>
    <x v="1"/>
    <n v="3"/>
    <n v="14140"/>
    <n v="87255"/>
  </r>
  <r>
    <s v="Shampoo"/>
    <s v="Color-safe"/>
    <x v="0"/>
    <x v="5"/>
    <x v="2"/>
    <x v="1"/>
    <n v="4"/>
    <n v="11095"/>
    <n v="68803"/>
  </r>
  <r>
    <s v="Shampoo"/>
    <s v="Color-safe"/>
    <x v="0"/>
    <x v="5"/>
    <x v="2"/>
    <x v="1"/>
    <n v="5"/>
    <n v="11179"/>
    <n v="69048"/>
  </r>
  <r>
    <s v="Shampoo"/>
    <s v="Color-safe"/>
    <x v="0"/>
    <x v="5"/>
    <x v="2"/>
    <x v="1"/>
    <n v="6"/>
    <n v="11102"/>
    <n v="69440"/>
  </r>
  <r>
    <s v="Shampoo"/>
    <s v="Color-safe"/>
    <x v="0"/>
    <x v="5"/>
    <x v="2"/>
    <x v="1"/>
    <n v="7"/>
    <n v="11095"/>
    <n v="67627"/>
  </r>
  <r>
    <s v="Shampoo"/>
    <s v="Color-safe"/>
    <x v="0"/>
    <x v="5"/>
    <x v="2"/>
    <x v="1"/>
    <n v="8"/>
    <n v="14140"/>
    <n v="85323"/>
  </r>
  <r>
    <s v="Shampoo"/>
    <s v="Color-safe"/>
    <x v="0"/>
    <x v="5"/>
    <x v="2"/>
    <x v="1"/>
    <n v="9"/>
    <n v="14434"/>
    <n v="88928"/>
  </r>
  <r>
    <s v="Shampoo"/>
    <s v="Color-safe"/>
    <x v="0"/>
    <x v="5"/>
    <x v="2"/>
    <x v="1"/>
    <n v="10"/>
    <n v="16128"/>
    <n v="100275"/>
  </r>
  <r>
    <s v="Shampoo"/>
    <s v="Color-safe"/>
    <x v="0"/>
    <x v="5"/>
    <x v="2"/>
    <x v="1"/>
    <n v="11"/>
    <n v="12719"/>
    <n v="80801"/>
  </r>
  <r>
    <s v="Shampoo"/>
    <s v="Color-safe"/>
    <x v="0"/>
    <x v="5"/>
    <x v="2"/>
    <x v="1"/>
    <n v="12"/>
    <n v="15561"/>
    <n v="96404"/>
  </r>
  <r>
    <s v="Shampoo"/>
    <s v="Color-safe"/>
    <x v="0"/>
    <x v="5"/>
    <x v="2"/>
    <x v="2"/>
    <n v="1"/>
    <n v="16744"/>
    <n v="104321"/>
  </r>
  <r>
    <s v="Shampoo"/>
    <s v="Color-safe"/>
    <x v="0"/>
    <x v="5"/>
    <x v="2"/>
    <x v="2"/>
    <n v="2"/>
    <n v="15120"/>
    <n v="94584"/>
  </r>
  <r>
    <s v="Shampoo"/>
    <s v="Color-safe"/>
    <x v="0"/>
    <x v="5"/>
    <x v="2"/>
    <x v="2"/>
    <n v="3"/>
    <n v="14763"/>
    <n v="91462"/>
  </r>
  <r>
    <s v="Shampoo"/>
    <s v="Color-safe"/>
    <x v="0"/>
    <x v="5"/>
    <x v="2"/>
    <x v="2"/>
    <n v="4"/>
    <n v="12614"/>
    <n v="77462"/>
  </r>
  <r>
    <s v="Shampoo"/>
    <s v="Color-safe"/>
    <x v="0"/>
    <x v="5"/>
    <x v="2"/>
    <x v="2"/>
    <n v="5"/>
    <n v="10297"/>
    <n v="63924"/>
  </r>
  <r>
    <s v="Shampoo"/>
    <s v="Color-safe"/>
    <x v="0"/>
    <x v="5"/>
    <x v="2"/>
    <x v="2"/>
    <n v="6"/>
    <n v="12040"/>
    <n v="74011"/>
  </r>
  <r>
    <s v="Shampoo"/>
    <s v="Color-safe"/>
    <x v="0"/>
    <x v="5"/>
    <x v="2"/>
    <x v="2"/>
    <n v="7"/>
    <n v="15484"/>
    <n v="94150"/>
  </r>
  <r>
    <s v="Shampoo"/>
    <s v="Color-safe"/>
    <x v="0"/>
    <x v="5"/>
    <x v="2"/>
    <x v="2"/>
    <n v="8"/>
    <n v="12418"/>
    <n v="75558"/>
  </r>
  <r>
    <s v="Shampoo"/>
    <s v="Color-safe"/>
    <x v="0"/>
    <x v="5"/>
    <x v="2"/>
    <x v="2"/>
    <n v="9"/>
    <n v="13622"/>
    <n v="82096"/>
  </r>
  <r>
    <s v="Shampoo"/>
    <s v="Color-safe"/>
    <x v="0"/>
    <x v="5"/>
    <x v="2"/>
    <x v="2"/>
    <n v="10"/>
    <n v="14350"/>
    <n v="85750"/>
  </r>
  <r>
    <s v="Shampoo"/>
    <s v="Color-safe"/>
    <x v="0"/>
    <x v="5"/>
    <x v="2"/>
    <x v="2"/>
    <n v="11"/>
    <n v="11900"/>
    <n v="71127"/>
  </r>
  <r>
    <s v="Shampoo"/>
    <s v="Color-safe"/>
    <x v="0"/>
    <x v="5"/>
    <x v="2"/>
    <x v="2"/>
    <n v="12"/>
    <n v="12516"/>
    <n v="75173"/>
  </r>
  <r>
    <s v="Shampoo"/>
    <s v="Color-safe"/>
    <x v="0"/>
    <x v="5"/>
    <x v="2"/>
    <x v="3"/>
    <n v="1"/>
    <n v="10255"/>
    <n v="61243"/>
  </r>
  <r>
    <s v="Shampoo"/>
    <s v="Color-safe"/>
    <x v="0"/>
    <x v="5"/>
    <x v="2"/>
    <x v="3"/>
    <n v="2"/>
    <n v="9863"/>
    <n v="59073"/>
  </r>
  <r>
    <s v="Shampoo"/>
    <s v="Color-safe"/>
    <x v="0"/>
    <x v="5"/>
    <x v="2"/>
    <x v="3"/>
    <n v="3"/>
    <n v="10906"/>
    <n v="65219"/>
  </r>
  <r>
    <s v="Shampoo"/>
    <s v="Color-safe"/>
    <x v="0"/>
    <x v="5"/>
    <x v="2"/>
    <x v="3"/>
    <n v="4"/>
    <n v="9261"/>
    <n v="55643"/>
  </r>
  <r>
    <s v="Shampoo"/>
    <s v="Color-safe"/>
    <x v="0"/>
    <x v="5"/>
    <x v="2"/>
    <x v="3"/>
    <n v="5"/>
    <n v="9555"/>
    <n v="56931"/>
  </r>
  <r>
    <s v="Shampoo"/>
    <s v="Color-safe"/>
    <x v="0"/>
    <x v="5"/>
    <x v="2"/>
    <x v="3"/>
    <n v="6"/>
    <n v="10115"/>
    <n v="60494"/>
  </r>
  <r>
    <s v="Shampoo"/>
    <s v="Color-safe"/>
    <x v="0"/>
    <x v="5"/>
    <x v="2"/>
    <x v="3"/>
    <n v="7"/>
    <n v="8890"/>
    <n v="53186"/>
  </r>
  <r>
    <s v="Shampoo"/>
    <s v="Color-safe"/>
    <x v="0"/>
    <x v="5"/>
    <x v="2"/>
    <x v="3"/>
    <n v="8"/>
    <n v="6356"/>
    <n v="37856"/>
  </r>
  <r>
    <s v="Shampoo"/>
    <s v="Color-safe"/>
    <x v="0"/>
    <x v="5"/>
    <x v="2"/>
    <x v="3"/>
    <n v="9"/>
    <n v="6867"/>
    <n v="40838"/>
  </r>
  <r>
    <s v="Shampoo"/>
    <s v="Color-safe"/>
    <x v="0"/>
    <x v="5"/>
    <x v="2"/>
    <x v="3"/>
    <n v="10"/>
    <n v="7665"/>
    <n v="45619"/>
  </r>
  <r>
    <s v="Shampoo"/>
    <s v="Color-safe"/>
    <x v="0"/>
    <x v="5"/>
    <x v="2"/>
    <x v="3"/>
    <n v="11"/>
    <n v="7273"/>
    <n v="43260"/>
  </r>
  <r>
    <s v="Shampoo"/>
    <s v="Color-safe"/>
    <x v="0"/>
    <x v="5"/>
    <x v="2"/>
    <x v="3"/>
    <n v="12"/>
    <n v="7917"/>
    <n v="47383"/>
  </r>
  <r>
    <s v="Shampoo"/>
    <s v="Color-safe"/>
    <x v="0"/>
    <x v="5"/>
    <x v="2"/>
    <x v="4"/>
    <n v="1"/>
    <n v="6496"/>
    <n v="39620"/>
  </r>
  <r>
    <s v="Shampoo"/>
    <s v="Color-safe"/>
    <x v="0"/>
    <x v="5"/>
    <x v="2"/>
    <x v="4"/>
    <n v="2"/>
    <n v="6412"/>
    <n v="39011"/>
  </r>
  <r>
    <s v="Shampoo"/>
    <s v="Color-safe"/>
    <x v="0"/>
    <x v="5"/>
    <x v="2"/>
    <x v="4"/>
    <n v="3"/>
    <n v="7042"/>
    <n v="42861"/>
  </r>
  <r>
    <s v="Shampoo"/>
    <s v="Color-safe"/>
    <x v="0"/>
    <x v="5"/>
    <x v="2"/>
    <x v="4"/>
    <n v="4"/>
    <n v="6342"/>
    <n v="38619"/>
  </r>
  <r>
    <s v="Shampoo"/>
    <s v="Color-safe"/>
    <x v="0"/>
    <x v="5"/>
    <x v="2"/>
    <x v="4"/>
    <n v="5"/>
    <n v="6524"/>
    <n v="39690"/>
  </r>
  <r>
    <s v="Shampoo"/>
    <s v="Color-safe"/>
    <x v="0"/>
    <x v="5"/>
    <x v="2"/>
    <x v="4"/>
    <n v="6"/>
    <n v="7308"/>
    <n v="44485"/>
  </r>
  <r>
    <s v="Shampoo"/>
    <s v="Color-safe"/>
    <x v="0"/>
    <x v="5"/>
    <x v="2"/>
    <x v="4"/>
    <n v="7"/>
    <n v="6489"/>
    <n v="39480"/>
  </r>
  <r>
    <s v="Shampoo"/>
    <s v="Color-safe"/>
    <x v="0"/>
    <x v="5"/>
    <x v="2"/>
    <x v="4"/>
    <n v="8"/>
    <n v="6146"/>
    <n v="37401"/>
  </r>
  <r>
    <s v="Shampoo"/>
    <s v="Color-safe"/>
    <x v="0"/>
    <x v="5"/>
    <x v="2"/>
    <x v="4"/>
    <n v="9"/>
    <n v="6804"/>
    <n v="41447"/>
  </r>
  <r>
    <s v="Shampoo"/>
    <s v="Color-safe"/>
    <x v="0"/>
    <x v="5"/>
    <x v="2"/>
    <x v="4"/>
    <n v="10"/>
    <n v="7784"/>
    <n v="50939"/>
  </r>
  <r>
    <s v="Shampoo"/>
    <s v="Color-safe"/>
    <x v="0"/>
    <x v="5"/>
    <x v="2"/>
    <x v="4"/>
    <n v="11"/>
    <n v="6272"/>
    <n v="42266"/>
  </r>
  <r>
    <s v="Shampoo"/>
    <s v="Color-safe"/>
    <x v="0"/>
    <x v="5"/>
    <x v="2"/>
    <x v="4"/>
    <n v="12"/>
    <n v="6727"/>
    <n v="47278"/>
  </r>
  <r>
    <s v="Shampoo"/>
    <s v="Color-safe"/>
    <x v="0"/>
    <x v="5"/>
    <x v="2"/>
    <x v="5"/>
    <n v="1"/>
    <n v="6881"/>
    <n v="51422"/>
  </r>
  <r>
    <s v="Shampoo"/>
    <s v="Color-safe"/>
    <x v="0"/>
    <x v="5"/>
    <x v="2"/>
    <x v="5"/>
    <n v="2"/>
    <n v="6118"/>
    <n v="45822"/>
  </r>
  <r>
    <s v="Shampoo"/>
    <s v="Color-safe"/>
    <x v="0"/>
    <x v="5"/>
    <x v="2"/>
    <x v="5"/>
    <n v="3"/>
    <n v="6265"/>
    <n v="46879"/>
  </r>
  <r>
    <s v="Shampoo"/>
    <s v="Color-safe"/>
    <x v="0"/>
    <x v="6"/>
    <x v="0"/>
    <x v="0"/>
    <n v="1"/>
    <n v="2702"/>
    <n v="26852"/>
  </r>
  <r>
    <s v="Shampoo"/>
    <s v="Color-safe"/>
    <x v="0"/>
    <x v="6"/>
    <x v="0"/>
    <x v="0"/>
    <n v="2"/>
    <n v="2170"/>
    <n v="21546"/>
  </r>
  <r>
    <s v="Shampoo"/>
    <s v="Color-safe"/>
    <x v="0"/>
    <x v="6"/>
    <x v="0"/>
    <x v="0"/>
    <n v="3"/>
    <n v="2569"/>
    <n v="25592"/>
  </r>
  <r>
    <s v="Shampoo"/>
    <s v="Color-safe"/>
    <x v="0"/>
    <x v="6"/>
    <x v="0"/>
    <x v="0"/>
    <n v="4"/>
    <n v="2506"/>
    <n v="24934"/>
  </r>
  <r>
    <s v="Shampoo"/>
    <s v="Color-safe"/>
    <x v="0"/>
    <x v="6"/>
    <x v="0"/>
    <x v="0"/>
    <n v="5"/>
    <n v="2352"/>
    <n v="23345"/>
  </r>
  <r>
    <s v="Shampoo"/>
    <s v="Color-safe"/>
    <x v="0"/>
    <x v="6"/>
    <x v="0"/>
    <x v="0"/>
    <n v="6"/>
    <n v="3164"/>
    <n v="31143"/>
  </r>
  <r>
    <s v="Shampoo"/>
    <s v="Color-safe"/>
    <x v="0"/>
    <x v="6"/>
    <x v="0"/>
    <x v="0"/>
    <n v="7"/>
    <n v="4130"/>
    <n v="40222"/>
  </r>
  <r>
    <s v="Shampoo"/>
    <s v="Color-safe"/>
    <x v="0"/>
    <x v="6"/>
    <x v="0"/>
    <x v="0"/>
    <n v="8"/>
    <n v="4067"/>
    <n v="39305"/>
  </r>
  <r>
    <s v="Shampoo"/>
    <s v="Color-safe"/>
    <x v="0"/>
    <x v="6"/>
    <x v="0"/>
    <x v="0"/>
    <n v="9"/>
    <n v="5257"/>
    <n v="51373"/>
  </r>
  <r>
    <s v="Shampoo"/>
    <s v="Color-safe"/>
    <x v="0"/>
    <x v="6"/>
    <x v="0"/>
    <x v="0"/>
    <n v="10"/>
    <n v="5915"/>
    <n v="57190"/>
  </r>
  <r>
    <s v="Shampoo"/>
    <s v="Color-safe"/>
    <x v="0"/>
    <x v="6"/>
    <x v="0"/>
    <x v="0"/>
    <n v="11"/>
    <n v="7861"/>
    <n v="75978"/>
  </r>
  <r>
    <s v="Shampoo"/>
    <s v="Color-safe"/>
    <x v="0"/>
    <x v="6"/>
    <x v="0"/>
    <x v="0"/>
    <n v="12"/>
    <n v="6552"/>
    <n v="63294"/>
  </r>
  <r>
    <s v="Shampoo"/>
    <s v="Color-safe"/>
    <x v="0"/>
    <x v="6"/>
    <x v="0"/>
    <x v="1"/>
    <n v="1"/>
    <n v="5341"/>
    <n v="51828"/>
  </r>
  <r>
    <s v="Shampoo"/>
    <s v="Color-safe"/>
    <x v="0"/>
    <x v="6"/>
    <x v="0"/>
    <x v="1"/>
    <n v="2"/>
    <n v="6055"/>
    <n v="58653"/>
  </r>
  <r>
    <s v="Shampoo"/>
    <s v="Color-safe"/>
    <x v="0"/>
    <x v="6"/>
    <x v="0"/>
    <x v="1"/>
    <n v="3"/>
    <n v="7070"/>
    <n v="68306"/>
  </r>
  <r>
    <s v="Shampoo"/>
    <s v="Color-safe"/>
    <x v="0"/>
    <x v="6"/>
    <x v="0"/>
    <x v="1"/>
    <n v="4"/>
    <n v="7294"/>
    <n v="70273"/>
  </r>
  <r>
    <s v="Shampoo"/>
    <s v="Color-safe"/>
    <x v="0"/>
    <x v="6"/>
    <x v="0"/>
    <x v="1"/>
    <n v="5"/>
    <n v="8365"/>
    <n v="80542"/>
  </r>
  <r>
    <s v="Shampoo"/>
    <s v="Color-safe"/>
    <x v="0"/>
    <x v="6"/>
    <x v="0"/>
    <x v="1"/>
    <n v="6"/>
    <n v="5110"/>
    <n v="49350"/>
  </r>
  <r>
    <s v="Shampoo"/>
    <s v="Color-safe"/>
    <x v="0"/>
    <x v="6"/>
    <x v="0"/>
    <x v="1"/>
    <n v="7"/>
    <n v="7000"/>
    <n v="67697"/>
  </r>
  <r>
    <s v="Shampoo"/>
    <s v="Color-safe"/>
    <x v="0"/>
    <x v="6"/>
    <x v="0"/>
    <x v="1"/>
    <n v="8"/>
    <n v="5824"/>
    <n v="56511"/>
  </r>
  <r>
    <s v="Shampoo"/>
    <s v="Color-safe"/>
    <x v="0"/>
    <x v="6"/>
    <x v="0"/>
    <x v="1"/>
    <n v="9"/>
    <n v="5565"/>
    <n v="54173"/>
  </r>
  <r>
    <s v="Shampoo"/>
    <s v="Color-safe"/>
    <x v="0"/>
    <x v="6"/>
    <x v="0"/>
    <x v="1"/>
    <n v="10"/>
    <n v="5719"/>
    <n v="55251"/>
  </r>
  <r>
    <s v="Shampoo"/>
    <s v="Color-safe"/>
    <x v="0"/>
    <x v="6"/>
    <x v="0"/>
    <x v="1"/>
    <n v="11"/>
    <n v="4746"/>
    <n v="51107"/>
  </r>
  <r>
    <s v="Shampoo"/>
    <s v="Color-safe"/>
    <x v="0"/>
    <x v="6"/>
    <x v="0"/>
    <x v="1"/>
    <n v="12"/>
    <n v="6825"/>
    <n v="92638"/>
  </r>
  <r>
    <s v="Shampoo"/>
    <s v="Color-safe"/>
    <x v="0"/>
    <x v="6"/>
    <x v="0"/>
    <x v="2"/>
    <n v="1"/>
    <n v="7714"/>
    <n v="99743"/>
  </r>
  <r>
    <s v="Shampoo"/>
    <s v="Color-safe"/>
    <x v="0"/>
    <x v="6"/>
    <x v="0"/>
    <x v="2"/>
    <n v="2"/>
    <n v="5600"/>
    <n v="64197"/>
  </r>
  <r>
    <s v="Shampoo"/>
    <s v="Color-safe"/>
    <x v="0"/>
    <x v="6"/>
    <x v="0"/>
    <x v="2"/>
    <n v="3"/>
    <n v="5026"/>
    <n v="59059"/>
  </r>
  <r>
    <s v="Shampoo"/>
    <s v="Color-safe"/>
    <x v="0"/>
    <x v="6"/>
    <x v="0"/>
    <x v="2"/>
    <n v="4"/>
    <n v="5397"/>
    <n v="64120"/>
  </r>
  <r>
    <s v="Shampoo"/>
    <s v="Color-safe"/>
    <x v="0"/>
    <x v="6"/>
    <x v="0"/>
    <x v="2"/>
    <n v="5"/>
    <n v="4242"/>
    <n v="47005"/>
  </r>
  <r>
    <s v="Shampoo"/>
    <s v="Color-safe"/>
    <x v="0"/>
    <x v="6"/>
    <x v="0"/>
    <x v="2"/>
    <n v="6"/>
    <n v="4389"/>
    <n v="49378"/>
  </r>
  <r>
    <s v="Shampoo"/>
    <s v="Color-safe"/>
    <x v="0"/>
    <x v="6"/>
    <x v="0"/>
    <x v="2"/>
    <n v="7"/>
    <n v="4886"/>
    <n v="57834"/>
  </r>
  <r>
    <s v="Shampoo"/>
    <s v="Color-safe"/>
    <x v="0"/>
    <x v="6"/>
    <x v="0"/>
    <x v="2"/>
    <n v="8"/>
    <n v="4158"/>
    <n v="47229"/>
  </r>
  <r>
    <s v="Shampoo"/>
    <s v="Color-safe"/>
    <x v="0"/>
    <x v="6"/>
    <x v="0"/>
    <x v="2"/>
    <n v="9"/>
    <n v="4410"/>
    <n v="52696"/>
  </r>
  <r>
    <s v="Shampoo"/>
    <s v="Color-safe"/>
    <x v="0"/>
    <x v="6"/>
    <x v="0"/>
    <x v="2"/>
    <n v="10"/>
    <n v="4732"/>
    <n v="52997"/>
  </r>
  <r>
    <s v="Shampoo"/>
    <s v="Color-safe"/>
    <x v="0"/>
    <x v="6"/>
    <x v="0"/>
    <x v="2"/>
    <n v="11"/>
    <n v="3304"/>
    <n v="37163"/>
  </r>
  <r>
    <s v="Shampoo"/>
    <s v="Color-safe"/>
    <x v="0"/>
    <x v="6"/>
    <x v="0"/>
    <x v="2"/>
    <n v="12"/>
    <n v="4578"/>
    <n v="54544"/>
  </r>
  <r>
    <s v="Shampoo"/>
    <s v="Color-safe"/>
    <x v="0"/>
    <x v="6"/>
    <x v="0"/>
    <x v="3"/>
    <n v="1"/>
    <n v="3262"/>
    <n v="34790"/>
  </r>
  <r>
    <s v="Shampoo"/>
    <s v="Color-safe"/>
    <x v="0"/>
    <x v="6"/>
    <x v="0"/>
    <x v="3"/>
    <n v="2"/>
    <n v="4116"/>
    <n v="47663"/>
  </r>
  <r>
    <s v="Shampoo"/>
    <s v="Color-safe"/>
    <x v="0"/>
    <x v="6"/>
    <x v="0"/>
    <x v="3"/>
    <n v="3"/>
    <n v="5579"/>
    <n v="60298"/>
  </r>
  <r>
    <s v="Shampoo"/>
    <s v="Color-safe"/>
    <x v="0"/>
    <x v="6"/>
    <x v="0"/>
    <x v="3"/>
    <n v="4"/>
    <n v="5880"/>
    <n v="66094"/>
  </r>
  <r>
    <s v="Shampoo"/>
    <s v="Color-safe"/>
    <x v="0"/>
    <x v="6"/>
    <x v="0"/>
    <x v="3"/>
    <n v="5"/>
    <n v="5047"/>
    <n v="56770"/>
  </r>
  <r>
    <s v="Shampoo"/>
    <s v="Color-safe"/>
    <x v="0"/>
    <x v="6"/>
    <x v="0"/>
    <x v="3"/>
    <n v="6"/>
    <n v="6566"/>
    <n v="69713"/>
  </r>
  <r>
    <s v="Shampoo"/>
    <s v="Color-safe"/>
    <x v="0"/>
    <x v="6"/>
    <x v="0"/>
    <x v="3"/>
    <n v="7"/>
    <n v="5530"/>
    <n v="60543"/>
  </r>
  <r>
    <s v="Shampoo"/>
    <s v="Color-safe"/>
    <x v="0"/>
    <x v="6"/>
    <x v="0"/>
    <x v="3"/>
    <n v="8"/>
    <n v="4956"/>
    <n v="54215"/>
  </r>
  <r>
    <s v="Shampoo"/>
    <s v="Color-safe"/>
    <x v="0"/>
    <x v="6"/>
    <x v="0"/>
    <x v="3"/>
    <n v="9"/>
    <n v="5726"/>
    <n v="61488"/>
  </r>
  <r>
    <s v="Shampoo"/>
    <s v="Color-safe"/>
    <x v="0"/>
    <x v="6"/>
    <x v="0"/>
    <x v="3"/>
    <n v="10"/>
    <n v="4718"/>
    <n v="51359"/>
  </r>
  <r>
    <s v="Shampoo"/>
    <s v="Color-safe"/>
    <x v="0"/>
    <x v="6"/>
    <x v="0"/>
    <x v="3"/>
    <n v="11"/>
    <n v="4522"/>
    <n v="47712"/>
  </r>
  <r>
    <s v="Shampoo"/>
    <s v="Color-safe"/>
    <x v="0"/>
    <x v="6"/>
    <x v="0"/>
    <x v="3"/>
    <n v="12"/>
    <n v="4032"/>
    <n v="45843"/>
  </r>
  <r>
    <s v="Shampoo"/>
    <s v="Color-safe"/>
    <x v="0"/>
    <x v="6"/>
    <x v="0"/>
    <x v="4"/>
    <n v="1"/>
    <n v="3325"/>
    <n v="36127"/>
  </r>
  <r>
    <s v="Shampoo"/>
    <s v="Color-safe"/>
    <x v="0"/>
    <x v="6"/>
    <x v="0"/>
    <x v="4"/>
    <n v="2"/>
    <n v="4144"/>
    <n v="43169"/>
  </r>
  <r>
    <s v="Shampoo"/>
    <s v="Color-safe"/>
    <x v="0"/>
    <x v="6"/>
    <x v="0"/>
    <x v="4"/>
    <n v="3"/>
    <n v="4844"/>
    <n v="51590"/>
  </r>
  <r>
    <s v="Shampoo"/>
    <s v="Color-safe"/>
    <x v="0"/>
    <x v="6"/>
    <x v="0"/>
    <x v="4"/>
    <n v="4"/>
    <n v="4788"/>
    <n v="53200"/>
  </r>
  <r>
    <s v="Shampoo"/>
    <s v="Color-safe"/>
    <x v="0"/>
    <x v="6"/>
    <x v="0"/>
    <x v="4"/>
    <n v="5"/>
    <n v="4543"/>
    <n v="45913"/>
  </r>
  <r>
    <s v="Shampoo"/>
    <s v="Color-safe"/>
    <x v="0"/>
    <x v="6"/>
    <x v="0"/>
    <x v="4"/>
    <n v="6"/>
    <n v="5558"/>
    <n v="59633"/>
  </r>
  <r>
    <s v="Shampoo"/>
    <s v="Color-safe"/>
    <x v="0"/>
    <x v="6"/>
    <x v="0"/>
    <x v="4"/>
    <n v="7"/>
    <n v="4347"/>
    <n v="45521"/>
  </r>
  <r>
    <s v="Shampoo"/>
    <s v="Color-safe"/>
    <x v="0"/>
    <x v="6"/>
    <x v="0"/>
    <x v="4"/>
    <n v="8"/>
    <n v="4515"/>
    <n v="46725"/>
  </r>
  <r>
    <s v="Shampoo"/>
    <s v="Color-safe"/>
    <x v="0"/>
    <x v="6"/>
    <x v="0"/>
    <x v="4"/>
    <n v="9"/>
    <n v="4977"/>
    <n v="50358"/>
  </r>
  <r>
    <s v="Shampoo"/>
    <s v="Color-safe"/>
    <x v="0"/>
    <x v="6"/>
    <x v="0"/>
    <x v="4"/>
    <n v="10"/>
    <n v="5824"/>
    <n v="62755"/>
  </r>
  <r>
    <s v="Shampoo"/>
    <s v="Color-safe"/>
    <x v="0"/>
    <x v="6"/>
    <x v="0"/>
    <x v="4"/>
    <n v="11"/>
    <n v="4536"/>
    <n v="46851"/>
  </r>
  <r>
    <s v="Shampoo"/>
    <s v="Color-safe"/>
    <x v="0"/>
    <x v="6"/>
    <x v="0"/>
    <x v="4"/>
    <n v="12"/>
    <n v="5964"/>
    <n v="61229"/>
  </r>
  <r>
    <s v="Shampoo"/>
    <s v="Color-safe"/>
    <x v="0"/>
    <x v="6"/>
    <x v="0"/>
    <x v="5"/>
    <n v="1"/>
    <n v="4368"/>
    <n v="46193"/>
  </r>
  <r>
    <s v="Shampoo"/>
    <s v="Color-safe"/>
    <x v="0"/>
    <x v="6"/>
    <x v="0"/>
    <x v="5"/>
    <n v="2"/>
    <n v="4298"/>
    <n v="45682"/>
  </r>
  <r>
    <s v="Shampoo"/>
    <s v="Color-safe"/>
    <x v="0"/>
    <x v="6"/>
    <x v="0"/>
    <x v="5"/>
    <n v="3"/>
    <n v="4893"/>
    <n v="51660"/>
  </r>
  <r>
    <s v="Shampoo"/>
    <s v="Color-safe"/>
    <x v="0"/>
    <x v="6"/>
    <x v="1"/>
    <x v="0"/>
    <n v="1"/>
    <n v="791"/>
    <n v="7889"/>
  </r>
  <r>
    <s v="Shampoo"/>
    <s v="Color-safe"/>
    <x v="0"/>
    <x v="6"/>
    <x v="1"/>
    <x v="0"/>
    <n v="2"/>
    <n v="539"/>
    <n v="5397"/>
  </r>
  <r>
    <s v="Shampoo"/>
    <s v="Color-safe"/>
    <x v="0"/>
    <x v="6"/>
    <x v="1"/>
    <x v="0"/>
    <n v="3"/>
    <n v="770"/>
    <n v="7644"/>
  </r>
  <r>
    <s v="Shampoo"/>
    <s v="Color-safe"/>
    <x v="0"/>
    <x v="6"/>
    <x v="1"/>
    <x v="0"/>
    <n v="4"/>
    <n v="476"/>
    <n v="4739"/>
  </r>
  <r>
    <s v="Shampoo"/>
    <s v="Color-safe"/>
    <x v="0"/>
    <x v="6"/>
    <x v="1"/>
    <x v="0"/>
    <n v="5"/>
    <n v="525"/>
    <n v="5236"/>
  </r>
  <r>
    <s v="Shampoo"/>
    <s v="Color-safe"/>
    <x v="0"/>
    <x v="6"/>
    <x v="1"/>
    <x v="0"/>
    <n v="6"/>
    <n v="2429"/>
    <n v="23261"/>
  </r>
  <r>
    <s v="Shampoo"/>
    <s v="Color-safe"/>
    <x v="0"/>
    <x v="6"/>
    <x v="1"/>
    <x v="0"/>
    <n v="7"/>
    <n v="4158"/>
    <n v="39690"/>
  </r>
  <r>
    <s v="Shampoo"/>
    <s v="Color-safe"/>
    <x v="0"/>
    <x v="6"/>
    <x v="1"/>
    <x v="0"/>
    <n v="8"/>
    <n v="6314"/>
    <n v="60340"/>
  </r>
  <r>
    <s v="Shampoo"/>
    <s v="Color-safe"/>
    <x v="0"/>
    <x v="6"/>
    <x v="1"/>
    <x v="0"/>
    <n v="9"/>
    <n v="6692"/>
    <n v="63798"/>
  </r>
  <r>
    <s v="Shampoo"/>
    <s v="Color-safe"/>
    <x v="0"/>
    <x v="6"/>
    <x v="1"/>
    <x v="0"/>
    <n v="10"/>
    <n v="3262"/>
    <n v="31108"/>
  </r>
  <r>
    <s v="Shampoo"/>
    <s v="Color-safe"/>
    <x v="0"/>
    <x v="6"/>
    <x v="1"/>
    <x v="0"/>
    <n v="11"/>
    <n v="3493"/>
    <n v="33411"/>
  </r>
  <r>
    <s v="Shampoo"/>
    <s v="Color-safe"/>
    <x v="0"/>
    <x v="6"/>
    <x v="1"/>
    <x v="0"/>
    <n v="12"/>
    <n v="3143"/>
    <n v="30058"/>
  </r>
  <r>
    <s v="Shampoo"/>
    <s v="Color-safe"/>
    <x v="0"/>
    <x v="6"/>
    <x v="1"/>
    <x v="1"/>
    <n v="1"/>
    <n v="3913"/>
    <n v="37387"/>
  </r>
  <r>
    <s v="Shampoo"/>
    <s v="Color-safe"/>
    <x v="0"/>
    <x v="6"/>
    <x v="1"/>
    <x v="1"/>
    <n v="2"/>
    <n v="2828"/>
    <n v="27076"/>
  </r>
  <r>
    <s v="Shampoo"/>
    <s v="Color-safe"/>
    <x v="0"/>
    <x v="6"/>
    <x v="1"/>
    <x v="1"/>
    <n v="3"/>
    <n v="3339"/>
    <n v="31899"/>
  </r>
  <r>
    <s v="Shampoo"/>
    <s v="Color-safe"/>
    <x v="0"/>
    <x v="6"/>
    <x v="1"/>
    <x v="1"/>
    <n v="4"/>
    <n v="3948"/>
    <n v="37709"/>
  </r>
  <r>
    <s v="Shampoo"/>
    <s v="Color-safe"/>
    <x v="0"/>
    <x v="6"/>
    <x v="1"/>
    <x v="1"/>
    <n v="5"/>
    <n v="1813"/>
    <n v="17430"/>
  </r>
  <r>
    <s v="Shampoo"/>
    <s v="Color-safe"/>
    <x v="0"/>
    <x v="6"/>
    <x v="1"/>
    <x v="1"/>
    <n v="6"/>
    <n v="2296"/>
    <n v="21945"/>
  </r>
  <r>
    <s v="Shampoo"/>
    <s v="Color-safe"/>
    <x v="0"/>
    <x v="6"/>
    <x v="1"/>
    <x v="1"/>
    <n v="7"/>
    <n v="2289"/>
    <n v="21980"/>
  </r>
  <r>
    <s v="Shampoo"/>
    <s v="Color-safe"/>
    <x v="0"/>
    <x v="6"/>
    <x v="1"/>
    <x v="1"/>
    <n v="8"/>
    <n v="3059"/>
    <n v="29197"/>
  </r>
  <r>
    <s v="Shampoo"/>
    <s v="Color-safe"/>
    <x v="0"/>
    <x v="6"/>
    <x v="1"/>
    <x v="1"/>
    <n v="9"/>
    <n v="2254"/>
    <n v="21602"/>
  </r>
  <r>
    <s v="Shampoo"/>
    <s v="Color-safe"/>
    <x v="0"/>
    <x v="6"/>
    <x v="1"/>
    <x v="1"/>
    <n v="10"/>
    <n v="2625"/>
    <n v="25214"/>
  </r>
  <r>
    <s v="Shampoo"/>
    <s v="Color-safe"/>
    <x v="0"/>
    <x v="6"/>
    <x v="1"/>
    <x v="1"/>
    <n v="11"/>
    <n v="2737"/>
    <n v="32893"/>
  </r>
  <r>
    <s v="Shampoo"/>
    <s v="Color-safe"/>
    <x v="0"/>
    <x v="6"/>
    <x v="1"/>
    <x v="1"/>
    <n v="12"/>
    <n v="2947"/>
    <n v="37345"/>
  </r>
  <r>
    <s v="Shampoo"/>
    <s v="Color-safe"/>
    <x v="0"/>
    <x v="6"/>
    <x v="1"/>
    <x v="2"/>
    <n v="1"/>
    <n v="3892"/>
    <n v="44471"/>
  </r>
  <r>
    <s v="Shampoo"/>
    <s v="Color-safe"/>
    <x v="0"/>
    <x v="6"/>
    <x v="1"/>
    <x v="2"/>
    <n v="2"/>
    <n v="4410"/>
    <n v="46823"/>
  </r>
  <r>
    <s v="Shampoo"/>
    <s v="Color-safe"/>
    <x v="0"/>
    <x v="6"/>
    <x v="1"/>
    <x v="2"/>
    <n v="3"/>
    <n v="3696"/>
    <n v="36974"/>
  </r>
  <r>
    <s v="Shampoo"/>
    <s v="Color-safe"/>
    <x v="0"/>
    <x v="6"/>
    <x v="1"/>
    <x v="2"/>
    <n v="4"/>
    <n v="2807"/>
    <n v="34335"/>
  </r>
  <r>
    <s v="Shampoo"/>
    <s v="Color-safe"/>
    <x v="0"/>
    <x v="6"/>
    <x v="1"/>
    <x v="2"/>
    <n v="5"/>
    <n v="2807"/>
    <n v="31367"/>
  </r>
  <r>
    <s v="Shampoo"/>
    <s v="Color-safe"/>
    <x v="0"/>
    <x v="6"/>
    <x v="1"/>
    <x v="2"/>
    <n v="6"/>
    <n v="2723"/>
    <n v="31451"/>
  </r>
  <r>
    <s v="Shampoo"/>
    <s v="Color-safe"/>
    <x v="0"/>
    <x v="6"/>
    <x v="1"/>
    <x v="2"/>
    <n v="7"/>
    <n v="2730"/>
    <n v="32417"/>
  </r>
  <r>
    <s v="Shampoo"/>
    <s v="Color-safe"/>
    <x v="0"/>
    <x v="6"/>
    <x v="1"/>
    <x v="2"/>
    <n v="8"/>
    <n v="2569"/>
    <n v="35889"/>
  </r>
  <r>
    <s v="Shampoo"/>
    <s v="Color-safe"/>
    <x v="0"/>
    <x v="6"/>
    <x v="1"/>
    <x v="2"/>
    <n v="9"/>
    <n v="3192"/>
    <n v="33117"/>
  </r>
  <r>
    <s v="Shampoo"/>
    <s v="Color-safe"/>
    <x v="0"/>
    <x v="6"/>
    <x v="1"/>
    <x v="2"/>
    <n v="10"/>
    <n v="3241"/>
    <n v="37604"/>
  </r>
  <r>
    <s v="Shampoo"/>
    <s v="Color-safe"/>
    <x v="0"/>
    <x v="6"/>
    <x v="1"/>
    <x v="2"/>
    <n v="11"/>
    <n v="2282"/>
    <n v="25998"/>
  </r>
  <r>
    <s v="Shampoo"/>
    <s v="Color-safe"/>
    <x v="0"/>
    <x v="6"/>
    <x v="1"/>
    <x v="2"/>
    <n v="12"/>
    <n v="2387"/>
    <n v="26733"/>
  </r>
  <r>
    <s v="Shampoo"/>
    <s v="Color-safe"/>
    <x v="0"/>
    <x v="6"/>
    <x v="1"/>
    <x v="3"/>
    <n v="1"/>
    <n v="2471"/>
    <n v="31157"/>
  </r>
  <r>
    <s v="Shampoo"/>
    <s v="Color-safe"/>
    <x v="0"/>
    <x v="6"/>
    <x v="1"/>
    <x v="3"/>
    <n v="2"/>
    <n v="1876"/>
    <n v="23303"/>
  </r>
  <r>
    <s v="Shampoo"/>
    <s v="Color-safe"/>
    <x v="0"/>
    <x v="6"/>
    <x v="1"/>
    <x v="3"/>
    <n v="3"/>
    <n v="2177"/>
    <n v="30506"/>
  </r>
  <r>
    <s v="Shampoo"/>
    <s v="Color-safe"/>
    <x v="0"/>
    <x v="6"/>
    <x v="1"/>
    <x v="3"/>
    <n v="4"/>
    <n v="1953"/>
    <n v="22029"/>
  </r>
  <r>
    <s v="Shampoo"/>
    <s v="Color-safe"/>
    <x v="0"/>
    <x v="6"/>
    <x v="1"/>
    <x v="3"/>
    <n v="5"/>
    <n v="1953"/>
    <n v="21861"/>
  </r>
  <r>
    <s v="Shampoo"/>
    <s v="Color-safe"/>
    <x v="0"/>
    <x v="6"/>
    <x v="1"/>
    <x v="3"/>
    <n v="6"/>
    <n v="1939"/>
    <n v="20657"/>
  </r>
  <r>
    <s v="Shampoo"/>
    <s v="Color-safe"/>
    <x v="0"/>
    <x v="6"/>
    <x v="1"/>
    <x v="3"/>
    <n v="7"/>
    <n v="1897"/>
    <n v="21385"/>
  </r>
  <r>
    <s v="Shampoo"/>
    <s v="Color-safe"/>
    <x v="0"/>
    <x v="6"/>
    <x v="1"/>
    <x v="3"/>
    <n v="8"/>
    <n v="1729"/>
    <n v="17311"/>
  </r>
  <r>
    <s v="Shampoo"/>
    <s v="Color-safe"/>
    <x v="0"/>
    <x v="6"/>
    <x v="1"/>
    <x v="3"/>
    <n v="9"/>
    <n v="2093"/>
    <n v="23359"/>
  </r>
  <r>
    <s v="Shampoo"/>
    <s v="Color-safe"/>
    <x v="0"/>
    <x v="6"/>
    <x v="1"/>
    <x v="3"/>
    <n v="10"/>
    <n v="1883"/>
    <n v="21000"/>
  </r>
  <r>
    <s v="Shampoo"/>
    <s v="Color-safe"/>
    <x v="0"/>
    <x v="6"/>
    <x v="1"/>
    <x v="3"/>
    <n v="11"/>
    <n v="2072"/>
    <n v="20237"/>
  </r>
  <r>
    <s v="Shampoo"/>
    <s v="Color-safe"/>
    <x v="0"/>
    <x v="6"/>
    <x v="1"/>
    <x v="3"/>
    <n v="12"/>
    <n v="2429"/>
    <n v="28357"/>
  </r>
  <r>
    <s v="Shampoo"/>
    <s v="Color-safe"/>
    <x v="0"/>
    <x v="6"/>
    <x v="1"/>
    <x v="4"/>
    <n v="1"/>
    <n v="1890"/>
    <n v="22176"/>
  </r>
  <r>
    <s v="Shampoo"/>
    <s v="Color-safe"/>
    <x v="0"/>
    <x v="6"/>
    <x v="1"/>
    <x v="4"/>
    <n v="2"/>
    <n v="2030"/>
    <n v="23534"/>
  </r>
  <r>
    <s v="Shampoo"/>
    <s v="Color-safe"/>
    <x v="0"/>
    <x v="6"/>
    <x v="1"/>
    <x v="4"/>
    <n v="3"/>
    <n v="2310"/>
    <n v="24689"/>
  </r>
  <r>
    <s v="Shampoo"/>
    <s v="Color-safe"/>
    <x v="0"/>
    <x v="6"/>
    <x v="1"/>
    <x v="4"/>
    <n v="4"/>
    <n v="1890"/>
    <n v="20650"/>
  </r>
  <r>
    <s v="Shampoo"/>
    <s v="Color-safe"/>
    <x v="0"/>
    <x v="6"/>
    <x v="1"/>
    <x v="4"/>
    <n v="5"/>
    <n v="2576"/>
    <n v="26509"/>
  </r>
  <r>
    <s v="Shampoo"/>
    <s v="Color-safe"/>
    <x v="0"/>
    <x v="6"/>
    <x v="1"/>
    <x v="4"/>
    <n v="6"/>
    <n v="2912"/>
    <n v="30408"/>
  </r>
  <r>
    <s v="Shampoo"/>
    <s v="Color-safe"/>
    <x v="0"/>
    <x v="6"/>
    <x v="1"/>
    <x v="4"/>
    <n v="7"/>
    <n v="2401"/>
    <n v="25746"/>
  </r>
  <r>
    <s v="Shampoo"/>
    <s v="Color-safe"/>
    <x v="0"/>
    <x v="6"/>
    <x v="1"/>
    <x v="4"/>
    <n v="8"/>
    <n v="2093"/>
    <n v="21280"/>
  </r>
  <r>
    <s v="Shampoo"/>
    <s v="Color-safe"/>
    <x v="0"/>
    <x v="6"/>
    <x v="1"/>
    <x v="4"/>
    <n v="9"/>
    <n v="2478"/>
    <n v="26810"/>
  </r>
  <r>
    <s v="Shampoo"/>
    <s v="Color-safe"/>
    <x v="0"/>
    <x v="6"/>
    <x v="1"/>
    <x v="4"/>
    <n v="10"/>
    <n v="4473"/>
    <n v="45199"/>
  </r>
  <r>
    <s v="Shampoo"/>
    <s v="Color-safe"/>
    <x v="0"/>
    <x v="6"/>
    <x v="1"/>
    <x v="4"/>
    <n v="11"/>
    <n v="2905"/>
    <n v="30205"/>
  </r>
  <r>
    <s v="Shampoo"/>
    <s v="Color-safe"/>
    <x v="0"/>
    <x v="6"/>
    <x v="1"/>
    <x v="4"/>
    <n v="12"/>
    <n v="3164"/>
    <n v="32333"/>
  </r>
  <r>
    <s v="Shampoo"/>
    <s v="Color-safe"/>
    <x v="0"/>
    <x v="6"/>
    <x v="1"/>
    <x v="5"/>
    <n v="1"/>
    <n v="2814"/>
    <n v="28399"/>
  </r>
  <r>
    <s v="Shampoo"/>
    <s v="Color-safe"/>
    <x v="0"/>
    <x v="6"/>
    <x v="1"/>
    <x v="5"/>
    <n v="2"/>
    <n v="2821"/>
    <n v="29946"/>
  </r>
  <r>
    <s v="Shampoo"/>
    <s v="Color-safe"/>
    <x v="0"/>
    <x v="6"/>
    <x v="1"/>
    <x v="5"/>
    <n v="3"/>
    <n v="2723"/>
    <n v="28854"/>
  </r>
  <r>
    <s v="Shampoo"/>
    <s v="Color-safe"/>
    <x v="0"/>
    <x v="6"/>
    <x v="2"/>
    <x v="0"/>
    <n v="1"/>
    <n v="413"/>
    <n v="4130"/>
  </r>
  <r>
    <s v="Shampoo"/>
    <s v="Color-safe"/>
    <x v="0"/>
    <x v="6"/>
    <x v="2"/>
    <x v="0"/>
    <n v="2"/>
    <n v="476"/>
    <n v="4725"/>
  </r>
  <r>
    <s v="Shampoo"/>
    <s v="Color-safe"/>
    <x v="0"/>
    <x v="6"/>
    <x v="2"/>
    <x v="0"/>
    <n v="3"/>
    <n v="546"/>
    <n v="5439"/>
  </r>
  <r>
    <s v="Shampoo"/>
    <s v="Color-safe"/>
    <x v="0"/>
    <x v="6"/>
    <x v="2"/>
    <x v="0"/>
    <n v="4"/>
    <n v="567"/>
    <n v="5593"/>
  </r>
  <r>
    <s v="Shampoo"/>
    <s v="Color-safe"/>
    <x v="0"/>
    <x v="6"/>
    <x v="2"/>
    <x v="0"/>
    <n v="5"/>
    <n v="602"/>
    <n v="5999"/>
  </r>
  <r>
    <s v="Shampoo"/>
    <s v="Color-safe"/>
    <x v="0"/>
    <x v="6"/>
    <x v="2"/>
    <x v="0"/>
    <n v="6"/>
    <n v="798"/>
    <n v="7938"/>
  </r>
  <r>
    <s v="Shampoo"/>
    <s v="Color-safe"/>
    <x v="0"/>
    <x v="6"/>
    <x v="2"/>
    <x v="0"/>
    <n v="7"/>
    <n v="2261"/>
    <n v="21791"/>
  </r>
  <r>
    <s v="Shampoo"/>
    <s v="Color-safe"/>
    <x v="0"/>
    <x v="6"/>
    <x v="2"/>
    <x v="0"/>
    <n v="8"/>
    <n v="1785"/>
    <n v="17178"/>
  </r>
  <r>
    <s v="Shampoo"/>
    <s v="Color-safe"/>
    <x v="0"/>
    <x v="6"/>
    <x v="2"/>
    <x v="0"/>
    <n v="9"/>
    <n v="1071"/>
    <n v="10353"/>
  </r>
  <r>
    <s v="Shampoo"/>
    <s v="Color-safe"/>
    <x v="0"/>
    <x v="6"/>
    <x v="2"/>
    <x v="0"/>
    <n v="10"/>
    <n v="931"/>
    <n v="9163"/>
  </r>
  <r>
    <s v="Shampoo"/>
    <s v="Color-safe"/>
    <x v="0"/>
    <x v="6"/>
    <x v="2"/>
    <x v="0"/>
    <n v="11"/>
    <n v="1603"/>
    <n v="15344"/>
  </r>
  <r>
    <s v="Shampoo"/>
    <s v="Color-safe"/>
    <x v="0"/>
    <x v="6"/>
    <x v="2"/>
    <x v="0"/>
    <n v="12"/>
    <n v="2037"/>
    <n v="19460"/>
  </r>
  <r>
    <s v="Shampoo"/>
    <s v="Color-safe"/>
    <x v="0"/>
    <x v="6"/>
    <x v="2"/>
    <x v="1"/>
    <n v="1"/>
    <n v="1260"/>
    <n v="11998"/>
  </r>
  <r>
    <s v="Shampoo"/>
    <s v="Color-safe"/>
    <x v="0"/>
    <x v="6"/>
    <x v="2"/>
    <x v="1"/>
    <n v="2"/>
    <n v="1414"/>
    <n v="13573"/>
  </r>
  <r>
    <s v="Shampoo"/>
    <s v="Color-safe"/>
    <x v="0"/>
    <x v="6"/>
    <x v="2"/>
    <x v="1"/>
    <n v="3"/>
    <n v="1533"/>
    <n v="14623"/>
  </r>
  <r>
    <s v="Shampoo"/>
    <s v="Color-safe"/>
    <x v="0"/>
    <x v="6"/>
    <x v="2"/>
    <x v="1"/>
    <n v="4"/>
    <n v="2632"/>
    <n v="25081"/>
  </r>
  <r>
    <s v="Shampoo"/>
    <s v="Color-safe"/>
    <x v="0"/>
    <x v="6"/>
    <x v="2"/>
    <x v="1"/>
    <n v="5"/>
    <n v="1694"/>
    <n v="16366"/>
  </r>
  <r>
    <s v="Shampoo"/>
    <s v="Color-safe"/>
    <x v="0"/>
    <x v="6"/>
    <x v="2"/>
    <x v="1"/>
    <n v="6"/>
    <n v="2072"/>
    <n v="19810"/>
  </r>
  <r>
    <s v="Shampoo"/>
    <s v="Color-safe"/>
    <x v="0"/>
    <x v="6"/>
    <x v="2"/>
    <x v="1"/>
    <n v="7"/>
    <n v="2163"/>
    <n v="20545"/>
  </r>
  <r>
    <s v="Shampoo"/>
    <s v="Color-safe"/>
    <x v="0"/>
    <x v="6"/>
    <x v="2"/>
    <x v="1"/>
    <n v="8"/>
    <n v="1225"/>
    <n v="11690"/>
  </r>
  <r>
    <s v="Shampoo"/>
    <s v="Color-safe"/>
    <x v="0"/>
    <x v="6"/>
    <x v="2"/>
    <x v="1"/>
    <n v="9"/>
    <n v="1421"/>
    <n v="13587"/>
  </r>
  <r>
    <s v="Shampoo"/>
    <s v="Color-safe"/>
    <x v="0"/>
    <x v="6"/>
    <x v="2"/>
    <x v="1"/>
    <n v="10"/>
    <n v="1484"/>
    <n v="14203"/>
  </r>
  <r>
    <s v="Shampoo"/>
    <s v="Color-safe"/>
    <x v="0"/>
    <x v="6"/>
    <x v="2"/>
    <x v="1"/>
    <n v="11"/>
    <n v="1309"/>
    <n v="14833"/>
  </r>
  <r>
    <s v="Shampoo"/>
    <s v="Color-safe"/>
    <x v="0"/>
    <x v="6"/>
    <x v="2"/>
    <x v="1"/>
    <n v="12"/>
    <n v="1547"/>
    <n v="20944"/>
  </r>
  <r>
    <s v="Shampoo"/>
    <s v="Color-safe"/>
    <x v="0"/>
    <x v="6"/>
    <x v="2"/>
    <x v="2"/>
    <n v="1"/>
    <n v="1680"/>
    <n v="25004"/>
  </r>
  <r>
    <s v="Shampoo"/>
    <s v="Color-safe"/>
    <x v="0"/>
    <x v="6"/>
    <x v="2"/>
    <x v="2"/>
    <n v="2"/>
    <n v="1316"/>
    <n v="26747"/>
  </r>
  <r>
    <s v="Shampoo"/>
    <s v="Color-safe"/>
    <x v="0"/>
    <x v="6"/>
    <x v="2"/>
    <x v="2"/>
    <n v="3"/>
    <n v="1323"/>
    <n v="18697"/>
  </r>
  <r>
    <s v="Shampoo"/>
    <s v="Color-safe"/>
    <x v="0"/>
    <x v="6"/>
    <x v="2"/>
    <x v="2"/>
    <n v="4"/>
    <n v="1764"/>
    <n v="34503"/>
  </r>
  <r>
    <s v="Shampoo"/>
    <s v="Color-safe"/>
    <x v="0"/>
    <x v="6"/>
    <x v="2"/>
    <x v="2"/>
    <n v="5"/>
    <n v="434"/>
    <n v="6748"/>
  </r>
  <r>
    <s v="Shampoo"/>
    <s v="Color-safe"/>
    <x v="0"/>
    <x v="6"/>
    <x v="2"/>
    <x v="2"/>
    <n v="6"/>
    <n v="959"/>
    <n v="13265"/>
  </r>
  <r>
    <s v="Shampoo"/>
    <s v="Color-safe"/>
    <x v="0"/>
    <x v="6"/>
    <x v="2"/>
    <x v="2"/>
    <n v="7"/>
    <n v="1092"/>
    <n v="15519"/>
  </r>
  <r>
    <s v="Shampoo"/>
    <s v="Color-safe"/>
    <x v="0"/>
    <x v="6"/>
    <x v="2"/>
    <x v="2"/>
    <n v="8"/>
    <n v="1183"/>
    <n v="20125"/>
  </r>
  <r>
    <s v="Shampoo"/>
    <s v="Color-safe"/>
    <x v="0"/>
    <x v="6"/>
    <x v="2"/>
    <x v="2"/>
    <n v="9"/>
    <n v="1267"/>
    <n v="16254"/>
  </r>
  <r>
    <s v="Shampoo"/>
    <s v="Color-safe"/>
    <x v="0"/>
    <x v="6"/>
    <x v="2"/>
    <x v="2"/>
    <n v="10"/>
    <n v="1750"/>
    <n v="21210"/>
  </r>
  <r>
    <s v="Shampoo"/>
    <s v="Color-safe"/>
    <x v="0"/>
    <x v="6"/>
    <x v="2"/>
    <x v="2"/>
    <n v="11"/>
    <n v="1141"/>
    <n v="13839"/>
  </r>
  <r>
    <s v="Shampoo"/>
    <s v="Color-safe"/>
    <x v="0"/>
    <x v="6"/>
    <x v="2"/>
    <x v="2"/>
    <n v="12"/>
    <n v="784"/>
    <n v="10661"/>
  </r>
  <r>
    <s v="Shampoo"/>
    <s v="Color-safe"/>
    <x v="0"/>
    <x v="6"/>
    <x v="2"/>
    <x v="3"/>
    <n v="1"/>
    <n v="700"/>
    <n v="9282"/>
  </r>
  <r>
    <s v="Shampoo"/>
    <s v="Color-safe"/>
    <x v="0"/>
    <x v="6"/>
    <x v="2"/>
    <x v="3"/>
    <n v="2"/>
    <n v="707"/>
    <n v="13951"/>
  </r>
  <r>
    <s v="Shampoo"/>
    <s v="Color-safe"/>
    <x v="0"/>
    <x v="6"/>
    <x v="2"/>
    <x v="3"/>
    <n v="3"/>
    <n v="966"/>
    <n v="14847"/>
  </r>
  <r>
    <s v="Shampoo"/>
    <s v="Color-safe"/>
    <x v="0"/>
    <x v="6"/>
    <x v="2"/>
    <x v="3"/>
    <n v="4"/>
    <n v="973"/>
    <n v="9324"/>
  </r>
  <r>
    <s v="Shampoo"/>
    <s v="Color-safe"/>
    <x v="0"/>
    <x v="6"/>
    <x v="2"/>
    <x v="3"/>
    <n v="5"/>
    <n v="1239"/>
    <n v="15925"/>
  </r>
  <r>
    <s v="Shampoo"/>
    <s v="Color-safe"/>
    <x v="0"/>
    <x v="6"/>
    <x v="2"/>
    <x v="3"/>
    <n v="6"/>
    <n v="1442"/>
    <n v="15813"/>
  </r>
  <r>
    <s v="Shampoo"/>
    <s v="Color-safe"/>
    <x v="0"/>
    <x v="6"/>
    <x v="2"/>
    <x v="3"/>
    <n v="7"/>
    <n v="693"/>
    <n v="8519"/>
  </r>
  <r>
    <s v="Shampoo"/>
    <s v="Color-safe"/>
    <x v="0"/>
    <x v="6"/>
    <x v="2"/>
    <x v="3"/>
    <n v="8"/>
    <n v="392"/>
    <n v="4879"/>
  </r>
  <r>
    <s v="Shampoo"/>
    <s v="Color-safe"/>
    <x v="0"/>
    <x v="6"/>
    <x v="2"/>
    <x v="3"/>
    <n v="9"/>
    <n v="1078"/>
    <n v="13433"/>
  </r>
  <r>
    <s v="Shampoo"/>
    <s v="Color-safe"/>
    <x v="0"/>
    <x v="6"/>
    <x v="2"/>
    <x v="3"/>
    <n v="10"/>
    <n v="840"/>
    <n v="13083"/>
  </r>
  <r>
    <s v="Shampoo"/>
    <s v="Color-safe"/>
    <x v="0"/>
    <x v="6"/>
    <x v="2"/>
    <x v="3"/>
    <n v="11"/>
    <n v="742"/>
    <n v="8246"/>
  </r>
  <r>
    <s v="Shampoo"/>
    <s v="Color-safe"/>
    <x v="0"/>
    <x v="6"/>
    <x v="2"/>
    <x v="3"/>
    <n v="12"/>
    <n v="819"/>
    <n v="10836"/>
  </r>
  <r>
    <s v="Shampoo"/>
    <s v="Color-safe"/>
    <x v="0"/>
    <x v="6"/>
    <x v="2"/>
    <x v="4"/>
    <n v="1"/>
    <n v="861"/>
    <n v="8316"/>
  </r>
  <r>
    <s v="Shampoo"/>
    <s v="Color-safe"/>
    <x v="0"/>
    <x v="6"/>
    <x v="2"/>
    <x v="4"/>
    <n v="2"/>
    <n v="672"/>
    <n v="8183"/>
  </r>
  <r>
    <s v="Shampoo"/>
    <s v="Color-safe"/>
    <x v="0"/>
    <x v="6"/>
    <x v="2"/>
    <x v="4"/>
    <n v="3"/>
    <n v="896"/>
    <n v="10094"/>
  </r>
  <r>
    <s v="Shampoo"/>
    <s v="Color-safe"/>
    <x v="0"/>
    <x v="6"/>
    <x v="2"/>
    <x v="4"/>
    <n v="4"/>
    <n v="1288"/>
    <n v="16898"/>
  </r>
  <r>
    <s v="Shampoo"/>
    <s v="Color-safe"/>
    <x v="0"/>
    <x v="6"/>
    <x v="2"/>
    <x v="4"/>
    <n v="5"/>
    <n v="2009"/>
    <n v="20636"/>
  </r>
  <r>
    <s v="Shampoo"/>
    <s v="Color-safe"/>
    <x v="0"/>
    <x v="6"/>
    <x v="2"/>
    <x v="4"/>
    <n v="6"/>
    <n v="1526"/>
    <n v="16254"/>
  </r>
  <r>
    <s v="Shampoo"/>
    <s v="Color-safe"/>
    <x v="0"/>
    <x v="6"/>
    <x v="2"/>
    <x v="4"/>
    <n v="7"/>
    <n v="1911"/>
    <n v="19551"/>
  </r>
  <r>
    <s v="Shampoo"/>
    <s v="Color-safe"/>
    <x v="0"/>
    <x v="6"/>
    <x v="2"/>
    <x v="4"/>
    <n v="8"/>
    <n v="994"/>
    <n v="11494"/>
  </r>
  <r>
    <s v="Shampoo"/>
    <s v="Color-safe"/>
    <x v="0"/>
    <x v="6"/>
    <x v="2"/>
    <x v="4"/>
    <n v="9"/>
    <n v="1323"/>
    <n v="14763"/>
  </r>
  <r>
    <s v="Shampoo"/>
    <s v="Color-safe"/>
    <x v="0"/>
    <x v="6"/>
    <x v="2"/>
    <x v="4"/>
    <n v="10"/>
    <n v="1813"/>
    <n v="19089"/>
  </r>
  <r>
    <s v="Shampoo"/>
    <s v="Color-safe"/>
    <x v="0"/>
    <x v="6"/>
    <x v="2"/>
    <x v="4"/>
    <n v="11"/>
    <n v="1526"/>
    <n v="16163"/>
  </r>
  <r>
    <s v="Shampoo"/>
    <s v="Color-safe"/>
    <x v="0"/>
    <x v="6"/>
    <x v="2"/>
    <x v="4"/>
    <n v="12"/>
    <n v="1869"/>
    <n v="18851"/>
  </r>
  <r>
    <s v="Shampoo"/>
    <s v="Color-safe"/>
    <x v="0"/>
    <x v="6"/>
    <x v="2"/>
    <x v="5"/>
    <n v="1"/>
    <n v="1624"/>
    <n v="17906"/>
  </r>
  <r>
    <s v="Shampoo"/>
    <s v="Color-safe"/>
    <x v="0"/>
    <x v="6"/>
    <x v="2"/>
    <x v="5"/>
    <n v="2"/>
    <n v="1589"/>
    <n v="17353"/>
  </r>
  <r>
    <s v="Shampoo"/>
    <s v="Color-safe"/>
    <x v="0"/>
    <x v="6"/>
    <x v="2"/>
    <x v="5"/>
    <n v="3"/>
    <n v="1442"/>
    <n v="15190"/>
  </r>
  <r>
    <s v="Shampoo"/>
    <s v="Color-safe"/>
    <x v="5"/>
    <x v="7"/>
    <x v="0"/>
    <x v="1"/>
    <n v="2"/>
    <n v="3808"/>
    <n v="24731"/>
  </r>
  <r>
    <s v="Shampoo"/>
    <s v="Color-safe"/>
    <x v="5"/>
    <x v="7"/>
    <x v="0"/>
    <x v="1"/>
    <n v="3"/>
    <n v="168"/>
    <n v="1141"/>
  </r>
  <r>
    <s v="Shampoo"/>
    <s v="Color-safe"/>
    <x v="5"/>
    <x v="7"/>
    <x v="0"/>
    <x v="1"/>
    <n v="4"/>
    <n v="1939"/>
    <n v="12628"/>
  </r>
  <r>
    <s v="Shampoo"/>
    <s v="Color-safe"/>
    <x v="5"/>
    <x v="7"/>
    <x v="0"/>
    <x v="1"/>
    <n v="5"/>
    <n v="4298"/>
    <n v="28147"/>
  </r>
  <r>
    <s v="Shampoo"/>
    <s v="Color-safe"/>
    <x v="5"/>
    <x v="7"/>
    <x v="0"/>
    <x v="1"/>
    <n v="6"/>
    <n v="1855"/>
    <n v="12306"/>
  </r>
  <r>
    <s v="Shampoo"/>
    <s v="Color-safe"/>
    <x v="5"/>
    <x v="7"/>
    <x v="0"/>
    <x v="1"/>
    <n v="7"/>
    <n v="1750"/>
    <n v="11676"/>
  </r>
  <r>
    <s v="Shampoo"/>
    <s v="Color-safe"/>
    <x v="5"/>
    <x v="7"/>
    <x v="0"/>
    <x v="1"/>
    <n v="8"/>
    <n v="868"/>
    <n v="5761"/>
  </r>
  <r>
    <s v="Shampoo"/>
    <s v="Color-safe"/>
    <x v="5"/>
    <x v="7"/>
    <x v="0"/>
    <x v="1"/>
    <n v="9"/>
    <n v="728"/>
    <n v="4809"/>
  </r>
  <r>
    <s v="Shampoo"/>
    <s v="Color-safe"/>
    <x v="5"/>
    <x v="7"/>
    <x v="0"/>
    <x v="1"/>
    <n v="10"/>
    <n v="1323"/>
    <n v="8855"/>
  </r>
  <r>
    <s v="Shampoo"/>
    <s v="Color-safe"/>
    <x v="5"/>
    <x v="7"/>
    <x v="0"/>
    <x v="1"/>
    <n v="11"/>
    <n v="441"/>
    <n v="2905"/>
  </r>
  <r>
    <s v="Shampoo"/>
    <s v="Color-safe"/>
    <x v="5"/>
    <x v="7"/>
    <x v="0"/>
    <x v="1"/>
    <n v="12"/>
    <n v="343"/>
    <n v="2275"/>
  </r>
  <r>
    <s v="Shampoo"/>
    <s v="Color-safe"/>
    <x v="5"/>
    <x v="7"/>
    <x v="0"/>
    <x v="2"/>
    <n v="1"/>
    <n v="728"/>
    <n v="4844"/>
  </r>
  <r>
    <s v="Shampoo"/>
    <s v="Color-safe"/>
    <x v="5"/>
    <x v="7"/>
    <x v="0"/>
    <x v="2"/>
    <n v="2"/>
    <n v="609"/>
    <n v="4060"/>
  </r>
  <r>
    <s v="Shampoo"/>
    <s v="Color-safe"/>
    <x v="5"/>
    <x v="7"/>
    <x v="0"/>
    <x v="2"/>
    <n v="3"/>
    <n v="665"/>
    <n v="4417"/>
  </r>
  <r>
    <s v="Shampoo"/>
    <s v="Color-safe"/>
    <x v="5"/>
    <x v="7"/>
    <x v="0"/>
    <x v="2"/>
    <n v="4"/>
    <n v="1736"/>
    <n v="11305"/>
  </r>
  <r>
    <s v="Shampoo"/>
    <s v="Color-safe"/>
    <x v="5"/>
    <x v="7"/>
    <x v="0"/>
    <x v="2"/>
    <n v="5"/>
    <n v="462"/>
    <n v="3010"/>
  </r>
  <r>
    <s v="Shampoo"/>
    <s v="Color-safe"/>
    <x v="5"/>
    <x v="7"/>
    <x v="0"/>
    <x v="2"/>
    <n v="6"/>
    <n v="322"/>
    <n v="2107"/>
  </r>
  <r>
    <s v="Shampoo"/>
    <s v="Color-safe"/>
    <x v="5"/>
    <x v="7"/>
    <x v="0"/>
    <x v="2"/>
    <n v="7"/>
    <n v="371"/>
    <n v="2380"/>
  </r>
  <r>
    <s v="Shampoo"/>
    <s v="Color-safe"/>
    <x v="5"/>
    <x v="7"/>
    <x v="0"/>
    <x v="2"/>
    <n v="8"/>
    <n v="287"/>
    <n v="1834"/>
  </r>
  <r>
    <s v="Shampoo"/>
    <s v="Color-safe"/>
    <x v="5"/>
    <x v="7"/>
    <x v="0"/>
    <x v="2"/>
    <n v="9"/>
    <n v="224"/>
    <n v="1477"/>
  </r>
  <r>
    <s v="Shampoo"/>
    <s v="Color-safe"/>
    <x v="5"/>
    <x v="7"/>
    <x v="0"/>
    <x v="2"/>
    <n v="10"/>
    <n v="406"/>
    <n v="2597"/>
  </r>
  <r>
    <s v="Shampoo"/>
    <s v="Color-safe"/>
    <x v="5"/>
    <x v="7"/>
    <x v="0"/>
    <x v="2"/>
    <n v="11"/>
    <n v="406"/>
    <n v="2597"/>
  </r>
  <r>
    <s v="Shampoo"/>
    <s v="Color-safe"/>
    <x v="5"/>
    <x v="7"/>
    <x v="0"/>
    <x v="2"/>
    <n v="12"/>
    <n v="357"/>
    <n v="2310"/>
  </r>
  <r>
    <s v="Shampoo"/>
    <s v="Color-safe"/>
    <x v="5"/>
    <x v="7"/>
    <x v="0"/>
    <x v="3"/>
    <n v="1"/>
    <n v="546"/>
    <n v="3500"/>
  </r>
  <r>
    <s v="Shampoo"/>
    <s v="Color-safe"/>
    <x v="5"/>
    <x v="7"/>
    <x v="0"/>
    <x v="3"/>
    <n v="2"/>
    <n v="1617"/>
    <n v="10556"/>
  </r>
  <r>
    <s v="Shampoo"/>
    <s v="Color-safe"/>
    <x v="5"/>
    <x v="7"/>
    <x v="0"/>
    <x v="3"/>
    <n v="3"/>
    <n v="644"/>
    <n v="4200"/>
  </r>
  <r>
    <s v="Shampoo"/>
    <s v="Color-safe"/>
    <x v="5"/>
    <x v="7"/>
    <x v="0"/>
    <x v="3"/>
    <n v="4"/>
    <n v="273"/>
    <n v="1715"/>
  </r>
  <r>
    <s v="Shampoo"/>
    <s v="Color-safe"/>
    <x v="5"/>
    <x v="7"/>
    <x v="0"/>
    <x v="3"/>
    <n v="5"/>
    <n v="308"/>
    <n v="2023"/>
  </r>
  <r>
    <s v="Shampoo"/>
    <s v="Color-safe"/>
    <x v="5"/>
    <x v="7"/>
    <x v="0"/>
    <x v="3"/>
    <n v="6"/>
    <n v="476"/>
    <n v="3094"/>
  </r>
  <r>
    <s v="Shampoo"/>
    <s v="Color-safe"/>
    <x v="5"/>
    <x v="7"/>
    <x v="0"/>
    <x v="3"/>
    <n v="7"/>
    <n v="203"/>
    <n v="1295"/>
  </r>
  <r>
    <s v="Shampoo"/>
    <s v="Color-safe"/>
    <x v="5"/>
    <x v="7"/>
    <x v="0"/>
    <x v="3"/>
    <n v="8"/>
    <n v="70"/>
    <n v="476"/>
  </r>
  <r>
    <s v="Shampoo"/>
    <s v="Color-safe"/>
    <x v="5"/>
    <x v="7"/>
    <x v="0"/>
    <x v="3"/>
    <n v="9"/>
    <n v="168"/>
    <n v="1106"/>
  </r>
  <r>
    <s v="Shampoo"/>
    <s v="Color-safe"/>
    <x v="5"/>
    <x v="7"/>
    <x v="0"/>
    <x v="3"/>
    <n v="10"/>
    <n v="238"/>
    <n v="1155"/>
  </r>
  <r>
    <s v="Shampoo"/>
    <s v="Color-safe"/>
    <x v="5"/>
    <x v="7"/>
    <x v="0"/>
    <x v="3"/>
    <n v="11"/>
    <n v="119"/>
    <n v="581"/>
  </r>
  <r>
    <s v="Shampoo"/>
    <s v="Color-safe"/>
    <x v="5"/>
    <x v="7"/>
    <x v="0"/>
    <x v="3"/>
    <n v="12"/>
    <n v="273"/>
    <n v="1295"/>
  </r>
  <r>
    <s v="Shampoo"/>
    <s v="Color-safe"/>
    <x v="5"/>
    <x v="7"/>
    <x v="0"/>
    <x v="4"/>
    <n v="1"/>
    <n v="189"/>
    <n v="903"/>
  </r>
  <r>
    <s v="Shampoo"/>
    <s v="Color-safe"/>
    <x v="5"/>
    <x v="7"/>
    <x v="0"/>
    <x v="4"/>
    <n v="2"/>
    <n v="406"/>
    <n v="2072"/>
  </r>
  <r>
    <s v="Shampoo"/>
    <s v="Color-safe"/>
    <x v="5"/>
    <x v="7"/>
    <x v="0"/>
    <x v="4"/>
    <n v="3"/>
    <n v="1680"/>
    <n v="8498"/>
  </r>
  <r>
    <s v="Shampoo"/>
    <s v="Color-safe"/>
    <x v="5"/>
    <x v="7"/>
    <x v="0"/>
    <x v="4"/>
    <n v="4"/>
    <n v="1855"/>
    <n v="9380"/>
  </r>
  <r>
    <s v="Shampoo"/>
    <s v="Color-safe"/>
    <x v="5"/>
    <x v="7"/>
    <x v="0"/>
    <x v="4"/>
    <n v="5"/>
    <n v="3605"/>
    <n v="18200"/>
  </r>
  <r>
    <s v="Shampoo"/>
    <s v="Color-safe"/>
    <x v="5"/>
    <x v="7"/>
    <x v="0"/>
    <x v="4"/>
    <n v="6"/>
    <n v="5964"/>
    <n v="30100"/>
  </r>
  <r>
    <s v="Shampoo"/>
    <s v="Color-safe"/>
    <x v="5"/>
    <x v="7"/>
    <x v="0"/>
    <x v="4"/>
    <n v="7"/>
    <n v="5901"/>
    <n v="29694"/>
  </r>
  <r>
    <s v="Shampoo"/>
    <s v="Color-safe"/>
    <x v="5"/>
    <x v="7"/>
    <x v="0"/>
    <x v="4"/>
    <n v="8"/>
    <n v="8057"/>
    <n v="40600"/>
  </r>
  <r>
    <s v="Shampoo"/>
    <s v="Color-safe"/>
    <x v="5"/>
    <x v="7"/>
    <x v="0"/>
    <x v="4"/>
    <n v="9"/>
    <n v="9583"/>
    <n v="48286"/>
  </r>
  <r>
    <s v="Shampoo"/>
    <s v="Color-safe"/>
    <x v="5"/>
    <x v="7"/>
    <x v="0"/>
    <x v="4"/>
    <n v="10"/>
    <n v="4949"/>
    <n v="24948"/>
  </r>
  <r>
    <s v="Shampoo"/>
    <s v="Color-safe"/>
    <x v="5"/>
    <x v="7"/>
    <x v="0"/>
    <x v="4"/>
    <n v="11"/>
    <n v="1834"/>
    <n v="9282"/>
  </r>
  <r>
    <s v="Shampoo"/>
    <s v="Color-safe"/>
    <x v="5"/>
    <x v="7"/>
    <x v="0"/>
    <x v="4"/>
    <n v="12"/>
    <n v="1141"/>
    <n v="5761"/>
  </r>
  <r>
    <s v="Shampoo"/>
    <s v="Color-safe"/>
    <x v="5"/>
    <x v="7"/>
    <x v="0"/>
    <x v="5"/>
    <n v="1"/>
    <n v="644"/>
    <n v="3297"/>
  </r>
  <r>
    <s v="Shampoo"/>
    <s v="Color-safe"/>
    <x v="5"/>
    <x v="7"/>
    <x v="0"/>
    <x v="5"/>
    <n v="2"/>
    <n v="4354"/>
    <n v="21910"/>
  </r>
  <r>
    <s v="Shampoo"/>
    <s v="Color-safe"/>
    <x v="5"/>
    <x v="7"/>
    <x v="0"/>
    <x v="5"/>
    <n v="3"/>
    <n v="8603"/>
    <n v="43372"/>
  </r>
  <r>
    <s v="Shampoo"/>
    <s v="Color-safe"/>
    <x v="5"/>
    <x v="7"/>
    <x v="1"/>
    <x v="0"/>
    <n v="12"/>
    <n v="322"/>
    <n v="2058"/>
  </r>
  <r>
    <s v="Shampoo"/>
    <s v="Color-safe"/>
    <x v="5"/>
    <x v="7"/>
    <x v="1"/>
    <x v="1"/>
    <n v="1"/>
    <n v="10913"/>
    <n v="70924"/>
  </r>
  <r>
    <s v="Shampoo"/>
    <s v="Color-safe"/>
    <x v="5"/>
    <x v="7"/>
    <x v="1"/>
    <x v="1"/>
    <n v="2"/>
    <n v="17150"/>
    <n v="111440"/>
  </r>
  <r>
    <s v="Shampoo"/>
    <s v="Color-safe"/>
    <x v="5"/>
    <x v="7"/>
    <x v="1"/>
    <x v="1"/>
    <n v="3"/>
    <n v="21532"/>
    <n v="139909"/>
  </r>
  <r>
    <s v="Shampoo"/>
    <s v="Color-safe"/>
    <x v="5"/>
    <x v="7"/>
    <x v="1"/>
    <x v="1"/>
    <n v="4"/>
    <n v="14805"/>
    <n v="96250"/>
  </r>
  <r>
    <s v="Shampoo"/>
    <s v="Color-safe"/>
    <x v="5"/>
    <x v="7"/>
    <x v="1"/>
    <x v="1"/>
    <n v="5"/>
    <n v="12425"/>
    <n v="81802"/>
  </r>
  <r>
    <s v="Shampoo"/>
    <s v="Color-safe"/>
    <x v="5"/>
    <x v="7"/>
    <x v="1"/>
    <x v="1"/>
    <n v="6"/>
    <n v="14840"/>
    <n v="98609"/>
  </r>
  <r>
    <s v="Shampoo"/>
    <s v="Color-safe"/>
    <x v="5"/>
    <x v="7"/>
    <x v="1"/>
    <x v="1"/>
    <n v="7"/>
    <n v="11914"/>
    <n v="79233"/>
  </r>
  <r>
    <s v="Shampoo"/>
    <s v="Color-safe"/>
    <x v="5"/>
    <x v="7"/>
    <x v="1"/>
    <x v="1"/>
    <n v="8"/>
    <n v="14665"/>
    <n v="97524"/>
  </r>
  <r>
    <s v="Shampoo"/>
    <s v="Color-safe"/>
    <x v="5"/>
    <x v="7"/>
    <x v="1"/>
    <x v="1"/>
    <n v="9"/>
    <n v="12579"/>
    <n v="83636"/>
  </r>
  <r>
    <s v="Shampoo"/>
    <s v="Color-safe"/>
    <x v="5"/>
    <x v="7"/>
    <x v="1"/>
    <x v="1"/>
    <n v="10"/>
    <n v="8939"/>
    <n v="59437"/>
  </r>
  <r>
    <s v="Shampoo"/>
    <s v="Color-safe"/>
    <x v="5"/>
    <x v="7"/>
    <x v="1"/>
    <x v="1"/>
    <n v="11"/>
    <n v="8211"/>
    <n v="54572"/>
  </r>
  <r>
    <s v="Shampoo"/>
    <s v="Color-safe"/>
    <x v="5"/>
    <x v="7"/>
    <x v="1"/>
    <x v="1"/>
    <n v="12"/>
    <n v="7273"/>
    <n v="48370"/>
  </r>
  <r>
    <s v="Shampoo"/>
    <s v="Color-safe"/>
    <x v="5"/>
    <x v="7"/>
    <x v="1"/>
    <x v="2"/>
    <n v="1"/>
    <n v="5726"/>
    <n v="38087"/>
  </r>
  <r>
    <s v="Shampoo"/>
    <s v="Color-safe"/>
    <x v="5"/>
    <x v="7"/>
    <x v="1"/>
    <x v="2"/>
    <n v="2"/>
    <n v="8533"/>
    <n v="57176"/>
  </r>
  <r>
    <s v="Shampoo"/>
    <s v="Color-safe"/>
    <x v="5"/>
    <x v="7"/>
    <x v="1"/>
    <x v="2"/>
    <n v="3"/>
    <n v="6188"/>
    <n v="41419"/>
  </r>
  <r>
    <s v="Shampoo"/>
    <s v="Color-safe"/>
    <x v="5"/>
    <x v="7"/>
    <x v="1"/>
    <x v="2"/>
    <n v="4"/>
    <n v="4676"/>
    <n v="30800"/>
  </r>
  <r>
    <s v="Shampoo"/>
    <s v="Color-safe"/>
    <x v="5"/>
    <x v="7"/>
    <x v="1"/>
    <x v="2"/>
    <n v="5"/>
    <n v="5334"/>
    <n v="34706"/>
  </r>
  <r>
    <s v="Shampoo"/>
    <s v="Color-safe"/>
    <x v="5"/>
    <x v="7"/>
    <x v="1"/>
    <x v="2"/>
    <n v="6"/>
    <n v="5334"/>
    <n v="34671"/>
  </r>
  <r>
    <s v="Shampoo"/>
    <s v="Color-safe"/>
    <x v="5"/>
    <x v="7"/>
    <x v="1"/>
    <x v="2"/>
    <n v="7"/>
    <n v="7308"/>
    <n v="47467"/>
  </r>
  <r>
    <s v="Shampoo"/>
    <s v="Color-safe"/>
    <x v="5"/>
    <x v="7"/>
    <x v="1"/>
    <x v="2"/>
    <n v="8"/>
    <n v="4368"/>
    <n v="28399"/>
  </r>
  <r>
    <s v="Shampoo"/>
    <s v="Color-safe"/>
    <x v="5"/>
    <x v="7"/>
    <x v="1"/>
    <x v="2"/>
    <n v="9"/>
    <n v="4620"/>
    <n v="30065"/>
  </r>
  <r>
    <s v="Shampoo"/>
    <s v="Color-safe"/>
    <x v="5"/>
    <x v="7"/>
    <x v="1"/>
    <x v="2"/>
    <n v="10"/>
    <n v="2821"/>
    <n v="18291"/>
  </r>
  <r>
    <s v="Shampoo"/>
    <s v="Color-safe"/>
    <x v="5"/>
    <x v="7"/>
    <x v="1"/>
    <x v="2"/>
    <n v="11"/>
    <n v="2737"/>
    <n v="17780"/>
  </r>
  <r>
    <s v="Shampoo"/>
    <s v="Color-safe"/>
    <x v="5"/>
    <x v="7"/>
    <x v="1"/>
    <x v="2"/>
    <n v="12"/>
    <n v="1820"/>
    <n v="11781"/>
  </r>
  <r>
    <s v="Shampoo"/>
    <s v="Color-safe"/>
    <x v="5"/>
    <x v="7"/>
    <x v="1"/>
    <x v="3"/>
    <n v="1"/>
    <n v="2394"/>
    <n v="15568"/>
  </r>
  <r>
    <s v="Shampoo"/>
    <s v="Color-safe"/>
    <x v="5"/>
    <x v="7"/>
    <x v="1"/>
    <x v="3"/>
    <n v="2"/>
    <n v="1239"/>
    <n v="8127"/>
  </r>
  <r>
    <s v="Shampoo"/>
    <s v="Color-safe"/>
    <x v="5"/>
    <x v="7"/>
    <x v="1"/>
    <x v="3"/>
    <n v="3"/>
    <n v="1442"/>
    <n v="9401"/>
  </r>
  <r>
    <s v="Shampoo"/>
    <s v="Color-safe"/>
    <x v="5"/>
    <x v="7"/>
    <x v="1"/>
    <x v="3"/>
    <n v="4"/>
    <n v="952"/>
    <n v="6223"/>
  </r>
  <r>
    <s v="Shampoo"/>
    <s v="Color-safe"/>
    <x v="5"/>
    <x v="7"/>
    <x v="1"/>
    <x v="3"/>
    <n v="5"/>
    <n v="49"/>
    <n v="287"/>
  </r>
  <r>
    <s v="Shampoo"/>
    <s v="Color-safe"/>
    <x v="5"/>
    <x v="7"/>
    <x v="1"/>
    <x v="3"/>
    <n v="6"/>
    <n v="1071"/>
    <n v="7000"/>
  </r>
  <r>
    <s v="Shampoo"/>
    <s v="Color-safe"/>
    <x v="5"/>
    <x v="7"/>
    <x v="1"/>
    <x v="3"/>
    <n v="7"/>
    <n v="1001"/>
    <n v="6545"/>
  </r>
  <r>
    <s v="Shampoo"/>
    <s v="Color-safe"/>
    <x v="5"/>
    <x v="7"/>
    <x v="1"/>
    <x v="3"/>
    <n v="8"/>
    <n v="644"/>
    <n v="4200"/>
  </r>
  <r>
    <s v="Shampoo"/>
    <s v="Color-safe"/>
    <x v="5"/>
    <x v="7"/>
    <x v="1"/>
    <x v="3"/>
    <n v="9"/>
    <n v="1155"/>
    <n v="7476"/>
  </r>
  <r>
    <s v="Shampoo"/>
    <s v="Color-safe"/>
    <x v="5"/>
    <x v="7"/>
    <x v="1"/>
    <x v="3"/>
    <n v="10"/>
    <n v="1085"/>
    <n v="5509"/>
  </r>
  <r>
    <s v="Shampoo"/>
    <s v="Color-safe"/>
    <x v="5"/>
    <x v="7"/>
    <x v="1"/>
    <x v="3"/>
    <n v="11"/>
    <n v="868"/>
    <n v="4214"/>
  </r>
  <r>
    <s v="Shampoo"/>
    <s v="Color-safe"/>
    <x v="5"/>
    <x v="7"/>
    <x v="1"/>
    <x v="3"/>
    <n v="12"/>
    <n v="427"/>
    <n v="2058"/>
  </r>
  <r>
    <s v="Shampoo"/>
    <s v="Color-safe"/>
    <x v="5"/>
    <x v="7"/>
    <x v="1"/>
    <x v="4"/>
    <n v="1"/>
    <n v="728"/>
    <n v="3654"/>
  </r>
  <r>
    <s v="Shampoo"/>
    <s v="Color-safe"/>
    <x v="5"/>
    <x v="7"/>
    <x v="1"/>
    <x v="4"/>
    <n v="2"/>
    <n v="798"/>
    <n v="4046"/>
  </r>
  <r>
    <s v="Shampoo"/>
    <s v="Color-safe"/>
    <x v="5"/>
    <x v="7"/>
    <x v="1"/>
    <x v="4"/>
    <n v="3"/>
    <n v="1918"/>
    <n v="9702"/>
  </r>
  <r>
    <s v="Shampoo"/>
    <s v="Color-safe"/>
    <x v="5"/>
    <x v="7"/>
    <x v="1"/>
    <x v="4"/>
    <n v="4"/>
    <n v="2716"/>
    <n v="13699"/>
  </r>
  <r>
    <s v="Shampoo"/>
    <s v="Color-safe"/>
    <x v="5"/>
    <x v="7"/>
    <x v="1"/>
    <x v="4"/>
    <n v="5"/>
    <n v="4284"/>
    <n v="21553"/>
  </r>
  <r>
    <s v="Shampoo"/>
    <s v="Color-safe"/>
    <x v="5"/>
    <x v="7"/>
    <x v="1"/>
    <x v="4"/>
    <n v="6"/>
    <n v="8008"/>
    <n v="40313"/>
  </r>
  <r>
    <s v="Shampoo"/>
    <s v="Color-safe"/>
    <x v="5"/>
    <x v="7"/>
    <x v="1"/>
    <x v="4"/>
    <n v="7"/>
    <n v="8484"/>
    <n v="42763"/>
  </r>
  <r>
    <s v="Shampoo"/>
    <s v="Color-safe"/>
    <x v="5"/>
    <x v="7"/>
    <x v="1"/>
    <x v="4"/>
    <n v="8"/>
    <n v="8414"/>
    <n v="42441"/>
  </r>
  <r>
    <s v="Shampoo"/>
    <s v="Color-safe"/>
    <x v="5"/>
    <x v="7"/>
    <x v="1"/>
    <x v="4"/>
    <n v="9"/>
    <n v="10808"/>
    <n v="54474"/>
  </r>
  <r>
    <s v="Shampoo"/>
    <s v="Color-safe"/>
    <x v="5"/>
    <x v="7"/>
    <x v="1"/>
    <x v="4"/>
    <n v="10"/>
    <n v="6832"/>
    <n v="34482"/>
  </r>
  <r>
    <s v="Shampoo"/>
    <s v="Color-safe"/>
    <x v="5"/>
    <x v="7"/>
    <x v="1"/>
    <x v="4"/>
    <n v="11"/>
    <n v="1785"/>
    <n v="9023"/>
  </r>
  <r>
    <s v="Shampoo"/>
    <s v="Color-safe"/>
    <x v="5"/>
    <x v="7"/>
    <x v="1"/>
    <x v="4"/>
    <n v="12"/>
    <n v="490"/>
    <n v="2450"/>
  </r>
  <r>
    <s v="Shampoo"/>
    <s v="Color-safe"/>
    <x v="5"/>
    <x v="7"/>
    <x v="1"/>
    <x v="5"/>
    <n v="1"/>
    <n v="700"/>
    <n v="3535"/>
  </r>
  <r>
    <s v="Shampoo"/>
    <s v="Color-safe"/>
    <x v="5"/>
    <x v="7"/>
    <x v="1"/>
    <x v="5"/>
    <n v="2"/>
    <n v="6881"/>
    <n v="34671"/>
  </r>
  <r>
    <s v="Shampoo"/>
    <s v="Color-safe"/>
    <x v="5"/>
    <x v="7"/>
    <x v="1"/>
    <x v="5"/>
    <n v="3"/>
    <n v="11186"/>
    <n v="56322"/>
  </r>
  <r>
    <s v="Shampoo"/>
    <s v="Color-safe"/>
    <x v="5"/>
    <x v="7"/>
    <x v="2"/>
    <x v="0"/>
    <n v="11"/>
    <n v="1666"/>
    <n v="10773"/>
  </r>
  <r>
    <s v="Shampoo"/>
    <s v="Color-safe"/>
    <x v="5"/>
    <x v="7"/>
    <x v="2"/>
    <x v="0"/>
    <n v="12"/>
    <n v="5782"/>
    <n v="37576"/>
  </r>
  <r>
    <s v="Shampoo"/>
    <s v="Color-safe"/>
    <x v="5"/>
    <x v="7"/>
    <x v="2"/>
    <x v="1"/>
    <n v="1"/>
    <n v="6069"/>
    <n v="39501"/>
  </r>
  <r>
    <s v="Shampoo"/>
    <s v="Color-safe"/>
    <x v="5"/>
    <x v="7"/>
    <x v="2"/>
    <x v="1"/>
    <n v="2"/>
    <n v="11690"/>
    <n v="76041"/>
  </r>
  <r>
    <s v="Shampoo"/>
    <s v="Color-safe"/>
    <x v="5"/>
    <x v="7"/>
    <x v="2"/>
    <x v="1"/>
    <n v="3"/>
    <n v="11543"/>
    <n v="75040"/>
  </r>
  <r>
    <s v="Shampoo"/>
    <s v="Color-safe"/>
    <x v="5"/>
    <x v="7"/>
    <x v="2"/>
    <x v="1"/>
    <n v="4"/>
    <n v="11235"/>
    <n v="72982"/>
  </r>
  <r>
    <s v="Shampoo"/>
    <s v="Color-safe"/>
    <x v="5"/>
    <x v="7"/>
    <x v="2"/>
    <x v="1"/>
    <n v="5"/>
    <n v="11214"/>
    <n v="73731"/>
  </r>
  <r>
    <s v="Shampoo"/>
    <s v="Color-safe"/>
    <x v="5"/>
    <x v="7"/>
    <x v="2"/>
    <x v="1"/>
    <n v="6"/>
    <n v="9772"/>
    <n v="64974"/>
  </r>
  <r>
    <s v="Shampoo"/>
    <s v="Color-safe"/>
    <x v="5"/>
    <x v="7"/>
    <x v="2"/>
    <x v="1"/>
    <n v="7"/>
    <n v="8974"/>
    <n v="59619"/>
  </r>
  <r>
    <s v="Shampoo"/>
    <s v="Color-safe"/>
    <x v="5"/>
    <x v="7"/>
    <x v="2"/>
    <x v="1"/>
    <n v="8"/>
    <n v="8428"/>
    <n v="56105"/>
  </r>
  <r>
    <s v="Shampoo"/>
    <s v="Color-safe"/>
    <x v="5"/>
    <x v="7"/>
    <x v="2"/>
    <x v="1"/>
    <n v="9"/>
    <n v="6951"/>
    <n v="46179"/>
  </r>
  <r>
    <s v="Shampoo"/>
    <s v="Color-safe"/>
    <x v="5"/>
    <x v="7"/>
    <x v="2"/>
    <x v="1"/>
    <n v="10"/>
    <n v="6104"/>
    <n v="40586"/>
  </r>
  <r>
    <s v="Shampoo"/>
    <s v="Color-safe"/>
    <x v="5"/>
    <x v="7"/>
    <x v="2"/>
    <x v="1"/>
    <n v="11"/>
    <n v="4354"/>
    <n v="28945"/>
  </r>
  <r>
    <s v="Shampoo"/>
    <s v="Color-safe"/>
    <x v="5"/>
    <x v="7"/>
    <x v="2"/>
    <x v="1"/>
    <n v="12"/>
    <n v="5544"/>
    <n v="36848"/>
  </r>
  <r>
    <s v="Shampoo"/>
    <s v="Color-safe"/>
    <x v="5"/>
    <x v="7"/>
    <x v="2"/>
    <x v="2"/>
    <n v="1"/>
    <n v="5901"/>
    <n v="39277"/>
  </r>
  <r>
    <s v="Shampoo"/>
    <s v="Color-safe"/>
    <x v="5"/>
    <x v="7"/>
    <x v="2"/>
    <x v="2"/>
    <n v="2"/>
    <n v="6965"/>
    <n v="46704"/>
  </r>
  <r>
    <s v="Shampoo"/>
    <s v="Color-safe"/>
    <x v="5"/>
    <x v="7"/>
    <x v="2"/>
    <x v="2"/>
    <n v="3"/>
    <n v="5271"/>
    <n v="35350"/>
  </r>
  <r>
    <s v="Shampoo"/>
    <s v="Color-safe"/>
    <x v="5"/>
    <x v="7"/>
    <x v="2"/>
    <x v="2"/>
    <n v="4"/>
    <n v="6286"/>
    <n v="41433"/>
  </r>
  <r>
    <s v="Shampoo"/>
    <s v="Color-safe"/>
    <x v="5"/>
    <x v="7"/>
    <x v="2"/>
    <x v="2"/>
    <n v="5"/>
    <n v="3857"/>
    <n v="25088"/>
  </r>
  <r>
    <s v="Shampoo"/>
    <s v="Color-safe"/>
    <x v="5"/>
    <x v="7"/>
    <x v="2"/>
    <x v="2"/>
    <n v="6"/>
    <n v="5642"/>
    <n v="36694"/>
  </r>
  <r>
    <s v="Shampoo"/>
    <s v="Color-safe"/>
    <x v="5"/>
    <x v="7"/>
    <x v="2"/>
    <x v="2"/>
    <n v="7"/>
    <n v="5117"/>
    <n v="33243"/>
  </r>
  <r>
    <s v="Shampoo"/>
    <s v="Color-safe"/>
    <x v="5"/>
    <x v="7"/>
    <x v="2"/>
    <x v="2"/>
    <n v="8"/>
    <n v="2310"/>
    <n v="14987"/>
  </r>
  <r>
    <s v="Shampoo"/>
    <s v="Color-safe"/>
    <x v="5"/>
    <x v="7"/>
    <x v="2"/>
    <x v="2"/>
    <n v="9"/>
    <n v="2359"/>
    <n v="15316"/>
  </r>
  <r>
    <s v="Shampoo"/>
    <s v="Color-safe"/>
    <x v="5"/>
    <x v="7"/>
    <x v="2"/>
    <x v="2"/>
    <n v="10"/>
    <n v="1393"/>
    <n v="9079"/>
  </r>
  <r>
    <s v="Shampoo"/>
    <s v="Color-safe"/>
    <x v="5"/>
    <x v="7"/>
    <x v="2"/>
    <x v="2"/>
    <n v="11"/>
    <n v="546"/>
    <n v="3521"/>
  </r>
  <r>
    <s v="Shampoo"/>
    <s v="Color-safe"/>
    <x v="5"/>
    <x v="7"/>
    <x v="2"/>
    <x v="2"/>
    <n v="12"/>
    <n v="490"/>
    <n v="3227"/>
  </r>
  <r>
    <s v="Shampoo"/>
    <s v="Color-safe"/>
    <x v="5"/>
    <x v="7"/>
    <x v="2"/>
    <x v="3"/>
    <n v="1"/>
    <n v="609"/>
    <n v="3997"/>
  </r>
  <r>
    <s v="Shampoo"/>
    <s v="Color-safe"/>
    <x v="5"/>
    <x v="7"/>
    <x v="2"/>
    <x v="3"/>
    <n v="2"/>
    <n v="287"/>
    <n v="1904"/>
  </r>
  <r>
    <s v="Shampoo"/>
    <s v="Color-safe"/>
    <x v="5"/>
    <x v="7"/>
    <x v="2"/>
    <x v="3"/>
    <n v="3"/>
    <n v="714"/>
    <n v="4641"/>
  </r>
  <r>
    <s v="Shampoo"/>
    <s v="Color-safe"/>
    <x v="5"/>
    <x v="7"/>
    <x v="2"/>
    <x v="3"/>
    <n v="4"/>
    <n v="189"/>
    <n v="1225"/>
  </r>
  <r>
    <s v="Shampoo"/>
    <s v="Color-safe"/>
    <x v="5"/>
    <x v="7"/>
    <x v="2"/>
    <x v="3"/>
    <n v="5"/>
    <n v="189"/>
    <n v="1239"/>
  </r>
  <r>
    <s v="Shampoo"/>
    <s v="Color-safe"/>
    <x v="5"/>
    <x v="7"/>
    <x v="2"/>
    <x v="3"/>
    <n v="6"/>
    <n v="847"/>
    <n v="5523"/>
  </r>
  <r>
    <s v="Shampoo"/>
    <s v="Color-safe"/>
    <x v="5"/>
    <x v="7"/>
    <x v="2"/>
    <x v="3"/>
    <n v="7"/>
    <n v="462"/>
    <n v="2975"/>
  </r>
  <r>
    <s v="Shampoo"/>
    <s v="Color-safe"/>
    <x v="5"/>
    <x v="7"/>
    <x v="2"/>
    <x v="3"/>
    <n v="8"/>
    <n v="168"/>
    <n v="1085"/>
  </r>
  <r>
    <s v="Shampoo"/>
    <s v="Color-safe"/>
    <x v="5"/>
    <x v="7"/>
    <x v="2"/>
    <x v="3"/>
    <n v="9"/>
    <n v="105"/>
    <n v="630"/>
  </r>
  <r>
    <s v="Shampoo"/>
    <s v="Color-safe"/>
    <x v="5"/>
    <x v="7"/>
    <x v="2"/>
    <x v="3"/>
    <n v="10"/>
    <n v="224"/>
    <n v="1057"/>
  </r>
  <r>
    <s v="Shampoo"/>
    <s v="Color-safe"/>
    <x v="5"/>
    <x v="7"/>
    <x v="2"/>
    <x v="3"/>
    <n v="11"/>
    <n v="273"/>
    <n v="1344"/>
  </r>
  <r>
    <s v="Shampoo"/>
    <s v="Color-safe"/>
    <x v="5"/>
    <x v="7"/>
    <x v="2"/>
    <x v="3"/>
    <n v="12"/>
    <n v="308"/>
    <n v="1463"/>
  </r>
  <r>
    <s v="Shampoo"/>
    <s v="Color-safe"/>
    <x v="5"/>
    <x v="7"/>
    <x v="2"/>
    <x v="4"/>
    <n v="1"/>
    <n v="35"/>
    <n v="168"/>
  </r>
  <r>
    <s v="Shampoo"/>
    <s v="Color-safe"/>
    <x v="5"/>
    <x v="7"/>
    <x v="2"/>
    <x v="4"/>
    <n v="2"/>
    <n v="252"/>
    <n v="1274"/>
  </r>
  <r>
    <s v="Shampoo"/>
    <s v="Color-safe"/>
    <x v="5"/>
    <x v="7"/>
    <x v="2"/>
    <x v="4"/>
    <n v="3"/>
    <n v="1715"/>
    <n v="8687"/>
  </r>
  <r>
    <s v="Shampoo"/>
    <s v="Color-safe"/>
    <x v="5"/>
    <x v="7"/>
    <x v="2"/>
    <x v="4"/>
    <n v="4"/>
    <n v="2569"/>
    <n v="12901"/>
  </r>
  <r>
    <s v="Shampoo"/>
    <s v="Color-safe"/>
    <x v="5"/>
    <x v="7"/>
    <x v="2"/>
    <x v="4"/>
    <n v="5"/>
    <n v="2226"/>
    <n v="11249"/>
  </r>
  <r>
    <s v="Shampoo"/>
    <s v="Color-safe"/>
    <x v="5"/>
    <x v="7"/>
    <x v="2"/>
    <x v="4"/>
    <n v="6"/>
    <n v="3045"/>
    <n v="15330"/>
  </r>
  <r>
    <s v="Shampoo"/>
    <s v="Color-safe"/>
    <x v="5"/>
    <x v="7"/>
    <x v="2"/>
    <x v="4"/>
    <n v="7"/>
    <n v="4263"/>
    <n v="21469"/>
  </r>
  <r>
    <s v="Shampoo"/>
    <s v="Color-safe"/>
    <x v="5"/>
    <x v="7"/>
    <x v="2"/>
    <x v="4"/>
    <n v="8"/>
    <n v="4368"/>
    <n v="22029"/>
  </r>
  <r>
    <s v="Shampoo"/>
    <s v="Color-safe"/>
    <x v="5"/>
    <x v="7"/>
    <x v="2"/>
    <x v="4"/>
    <n v="9"/>
    <n v="4795"/>
    <n v="24150"/>
  </r>
  <r>
    <s v="Shampoo"/>
    <s v="Color-safe"/>
    <x v="5"/>
    <x v="7"/>
    <x v="2"/>
    <x v="4"/>
    <n v="10"/>
    <n v="2870"/>
    <n v="14518"/>
  </r>
  <r>
    <s v="Shampoo"/>
    <s v="Color-safe"/>
    <x v="5"/>
    <x v="7"/>
    <x v="2"/>
    <x v="4"/>
    <n v="11"/>
    <n v="1204"/>
    <n v="6104"/>
  </r>
  <r>
    <s v="Shampoo"/>
    <s v="Color-safe"/>
    <x v="5"/>
    <x v="7"/>
    <x v="2"/>
    <x v="4"/>
    <n v="12"/>
    <n v="1036"/>
    <n v="5236"/>
  </r>
  <r>
    <s v="Shampoo"/>
    <s v="Color-safe"/>
    <x v="5"/>
    <x v="7"/>
    <x v="2"/>
    <x v="5"/>
    <n v="1"/>
    <n v="1260"/>
    <n v="6321"/>
  </r>
  <r>
    <s v="Shampoo"/>
    <s v="Color-safe"/>
    <x v="5"/>
    <x v="7"/>
    <x v="2"/>
    <x v="5"/>
    <n v="2"/>
    <n v="3892"/>
    <n v="19614"/>
  </r>
  <r>
    <s v="Shampoo"/>
    <s v="Color-safe"/>
    <x v="5"/>
    <x v="7"/>
    <x v="2"/>
    <x v="5"/>
    <n v="3"/>
    <n v="8092"/>
    <n v="40789"/>
  </r>
  <r>
    <s v="Shampoo"/>
    <s v="Color-safe"/>
    <x v="6"/>
    <x v="8"/>
    <x v="0"/>
    <x v="0"/>
    <n v="1"/>
    <n v="129269"/>
    <n v="680687"/>
  </r>
  <r>
    <s v="Shampoo"/>
    <s v="Color-safe"/>
    <x v="6"/>
    <x v="8"/>
    <x v="0"/>
    <x v="0"/>
    <n v="2"/>
    <n v="98770"/>
    <n v="518644"/>
  </r>
  <r>
    <s v="Shampoo"/>
    <s v="Color-safe"/>
    <x v="6"/>
    <x v="8"/>
    <x v="0"/>
    <x v="0"/>
    <n v="3"/>
    <n v="137886"/>
    <n v="718193"/>
  </r>
  <r>
    <s v="Shampoo"/>
    <s v="Color-safe"/>
    <x v="6"/>
    <x v="8"/>
    <x v="0"/>
    <x v="0"/>
    <n v="4"/>
    <n v="106274"/>
    <n v="550067"/>
  </r>
  <r>
    <s v="Shampoo"/>
    <s v="Color-safe"/>
    <x v="6"/>
    <x v="8"/>
    <x v="0"/>
    <x v="0"/>
    <n v="5"/>
    <n v="128212"/>
    <n v="669851"/>
  </r>
  <r>
    <s v="Shampoo"/>
    <s v="Color-safe"/>
    <x v="6"/>
    <x v="8"/>
    <x v="0"/>
    <x v="0"/>
    <n v="6"/>
    <n v="139475"/>
    <n v="731906"/>
  </r>
  <r>
    <s v="Shampoo"/>
    <s v="Color-safe"/>
    <x v="6"/>
    <x v="8"/>
    <x v="0"/>
    <x v="0"/>
    <n v="7"/>
    <n v="131040"/>
    <n v="689171"/>
  </r>
  <r>
    <s v="Shampoo"/>
    <s v="Color-safe"/>
    <x v="6"/>
    <x v="8"/>
    <x v="0"/>
    <x v="0"/>
    <n v="8"/>
    <n v="124019"/>
    <n v="648403"/>
  </r>
  <r>
    <s v="Shampoo"/>
    <s v="Color-safe"/>
    <x v="6"/>
    <x v="8"/>
    <x v="0"/>
    <x v="0"/>
    <n v="9"/>
    <n v="122815"/>
    <n v="651602"/>
  </r>
  <r>
    <s v="Shampoo"/>
    <s v="Color-safe"/>
    <x v="6"/>
    <x v="8"/>
    <x v="0"/>
    <x v="0"/>
    <n v="10"/>
    <n v="123844"/>
    <n v="664209"/>
  </r>
  <r>
    <s v="Shampoo"/>
    <s v="Color-safe"/>
    <x v="6"/>
    <x v="8"/>
    <x v="0"/>
    <x v="0"/>
    <n v="11"/>
    <n v="111454"/>
    <n v="600481"/>
  </r>
  <r>
    <s v="Shampoo"/>
    <s v="Color-safe"/>
    <x v="6"/>
    <x v="8"/>
    <x v="0"/>
    <x v="0"/>
    <n v="12"/>
    <n v="126924"/>
    <n v="680939"/>
  </r>
  <r>
    <s v="Shampoo"/>
    <s v="Color-safe"/>
    <x v="6"/>
    <x v="8"/>
    <x v="0"/>
    <x v="1"/>
    <n v="1"/>
    <n v="126644"/>
    <n v="702646"/>
  </r>
  <r>
    <s v="Shampoo"/>
    <s v="Color-safe"/>
    <x v="6"/>
    <x v="8"/>
    <x v="0"/>
    <x v="1"/>
    <n v="2"/>
    <n v="116536"/>
    <n v="649376"/>
  </r>
  <r>
    <s v="Shampoo"/>
    <s v="Color-safe"/>
    <x v="6"/>
    <x v="8"/>
    <x v="0"/>
    <x v="1"/>
    <n v="3"/>
    <n v="111972"/>
    <n v="610190"/>
  </r>
  <r>
    <s v="Shampoo"/>
    <s v="Color-safe"/>
    <x v="6"/>
    <x v="8"/>
    <x v="0"/>
    <x v="1"/>
    <n v="4"/>
    <n v="110999"/>
    <n v="604205"/>
  </r>
  <r>
    <s v="Shampoo"/>
    <s v="Color-safe"/>
    <x v="6"/>
    <x v="8"/>
    <x v="0"/>
    <x v="1"/>
    <n v="5"/>
    <n v="119259"/>
    <n v="640374"/>
  </r>
  <r>
    <s v="Shampoo"/>
    <s v="Color-safe"/>
    <x v="6"/>
    <x v="8"/>
    <x v="0"/>
    <x v="1"/>
    <n v="6"/>
    <n v="116837"/>
    <n v="629041"/>
  </r>
  <r>
    <s v="Shampoo"/>
    <s v="Color-safe"/>
    <x v="6"/>
    <x v="8"/>
    <x v="0"/>
    <x v="1"/>
    <n v="7"/>
    <n v="112637"/>
    <n v="608552"/>
  </r>
  <r>
    <s v="Shampoo"/>
    <s v="Color-safe"/>
    <x v="6"/>
    <x v="8"/>
    <x v="0"/>
    <x v="1"/>
    <n v="8"/>
    <n v="102641"/>
    <n v="557347"/>
  </r>
  <r>
    <s v="Shampoo"/>
    <s v="Color-safe"/>
    <x v="6"/>
    <x v="8"/>
    <x v="0"/>
    <x v="1"/>
    <n v="9"/>
    <n v="100646"/>
    <n v="543340"/>
  </r>
  <r>
    <s v="Shampoo"/>
    <s v="Color-safe"/>
    <x v="6"/>
    <x v="8"/>
    <x v="0"/>
    <x v="1"/>
    <n v="10"/>
    <n v="105987"/>
    <n v="591584"/>
  </r>
  <r>
    <s v="Shampoo"/>
    <s v="Color-safe"/>
    <x v="6"/>
    <x v="8"/>
    <x v="0"/>
    <x v="1"/>
    <n v="11"/>
    <n v="90412"/>
    <n v="506751"/>
  </r>
  <r>
    <s v="Shampoo"/>
    <s v="Color-safe"/>
    <x v="6"/>
    <x v="8"/>
    <x v="0"/>
    <x v="1"/>
    <n v="12"/>
    <n v="115556"/>
    <n v="640150"/>
  </r>
  <r>
    <s v="Shampoo"/>
    <s v="Color-safe"/>
    <x v="6"/>
    <x v="8"/>
    <x v="0"/>
    <x v="2"/>
    <n v="1"/>
    <n v="119462"/>
    <n v="695492"/>
  </r>
  <r>
    <s v="Shampoo"/>
    <s v="Color-safe"/>
    <x v="6"/>
    <x v="8"/>
    <x v="0"/>
    <x v="2"/>
    <n v="2"/>
    <n v="105791"/>
    <n v="628285"/>
  </r>
  <r>
    <s v="Shampoo"/>
    <s v="Color-safe"/>
    <x v="6"/>
    <x v="8"/>
    <x v="0"/>
    <x v="2"/>
    <n v="3"/>
    <n v="125349"/>
    <n v="740957"/>
  </r>
  <r>
    <s v="Shampoo"/>
    <s v="Color-safe"/>
    <x v="6"/>
    <x v="8"/>
    <x v="0"/>
    <x v="2"/>
    <n v="4"/>
    <n v="106078"/>
    <n v="620963"/>
  </r>
  <r>
    <s v="Shampoo"/>
    <s v="Color-safe"/>
    <x v="6"/>
    <x v="8"/>
    <x v="0"/>
    <x v="2"/>
    <n v="5"/>
    <n v="88501"/>
    <n v="520968"/>
  </r>
  <r>
    <s v="Shampoo"/>
    <s v="Color-safe"/>
    <x v="6"/>
    <x v="8"/>
    <x v="0"/>
    <x v="2"/>
    <n v="6"/>
    <n v="95774"/>
    <n v="566258"/>
  </r>
  <r>
    <s v="Shampoo"/>
    <s v="Color-safe"/>
    <x v="6"/>
    <x v="8"/>
    <x v="0"/>
    <x v="2"/>
    <n v="7"/>
    <n v="106687"/>
    <n v="631043"/>
  </r>
  <r>
    <s v="Shampoo"/>
    <s v="Color-safe"/>
    <x v="6"/>
    <x v="8"/>
    <x v="0"/>
    <x v="2"/>
    <n v="8"/>
    <n v="87423"/>
    <n v="522004"/>
  </r>
  <r>
    <s v="Shampoo"/>
    <s v="Color-safe"/>
    <x v="6"/>
    <x v="8"/>
    <x v="0"/>
    <x v="2"/>
    <n v="9"/>
    <n v="93982"/>
    <n v="569961"/>
  </r>
  <r>
    <s v="Shampoo"/>
    <s v="Color-safe"/>
    <x v="6"/>
    <x v="8"/>
    <x v="0"/>
    <x v="2"/>
    <n v="10"/>
    <n v="96019"/>
    <n v="588322"/>
  </r>
  <r>
    <s v="Shampoo"/>
    <s v="Color-safe"/>
    <x v="6"/>
    <x v="8"/>
    <x v="0"/>
    <x v="2"/>
    <n v="11"/>
    <n v="96474"/>
    <n v="594125"/>
  </r>
  <r>
    <s v="Shampoo"/>
    <s v="Color-safe"/>
    <x v="6"/>
    <x v="8"/>
    <x v="0"/>
    <x v="2"/>
    <n v="12"/>
    <n v="98021"/>
    <n v="616994"/>
  </r>
  <r>
    <s v="Shampoo"/>
    <s v="Color-safe"/>
    <x v="6"/>
    <x v="8"/>
    <x v="0"/>
    <x v="3"/>
    <n v="1"/>
    <n v="91252"/>
    <n v="576401"/>
  </r>
  <r>
    <s v="Shampoo"/>
    <s v="Color-safe"/>
    <x v="6"/>
    <x v="8"/>
    <x v="0"/>
    <x v="3"/>
    <n v="2"/>
    <n v="87969"/>
    <n v="555562"/>
  </r>
  <r>
    <s v="Shampoo"/>
    <s v="Color-safe"/>
    <x v="6"/>
    <x v="8"/>
    <x v="0"/>
    <x v="3"/>
    <n v="3"/>
    <n v="99925"/>
    <n v="629573"/>
  </r>
  <r>
    <s v="Shampoo"/>
    <s v="Color-safe"/>
    <x v="6"/>
    <x v="8"/>
    <x v="0"/>
    <x v="3"/>
    <n v="4"/>
    <n v="95452"/>
    <n v="604443"/>
  </r>
  <r>
    <s v="Shampoo"/>
    <s v="Color-safe"/>
    <x v="6"/>
    <x v="8"/>
    <x v="0"/>
    <x v="3"/>
    <n v="5"/>
    <n v="93233"/>
    <n v="586481"/>
  </r>
  <r>
    <s v="Shampoo"/>
    <s v="Color-safe"/>
    <x v="6"/>
    <x v="8"/>
    <x v="0"/>
    <x v="3"/>
    <n v="6"/>
    <n v="99113"/>
    <n v="623931"/>
  </r>
  <r>
    <s v="Shampoo"/>
    <s v="Color-safe"/>
    <x v="6"/>
    <x v="8"/>
    <x v="0"/>
    <x v="3"/>
    <n v="7"/>
    <n v="95179"/>
    <n v="598304"/>
  </r>
  <r>
    <s v="Shampoo"/>
    <s v="Color-safe"/>
    <x v="6"/>
    <x v="8"/>
    <x v="0"/>
    <x v="3"/>
    <n v="8"/>
    <n v="88445"/>
    <n v="556857"/>
  </r>
  <r>
    <s v="Shampoo"/>
    <s v="Color-safe"/>
    <x v="6"/>
    <x v="8"/>
    <x v="0"/>
    <x v="3"/>
    <n v="9"/>
    <n v="90636"/>
    <n v="577941"/>
  </r>
  <r>
    <s v="Shampoo"/>
    <s v="Color-safe"/>
    <x v="6"/>
    <x v="8"/>
    <x v="0"/>
    <x v="3"/>
    <n v="10"/>
    <n v="100779"/>
    <n v="645043"/>
  </r>
  <r>
    <s v="Shampoo"/>
    <s v="Color-safe"/>
    <x v="6"/>
    <x v="8"/>
    <x v="0"/>
    <x v="3"/>
    <n v="11"/>
    <n v="91812"/>
    <n v="586215"/>
  </r>
  <r>
    <s v="Shampoo"/>
    <s v="Color-safe"/>
    <x v="6"/>
    <x v="8"/>
    <x v="0"/>
    <x v="3"/>
    <n v="12"/>
    <n v="94374"/>
    <n v="612962"/>
  </r>
  <r>
    <s v="Shampoo"/>
    <s v="Color-safe"/>
    <x v="6"/>
    <x v="8"/>
    <x v="0"/>
    <x v="4"/>
    <n v="1"/>
    <n v="88599"/>
    <n v="586054"/>
  </r>
  <r>
    <s v="Shampoo"/>
    <s v="Color-safe"/>
    <x v="6"/>
    <x v="8"/>
    <x v="0"/>
    <x v="4"/>
    <n v="2"/>
    <n v="82817"/>
    <n v="549486"/>
  </r>
  <r>
    <s v="Shampoo"/>
    <s v="Color-safe"/>
    <x v="6"/>
    <x v="8"/>
    <x v="0"/>
    <x v="4"/>
    <n v="3"/>
    <n v="94766"/>
    <n v="635894"/>
  </r>
  <r>
    <s v="Shampoo"/>
    <s v="Color-safe"/>
    <x v="6"/>
    <x v="8"/>
    <x v="0"/>
    <x v="4"/>
    <n v="4"/>
    <n v="85610"/>
    <n v="573454"/>
  </r>
  <r>
    <s v="Shampoo"/>
    <s v="Color-safe"/>
    <x v="6"/>
    <x v="8"/>
    <x v="0"/>
    <x v="4"/>
    <n v="5"/>
    <n v="87969"/>
    <n v="595371"/>
  </r>
  <r>
    <s v="Shampoo"/>
    <s v="Color-safe"/>
    <x v="6"/>
    <x v="8"/>
    <x v="0"/>
    <x v="4"/>
    <n v="6"/>
    <n v="90083"/>
    <n v="606284"/>
  </r>
  <r>
    <s v="Shampoo"/>
    <s v="Color-safe"/>
    <x v="6"/>
    <x v="8"/>
    <x v="0"/>
    <x v="4"/>
    <n v="7"/>
    <n v="87808"/>
    <n v="594937"/>
  </r>
  <r>
    <s v="Shampoo"/>
    <s v="Color-safe"/>
    <x v="6"/>
    <x v="8"/>
    <x v="0"/>
    <x v="4"/>
    <n v="8"/>
    <n v="85267"/>
    <n v="575869"/>
  </r>
  <r>
    <s v="Shampoo"/>
    <s v="Color-safe"/>
    <x v="6"/>
    <x v="8"/>
    <x v="0"/>
    <x v="4"/>
    <n v="9"/>
    <n v="86562"/>
    <n v="593866"/>
  </r>
  <r>
    <s v="Shampoo"/>
    <s v="Color-safe"/>
    <x v="6"/>
    <x v="8"/>
    <x v="0"/>
    <x v="4"/>
    <n v="10"/>
    <n v="87773"/>
    <n v="602357"/>
  </r>
  <r>
    <s v="Shampoo"/>
    <s v="Color-safe"/>
    <x v="6"/>
    <x v="8"/>
    <x v="0"/>
    <x v="4"/>
    <n v="11"/>
    <n v="81326"/>
    <n v="567105"/>
  </r>
  <r>
    <s v="Shampoo"/>
    <s v="Color-safe"/>
    <x v="6"/>
    <x v="8"/>
    <x v="0"/>
    <x v="4"/>
    <n v="12"/>
    <n v="93156"/>
    <n v="642936"/>
  </r>
  <r>
    <s v="Shampoo"/>
    <s v="Color-safe"/>
    <x v="6"/>
    <x v="8"/>
    <x v="0"/>
    <x v="5"/>
    <n v="1"/>
    <n v="83881"/>
    <n v="576352"/>
  </r>
  <r>
    <s v="Shampoo"/>
    <s v="Color-safe"/>
    <x v="6"/>
    <x v="8"/>
    <x v="0"/>
    <x v="5"/>
    <n v="2"/>
    <n v="79380"/>
    <n v="537012"/>
  </r>
  <r>
    <s v="Shampoo"/>
    <s v="Color-safe"/>
    <x v="6"/>
    <x v="8"/>
    <x v="0"/>
    <x v="5"/>
    <n v="3"/>
    <n v="91637"/>
    <n v="648718"/>
  </r>
  <r>
    <s v="Shampoo"/>
    <s v="Color-safe"/>
    <x v="6"/>
    <x v="8"/>
    <x v="1"/>
    <x v="0"/>
    <n v="1"/>
    <n v="142240"/>
    <n v="739179"/>
  </r>
  <r>
    <s v="Shampoo"/>
    <s v="Color-safe"/>
    <x v="6"/>
    <x v="8"/>
    <x v="1"/>
    <x v="0"/>
    <n v="2"/>
    <n v="121002"/>
    <n v="631036"/>
  </r>
  <r>
    <s v="Shampoo"/>
    <s v="Color-safe"/>
    <x v="6"/>
    <x v="8"/>
    <x v="1"/>
    <x v="0"/>
    <n v="3"/>
    <n v="148575"/>
    <n v="770385"/>
  </r>
  <r>
    <s v="Shampoo"/>
    <s v="Color-safe"/>
    <x v="6"/>
    <x v="8"/>
    <x v="1"/>
    <x v="0"/>
    <n v="4"/>
    <n v="115962"/>
    <n v="600026"/>
  </r>
  <r>
    <s v="Shampoo"/>
    <s v="Color-safe"/>
    <x v="6"/>
    <x v="8"/>
    <x v="1"/>
    <x v="0"/>
    <n v="5"/>
    <n v="130655"/>
    <n v="672973"/>
  </r>
  <r>
    <s v="Shampoo"/>
    <s v="Color-safe"/>
    <x v="6"/>
    <x v="8"/>
    <x v="1"/>
    <x v="0"/>
    <n v="6"/>
    <n v="155281"/>
    <n v="881006"/>
  </r>
  <r>
    <s v="Shampoo"/>
    <s v="Color-safe"/>
    <x v="6"/>
    <x v="8"/>
    <x v="1"/>
    <x v="0"/>
    <n v="7"/>
    <n v="128156"/>
    <n v="692027"/>
  </r>
  <r>
    <s v="Shampoo"/>
    <s v="Color-safe"/>
    <x v="6"/>
    <x v="8"/>
    <x v="1"/>
    <x v="0"/>
    <n v="8"/>
    <n v="132041"/>
    <n v="708547"/>
  </r>
  <r>
    <s v="Shampoo"/>
    <s v="Color-safe"/>
    <x v="6"/>
    <x v="8"/>
    <x v="1"/>
    <x v="0"/>
    <n v="9"/>
    <n v="125622"/>
    <n v="680442"/>
  </r>
  <r>
    <s v="Shampoo"/>
    <s v="Color-safe"/>
    <x v="6"/>
    <x v="8"/>
    <x v="1"/>
    <x v="0"/>
    <n v="10"/>
    <n v="130697"/>
    <n v="717528"/>
  </r>
  <r>
    <s v="Shampoo"/>
    <s v="Color-safe"/>
    <x v="6"/>
    <x v="8"/>
    <x v="1"/>
    <x v="0"/>
    <n v="11"/>
    <n v="128317"/>
    <n v="698131"/>
  </r>
  <r>
    <s v="Shampoo"/>
    <s v="Color-safe"/>
    <x v="6"/>
    <x v="8"/>
    <x v="1"/>
    <x v="0"/>
    <n v="12"/>
    <n v="137711"/>
    <n v="748909"/>
  </r>
  <r>
    <s v="Shampoo"/>
    <s v="Color-safe"/>
    <x v="6"/>
    <x v="8"/>
    <x v="1"/>
    <x v="1"/>
    <n v="1"/>
    <n v="126133"/>
    <n v="707021"/>
  </r>
  <r>
    <s v="Shampoo"/>
    <s v="Color-safe"/>
    <x v="6"/>
    <x v="8"/>
    <x v="1"/>
    <x v="1"/>
    <n v="2"/>
    <n v="126938"/>
    <n v="706237"/>
  </r>
  <r>
    <s v="Shampoo"/>
    <s v="Color-safe"/>
    <x v="6"/>
    <x v="8"/>
    <x v="1"/>
    <x v="1"/>
    <n v="3"/>
    <n v="125300"/>
    <n v="697186"/>
  </r>
  <r>
    <s v="Shampoo"/>
    <s v="Color-safe"/>
    <x v="6"/>
    <x v="8"/>
    <x v="1"/>
    <x v="1"/>
    <n v="4"/>
    <n v="117047"/>
    <n v="648998"/>
  </r>
  <r>
    <s v="Shampoo"/>
    <s v="Color-safe"/>
    <x v="6"/>
    <x v="8"/>
    <x v="1"/>
    <x v="1"/>
    <n v="5"/>
    <n v="138250"/>
    <n v="756133"/>
  </r>
  <r>
    <s v="Shampoo"/>
    <s v="Color-safe"/>
    <x v="6"/>
    <x v="8"/>
    <x v="1"/>
    <x v="1"/>
    <n v="6"/>
    <n v="125412"/>
    <n v="680911"/>
  </r>
  <r>
    <s v="Shampoo"/>
    <s v="Color-safe"/>
    <x v="6"/>
    <x v="8"/>
    <x v="1"/>
    <x v="1"/>
    <n v="7"/>
    <n v="128086"/>
    <n v="683060"/>
  </r>
  <r>
    <s v="Shampoo"/>
    <s v="Color-safe"/>
    <x v="6"/>
    <x v="8"/>
    <x v="1"/>
    <x v="1"/>
    <n v="8"/>
    <n v="121688"/>
    <n v="651252"/>
  </r>
  <r>
    <s v="Shampoo"/>
    <s v="Color-safe"/>
    <x v="6"/>
    <x v="8"/>
    <x v="1"/>
    <x v="1"/>
    <n v="9"/>
    <n v="121779"/>
    <n v="654563"/>
  </r>
  <r>
    <s v="Shampoo"/>
    <s v="Color-safe"/>
    <x v="6"/>
    <x v="8"/>
    <x v="1"/>
    <x v="1"/>
    <n v="10"/>
    <n v="115871"/>
    <n v="650188"/>
  </r>
  <r>
    <s v="Shampoo"/>
    <s v="Color-safe"/>
    <x v="6"/>
    <x v="8"/>
    <x v="1"/>
    <x v="1"/>
    <n v="11"/>
    <n v="109452"/>
    <n v="658035"/>
  </r>
  <r>
    <s v="Shampoo"/>
    <s v="Color-safe"/>
    <x v="6"/>
    <x v="8"/>
    <x v="1"/>
    <x v="1"/>
    <n v="12"/>
    <n v="108192"/>
    <n v="626857"/>
  </r>
  <r>
    <s v="Shampoo"/>
    <s v="Color-safe"/>
    <x v="6"/>
    <x v="8"/>
    <x v="1"/>
    <x v="2"/>
    <n v="1"/>
    <n v="104923"/>
    <n v="621859"/>
  </r>
  <r>
    <s v="Shampoo"/>
    <s v="Color-safe"/>
    <x v="6"/>
    <x v="8"/>
    <x v="1"/>
    <x v="2"/>
    <n v="2"/>
    <n v="107485"/>
    <n v="652981"/>
  </r>
  <r>
    <s v="Shampoo"/>
    <s v="Color-safe"/>
    <x v="6"/>
    <x v="8"/>
    <x v="1"/>
    <x v="2"/>
    <n v="3"/>
    <n v="127904"/>
    <n v="776335"/>
  </r>
  <r>
    <s v="Shampoo"/>
    <s v="Color-safe"/>
    <x v="6"/>
    <x v="8"/>
    <x v="1"/>
    <x v="2"/>
    <n v="4"/>
    <n v="98049"/>
    <n v="588728"/>
  </r>
  <r>
    <s v="Shampoo"/>
    <s v="Color-safe"/>
    <x v="6"/>
    <x v="8"/>
    <x v="1"/>
    <x v="2"/>
    <n v="5"/>
    <n v="90608"/>
    <n v="542486"/>
  </r>
  <r>
    <s v="Shampoo"/>
    <s v="Color-safe"/>
    <x v="6"/>
    <x v="8"/>
    <x v="1"/>
    <x v="2"/>
    <n v="6"/>
    <n v="111685"/>
    <n v="674275"/>
  </r>
  <r>
    <s v="Shampoo"/>
    <s v="Color-safe"/>
    <x v="6"/>
    <x v="8"/>
    <x v="1"/>
    <x v="2"/>
    <n v="7"/>
    <n v="121849"/>
    <n v="739319"/>
  </r>
  <r>
    <s v="Shampoo"/>
    <s v="Color-safe"/>
    <x v="6"/>
    <x v="8"/>
    <x v="1"/>
    <x v="2"/>
    <n v="8"/>
    <n v="93751"/>
    <n v="574203"/>
  </r>
  <r>
    <s v="Shampoo"/>
    <s v="Color-safe"/>
    <x v="6"/>
    <x v="8"/>
    <x v="1"/>
    <x v="2"/>
    <n v="9"/>
    <n v="99393"/>
    <n v="612626"/>
  </r>
  <r>
    <s v="Shampoo"/>
    <s v="Color-safe"/>
    <x v="6"/>
    <x v="8"/>
    <x v="1"/>
    <x v="2"/>
    <n v="10"/>
    <n v="114653"/>
    <n v="717080"/>
  </r>
  <r>
    <s v="Shampoo"/>
    <s v="Color-safe"/>
    <x v="6"/>
    <x v="8"/>
    <x v="1"/>
    <x v="2"/>
    <n v="11"/>
    <n v="96481"/>
    <n v="617421"/>
  </r>
  <r>
    <s v="Shampoo"/>
    <s v="Color-safe"/>
    <x v="6"/>
    <x v="8"/>
    <x v="1"/>
    <x v="2"/>
    <n v="12"/>
    <n v="105469"/>
    <n v="679525"/>
  </r>
  <r>
    <s v="Shampoo"/>
    <s v="Color-safe"/>
    <x v="6"/>
    <x v="8"/>
    <x v="1"/>
    <x v="3"/>
    <n v="1"/>
    <n v="98553"/>
    <n v="640696"/>
  </r>
  <r>
    <s v="Shampoo"/>
    <s v="Color-safe"/>
    <x v="6"/>
    <x v="8"/>
    <x v="1"/>
    <x v="3"/>
    <n v="2"/>
    <n v="97580"/>
    <n v="635243"/>
  </r>
  <r>
    <s v="Shampoo"/>
    <s v="Color-safe"/>
    <x v="6"/>
    <x v="8"/>
    <x v="1"/>
    <x v="3"/>
    <n v="3"/>
    <n v="109501"/>
    <n v="711431"/>
  </r>
  <r>
    <s v="Shampoo"/>
    <s v="Color-safe"/>
    <x v="6"/>
    <x v="8"/>
    <x v="1"/>
    <x v="3"/>
    <n v="4"/>
    <n v="106806"/>
    <n v="687036"/>
  </r>
  <r>
    <s v="Shampoo"/>
    <s v="Color-safe"/>
    <x v="6"/>
    <x v="8"/>
    <x v="1"/>
    <x v="3"/>
    <n v="5"/>
    <n v="104538"/>
    <n v="675353"/>
  </r>
  <r>
    <s v="Shampoo"/>
    <s v="Color-safe"/>
    <x v="6"/>
    <x v="8"/>
    <x v="1"/>
    <x v="3"/>
    <n v="6"/>
    <n v="106470"/>
    <n v="682864"/>
  </r>
  <r>
    <s v="Shampoo"/>
    <s v="Color-safe"/>
    <x v="6"/>
    <x v="8"/>
    <x v="1"/>
    <x v="3"/>
    <n v="7"/>
    <n v="108864"/>
    <n v="695296"/>
  </r>
  <r>
    <s v="Shampoo"/>
    <s v="Color-safe"/>
    <x v="6"/>
    <x v="8"/>
    <x v="1"/>
    <x v="3"/>
    <n v="8"/>
    <n v="99505"/>
    <n v="646576"/>
  </r>
  <r>
    <s v="Shampoo"/>
    <s v="Color-safe"/>
    <x v="6"/>
    <x v="8"/>
    <x v="1"/>
    <x v="3"/>
    <n v="9"/>
    <n v="102900"/>
    <n v="664601"/>
  </r>
  <r>
    <s v="Shampoo"/>
    <s v="Color-safe"/>
    <x v="6"/>
    <x v="8"/>
    <x v="1"/>
    <x v="3"/>
    <n v="10"/>
    <n v="110110"/>
    <n v="718690"/>
  </r>
  <r>
    <s v="Shampoo"/>
    <s v="Color-safe"/>
    <x v="6"/>
    <x v="8"/>
    <x v="1"/>
    <x v="3"/>
    <n v="11"/>
    <n v="101766"/>
    <n v="687218"/>
  </r>
  <r>
    <s v="Shampoo"/>
    <s v="Color-safe"/>
    <x v="6"/>
    <x v="8"/>
    <x v="1"/>
    <x v="3"/>
    <n v="12"/>
    <n v="112056"/>
    <n v="733985"/>
  </r>
  <r>
    <s v="Shampoo"/>
    <s v="Color-safe"/>
    <x v="6"/>
    <x v="8"/>
    <x v="1"/>
    <x v="4"/>
    <n v="1"/>
    <n v="94500"/>
    <n v="645120"/>
  </r>
  <r>
    <s v="Shampoo"/>
    <s v="Color-safe"/>
    <x v="6"/>
    <x v="8"/>
    <x v="1"/>
    <x v="4"/>
    <n v="2"/>
    <n v="91616"/>
    <n v="627508"/>
  </r>
  <r>
    <s v="Shampoo"/>
    <s v="Color-safe"/>
    <x v="6"/>
    <x v="8"/>
    <x v="1"/>
    <x v="4"/>
    <n v="3"/>
    <n v="99323"/>
    <n v="678251"/>
  </r>
  <r>
    <s v="Shampoo"/>
    <s v="Color-safe"/>
    <x v="6"/>
    <x v="8"/>
    <x v="1"/>
    <x v="4"/>
    <n v="4"/>
    <n v="89733"/>
    <n v="610953"/>
  </r>
  <r>
    <s v="Shampoo"/>
    <s v="Color-safe"/>
    <x v="6"/>
    <x v="8"/>
    <x v="1"/>
    <x v="4"/>
    <n v="5"/>
    <n v="96740"/>
    <n v="653912"/>
  </r>
  <r>
    <s v="Shampoo"/>
    <s v="Color-safe"/>
    <x v="6"/>
    <x v="8"/>
    <x v="1"/>
    <x v="4"/>
    <n v="6"/>
    <n v="97846"/>
    <n v="658658"/>
  </r>
  <r>
    <s v="Shampoo"/>
    <s v="Color-safe"/>
    <x v="6"/>
    <x v="8"/>
    <x v="1"/>
    <x v="4"/>
    <n v="7"/>
    <n v="95837"/>
    <n v="658231"/>
  </r>
  <r>
    <s v="Shampoo"/>
    <s v="Color-safe"/>
    <x v="6"/>
    <x v="8"/>
    <x v="1"/>
    <x v="4"/>
    <n v="8"/>
    <n v="88599"/>
    <n v="609497"/>
  </r>
  <r>
    <s v="Shampoo"/>
    <s v="Color-safe"/>
    <x v="6"/>
    <x v="8"/>
    <x v="1"/>
    <x v="4"/>
    <n v="9"/>
    <n v="92869"/>
    <n v="636783"/>
  </r>
  <r>
    <s v="Shampoo"/>
    <s v="Color-safe"/>
    <x v="6"/>
    <x v="8"/>
    <x v="1"/>
    <x v="4"/>
    <n v="10"/>
    <n v="96985"/>
    <n v="677845"/>
  </r>
  <r>
    <s v="Shampoo"/>
    <s v="Color-safe"/>
    <x v="6"/>
    <x v="8"/>
    <x v="1"/>
    <x v="4"/>
    <n v="11"/>
    <n v="95529"/>
    <n v="675430"/>
  </r>
  <r>
    <s v="Shampoo"/>
    <s v="Color-safe"/>
    <x v="6"/>
    <x v="8"/>
    <x v="1"/>
    <x v="4"/>
    <n v="12"/>
    <n v="102536"/>
    <n v="723135"/>
  </r>
  <r>
    <s v="Shampoo"/>
    <s v="Color-safe"/>
    <x v="6"/>
    <x v="8"/>
    <x v="1"/>
    <x v="5"/>
    <n v="1"/>
    <n v="99134"/>
    <n v="691978"/>
  </r>
  <r>
    <s v="Shampoo"/>
    <s v="Color-safe"/>
    <x v="6"/>
    <x v="8"/>
    <x v="1"/>
    <x v="5"/>
    <n v="2"/>
    <n v="94150"/>
    <n v="640304"/>
  </r>
  <r>
    <s v="Shampoo"/>
    <s v="Color-safe"/>
    <x v="6"/>
    <x v="8"/>
    <x v="1"/>
    <x v="5"/>
    <n v="3"/>
    <n v="107989"/>
    <n v="798756"/>
  </r>
  <r>
    <s v="Shampoo"/>
    <s v="Color-safe"/>
    <x v="6"/>
    <x v="8"/>
    <x v="2"/>
    <x v="0"/>
    <n v="1"/>
    <n v="88340"/>
    <n v="456295"/>
  </r>
  <r>
    <s v="Shampoo"/>
    <s v="Color-safe"/>
    <x v="6"/>
    <x v="8"/>
    <x v="2"/>
    <x v="0"/>
    <n v="2"/>
    <n v="74830"/>
    <n v="382802"/>
  </r>
  <r>
    <s v="Shampoo"/>
    <s v="Color-safe"/>
    <x v="6"/>
    <x v="8"/>
    <x v="2"/>
    <x v="0"/>
    <n v="3"/>
    <n v="83958"/>
    <n v="430906"/>
  </r>
  <r>
    <s v="Shampoo"/>
    <s v="Color-safe"/>
    <x v="6"/>
    <x v="8"/>
    <x v="2"/>
    <x v="0"/>
    <n v="4"/>
    <n v="64183"/>
    <n v="329189"/>
  </r>
  <r>
    <s v="Shampoo"/>
    <s v="Color-safe"/>
    <x v="6"/>
    <x v="8"/>
    <x v="2"/>
    <x v="0"/>
    <n v="5"/>
    <n v="69188"/>
    <n v="356244"/>
  </r>
  <r>
    <s v="Shampoo"/>
    <s v="Color-safe"/>
    <x v="6"/>
    <x v="8"/>
    <x v="2"/>
    <x v="0"/>
    <n v="6"/>
    <n v="74893"/>
    <n v="389984"/>
  </r>
  <r>
    <s v="Shampoo"/>
    <s v="Color-safe"/>
    <x v="6"/>
    <x v="8"/>
    <x v="2"/>
    <x v="0"/>
    <n v="7"/>
    <n v="72338"/>
    <n v="375928"/>
  </r>
  <r>
    <s v="Shampoo"/>
    <s v="Color-safe"/>
    <x v="6"/>
    <x v="8"/>
    <x v="2"/>
    <x v="0"/>
    <n v="8"/>
    <n v="64211"/>
    <n v="350931"/>
  </r>
  <r>
    <s v="Shampoo"/>
    <s v="Color-safe"/>
    <x v="6"/>
    <x v="8"/>
    <x v="2"/>
    <x v="0"/>
    <n v="9"/>
    <n v="75355"/>
    <n v="396186"/>
  </r>
  <r>
    <s v="Shampoo"/>
    <s v="Color-safe"/>
    <x v="6"/>
    <x v="8"/>
    <x v="2"/>
    <x v="0"/>
    <n v="10"/>
    <n v="90405"/>
    <n v="484694"/>
  </r>
  <r>
    <s v="Shampoo"/>
    <s v="Color-safe"/>
    <x v="6"/>
    <x v="8"/>
    <x v="2"/>
    <x v="0"/>
    <n v="11"/>
    <n v="75852"/>
    <n v="414960"/>
  </r>
  <r>
    <s v="Shampoo"/>
    <s v="Color-safe"/>
    <x v="6"/>
    <x v="8"/>
    <x v="2"/>
    <x v="0"/>
    <n v="12"/>
    <n v="71603"/>
    <n v="391643"/>
  </r>
  <r>
    <s v="Shampoo"/>
    <s v="Color-safe"/>
    <x v="6"/>
    <x v="8"/>
    <x v="2"/>
    <x v="1"/>
    <n v="1"/>
    <n v="74459"/>
    <n v="411047"/>
  </r>
  <r>
    <s v="Shampoo"/>
    <s v="Color-safe"/>
    <x v="6"/>
    <x v="8"/>
    <x v="2"/>
    <x v="1"/>
    <n v="2"/>
    <n v="68208"/>
    <n v="372134"/>
  </r>
  <r>
    <s v="Shampoo"/>
    <s v="Color-safe"/>
    <x v="6"/>
    <x v="8"/>
    <x v="2"/>
    <x v="1"/>
    <n v="3"/>
    <n v="71862"/>
    <n v="387366"/>
  </r>
  <r>
    <s v="Shampoo"/>
    <s v="Color-safe"/>
    <x v="6"/>
    <x v="8"/>
    <x v="2"/>
    <x v="1"/>
    <n v="4"/>
    <n v="73465"/>
    <n v="394359"/>
  </r>
  <r>
    <s v="Shampoo"/>
    <s v="Color-safe"/>
    <x v="6"/>
    <x v="8"/>
    <x v="2"/>
    <x v="1"/>
    <n v="5"/>
    <n v="77581"/>
    <n v="411376"/>
  </r>
  <r>
    <s v="Shampoo"/>
    <s v="Color-safe"/>
    <x v="6"/>
    <x v="8"/>
    <x v="2"/>
    <x v="1"/>
    <n v="6"/>
    <n v="74536"/>
    <n v="395724"/>
  </r>
  <r>
    <s v="Shampoo"/>
    <s v="Color-safe"/>
    <x v="6"/>
    <x v="8"/>
    <x v="2"/>
    <x v="1"/>
    <n v="7"/>
    <n v="59353"/>
    <n v="314692"/>
  </r>
  <r>
    <s v="Shampoo"/>
    <s v="Color-safe"/>
    <x v="6"/>
    <x v="8"/>
    <x v="2"/>
    <x v="1"/>
    <n v="8"/>
    <n v="53837"/>
    <n v="293839"/>
  </r>
  <r>
    <s v="Shampoo"/>
    <s v="Color-safe"/>
    <x v="6"/>
    <x v="8"/>
    <x v="2"/>
    <x v="1"/>
    <n v="9"/>
    <n v="58387"/>
    <n v="322609"/>
  </r>
  <r>
    <s v="Shampoo"/>
    <s v="Color-safe"/>
    <x v="6"/>
    <x v="8"/>
    <x v="2"/>
    <x v="1"/>
    <n v="10"/>
    <n v="64253"/>
    <n v="364035"/>
  </r>
  <r>
    <s v="Shampoo"/>
    <s v="Color-safe"/>
    <x v="6"/>
    <x v="8"/>
    <x v="2"/>
    <x v="1"/>
    <n v="11"/>
    <n v="54453"/>
    <n v="314013"/>
  </r>
  <r>
    <s v="Shampoo"/>
    <s v="Color-safe"/>
    <x v="6"/>
    <x v="8"/>
    <x v="2"/>
    <x v="1"/>
    <n v="12"/>
    <n v="51842"/>
    <n v="301420"/>
  </r>
  <r>
    <s v="Shampoo"/>
    <s v="Color-safe"/>
    <x v="6"/>
    <x v="8"/>
    <x v="2"/>
    <x v="2"/>
    <n v="1"/>
    <n v="50631"/>
    <n v="304668"/>
  </r>
  <r>
    <s v="Shampoo"/>
    <s v="Color-safe"/>
    <x v="6"/>
    <x v="8"/>
    <x v="2"/>
    <x v="2"/>
    <n v="2"/>
    <n v="49021"/>
    <n v="304633"/>
  </r>
  <r>
    <s v="Shampoo"/>
    <s v="Color-safe"/>
    <x v="6"/>
    <x v="8"/>
    <x v="2"/>
    <x v="2"/>
    <n v="3"/>
    <n v="57988"/>
    <n v="349874"/>
  </r>
  <r>
    <s v="Shampoo"/>
    <s v="Color-safe"/>
    <x v="6"/>
    <x v="8"/>
    <x v="2"/>
    <x v="2"/>
    <n v="4"/>
    <n v="43057"/>
    <n v="253883"/>
  </r>
  <r>
    <s v="Shampoo"/>
    <s v="Color-safe"/>
    <x v="6"/>
    <x v="8"/>
    <x v="2"/>
    <x v="2"/>
    <n v="5"/>
    <n v="36547"/>
    <n v="215054"/>
  </r>
  <r>
    <s v="Shampoo"/>
    <s v="Color-safe"/>
    <x v="6"/>
    <x v="8"/>
    <x v="2"/>
    <x v="2"/>
    <n v="6"/>
    <n v="48664"/>
    <n v="289590"/>
  </r>
  <r>
    <s v="Shampoo"/>
    <s v="Color-safe"/>
    <x v="6"/>
    <x v="8"/>
    <x v="2"/>
    <x v="2"/>
    <n v="7"/>
    <n v="43617"/>
    <n v="262423"/>
  </r>
  <r>
    <s v="Shampoo"/>
    <s v="Color-safe"/>
    <x v="6"/>
    <x v="8"/>
    <x v="2"/>
    <x v="2"/>
    <n v="8"/>
    <n v="35427"/>
    <n v="214536"/>
  </r>
  <r>
    <s v="Shampoo"/>
    <s v="Color-safe"/>
    <x v="6"/>
    <x v="8"/>
    <x v="2"/>
    <x v="2"/>
    <n v="9"/>
    <n v="43414"/>
    <n v="264929"/>
  </r>
  <r>
    <s v="Shampoo"/>
    <s v="Color-safe"/>
    <x v="6"/>
    <x v="8"/>
    <x v="2"/>
    <x v="2"/>
    <n v="10"/>
    <n v="47761"/>
    <n v="294707"/>
  </r>
  <r>
    <s v="Shampoo"/>
    <s v="Color-safe"/>
    <x v="6"/>
    <x v="8"/>
    <x v="2"/>
    <x v="2"/>
    <n v="11"/>
    <n v="40180"/>
    <n v="241892"/>
  </r>
  <r>
    <s v="Shampoo"/>
    <s v="Color-safe"/>
    <x v="6"/>
    <x v="8"/>
    <x v="2"/>
    <x v="2"/>
    <n v="12"/>
    <n v="43218"/>
    <n v="268205"/>
  </r>
  <r>
    <s v="Shampoo"/>
    <s v="Color-safe"/>
    <x v="6"/>
    <x v="8"/>
    <x v="2"/>
    <x v="3"/>
    <n v="1"/>
    <n v="41552"/>
    <n v="264614"/>
  </r>
  <r>
    <s v="Shampoo"/>
    <s v="Color-safe"/>
    <x v="6"/>
    <x v="8"/>
    <x v="2"/>
    <x v="3"/>
    <n v="2"/>
    <n v="41230"/>
    <n v="264789"/>
  </r>
  <r>
    <s v="Shampoo"/>
    <s v="Color-safe"/>
    <x v="6"/>
    <x v="8"/>
    <x v="2"/>
    <x v="3"/>
    <n v="3"/>
    <n v="45934"/>
    <n v="293538"/>
  </r>
  <r>
    <s v="Shampoo"/>
    <s v="Color-safe"/>
    <x v="6"/>
    <x v="8"/>
    <x v="2"/>
    <x v="3"/>
    <n v="4"/>
    <n v="40397"/>
    <n v="252490"/>
  </r>
  <r>
    <s v="Shampoo"/>
    <s v="Color-safe"/>
    <x v="6"/>
    <x v="8"/>
    <x v="2"/>
    <x v="3"/>
    <n v="5"/>
    <n v="45080"/>
    <n v="271054"/>
  </r>
  <r>
    <s v="Shampoo"/>
    <s v="Color-safe"/>
    <x v="6"/>
    <x v="8"/>
    <x v="2"/>
    <x v="3"/>
    <n v="6"/>
    <n v="44835"/>
    <n v="280819"/>
  </r>
  <r>
    <s v="Shampoo"/>
    <s v="Color-safe"/>
    <x v="6"/>
    <x v="8"/>
    <x v="2"/>
    <x v="3"/>
    <n v="7"/>
    <n v="44366"/>
    <n v="276724"/>
  </r>
  <r>
    <s v="Shampoo"/>
    <s v="Color-safe"/>
    <x v="6"/>
    <x v="8"/>
    <x v="2"/>
    <x v="3"/>
    <n v="8"/>
    <n v="33068"/>
    <n v="206766"/>
  </r>
  <r>
    <s v="Shampoo"/>
    <s v="Color-safe"/>
    <x v="6"/>
    <x v="8"/>
    <x v="2"/>
    <x v="3"/>
    <n v="9"/>
    <n v="40320"/>
    <n v="253512"/>
  </r>
  <r>
    <s v="Shampoo"/>
    <s v="Color-safe"/>
    <x v="6"/>
    <x v="8"/>
    <x v="2"/>
    <x v="3"/>
    <n v="10"/>
    <n v="46396"/>
    <n v="288736"/>
  </r>
  <r>
    <s v="Shampoo"/>
    <s v="Color-safe"/>
    <x v="6"/>
    <x v="8"/>
    <x v="2"/>
    <x v="3"/>
    <n v="11"/>
    <n v="44401"/>
    <n v="276766"/>
  </r>
  <r>
    <s v="Shampoo"/>
    <s v="Color-safe"/>
    <x v="6"/>
    <x v="8"/>
    <x v="2"/>
    <x v="3"/>
    <n v="12"/>
    <n v="42371"/>
    <n v="268590"/>
  </r>
  <r>
    <s v="Shampoo"/>
    <s v="Color-safe"/>
    <x v="6"/>
    <x v="8"/>
    <x v="2"/>
    <x v="4"/>
    <n v="1"/>
    <n v="37128"/>
    <n v="237419"/>
  </r>
  <r>
    <s v="Shampoo"/>
    <s v="Color-safe"/>
    <x v="6"/>
    <x v="8"/>
    <x v="2"/>
    <x v="4"/>
    <n v="2"/>
    <n v="36288"/>
    <n v="237993"/>
  </r>
  <r>
    <s v="Shampoo"/>
    <s v="Color-safe"/>
    <x v="6"/>
    <x v="8"/>
    <x v="2"/>
    <x v="4"/>
    <n v="3"/>
    <n v="41104"/>
    <n v="270851"/>
  </r>
  <r>
    <s v="Shampoo"/>
    <s v="Color-safe"/>
    <x v="6"/>
    <x v="8"/>
    <x v="2"/>
    <x v="4"/>
    <n v="4"/>
    <n v="35413"/>
    <n v="233954"/>
  </r>
  <r>
    <s v="Shampoo"/>
    <s v="Color-safe"/>
    <x v="6"/>
    <x v="8"/>
    <x v="2"/>
    <x v="4"/>
    <n v="5"/>
    <n v="38703"/>
    <n v="255619"/>
  </r>
  <r>
    <s v="Shampoo"/>
    <s v="Color-safe"/>
    <x v="6"/>
    <x v="8"/>
    <x v="2"/>
    <x v="4"/>
    <n v="6"/>
    <n v="38990"/>
    <n v="256928"/>
  </r>
  <r>
    <s v="Shampoo"/>
    <s v="Color-safe"/>
    <x v="6"/>
    <x v="8"/>
    <x v="2"/>
    <x v="4"/>
    <n v="7"/>
    <n v="39375"/>
    <n v="259378"/>
  </r>
  <r>
    <s v="Shampoo"/>
    <s v="Color-safe"/>
    <x v="6"/>
    <x v="8"/>
    <x v="2"/>
    <x v="4"/>
    <n v="8"/>
    <n v="30793"/>
    <n v="203833"/>
  </r>
  <r>
    <s v="Shampoo"/>
    <s v="Color-safe"/>
    <x v="6"/>
    <x v="8"/>
    <x v="2"/>
    <x v="4"/>
    <n v="9"/>
    <n v="36407"/>
    <n v="243670"/>
  </r>
  <r>
    <s v="Shampoo"/>
    <s v="Color-safe"/>
    <x v="6"/>
    <x v="8"/>
    <x v="2"/>
    <x v="4"/>
    <n v="10"/>
    <n v="41720"/>
    <n v="277662"/>
  </r>
  <r>
    <s v="Shampoo"/>
    <s v="Color-safe"/>
    <x v="6"/>
    <x v="8"/>
    <x v="2"/>
    <x v="4"/>
    <n v="11"/>
    <n v="39529"/>
    <n v="269402"/>
  </r>
  <r>
    <s v="Shampoo"/>
    <s v="Color-safe"/>
    <x v="6"/>
    <x v="8"/>
    <x v="2"/>
    <x v="4"/>
    <n v="12"/>
    <n v="44310"/>
    <n v="299789"/>
  </r>
  <r>
    <s v="Shampoo"/>
    <s v="Color-safe"/>
    <x v="6"/>
    <x v="8"/>
    <x v="2"/>
    <x v="5"/>
    <n v="1"/>
    <n v="44065"/>
    <n v="295316"/>
  </r>
  <r>
    <s v="Shampoo"/>
    <s v="Color-safe"/>
    <x v="6"/>
    <x v="8"/>
    <x v="2"/>
    <x v="5"/>
    <n v="2"/>
    <n v="40467"/>
    <n v="266658"/>
  </r>
  <r>
    <s v="Shampoo"/>
    <s v="Color-safe"/>
    <x v="6"/>
    <x v="8"/>
    <x v="2"/>
    <x v="5"/>
    <n v="3"/>
    <n v="44674"/>
    <n v="310128"/>
  </r>
  <r>
    <s v="Shampoo"/>
    <s v="Color-safe"/>
    <x v="7"/>
    <x v="9"/>
    <x v="0"/>
    <x v="0"/>
    <n v="8"/>
    <n v="77"/>
    <n v="441"/>
  </r>
  <r>
    <s v="Shampoo"/>
    <s v="Color-safe"/>
    <x v="7"/>
    <x v="9"/>
    <x v="0"/>
    <x v="0"/>
    <n v="9"/>
    <n v="1176"/>
    <n v="7308"/>
  </r>
  <r>
    <s v="Shampoo"/>
    <s v="Color-safe"/>
    <x v="7"/>
    <x v="9"/>
    <x v="0"/>
    <x v="0"/>
    <n v="10"/>
    <n v="1526"/>
    <n v="9436"/>
  </r>
  <r>
    <s v="Shampoo"/>
    <s v="Color-safe"/>
    <x v="7"/>
    <x v="9"/>
    <x v="0"/>
    <x v="0"/>
    <n v="11"/>
    <n v="980"/>
    <n v="6027"/>
  </r>
  <r>
    <s v="Shampoo"/>
    <s v="Color-safe"/>
    <x v="7"/>
    <x v="9"/>
    <x v="0"/>
    <x v="0"/>
    <n v="12"/>
    <n v="1386"/>
    <n v="8575"/>
  </r>
  <r>
    <s v="Shampoo"/>
    <s v="Color-safe"/>
    <x v="7"/>
    <x v="9"/>
    <x v="0"/>
    <x v="1"/>
    <n v="1"/>
    <n v="1631"/>
    <n v="10087"/>
  </r>
  <r>
    <s v="Shampoo"/>
    <s v="Color-safe"/>
    <x v="7"/>
    <x v="9"/>
    <x v="0"/>
    <x v="1"/>
    <n v="2"/>
    <n v="1764"/>
    <n v="10885"/>
  </r>
  <r>
    <s v="Shampoo"/>
    <s v="Color-safe"/>
    <x v="7"/>
    <x v="9"/>
    <x v="0"/>
    <x v="1"/>
    <n v="3"/>
    <n v="1043"/>
    <n v="6433"/>
  </r>
  <r>
    <s v="Shampoo"/>
    <s v="Color-safe"/>
    <x v="7"/>
    <x v="9"/>
    <x v="0"/>
    <x v="1"/>
    <n v="4"/>
    <n v="2338"/>
    <n v="14469"/>
  </r>
  <r>
    <s v="Shampoo"/>
    <s v="Color-safe"/>
    <x v="7"/>
    <x v="9"/>
    <x v="0"/>
    <x v="1"/>
    <n v="5"/>
    <n v="1659"/>
    <n v="10241"/>
  </r>
  <r>
    <s v="Shampoo"/>
    <s v="Color-safe"/>
    <x v="7"/>
    <x v="9"/>
    <x v="0"/>
    <x v="1"/>
    <n v="6"/>
    <n v="2324"/>
    <n v="14406"/>
  </r>
  <r>
    <s v="Shampoo"/>
    <s v="Color-safe"/>
    <x v="7"/>
    <x v="9"/>
    <x v="0"/>
    <x v="1"/>
    <n v="7"/>
    <n v="2359"/>
    <n v="14588"/>
  </r>
  <r>
    <s v="Shampoo"/>
    <s v="Color-safe"/>
    <x v="7"/>
    <x v="9"/>
    <x v="0"/>
    <x v="1"/>
    <n v="8"/>
    <n v="1967"/>
    <n v="12215"/>
  </r>
  <r>
    <s v="Shampoo"/>
    <s v="Color-safe"/>
    <x v="7"/>
    <x v="9"/>
    <x v="0"/>
    <x v="1"/>
    <n v="9"/>
    <n v="1736"/>
    <n v="10766"/>
  </r>
  <r>
    <s v="Shampoo"/>
    <s v="Color-safe"/>
    <x v="7"/>
    <x v="9"/>
    <x v="0"/>
    <x v="1"/>
    <n v="10"/>
    <n v="2296"/>
    <n v="14245"/>
  </r>
  <r>
    <s v="Shampoo"/>
    <s v="Color-safe"/>
    <x v="7"/>
    <x v="9"/>
    <x v="0"/>
    <x v="1"/>
    <n v="11"/>
    <n v="1449"/>
    <n v="8953"/>
  </r>
  <r>
    <s v="Shampoo"/>
    <s v="Color-safe"/>
    <x v="7"/>
    <x v="9"/>
    <x v="0"/>
    <x v="1"/>
    <n v="12"/>
    <n v="2597"/>
    <n v="16100"/>
  </r>
  <r>
    <s v="Shampoo"/>
    <s v="Color-safe"/>
    <x v="7"/>
    <x v="9"/>
    <x v="0"/>
    <x v="2"/>
    <n v="1"/>
    <n v="1946"/>
    <n v="12054"/>
  </r>
  <r>
    <s v="Shampoo"/>
    <s v="Color-safe"/>
    <x v="7"/>
    <x v="9"/>
    <x v="0"/>
    <x v="2"/>
    <n v="2"/>
    <n v="2023"/>
    <n v="12516"/>
  </r>
  <r>
    <s v="Shampoo"/>
    <s v="Color-safe"/>
    <x v="7"/>
    <x v="9"/>
    <x v="0"/>
    <x v="2"/>
    <n v="3"/>
    <n v="2086"/>
    <n v="12929"/>
  </r>
  <r>
    <s v="Shampoo"/>
    <s v="Color-safe"/>
    <x v="7"/>
    <x v="9"/>
    <x v="0"/>
    <x v="2"/>
    <n v="4"/>
    <n v="3682"/>
    <n v="22792"/>
  </r>
  <r>
    <s v="Shampoo"/>
    <s v="Color-safe"/>
    <x v="7"/>
    <x v="9"/>
    <x v="0"/>
    <x v="2"/>
    <n v="5"/>
    <n v="994"/>
    <n v="6174"/>
  </r>
  <r>
    <s v="Shampoo"/>
    <s v="Color-safe"/>
    <x v="7"/>
    <x v="9"/>
    <x v="0"/>
    <x v="2"/>
    <n v="6"/>
    <n v="1855"/>
    <n v="11494"/>
  </r>
  <r>
    <s v="Shampoo"/>
    <s v="Color-safe"/>
    <x v="7"/>
    <x v="9"/>
    <x v="0"/>
    <x v="2"/>
    <n v="7"/>
    <n v="1932"/>
    <n v="11942"/>
  </r>
  <r>
    <s v="Shampoo"/>
    <s v="Color-safe"/>
    <x v="7"/>
    <x v="9"/>
    <x v="0"/>
    <x v="2"/>
    <n v="8"/>
    <n v="2009"/>
    <n v="12411"/>
  </r>
  <r>
    <s v="Shampoo"/>
    <s v="Color-safe"/>
    <x v="7"/>
    <x v="9"/>
    <x v="0"/>
    <x v="2"/>
    <n v="9"/>
    <n v="1330"/>
    <n v="8218"/>
  </r>
  <r>
    <s v="Shampoo"/>
    <s v="Color-safe"/>
    <x v="7"/>
    <x v="9"/>
    <x v="0"/>
    <x v="2"/>
    <n v="10"/>
    <n v="1876"/>
    <n v="11662"/>
  </r>
  <r>
    <s v="Shampoo"/>
    <s v="Color-safe"/>
    <x v="7"/>
    <x v="9"/>
    <x v="0"/>
    <x v="2"/>
    <n v="11"/>
    <n v="2338"/>
    <n v="14343"/>
  </r>
  <r>
    <s v="Shampoo"/>
    <s v="Color-safe"/>
    <x v="7"/>
    <x v="9"/>
    <x v="0"/>
    <x v="2"/>
    <n v="12"/>
    <n v="1330"/>
    <n v="8155"/>
  </r>
  <r>
    <s v="Shampoo"/>
    <s v="Color-safe"/>
    <x v="7"/>
    <x v="9"/>
    <x v="0"/>
    <x v="3"/>
    <n v="1"/>
    <n v="1225"/>
    <n v="7539"/>
  </r>
  <r>
    <s v="Shampoo"/>
    <s v="Color-safe"/>
    <x v="7"/>
    <x v="9"/>
    <x v="0"/>
    <x v="3"/>
    <n v="2"/>
    <n v="980"/>
    <n v="5992"/>
  </r>
  <r>
    <s v="Shampoo"/>
    <s v="Color-safe"/>
    <x v="7"/>
    <x v="9"/>
    <x v="0"/>
    <x v="3"/>
    <n v="3"/>
    <n v="2072"/>
    <n v="12747"/>
  </r>
  <r>
    <s v="Shampoo"/>
    <s v="Color-safe"/>
    <x v="7"/>
    <x v="9"/>
    <x v="0"/>
    <x v="3"/>
    <n v="4"/>
    <n v="1449"/>
    <n v="8911"/>
  </r>
  <r>
    <s v="Shampoo"/>
    <s v="Color-safe"/>
    <x v="7"/>
    <x v="9"/>
    <x v="0"/>
    <x v="3"/>
    <n v="5"/>
    <n v="833"/>
    <n v="5152"/>
  </r>
  <r>
    <s v="Shampoo"/>
    <s v="Color-safe"/>
    <x v="7"/>
    <x v="9"/>
    <x v="0"/>
    <x v="3"/>
    <n v="6"/>
    <n v="1029"/>
    <n v="6370"/>
  </r>
  <r>
    <s v="Shampoo"/>
    <s v="Color-safe"/>
    <x v="7"/>
    <x v="9"/>
    <x v="0"/>
    <x v="3"/>
    <n v="7"/>
    <n v="1568"/>
    <n v="9653"/>
  </r>
  <r>
    <s v="Shampoo"/>
    <s v="Color-safe"/>
    <x v="7"/>
    <x v="9"/>
    <x v="0"/>
    <x v="3"/>
    <n v="8"/>
    <n v="847"/>
    <n v="5243"/>
  </r>
  <r>
    <s v="Shampoo"/>
    <s v="Color-safe"/>
    <x v="7"/>
    <x v="9"/>
    <x v="0"/>
    <x v="3"/>
    <n v="9"/>
    <n v="798"/>
    <n v="4893"/>
  </r>
  <r>
    <s v="Shampoo"/>
    <s v="Color-safe"/>
    <x v="7"/>
    <x v="9"/>
    <x v="0"/>
    <x v="3"/>
    <n v="10"/>
    <n v="2156"/>
    <n v="13230"/>
  </r>
  <r>
    <s v="Shampoo"/>
    <s v="Color-safe"/>
    <x v="7"/>
    <x v="9"/>
    <x v="0"/>
    <x v="3"/>
    <n v="11"/>
    <n v="861"/>
    <n v="5271"/>
  </r>
  <r>
    <s v="Shampoo"/>
    <s v="Color-safe"/>
    <x v="7"/>
    <x v="9"/>
    <x v="0"/>
    <x v="3"/>
    <n v="12"/>
    <n v="1071"/>
    <n v="6573"/>
  </r>
  <r>
    <s v="Shampoo"/>
    <s v="Color-safe"/>
    <x v="7"/>
    <x v="9"/>
    <x v="0"/>
    <x v="4"/>
    <n v="1"/>
    <n v="1015"/>
    <n v="6286"/>
  </r>
  <r>
    <s v="Shampoo"/>
    <s v="Color-safe"/>
    <x v="7"/>
    <x v="9"/>
    <x v="0"/>
    <x v="4"/>
    <n v="2"/>
    <n v="903"/>
    <n v="5530"/>
  </r>
  <r>
    <s v="Shampoo"/>
    <s v="Color-safe"/>
    <x v="7"/>
    <x v="9"/>
    <x v="0"/>
    <x v="4"/>
    <n v="3"/>
    <n v="819"/>
    <n v="5047"/>
  </r>
  <r>
    <s v="Shampoo"/>
    <s v="Color-safe"/>
    <x v="7"/>
    <x v="9"/>
    <x v="0"/>
    <x v="4"/>
    <n v="4"/>
    <n v="847"/>
    <n v="5229"/>
  </r>
  <r>
    <s v="Shampoo"/>
    <s v="Color-safe"/>
    <x v="7"/>
    <x v="9"/>
    <x v="0"/>
    <x v="4"/>
    <n v="5"/>
    <n v="1239"/>
    <n v="7623"/>
  </r>
  <r>
    <s v="Shampoo"/>
    <s v="Color-safe"/>
    <x v="7"/>
    <x v="9"/>
    <x v="0"/>
    <x v="4"/>
    <n v="6"/>
    <n v="875"/>
    <n v="5348"/>
  </r>
  <r>
    <s v="Shampoo"/>
    <s v="Color-safe"/>
    <x v="7"/>
    <x v="9"/>
    <x v="0"/>
    <x v="4"/>
    <n v="7"/>
    <n v="1421"/>
    <n v="8715"/>
  </r>
  <r>
    <s v="Shampoo"/>
    <s v="Color-safe"/>
    <x v="7"/>
    <x v="9"/>
    <x v="0"/>
    <x v="4"/>
    <n v="8"/>
    <n v="1008"/>
    <n v="6174"/>
  </r>
  <r>
    <s v="Shampoo"/>
    <s v="Color-safe"/>
    <x v="7"/>
    <x v="9"/>
    <x v="0"/>
    <x v="4"/>
    <n v="9"/>
    <n v="1477"/>
    <n v="9044"/>
  </r>
  <r>
    <s v="Shampoo"/>
    <s v="Color-safe"/>
    <x v="7"/>
    <x v="9"/>
    <x v="0"/>
    <x v="4"/>
    <n v="10"/>
    <n v="1071"/>
    <n v="6601"/>
  </r>
  <r>
    <s v="Shampoo"/>
    <s v="Color-safe"/>
    <x v="7"/>
    <x v="9"/>
    <x v="0"/>
    <x v="4"/>
    <n v="11"/>
    <n v="798"/>
    <n v="4851"/>
  </r>
  <r>
    <s v="Shampoo"/>
    <s v="Color-safe"/>
    <x v="7"/>
    <x v="9"/>
    <x v="0"/>
    <x v="4"/>
    <n v="12"/>
    <n v="1421"/>
    <n v="9184"/>
  </r>
  <r>
    <s v="Shampoo"/>
    <s v="Color-safe"/>
    <x v="7"/>
    <x v="9"/>
    <x v="0"/>
    <x v="5"/>
    <n v="1"/>
    <n v="1197"/>
    <n v="8589"/>
  </r>
  <r>
    <s v="Shampoo"/>
    <s v="Color-safe"/>
    <x v="7"/>
    <x v="9"/>
    <x v="0"/>
    <x v="5"/>
    <n v="2"/>
    <n v="952"/>
    <n v="6811"/>
  </r>
  <r>
    <s v="Shampoo"/>
    <s v="Color-safe"/>
    <x v="7"/>
    <x v="9"/>
    <x v="0"/>
    <x v="5"/>
    <n v="3"/>
    <n v="1085"/>
    <n v="7735"/>
  </r>
  <r>
    <s v="Shampoo"/>
    <s v="Color-safe"/>
    <x v="7"/>
    <x v="9"/>
    <x v="1"/>
    <x v="0"/>
    <n v="9"/>
    <n v="210"/>
    <n v="1316"/>
  </r>
  <r>
    <s v="Shampoo"/>
    <s v="Color-safe"/>
    <x v="7"/>
    <x v="9"/>
    <x v="1"/>
    <x v="0"/>
    <n v="10"/>
    <n v="574"/>
    <n v="3507"/>
  </r>
  <r>
    <s v="Shampoo"/>
    <s v="Color-safe"/>
    <x v="7"/>
    <x v="9"/>
    <x v="1"/>
    <x v="0"/>
    <n v="11"/>
    <n v="574"/>
    <n v="3521"/>
  </r>
  <r>
    <s v="Shampoo"/>
    <s v="Color-safe"/>
    <x v="7"/>
    <x v="9"/>
    <x v="1"/>
    <x v="0"/>
    <n v="12"/>
    <n v="861"/>
    <n v="5334"/>
  </r>
  <r>
    <s v="Shampoo"/>
    <s v="Color-safe"/>
    <x v="7"/>
    <x v="9"/>
    <x v="1"/>
    <x v="1"/>
    <n v="1"/>
    <n v="574"/>
    <n v="3563"/>
  </r>
  <r>
    <s v="Shampoo"/>
    <s v="Color-safe"/>
    <x v="7"/>
    <x v="9"/>
    <x v="1"/>
    <x v="1"/>
    <n v="2"/>
    <n v="455"/>
    <n v="2856"/>
  </r>
  <r>
    <s v="Shampoo"/>
    <s v="Color-safe"/>
    <x v="7"/>
    <x v="9"/>
    <x v="1"/>
    <x v="1"/>
    <n v="3"/>
    <n v="819"/>
    <n v="5131"/>
  </r>
  <r>
    <s v="Shampoo"/>
    <s v="Color-safe"/>
    <x v="7"/>
    <x v="9"/>
    <x v="1"/>
    <x v="1"/>
    <n v="4"/>
    <n v="707"/>
    <n v="4382"/>
  </r>
  <r>
    <s v="Shampoo"/>
    <s v="Color-safe"/>
    <x v="7"/>
    <x v="9"/>
    <x v="1"/>
    <x v="1"/>
    <n v="5"/>
    <n v="1393"/>
    <n v="8610"/>
  </r>
  <r>
    <s v="Shampoo"/>
    <s v="Color-safe"/>
    <x v="7"/>
    <x v="9"/>
    <x v="1"/>
    <x v="1"/>
    <n v="6"/>
    <n v="1239"/>
    <n v="7644"/>
  </r>
  <r>
    <s v="Shampoo"/>
    <s v="Color-safe"/>
    <x v="7"/>
    <x v="9"/>
    <x v="1"/>
    <x v="1"/>
    <n v="7"/>
    <n v="2037"/>
    <n v="12628"/>
  </r>
  <r>
    <s v="Shampoo"/>
    <s v="Color-safe"/>
    <x v="7"/>
    <x v="9"/>
    <x v="1"/>
    <x v="1"/>
    <n v="8"/>
    <n v="1890"/>
    <n v="11718"/>
  </r>
  <r>
    <s v="Shampoo"/>
    <s v="Color-safe"/>
    <x v="7"/>
    <x v="9"/>
    <x v="1"/>
    <x v="1"/>
    <n v="9"/>
    <n v="1708"/>
    <n v="10570"/>
  </r>
  <r>
    <s v="Shampoo"/>
    <s v="Color-safe"/>
    <x v="7"/>
    <x v="9"/>
    <x v="1"/>
    <x v="1"/>
    <n v="10"/>
    <n v="1407"/>
    <n v="8729"/>
  </r>
  <r>
    <s v="Shampoo"/>
    <s v="Color-safe"/>
    <x v="7"/>
    <x v="9"/>
    <x v="1"/>
    <x v="1"/>
    <n v="11"/>
    <n v="1890"/>
    <n v="11690"/>
  </r>
  <r>
    <s v="Shampoo"/>
    <s v="Color-safe"/>
    <x v="7"/>
    <x v="9"/>
    <x v="1"/>
    <x v="1"/>
    <n v="12"/>
    <n v="1253"/>
    <n v="7777"/>
  </r>
  <r>
    <s v="Shampoo"/>
    <s v="Color-safe"/>
    <x v="7"/>
    <x v="9"/>
    <x v="1"/>
    <x v="2"/>
    <n v="1"/>
    <n v="1267"/>
    <n v="7819"/>
  </r>
  <r>
    <s v="Shampoo"/>
    <s v="Color-safe"/>
    <x v="7"/>
    <x v="9"/>
    <x v="1"/>
    <x v="2"/>
    <n v="2"/>
    <n v="1281"/>
    <n v="7945"/>
  </r>
  <r>
    <s v="Shampoo"/>
    <s v="Color-safe"/>
    <x v="7"/>
    <x v="9"/>
    <x v="1"/>
    <x v="2"/>
    <n v="3"/>
    <n v="2163"/>
    <n v="13384"/>
  </r>
  <r>
    <s v="Shampoo"/>
    <s v="Color-safe"/>
    <x v="7"/>
    <x v="9"/>
    <x v="1"/>
    <x v="2"/>
    <n v="4"/>
    <n v="1120"/>
    <n v="6958"/>
  </r>
  <r>
    <s v="Shampoo"/>
    <s v="Color-safe"/>
    <x v="7"/>
    <x v="9"/>
    <x v="1"/>
    <x v="2"/>
    <n v="5"/>
    <n v="1344"/>
    <n v="8323"/>
  </r>
  <r>
    <s v="Shampoo"/>
    <s v="Color-safe"/>
    <x v="7"/>
    <x v="9"/>
    <x v="1"/>
    <x v="2"/>
    <n v="6"/>
    <n v="1946"/>
    <n v="12033"/>
  </r>
  <r>
    <s v="Shampoo"/>
    <s v="Color-safe"/>
    <x v="7"/>
    <x v="9"/>
    <x v="1"/>
    <x v="2"/>
    <n v="7"/>
    <n v="1785"/>
    <n v="11039"/>
  </r>
  <r>
    <s v="Shampoo"/>
    <s v="Color-safe"/>
    <x v="7"/>
    <x v="9"/>
    <x v="1"/>
    <x v="2"/>
    <n v="8"/>
    <n v="1393"/>
    <n v="8666"/>
  </r>
  <r>
    <s v="Shampoo"/>
    <s v="Color-safe"/>
    <x v="7"/>
    <x v="9"/>
    <x v="1"/>
    <x v="2"/>
    <n v="9"/>
    <n v="938"/>
    <n v="5845"/>
  </r>
  <r>
    <s v="Shampoo"/>
    <s v="Color-safe"/>
    <x v="7"/>
    <x v="9"/>
    <x v="1"/>
    <x v="2"/>
    <n v="10"/>
    <n v="1484"/>
    <n v="9198"/>
  </r>
  <r>
    <s v="Shampoo"/>
    <s v="Color-safe"/>
    <x v="7"/>
    <x v="9"/>
    <x v="1"/>
    <x v="2"/>
    <n v="11"/>
    <n v="910"/>
    <n v="5649"/>
  </r>
  <r>
    <s v="Shampoo"/>
    <s v="Color-safe"/>
    <x v="7"/>
    <x v="9"/>
    <x v="1"/>
    <x v="2"/>
    <n v="12"/>
    <n v="938"/>
    <n v="5782"/>
  </r>
  <r>
    <s v="Shampoo"/>
    <s v="Color-safe"/>
    <x v="7"/>
    <x v="9"/>
    <x v="1"/>
    <x v="3"/>
    <n v="1"/>
    <n v="1281"/>
    <n v="7819"/>
  </r>
  <r>
    <s v="Shampoo"/>
    <s v="Color-safe"/>
    <x v="7"/>
    <x v="9"/>
    <x v="1"/>
    <x v="3"/>
    <n v="2"/>
    <n v="693"/>
    <n v="4228"/>
  </r>
  <r>
    <s v="Shampoo"/>
    <s v="Color-safe"/>
    <x v="7"/>
    <x v="9"/>
    <x v="1"/>
    <x v="3"/>
    <n v="3"/>
    <n v="1393"/>
    <n v="8589"/>
  </r>
  <r>
    <s v="Shampoo"/>
    <s v="Color-safe"/>
    <x v="7"/>
    <x v="9"/>
    <x v="1"/>
    <x v="3"/>
    <n v="4"/>
    <n v="511"/>
    <n v="3157"/>
  </r>
  <r>
    <s v="Shampoo"/>
    <s v="Color-safe"/>
    <x v="7"/>
    <x v="9"/>
    <x v="1"/>
    <x v="3"/>
    <n v="5"/>
    <n v="875"/>
    <n v="5404"/>
  </r>
  <r>
    <s v="Shampoo"/>
    <s v="Color-safe"/>
    <x v="7"/>
    <x v="9"/>
    <x v="1"/>
    <x v="3"/>
    <n v="6"/>
    <n v="819"/>
    <n v="5026"/>
  </r>
  <r>
    <s v="Shampoo"/>
    <s v="Color-safe"/>
    <x v="7"/>
    <x v="9"/>
    <x v="1"/>
    <x v="3"/>
    <n v="7"/>
    <n v="651"/>
    <n v="3969"/>
  </r>
  <r>
    <s v="Shampoo"/>
    <s v="Color-safe"/>
    <x v="7"/>
    <x v="9"/>
    <x v="1"/>
    <x v="3"/>
    <n v="8"/>
    <n v="1071"/>
    <n v="6552"/>
  </r>
  <r>
    <s v="Shampoo"/>
    <s v="Color-safe"/>
    <x v="7"/>
    <x v="9"/>
    <x v="1"/>
    <x v="3"/>
    <n v="9"/>
    <n v="728"/>
    <n v="4459"/>
  </r>
  <r>
    <s v="Shampoo"/>
    <s v="Color-safe"/>
    <x v="7"/>
    <x v="9"/>
    <x v="1"/>
    <x v="3"/>
    <n v="10"/>
    <n v="924"/>
    <n v="5726"/>
  </r>
  <r>
    <s v="Shampoo"/>
    <s v="Color-safe"/>
    <x v="7"/>
    <x v="9"/>
    <x v="1"/>
    <x v="3"/>
    <n v="11"/>
    <n v="952"/>
    <n v="5845"/>
  </r>
  <r>
    <s v="Shampoo"/>
    <s v="Color-safe"/>
    <x v="7"/>
    <x v="9"/>
    <x v="1"/>
    <x v="3"/>
    <n v="12"/>
    <n v="756"/>
    <n v="4683"/>
  </r>
  <r>
    <s v="Shampoo"/>
    <s v="Color-safe"/>
    <x v="7"/>
    <x v="9"/>
    <x v="1"/>
    <x v="4"/>
    <n v="1"/>
    <n v="707"/>
    <n v="4305"/>
  </r>
  <r>
    <s v="Shampoo"/>
    <s v="Color-safe"/>
    <x v="7"/>
    <x v="9"/>
    <x v="1"/>
    <x v="4"/>
    <n v="2"/>
    <n v="833"/>
    <n v="5138"/>
  </r>
  <r>
    <s v="Shampoo"/>
    <s v="Color-safe"/>
    <x v="7"/>
    <x v="9"/>
    <x v="1"/>
    <x v="4"/>
    <n v="3"/>
    <n v="483"/>
    <n v="2989"/>
  </r>
  <r>
    <s v="Shampoo"/>
    <s v="Color-safe"/>
    <x v="7"/>
    <x v="9"/>
    <x v="1"/>
    <x v="4"/>
    <n v="4"/>
    <n v="1134"/>
    <n v="6993"/>
  </r>
  <r>
    <s v="Shampoo"/>
    <s v="Color-safe"/>
    <x v="7"/>
    <x v="9"/>
    <x v="1"/>
    <x v="4"/>
    <n v="5"/>
    <n v="742"/>
    <n v="4557"/>
  </r>
  <r>
    <s v="Shampoo"/>
    <s v="Color-safe"/>
    <x v="7"/>
    <x v="9"/>
    <x v="1"/>
    <x v="4"/>
    <n v="6"/>
    <n v="1015"/>
    <n v="6209"/>
  </r>
  <r>
    <s v="Shampoo"/>
    <s v="Color-safe"/>
    <x v="7"/>
    <x v="9"/>
    <x v="1"/>
    <x v="4"/>
    <n v="7"/>
    <n v="756"/>
    <n v="4620"/>
  </r>
  <r>
    <s v="Shampoo"/>
    <s v="Color-safe"/>
    <x v="7"/>
    <x v="9"/>
    <x v="1"/>
    <x v="4"/>
    <n v="8"/>
    <n v="616"/>
    <n v="3745"/>
  </r>
  <r>
    <s v="Shampoo"/>
    <s v="Color-safe"/>
    <x v="7"/>
    <x v="9"/>
    <x v="1"/>
    <x v="4"/>
    <n v="9"/>
    <n v="994"/>
    <n v="6069"/>
  </r>
  <r>
    <s v="Shampoo"/>
    <s v="Color-safe"/>
    <x v="7"/>
    <x v="9"/>
    <x v="1"/>
    <x v="4"/>
    <n v="10"/>
    <n v="1085"/>
    <n v="6678"/>
  </r>
  <r>
    <s v="Shampoo"/>
    <s v="Color-safe"/>
    <x v="7"/>
    <x v="9"/>
    <x v="1"/>
    <x v="4"/>
    <n v="11"/>
    <n v="665"/>
    <n v="4074"/>
  </r>
  <r>
    <s v="Shampoo"/>
    <s v="Color-safe"/>
    <x v="7"/>
    <x v="9"/>
    <x v="1"/>
    <x v="4"/>
    <n v="12"/>
    <n v="1190"/>
    <n v="8001"/>
  </r>
  <r>
    <s v="Shampoo"/>
    <s v="Color-safe"/>
    <x v="7"/>
    <x v="9"/>
    <x v="1"/>
    <x v="5"/>
    <n v="1"/>
    <n v="455"/>
    <n v="3311"/>
  </r>
  <r>
    <s v="Shampoo"/>
    <s v="Color-safe"/>
    <x v="7"/>
    <x v="9"/>
    <x v="1"/>
    <x v="5"/>
    <n v="2"/>
    <n v="861"/>
    <n v="6118"/>
  </r>
  <r>
    <s v="Shampoo"/>
    <s v="Color-safe"/>
    <x v="7"/>
    <x v="9"/>
    <x v="1"/>
    <x v="5"/>
    <n v="3"/>
    <n v="1015"/>
    <n v="7280"/>
  </r>
  <r>
    <s v="Shampoo"/>
    <s v="Color-safe"/>
    <x v="7"/>
    <x v="9"/>
    <x v="2"/>
    <x v="0"/>
    <n v="9"/>
    <n v="168"/>
    <n v="1057"/>
  </r>
  <r>
    <s v="Shampoo"/>
    <s v="Color-safe"/>
    <x v="7"/>
    <x v="9"/>
    <x v="2"/>
    <x v="0"/>
    <n v="10"/>
    <n v="1085"/>
    <n v="6748"/>
  </r>
  <r>
    <s v="Shampoo"/>
    <s v="Color-safe"/>
    <x v="7"/>
    <x v="9"/>
    <x v="2"/>
    <x v="0"/>
    <n v="11"/>
    <n v="938"/>
    <n v="5817"/>
  </r>
  <r>
    <s v="Shampoo"/>
    <s v="Color-safe"/>
    <x v="7"/>
    <x v="9"/>
    <x v="2"/>
    <x v="0"/>
    <n v="12"/>
    <n v="588"/>
    <n v="3640"/>
  </r>
  <r>
    <s v="Shampoo"/>
    <s v="Color-safe"/>
    <x v="7"/>
    <x v="9"/>
    <x v="2"/>
    <x v="1"/>
    <n v="1"/>
    <n v="574"/>
    <n v="3563"/>
  </r>
  <r>
    <s v="Shampoo"/>
    <s v="Color-safe"/>
    <x v="7"/>
    <x v="9"/>
    <x v="2"/>
    <x v="1"/>
    <n v="2"/>
    <n v="350"/>
    <n v="2219"/>
  </r>
  <r>
    <s v="Shampoo"/>
    <s v="Color-safe"/>
    <x v="7"/>
    <x v="9"/>
    <x v="2"/>
    <x v="1"/>
    <n v="3"/>
    <n v="756"/>
    <n v="4697"/>
  </r>
  <r>
    <s v="Shampoo"/>
    <s v="Color-safe"/>
    <x v="7"/>
    <x v="9"/>
    <x v="2"/>
    <x v="1"/>
    <n v="4"/>
    <n v="259"/>
    <n v="1617"/>
  </r>
  <r>
    <s v="Shampoo"/>
    <s v="Color-safe"/>
    <x v="7"/>
    <x v="9"/>
    <x v="2"/>
    <x v="1"/>
    <n v="5"/>
    <n v="966"/>
    <n v="5999"/>
  </r>
  <r>
    <s v="Shampoo"/>
    <s v="Color-safe"/>
    <x v="7"/>
    <x v="9"/>
    <x v="2"/>
    <x v="1"/>
    <n v="6"/>
    <n v="721"/>
    <n v="4473"/>
  </r>
  <r>
    <s v="Shampoo"/>
    <s v="Color-safe"/>
    <x v="7"/>
    <x v="9"/>
    <x v="2"/>
    <x v="1"/>
    <n v="7"/>
    <n v="1407"/>
    <n v="8715"/>
  </r>
  <r>
    <s v="Shampoo"/>
    <s v="Color-safe"/>
    <x v="7"/>
    <x v="9"/>
    <x v="2"/>
    <x v="1"/>
    <n v="8"/>
    <n v="364"/>
    <n v="2296"/>
  </r>
  <r>
    <s v="Shampoo"/>
    <s v="Color-safe"/>
    <x v="7"/>
    <x v="9"/>
    <x v="2"/>
    <x v="1"/>
    <n v="9"/>
    <n v="1302"/>
    <n v="8064"/>
  </r>
  <r>
    <s v="Shampoo"/>
    <s v="Color-safe"/>
    <x v="7"/>
    <x v="9"/>
    <x v="2"/>
    <x v="1"/>
    <n v="10"/>
    <n v="259"/>
    <n v="1659"/>
  </r>
  <r>
    <s v="Shampoo"/>
    <s v="Color-safe"/>
    <x v="7"/>
    <x v="9"/>
    <x v="2"/>
    <x v="1"/>
    <n v="11"/>
    <n v="1085"/>
    <n v="6720"/>
  </r>
  <r>
    <s v="Shampoo"/>
    <s v="Color-safe"/>
    <x v="7"/>
    <x v="9"/>
    <x v="2"/>
    <x v="1"/>
    <n v="12"/>
    <n v="1197"/>
    <n v="7413"/>
  </r>
  <r>
    <s v="Shampoo"/>
    <s v="Color-safe"/>
    <x v="7"/>
    <x v="9"/>
    <x v="2"/>
    <x v="2"/>
    <n v="1"/>
    <n v="966"/>
    <n v="5992"/>
  </r>
  <r>
    <s v="Shampoo"/>
    <s v="Color-safe"/>
    <x v="7"/>
    <x v="9"/>
    <x v="2"/>
    <x v="2"/>
    <n v="2"/>
    <n v="616"/>
    <n v="3836"/>
  </r>
  <r>
    <s v="Shampoo"/>
    <s v="Color-safe"/>
    <x v="7"/>
    <x v="9"/>
    <x v="2"/>
    <x v="2"/>
    <n v="3"/>
    <n v="756"/>
    <n v="4711"/>
  </r>
  <r>
    <s v="Shampoo"/>
    <s v="Color-safe"/>
    <x v="7"/>
    <x v="9"/>
    <x v="2"/>
    <x v="2"/>
    <n v="4"/>
    <n v="455"/>
    <n v="2793"/>
  </r>
  <r>
    <s v="Shampoo"/>
    <s v="Color-safe"/>
    <x v="7"/>
    <x v="9"/>
    <x v="2"/>
    <x v="2"/>
    <n v="5"/>
    <n v="4361"/>
    <n v="26985"/>
  </r>
  <r>
    <s v="Shampoo"/>
    <s v="Color-safe"/>
    <x v="7"/>
    <x v="9"/>
    <x v="2"/>
    <x v="2"/>
    <n v="6"/>
    <n v="1162"/>
    <n v="7231"/>
  </r>
  <r>
    <s v="Shampoo"/>
    <s v="Color-safe"/>
    <x v="7"/>
    <x v="9"/>
    <x v="2"/>
    <x v="2"/>
    <n v="7"/>
    <n v="1869"/>
    <n v="11536"/>
  </r>
  <r>
    <s v="Shampoo"/>
    <s v="Color-safe"/>
    <x v="7"/>
    <x v="9"/>
    <x v="2"/>
    <x v="2"/>
    <n v="8"/>
    <n v="1225"/>
    <n v="7595"/>
  </r>
  <r>
    <s v="Shampoo"/>
    <s v="Color-safe"/>
    <x v="7"/>
    <x v="9"/>
    <x v="2"/>
    <x v="2"/>
    <n v="9"/>
    <n v="861"/>
    <n v="5299"/>
  </r>
  <r>
    <s v="Shampoo"/>
    <s v="Color-safe"/>
    <x v="7"/>
    <x v="9"/>
    <x v="2"/>
    <x v="2"/>
    <n v="10"/>
    <n v="1239"/>
    <n v="7658"/>
  </r>
  <r>
    <s v="Shampoo"/>
    <s v="Color-safe"/>
    <x v="7"/>
    <x v="9"/>
    <x v="2"/>
    <x v="2"/>
    <n v="11"/>
    <n v="910"/>
    <n v="5600"/>
  </r>
  <r>
    <s v="Shampoo"/>
    <s v="Color-safe"/>
    <x v="7"/>
    <x v="9"/>
    <x v="2"/>
    <x v="2"/>
    <n v="12"/>
    <n v="1085"/>
    <n v="6643"/>
  </r>
  <r>
    <s v="Shampoo"/>
    <s v="Color-safe"/>
    <x v="7"/>
    <x v="9"/>
    <x v="2"/>
    <x v="3"/>
    <n v="1"/>
    <n v="875"/>
    <n v="5334"/>
  </r>
  <r>
    <s v="Shampoo"/>
    <s v="Color-safe"/>
    <x v="7"/>
    <x v="9"/>
    <x v="2"/>
    <x v="3"/>
    <n v="2"/>
    <n v="560"/>
    <n v="3472"/>
  </r>
  <r>
    <s v="Shampoo"/>
    <s v="Color-safe"/>
    <x v="7"/>
    <x v="9"/>
    <x v="2"/>
    <x v="3"/>
    <n v="3"/>
    <n v="742"/>
    <n v="4578"/>
  </r>
  <r>
    <s v="Shampoo"/>
    <s v="Color-safe"/>
    <x v="7"/>
    <x v="9"/>
    <x v="2"/>
    <x v="3"/>
    <n v="4"/>
    <n v="378"/>
    <n v="2310"/>
  </r>
  <r>
    <s v="Shampoo"/>
    <s v="Color-safe"/>
    <x v="7"/>
    <x v="9"/>
    <x v="2"/>
    <x v="3"/>
    <n v="5"/>
    <n v="378"/>
    <n v="2296"/>
  </r>
  <r>
    <s v="Shampoo"/>
    <s v="Color-safe"/>
    <x v="7"/>
    <x v="9"/>
    <x v="2"/>
    <x v="3"/>
    <n v="6"/>
    <n v="903"/>
    <n v="5558"/>
  </r>
  <r>
    <s v="Shampoo"/>
    <s v="Color-safe"/>
    <x v="7"/>
    <x v="9"/>
    <x v="2"/>
    <x v="3"/>
    <n v="7"/>
    <n v="728"/>
    <n v="4501"/>
  </r>
  <r>
    <s v="Shampoo"/>
    <s v="Color-safe"/>
    <x v="7"/>
    <x v="9"/>
    <x v="2"/>
    <x v="3"/>
    <n v="8"/>
    <n v="329"/>
    <n v="1967"/>
  </r>
  <r>
    <s v="Shampoo"/>
    <s v="Color-safe"/>
    <x v="7"/>
    <x v="9"/>
    <x v="2"/>
    <x v="3"/>
    <n v="9"/>
    <n v="560"/>
    <n v="3444"/>
  </r>
  <r>
    <s v="Shampoo"/>
    <s v="Color-safe"/>
    <x v="7"/>
    <x v="9"/>
    <x v="2"/>
    <x v="3"/>
    <n v="10"/>
    <n v="721"/>
    <n v="4410"/>
  </r>
  <r>
    <s v="Shampoo"/>
    <s v="Color-safe"/>
    <x v="7"/>
    <x v="9"/>
    <x v="2"/>
    <x v="3"/>
    <n v="11"/>
    <n v="623"/>
    <n v="3836"/>
  </r>
  <r>
    <s v="Shampoo"/>
    <s v="Color-safe"/>
    <x v="7"/>
    <x v="9"/>
    <x v="2"/>
    <x v="3"/>
    <n v="12"/>
    <n v="812"/>
    <n v="4998"/>
  </r>
  <r>
    <s v="Shampoo"/>
    <s v="Color-safe"/>
    <x v="7"/>
    <x v="9"/>
    <x v="2"/>
    <x v="4"/>
    <n v="1"/>
    <n v="924"/>
    <n v="5663"/>
  </r>
  <r>
    <s v="Shampoo"/>
    <s v="Color-safe"/>
    <x v="7"/>
    <x v="9"/>
    <x v="2"/>
    <x v="4"/>
    <n v="2"/>
    <n v="770"/>
    <n v="4697"/>
  </r>
  <r>
    <s v="Shampoo"/>
    <s v="Color-safe"/>
    <x v="7"/>
    <x v="9"/>
    <x v="2"/>
    <x v="4"/>
    <n v="3"/>
    <n v="952"/>
    <n v="5817"/>
  </r>
  <r>
    <s v="Shampoo"/>
    <s v="Color-safe"/>
    <x v="7"/>
    <x v="9"/>
    <x v="2"/>
    <x v="4"/>
    <n v="4"/>
    <n v="1043"/>
    <n v="6391"/>
  </r>
  <r>
    <s v="Shampoo"/>
    <s v="Color-safe"/>
    <x v="7"/>
    <x v="9"/>
    <x v="2"/>
    <x v="4"/>
    <n v="5"/>
    <n v="875"/>
    <n v="5348"/>
  </r>
  <r>
    <s v="Shampoo"/>
    <s v="Color-safe"/>
    <x v="7"/>
    <x v="9"/>
    <x v="2"/>
    <x v="4"/>
    <n v="6"/>
    <n v="980"/>
    <n v="5992"/>
  </r>
  <r>
    <s v="Shampoo"/>
    <s v="Color-safe"/>
    <x v="7"/>
    <x v="9"/>
    <x v="2"/>
    <x v="4"/>
    <n v="7"/>
    <n v="742"/>
    <n v="4557"/>
  </r>
  <r>
    <s v="Shampoo"/>
    <s v="Color-safe"/>
    <x v="7"/>
    <x v="9"/>
    <x v="2"/>
    <x v="4"/>
    <n v="8"/>
    <n v="1736"/>
    <n v="10633"/>
  </r>
  <r>
    <s v="Shampoo"/>
    <s v="Color-safe"/>
    <x v="7"/>
    <x v="9"/>
    <x v="2"/>
    <x v="4"/>
    <n v="9"/>
    <n v="1330"/>
    <n v="8155"/>
  </r>
  <r>
    <s v="Shampoo"/>
    <s v="Color-safe"/>
    <x v="7"/>
    <x v="9"/>
    <x v="2"/>
    <x v="4"/>
    <n v="10"/>
    <n v="847"/>
    <n v="5208"/>
  </r>
  <r>
    <s v="Shampoo"/>
    <s v="Color-safe"/>
    <x v="7"/>
    <x v="9"/>
    <x v="2"/>
    <x v="4"/>
    <n v="11"/>
    <n v="728"/>
    <n v="4459"/>
  </r>
  <r>
    <s v="Shampoo"/>
    <s v="Color-safe"/>
    <x v="7"/>
    <x v="9"/>
    <x v="2"/>
    <x v="4"/>
    <n v="12"/>
    <n v="1449"/>
    <n v="9681"/>
  </r>
  <r>
    <s v="Shampoo"/>
    <s v="Color-safe"/>
    <x v="7"/>
    <x v="9"/>
    <x v="2"/>
    <x v="5"/>
    <n v="1"/>
    <n v="952"/>
    <n v="6769"/>
  </r>
  <r>
    <s v="Shampoo"/>
    <s v="Color-safe"/>
    <x v="7"/>
    <x v="9"/>
    <x v="2"/>
    <x v="5"/>
    <n v="2"/>
    <n v="819"/>
    <n v="5873"/>
  </r>
  <r>
    <s v="Shampoo"/>
    <s v="Color-safe"/>
    <x v="7"/>
    <x v="9"/>
    <x v="2"/>
    <x v="5"/>
    <n v="3"/>
    <n v="938"/>
    <n v="6734"/>
  </r>
  <r>
    <s v="Shampoo"/>
    <s v="Color-safe"/>
    <x v="8"/>
    <x v="10"/>
    <x v="0"/>
    <x v="0"/>
    <n v="1"/>
    <n v="3374"/>
    <n v="16667"/>
  </r>
  <r>
    <s v="Shampoo"/>
    <s v="Color-safe"/>
    <x v="8"/>
    <x v="10"/>
    <x v="0"/>
    <x v="0"/>
    <n v="2"/>
    <n v="2527"/>
    <n v="12502"/>
  </r>
  <r>
    <s v="Shampoo"/>
    <s v="Color-safe"/>
    <x v="8"/>
    <x v="10"/>
    <x v="0"/>
    <x v="0"/>
    <n v="3"/>
    <n v="3325"/>
    <n v="16464"/>
  </r>
  <r>
    <s v="Shampoo"/>
    <s v="Color-safe"/>
    <x v="8"/>
    <x v="10"/>
    <x v="0"/>
    <x v="0"/>
    <n v="4"/>
    <n v="3031"/>
    <n v="15008"/>
  </r>
  <r>
    <s v="Shampoo"/>
    <s v="Color-safe"/>
    <x v="8"/>
    <x v="10"/>
    <x v="0"/>
    <x v="0"/>
    <n v="5"/>
    <n v="3444"/>
    <n v="17052"/>
  </r>
  <r>
    <s v="Shampoo"/>
    <s v="Color-safe"/>
    <x v="8"/>
    <x v="10"/>
    <x v="0"/>
    <x v="0"/>
    <n v="6"/>
    <n v="4221"/>
    <n v="20895"/>
  </r>
  <r>
    <s v="Shampoo"/>
    <s v="Color-safe"/>
    <x v="8"/>
    <x v="10"/>
    <x v="0"/>
    <x v="0"/>
    <n v="7"/>
    <n v="3318"/>
    <n v="16436"/>
  </r>
  <r>
    <s v="Shampoo"/>
    <s v="Color-safe"/>
    <x v="8"/>
    <x v="10"/>
    <x v="0"/>
    <x v="0"/>
    <n v="8"/>
    <n v="3108"/>
    <n v="15379"/>
  </r>
  <r>
    <s v="Shampoo"/>
    <s v="Color-safe"/>
    <x v="8"/>
    <x v="10"/>
    <x v="0"/>
    <x v="0"/>
    <n v="9"/>
    <n v="2821"/>
    <n v="13972"/>
  </r>
  <r>
    <s v="Shampoo"/>
    <s v="Color-safe"/>
    <x v="8"/>
    <x v="10"/>
    <x v="0"/>
    <x v="0"/>
    <n v="10"/>
    <n v="3696"/>
    <n v="18277"/>
  </r>
  <r>
    <s v="Shampoo"/>
    <s v="Color-safe"/>
    <x v="8"/>
    <x v="10"/>
    <x v="0"/>
    <x v="0"/>
    <n v="11"/>
    <n v="3395"/>
    <n v="16786"/>
  </r>
  <r>
    <s v="Shampoo"/>
    <s v="Color-safe"/>
    <x v="8"/>
    <x v="10"/>
    <x v="0"/>
    <x v="0"/>
    <n v="12"/>
    <n v="2870"/>
    <n v="14217"/>
  </r>
  <r>
    <s v="Shampoo"/>
    <s v="Color-safe"/>
    <x v="8"/>
    <x v="10"/>
    <x v="0"/>
    <x v="1"/>
    <n v="1"/>
    <n v="2632"/>
    <n v="13027"/>
  </r>
  <r>
    <s v="Shampoo"/>
    <s v="Color-safe"/>
    <x v="8"/>
    <x v="10"/>
    <x v="0"/>
    <x v="1"/>
    <n v="2"/>
    <n v="2926"/>
    <n v="14455"/>
  </r>
  <r>
    <s v="Shampoo"/>
    <s v="Color-safe"/>
    <x v="8"/>
    <x v="10"/>
    <x v="0"/>
    <x v="1"/>
    <n v="3"/>
    <n v="3654"/>
    <n v="18095"/>
  </r>
  <r>
    <s v="Shampoo"/>
    <s v="Color-safe"/>
    <x v="8"/>
    <x v="10"/>
    <x v="0"/>
    <x v="1"/>
    <n v="4"/>
    <n v="2912"/>
    <n v="14406"/>
  </r>
  <r>
    <s v="Shampoo"/>
    <s v="Color-safe"/>
    <x v="8"/>
    <x v="10"/>
    <x v="0"/>
    <x v="1"/>
    <n v="5"/>
    <n v="3374"/>
    <n v="16695"/>
  </r>
  <r>
    <s v="Shampoo"/>
    <s v="Color-safe"/>
    <x v="8"/>
    <x v="10"/>
    <x v="0"/>
    <x v="1"/>
    <n v="6"/>
    <n v="2226"/>
    <n v="11025"/>
  </r>
  <r>
    <s v="Shampoo"/>
    <s v="Color-safe"/>
    <x v="8"/>
    <x v="10"/>
    <x v="0"/>
    <x v="1"/>
    <n v="7"/>
    <n v="2807"/>
    <n v="13888"/>
  </r>
  <r>
    <s v="Shampoo"/>
    <s v="Color-safe"/>
    <x v="8"/>
    <x v="10"/>
    <x v="0"/>
    <x v="1"/>
    <n v="8"/>
    <n v="2723"/>
    <n v="13482"/>
  </r>
  <r>
    <s v="Shampoo"/>
    <s v="Color-safe"/>
    <x v="8"/>
    <x v="10"/>
    <x v="0"/>
    <x v="1"/>
    <n v="9"/>
    <n v="2856"/>
    <n v="14161"/>
  </r>
  <r>
    <s v="Shampoo"/>
    <s v="Color-safe"/>
    <x v="8"/>
    <x v="10"/>
    <x v="0"/>
    <x v="1"/>
    <n v="10"/>
    <n v="2289"/>
    <n v="11305"/>
  </r>
  <r>
    <s v="Shampoo"/>
    <s v="Color-safe"/>
    <x v="8"/>
    <x v="10"/>
    <x v="0"/>
    <x v="1"/>
    <n v="11"/>
    <n v="1498"/>
    <n v="7413"/>
  </r>
  <r>
    <s v="Shampoo"/>
    <s v="Color-safe"/>
    <x v="8"/>
    <x v="10"/>
    <x v="0"/>
    <x v="1"/>
    <n v="12"/>
    <n v="1862"/>
    <n v="9205"/>
  </r>
  <r>
    <s v="Shampoo"/>
    <s v="Color-safe"/>
    <x v="8"/>
    <x v="10"/>
    <x v="0"/>
    <x v="2"/>
    <n v="1"/>
    <n v="1470"/>
    <n v="7301"/>
  </r>
  <r>
    <s v="Shampoo"/>
    <s v="Color-safe"/>
    <x v="8"/>
    <x v="10"/>
    <x v="0"/>
    <x v="2"/>
    <n v="2"/>
    <n v="1666"/>
    <n v="8253"/>
  </r>
  <r>
    <s v="Shampoo"/>
    <s v="Color-safe"/>
    <x v="8"/>
    <x v="10"/>
    <x v="0"/>
    <x v="2"/>
    <n v="3"/>
    <n v="2002"/>
    <n v="9891"/>
  </r>
  <r>
    <s v="Shampoo"/>
    <s v="Color-safe"/>
    <x v="8"/>
    <x v="10"/>
    <x v="0"/>
    <x v="2"/>
    <n v="4"/>
    <n v="1232"/>
    <n v="6104"/>
  </r>
  <r>
    <s v="Shampoo"/>
    <s v="Color-safe"/>
    <x v="8"/>
    <x v="10"/>
    <x v="0"/>
    <x v="2"/>
    <n v="5"/>
    <n v="1232"/>
    <n v="6076"/>
  </r>
  <r>
    <s v="Shampoo"/>
    <s v="Color-safe"/>
    <x v="8"/>
    <x v="10"/>
    <x v="0"/>
    <x v="2"/>
    <n v="6"/>
    <n v="854"/>
    <n v="4256"/>
  </r>
  <r>
    <s v="Shampoo"/>
    <s v="Color-safe"/>
    <x v="8"/>
    <x v="10"/>
    <x v="0"/>
    <x v="2"/>
    <n v="7"/>
    <n v="917"/>
    <n v="4550"/>
  </r>
  <r>
    <s v="Shampoo"/>
    <s v="Color-safe"/>
    <x v="8"/>
    <x v="10"/>
    <x v="0"/>
    <x v="2"/>
    <n v="8"/>
    <n v="231"/>
    <n v="1169"/>
  </r>
  <r>
    <s v="Shampoo"/>
    <s v="Color-safe"/>
    <x v="8"/>
    <x v="10"/>
    <x v="0"/>
    <x v="2"/>
    <n v="9"/>
    <n v="364"/>
    <n v="1827"/>
  </r>
  <r>
    <s v="Shampoo"/>
    <s v="Color-safe"/>
    <x v="8"/>
    <x v="10"/>
    <x v="0"/>
    <x v="2"/>
    <n v="10"/>
    <n v="434"/>
    <n v="2142"/>
  </r>
  <r>
    <s v="Shampoo"/>
    <s v="Color-safe"/>
    <x v="8"/>
    <x v="10"/>
    <x v="0"/>
    <x v="2"/>
    <n v="11"/>
    <n v="266"/>
    <n v="1302"/>
  </r>
  <r>
    <s v="Shampoo"/>
    <s v="Color-safe"/>
    <x v="8"/>
    <x v="10"/>
    <x v="0"/>
    <x v="2"/>
    <n v="12"/>
    <n v="273"/>
    <n v="1351"/>
  </r>
  <r>
    <s v="Shampoo"/>
    <s v="Color-safe"/>
    <x v="8"/>
    <x v="10"/>
    <x v="0"/>
    <x v="3"/>
    <n v="1"/>
    <n v="273"/>
    <n v="1351"/>
  </r>
  <r>
    <s v="Shampoo"/>
    <s v="Color-safe"/>
    <x v="8"/>
    <x v="10"/>
    <x v="0"/>
    <x v="3"/>
    <n v="2"/>
    <n v="168"/>
    <n v="847"/>
  </r>
  <r>
    <s v="Shampoo"/>
    <s v="Color-safe"/>
    <x v="8"/>
    <x v="10"/>
    <x v="0"/>
    <x v="3"/>
    <n v="3"/>
    <n v="245"/>
    <n v="1183"/>
  </r>
  <r>
    <s v="Shampoo"/>
    <s v="Color-safe"/>
    <x v="8"/>
    <x v="10"/>
    <x v="0"/>
    <x v="3"/>
    <n v="4"/>
    <n v="189"/>
    <n v="959"/>
  </r>
  <r>
    <s v="Shampoo"/>
    <s v="Color-safe"/>
    <x v="8"/>
    <x v="10"/>
    <x v="0"/>
    <x v="3"/>
    <n v="5"/>
    <n v="63"/>
    <n v="336"/>
  </r>
  <r>
    <s v="Shampoo"/>
    <s v="Color-safe"/>
    <x v="8"/>
    <x v="10"/>
    <x v="0"/>
    <x v="3"/>
    <n v="6"/>
    <n v="119"/>
    <n v="588"/>
  </r>
  <r>
    <s v="Shampoo"/>
    <s v="Color-safe"/>
    <x v="8"/>
    <x v="10"/>
    <x v="0"/>
    <x v="3"/>
    <n v="7"/>
    <n v="168"/>
    <n v="826"/>
  </r>
  <r>
    <s v="Shampoo"/>
    <s v="Color-safe"/>
    <x v="8"/>
    <x v="10"/>
    <x v="0"/>
    <x v="3"/>
    <n v="8"/>
    <n v="98"/>
    <n v="462"/>
  </r>
  <r>
    <s v="Shampoo"/>
    <s v="Color-safe"/>
    <x v="8"/>
    <x v="10"/>
    <x v="0"/>
    <x v="3"/>
    <n v="9"/>
    <n v="126"/>
    <n v="616"/>
  </r>
  <r>
    <s v="Shampoo"/>
    <s v="Color-safe"/>
    <x v="8"/>
    <x v="10"/>
    <x v="0"/>
    <x v="3"/>
    <n v="10"/>
    <n v="112"/>
    <n v="532"/>
  </r>
  <r>
    <s v="Shampoo"/>
    <s v="Color-safe"/>
    <x v="8"/>
    <x v="10"/>
    <x v="0"/>
    <x v="3"/>
    <n v="11"/>
    <n v="35"/>
    <n v="189"/>
  </r>
  <r>
    <s v="Shampoo"/>
    <s v="Color-safe"/>
    <x v="8"/>
    <x v="10"/>
    <x v="0"/>
    <x v="3"/>
    <n v="12"/>
    <n v="175"/>
    <n v="854"/>
  </r>
  <r>
    <s v="Shampoo"/>
    <s v="Color-safe"/>
    <x v="8"/>
    <x v="10"/>
    <x v="0"/>
    <x v="4"/>
    <n v="1"/>
    <n v="35"/>
    <n v="196"/>
  </r>
  <r>
    <s v="Shampoo"/>
    <s v="Color-safe"/>
    <x v="8"/>
    <x v="10"/>
    <x v="0"/>
    <x v="4"/>
    <n v="2"/>
    <n v="14"/>
    <n v="91"/>
  </r>
  <r>
    <s v="Shampoo"/>
    <s v="Color-safe"/>
    <x v="8"/>
    <x v="10"/>
    <x v="0"/>
    <x v="4"/>
    <n v="3"/>
    <n v="14"/>
    <n v="84"/>
  </r>
  <r>
    <s v="Shampoo"/>
    <s v="Color-safe"/>
    <x v="8"/>
    <x v="10"/>
    <x v="0"/>
    <x v="4"/>
    <n v="4"/>
    <n v="42"/>
    <n v="203"/>
  </r>
  <r>
    <s v="Shampoo"/>
    <s v="Color-safe"/>
    <x v="8"/>
    <x v="10"/>
    <x v="0"/>
    <x v="4"/>
    <n v="5"/>
    <n v="105"/>
    <n v="511"/>
  </r>
  <r>
    <s v="Shampoo"/>
    <s v="Color-safe"/>
    <x v="8"/>
    <x v="10"/>
    <x v="0"/>
    <x v="4"/>
    <n v="6"/>
    <n v="63"/>
    <n v="322"/>
  </r>
  <r>
    <s v="Shampoo"/>
    <s v="Color-safe"/>
    <x v="8"/>
    <x v="10"/>
    <x v="0"/>
    <x v="4"/>
    <n v="7"/>
    <n v="28"/>
    <n v="154"/>
  </r>
  <r>
    <s v="Shampoo"/>
    <s v="Color-safe"/>
    <x v="8"/>
    <x v="10"/>
    <x v="0"/>
    <x v="4"/>
    <n v="8"/>
    <n v="42"/>
    <n v="203"/>
  </r>
  <r>
    <s v="Shampoo"/>
    <s v="Color-safe"/>
    <x v="8"/>
    <x v="10"/>
    <x v="0"/>
    <x v="4"/>
    <n v="9"/>
    <n v="49"/>
    <n v="245"/>
  </r>
  <r>
    <s v="Shampoo"/>
    <s v="Color-safe"/>
    <x v="8"/>
    <x v="10"/>
    <x v="0"/>
    <x v="4"/>
    <n v="10"/>
    <n v="56"/>
    <n v="308"/>
  </r>
  <r>
    <s v="Shampoo"/>
    <s v="Color-safe"/>
    <x v="8"/>
    <x v="10"/>
    <x v="0"/>
    <x v="4"/>
    <n v="11"/>
    <n v="28"/>
    <n v="140"/>
  </r>
  <r>
    <s v="Shampoo"/>
    <s v="Color-safe"/>
    <x v="8"/>
    <x v="10"/>
    <x v="0"/>
    <x v="5"/>
    <n v="1"/>
    <n v="70"/>
    <n v="371"/>
  </r>
  <r>
    <s v="Shampoo"/>
    <s v="Color-safe"/>
    <x v="8"/>
    <x v="10"/>
    <x v="0"/>
    <x v="5"/>
    <n v="2"/>
    <n v="21"/>
    <n v="98"/>
  </r>
  <r>
    <s v="Shampoo"/>
    <s v="Color-safe"/>
    <x v="8"/>
    <x v="10"/>
    <x v="0"/>
    <x v="5"/>
    <n v="3"/>
    <n v="84"/>
    <n v="385"/>
  </r>
  <r>
    <s v="Shampoo"/>
    <s v="Color-safe"/>
    <x v="8"/>
    <x v="10"/>
    <x v="1"/>
    <x v="0"/>
    <n v="1"/>
    <n v="2667"/>
    <n v="13202"/>
  </r>
  <r>
    <s v="Shampoo"/>
    <s v="Color-safe"/>
    <x v="8"/>
    <x v="10"/>
    <x v="1"/>
    <x v="0"/>
    <n v="2"/>
    <n v="2107"/>
    <n v="10444"/>
  </r>
  <r>
    <s v="Shampoo"/>
    <s v="Color-safe"/>
    <x v="8"/>
    <x v="10"/>
    <x v="1"/>
    <x v="0"/>
    <n v="3"/>
    <n v="2793"/>
    <n v="13818"/>
  </r>
  <r>
    <s v="Shampoo"/>
    <s v="Color-safe"/>
    <x v="8"/>
    <x v="10"/>
    <x v="1"/>
    <x v="0"/>
    <n v="4"/>
    <n v="1764"/>
    <n v="8736"/>
  </r>
  <r>
    <s v="Shampoo"/>
    <s v="Color-safe"/>
    <x v="8"/>
    <x v="10"/>
    <x v="1"/>
    <x v="0"/>
    <n v="5"/>
    <n v="2366"/>
    <n v="11711"/>
  </r>
  <r>
    <s v="Shampoo"/>
    <s v="Color-safe"/>
    <x v="8"/>
    <x v="10"/>
    <x v="1"/>
    <x v="0"/>
    <n v="6"/>
    <n v="2387"/>
    <n v="11837"/>
  </r>
  <r>
    <s v="Shampoo"/>
    <s v="Color-safe"/>
    <x v="8"/>
    <x v="10"/>
    <x v="1"/>
    <x v="0"/>
    <n v="7"/>
    <n v="2100"/>
    <n v="10430"/>
  </r>
  <r>
    <s v="Shampoo"/>
    <s v="Color-safe"/>
    <x v="8"/>
    <x v="10"/>
    <x v="1"/>
    <x v="0"/>
    <n v="8"/>
    <n v="2226"/>
    <n v="11025"/>
  </r>
  <r>
    <s v="Shampoo"/>
    <s v="Color-safe"/>
    <x v="8"/>
    <x v="10"/>
    <x v="1"/>
    <x v="0"/>
    <n v="9"/>
    <n v="1848"/>
    <n v="9135"/>
  </r>
  <r>
    <s v="Shampoo"/>
    <s v="Color-safe"/>
    <x v="8"/>
    <x v="10"/>
    <x v="1"/>
    <x v="0"/>
    <n v="10"/>
    <n v="1666"/>
    <n v="8225"/>
  </r>
  <r>
    <s v="Shampoo"/>
    <s v="Color-safe"/>
    <x v="8"/>
    <x v="10"/>
    <x v="1"/>
    <x v="0"/>
    <n v="11"/>
    <n v="1911"/>
    <n v="9450"/>
  </r>
  <r>
    <s v="Shampoo"/>
    <s v="Color-safe"/>
    <x v="8"/>
    <x v="10"/>
    <x v="1"/>
    <x v="0"/>
    <n v="12"/>
    <n v="2212"/>
    <n v="10955"/>
  </r>
  <r>
    <s v="Shampoo"/>
    <s v="Color-safe"/>
    <x v="8"/>
    <x v="10"/>
    <x v="1"/>
    <x v="1"/>
    <n v="1"/>
    <n v="1659"/>
    <n v="8211"/>
  </r>
  <r>
    <s v="Shampoo"/>
    <s v="Color-safe"/>
    <x v="8"/>
    <x v="10"/>
    <x v="1"/>
    <x v="1"/>
    <n v="2"/>
    <n v="2051"/>
    <n v="10171"/>
  </r>
  <r>
    <s v="Shampoo"/>
    <s v="Color-safe"/>
    <x v="8"/>
    <x v="10"/>
    <x v="1"/>
    <x v="1"/>
    <n v="3"/>
    <n v="1309"/>
    <n v="6489"/>
  </r>
  <r>
    <s v="Shampoo"/>
    <s v="Color-safe"/>
    <x v="8"/>
    <x v="10"/>
    <x v="1"/>
    <x v="1"/>
    <n v="4"/>
    <n v="1631"/>
    <n v="8099"/>
  </r>
  <r>
    <s v="Shampoo"/>
    <s v="Color-safe"/>
    <x v="8"/>
    <x v="10"/>
    <x v="1"/>
    <x v="1"/>
    <n v="5"/>
    <n v="2457"/>
    <n v="12138"/>
  </r>
  <r>
    <s v="Shampoo"/>
    <s v="Color-safe"/>
    <x v="8"/>
    <x v="10"/>
    <x v="1"/>
    <x v="1"/>
    <n v="6"/>
    <n v="1925"/>
    <n v="9527"/>
  </r>
  <r>
    <s v="Shampoo"/>
    <s v="Color-safe"/>
    <x v="8"/>
    <x v="10"/>
    <x v="1"/>
    <x v="1"/>
    <n v="7"/>
    <n v="2002"/>
    <n v="9884"/>
  </r>
  <r>
    <s v="Shampoo"/>
    <s v="Color-safe"/>
    <x v="8"/>
    <x v="10"/>
    <x v="1"/>
    <x v="1"/>
    <n v="8"/>
    <n v="2023"/>
    <n v="10003"/>
  </r>
  <r>
    <s v="Shampoo"/>
    <s v="Color-safe"/>
    <x v="8"/>
    <x v="10"/>
    <x v="1"/>
    <x v="1"/>
    <n v="9"/>
    <n v="1470"/>
    <n v="7301"/>
  </r>
  <r>
    <s v="Shampoo"/>
    <s v="Color-safe"/>
    <x v="8"/>
    <x v="10"/>
    <x v="1"/>
    <x v="1"/>
    <n v="10"/>
    <n v="1876"/>
    <n v="9296"/>
  </r>
  <r>
    <s v="Shampoo"/>
    <s v="Color-safe"/>
    <x v="8"/>
    <x v="10"/>
    <x v="1"/>
    <x v="1"/>
    <n v="11"/>
    <n v="756"/>
    <n v="3738"/>
  </r>
  <r>
    <s v="Shampoo"/>
    <s v="Color-safe"/>
    <x v="8"/>
    <x v="10"/>
    <x v="1"/>
    <x v="1"/>
    <n v="12"/>
    <n v="728"/>
    <n v="3584"/>
  </r>
  <r>
    <s v="Shampoo"/>
    <s v="Color-safe"/>
    <x v="8"/>
    <x v="10"/>
    <x v="1"/>
    <x v="2"/>
    <n v="1"/>
    <n v="1043"/>
    <n v="5152"/>
  </r>
  <r>
    <s v="Shampoo"/>
    <s v="Color-safe"/>
    <x v="8"/>
    <x v="10"/>
    <x v="1"/>
    <x v="2"/>
    <n v="2"/>
    <n v="287"/>
    <n v="1414"/>
  </r>
  <r>
    <s v="Shampoo"/>
    <s v="Color-safe"/>
    <x v="8"/>
    <x v="10"/>
    <x v="1"/>
    <x v="2"/>
    <n v="3"/>
    <n v="196"/>
    <n v="973"/>
  </r>
  <r>
    <s v="Shampoo"/>
    <s v="Color-safe"/>
    <x v="8"/>
    <x v="10"/>
    <x v="1"/>
    <x v="2"/>
    <n v="4"/>
    <n v="189"/>
    <n v="952"/>
  </r>
  <r>
    <s v="Shampoo"/>
    <s v="Color-safe"/>
    <x v="8"/>
    <x v="10"/>
    <x v="1"/>
    <x v="2"/>
    <n v="5"/>
    <n v="203"/>
    <n v="1008"/>
  </r>
  <r>
    <s v="Shampoo"/>
    <s v="Color-safe"/>
    <x v="8"/>
    <x v="10"/>
    <x v="1"/>
    <x v="2"/>
    <n v="6"/>
    <n v="140"/>
    <n v="700"/>
  </r>
  <r>
    <s v="Shampoo"/>
    <s v="Color-safe"/>
    <x v="8"/>
    <x v="10"/>
    <x v="1"/>
    <x v="2"/>
    <n v="7"/>
    <n v="63"/>
    <n v="329"/>
  </r>
  <r>
    <s v="Shampoo"/>
    <s v="Color-safe"/>
    <x v="8"/>
    <x v="10"/>
    <x v="1"/>
    <x v="2"/>
    <n v="8"/>
    <n v="112"/>
    <n v="553"/>
  </r>
  <r>
    <s v="Shampoo"/>
    <s v="Color-safe"/>
    <x v="8"/>
    <x v="10"/>
    <x v="1"/>
    <x v="2"/>
    <n v="9"/>
    <n v="49"/>
    <n v="231"/>
  </r>
  <r>
    <s v="Shampoo"/>
    <s v="Color-safe"/>
    <x v="8"/>
    <x v="10"/>
    <x v="1"/>
    <x v="2"/>
    <n v="10"/>
    <n v="49"/>
    <n v="259"/>
  </r>
  <r>
    <s v="Shampoo"/>
    <s v="Color-safe"/>
    <x v="8"/>
    <x v="10"/>
    <x v="1"/>
    <x v="2"/>
    <n v="11"/>
    <n v="70"/>
    <n v="350"/>
  </r>
  <r>
    <s v="Shampoo"/>
    <s v="Color-safe"/>
    <x v="8"/>
    <x v="10"/>
    <x v="1"/>
    <x v="2"/>
    <n v="12"/>
    <n v="63"/>
    <n v="329"/>
  </r>
  <r>
    <s v="Shampoo"/>
    <s v="Color-safe"/>
    <x v="8"/>
    <x v="10"/>
    <x v="1"/>
    <x v="3"/>
    <n v="1"/>
    <n v="56"/>
    <n v="294"/>
  </r>
  <r>
    <s v="Shampoo"/>
    <s v="Color-safe"/>
    <x v="8"/>
    <x v="10"/>
    <x v="1"/>
    <x v="3"/>
    <n v="2"/>
    <n v="28"/>
    <n v="140"/>
  </r>
  <r>
    <s v="Shampoo"/>
    <s v="Color-safe"/>
    <x v="8"/>
    <x v="10"/>
    <x v="1"/>
    <x v="3"/>
    <n v="3"/>
    <n v="42"/>
    <n v="203"/>
  </r>
  <r>
    <s v="Shampoo"/>
    <s v="Color-safe"/>
    <x v="8"/>
    <x v="10"/>
    <x v="1"/>
    <x v="3"/>
    <n v="4"/>
    <n v="119"/>
    <n v="574"/>
  </r>
  <r>
    <s v="Shampoo"/>
    <s v="Color-safe"/>
    <x v="8"/>
    <x v="10"/>
    <x v="1"/>
    <x v="3"/>
    <n v="5"/>
    <n v="119"/>
    <n v="574"/>
  </r>
  <r>
    <s v="Shampoo"/>
    <s v="Color-safe"/>
    <x v="8"/>
    <x v="10"/>
    <x v="1"/>
    <x v="3"/>
    <n v="6"/>
    <n v="28"/>
    <n v="154"/>
  </r>
  <r>
    <s v="Shampoo"/>
    <s v="Color-safe"/>
    <x v="8"/>
    <x v="10"/>
    <x v="1"/>
    <x v="3"/>
    <n v="8"/>
    <n v="28"/>
    <n v="133"/>
  </r>
  <r>
    <s v="Shampoo"/>
    <s v="Color-safe"/>
    <x v="8"/>
    <x v="10"/>
    <x v="1"/>
    <x v="3"/>
    <n v="9"/>
    <n v="28"/>
    <n v="154"/>
  </r>
  <r>
    <s v="Shampoo"/>
    <s v="Color-safe"/>
    <x v="8"/>
    <x v="10"/>
    <x v="1"/>
    <x v="3"/>
    <n v="10"/>
    <n v="21"/>
    <n v="112"/>
  </r>
  <r>
    <s v="Shampoo"/>
    <s v="Color-safe"/>
    <x v="8"/>
    <x v="10"/>
    <x v="1"/>
    <x v="3"/>
    <n v="11"/>
    <n v="28"/>
    <n v="161"/>
  </r>
  <r>
    <s v="Shampoo"/>
    <s v="Color-safe"/>
    <x v="8"/>
    <x v="10"/>
    <x v="1"/>
    <x v="3"/>
    <n v="12"/>
    <n v="14"/>
    <n v="63"/>
  </r>
  <r>
    <s v="Shampoo"/>
    <s v="Color-safe"/>
    <x v="8"/>
    <x v="10"/>
    <x v="1"/>
    <x v="4"/>
    <n v="1"/>
    <n v="14"/>
    <n v="70"/>
  </r>
  <r>
    <s v="Shampoo"/>
    <s v="Color-safe"/>
    <x v="8"/>
    <x v="10"/>
    <x v="1"/>
    <x v="4"/>
    <n v="2"/>
    <n v="14"/>
    <n v="70"/>
  </r>
  <r>
    <s v="Shampoo"/>
    <s v="Color-safe"/>
    <x v="8"/>
    <x v="10"/>
    <x v="1"/>
    <x v="4"/>
    <n v="4"/>
    <n v="35"/>
    <n v="189"/>
  </r>
  <r>
    <s v="Shampoo"/>
    <s v="Color-safe"/>
    <x v="8"/>
    <x v="10"/>
    <x v="1"/>
    <x v="4"/>
    <n v="5"/>
    <n v="14"/>
    <n v="56"/>
  </r>
  <r>
    <s v="Shampoo"/>
    <s v="Color-safe"/>
    <x v="8"/>
    <x v="10"/>
    <x v="1"/>
    <x v="4"/>
    <n v="8"/>
    <n v="28"/>
    <n v="154"/>
  </r>
  <r>
    <s v="Shampoo"/>
    <s v="Color-safe"/>
    <x v="8"/>
    <x v="10"/>
    <x v="1"/>
    <x v="4"/>
    <n v="9"/>
    <n v="14"/>
    <n v="84"/>
  </r>
  <r>
    <s v="Shampoo"/>
    <s v="Color-safe"/>
    <x v="8"/>
    <x v="10"/>
    <x v="1"/>
    <x v="4"/>
    <n v="10"/>
    <n v="21"/>
    <n v="112"/>
  </r>
  <r>
    <s v="Shampoo"/>
    <s v="Color-safe"/>
    <x v="8"/>
    <x v="10"/>
    <x v="1"/>
    <x v="4"/>
    <n v="11"/>
    <n v="14"/>
    <n v="56"/>
  </r>
  <r>
    <s v="Shampoo"/>
    <s v="Color-safe"/>
    <x v="8"/>
    <x v="10"/>
    <x v="1"/>
    <x v="4"/>
    <n v="12"/>
    <n v="14"/>
    <n v="63"/>
  </r>
  <r>
    <s v="Shampoo"/>
    <s v="Color-safe"/>
    <x v="8"/>
    <x v="10"/>
    <x v="1"/>
    <x v="5"/>
    <n v="1"/>
    <n v="42"/>
    <n v="203"/>
  </r>
  <r>
    <s v="Shampoo"/>
    <s v="Color-safe"/>
    <x v="8"/>
    <x v="10"/>
    <x v="1"/>
    <x v="5"/>
    <n v="2"/>
    <n v="14"/>
    <n v="56"/>
  </r>
  <r>
    <s v="Shampoo"/>
    <s v="Color-safe"/>
    <x v="8"/>
    <x v="10"/>
    <x v="1"/>
    <x v="5"/>
    <n v="3"/>
    <n v="21"/>
    <n v="112"/>
  </r>
  <r>
    <s v="Shampoo"/>
    <s v="Color-safe"/>
    <x v="8"/>
    <x v="10"/>
    <x v="2"/>
    <x v="0"/>
    <n v="1"/>
    <n v="1155"/>
    <n v="5747"/>
  </r>
  <r>
    <s v="Shampoo"/>
    <s v="Color-safe"/>
    <x v="8"/>
    <x v="10"/>
    <x v="2"/>
    <x v="0"/>
    <n v="2"/>
    <n v="1316"/>
    <n v="6545"/>
  </r>
  <r>
    <s v="Shampoo"/>
    <s v="Color-safe"/>
    <x v="8"/>
    <x v="10"/>
    <x v="2"/>
    <x v="0"/>
    <n v="3"/>
    <n v="1694"/>
    <n v="8365"/>
  </r>
  <r>
    <s v="Shampoo"/>
    <s v="Color-safe"/>
    <x v="8"/>
    <x v="10"/>
    <x v="2"/>
    <x v="0"/>
    <n v="4"/>
    <n v="1820"/>
    <n v="8995"/>
  </r>
  <r>
    <s v="Shampoo"/>
    <s v="Color-safe"/>
    <x v="8"/>
    <x v="10"/>
    <x v="2"/>
    <x v="0"/>
    <n v="5"/>
    <n v="1029"/>
    <n v="5075"/>
  </r>
  <r>
    <s v="Shampoo"/>
    <s v="Color-safe"/>
    <x v="8"/>
    <x v="10"/>
    <x v="2"/>
    <x v="0"/>
    <n v="6"/>
    <n v="1834"/>
    <n v="9065"/>
  </r>
  <r>
    <s v="Shampoo"/>
    <s v="Color-safe"/>
    <x v="8"/>
    <x v="10"/>
    <x v="2"/>
    <x v="0"/>
    <n v="7"/>
    <n v="1316"/>
    <n v="6524"/>
  </r>
  <r>
    <s v="Shampoo"/>
    <s v="Color-safe"/>
    <x v="8"/>
    <x v="10"/>
    <x v="2"/>
    <x v="0"/>
    <n v="8"/>
    <n v="980"/>
    <n v="4858"/>
  </r>
  <r>
    <s v="Shampoo"/>
    <s v="Color-safe"/>
    <x v="8"/>
    <x v="10"/>
    <x v="2"/>
    <x v="0"/>
    <n v="9"/>
    <n v="1246"/>
    <n v="6160"/>
  </r>
  <r>
    <s v="Shampoo"/>
    <s v="Color-safe"/>
    <x v="8"/>
    <x v="10"/>
    <x v="2"/>
    <x v="0"/>
    <n v="10"/>
    <n v="1491"/>
    <n v="7350"/>
  </r>
  <r>
    <s v="Shampoo"/>
    <s v="Color-safe"/>
    <x v="8"/>
    <x v="10"/>
    <x v="2"/>
    <x v="0"/>
    <n v="11"/>
    <n v="1547"/>
    <n v="7644"/>
  </r>
  <r>
    <s v="Shampoo"/>
    <s v="Color-safe"/>
    <x v="8"/>
    <x v="10"/>
    <x v="2"/>
    <x v="0"/>
    <n v="12"/>
    <n v="973"/>
    <n v="4830"/>
  </r>
  <r>
    <s v="Shampoo"/>
    <s v="Color-safe"/>
    <x v="8"/>
    <x v="10"/>
    <x v="2"/>
    <x v="1"/>
    <n v="1"/>
    <n v="1197"/>
    <n v="5908"/>
  </r>
  <r>
    <s v="Shampoo"/>
    <s v="Color-safe"/>
    <x v="8"/>
    <x v="10"/>
    <x v="2"/>
    <x v="1"/>
    <n v="2"/>
    <n v="973"/>
    <n v="4830"/>
  </r>
  <r>
    <s v="Shampoo"/>
    <s v="Color-safe"/>
    <x v="8"/>
    <x v="10"/>
    <x v="2"/>
    <x v="1"/>
    <n v="3"/>
    <n v="812"/>
    <n v="4025"/>
  </r>
  <r>
    <s v="Shampoo"/>
    <s v="Color-safe"/>
    <x v="8"/>
    <x v="10"/>
    <x v="2"/>
    <x v="1"/>
    <n v="4"/>
    <n v="1162"/>
    <n v="5782"/>
  </r>
  <r>
    <s v="Shampoo"/>
    <s v="Color-safe"/>
    <x v="8"/>
    <x v="10"/>
    <x v="2"/>
    <x v="1"/>
    <n v="5"/>
    <n v="854"/>
    <n v="4256"/>
  </r>
  <r>
    <s v="Shampoo"/>
    <s v="Color-safe"/>
    <x v="8"/>
    <x v="10"/>
    <x v="2"/>
    <x v="1"/>
    <n v="6"/>
    <n v="1099"/>
    <n v="5432"/>
  </r>
  <r>
    <s v="Shampoo"/>
    <s v="Color-safe"/>
    <x v="8"/>
    <x v="10"/>
    <x v="2"/>
    <x v="1"/>
    <n v="7"/>
    <n v="728"/>
    <n v="3591"/>
  </r>
  <r>
    <s v="Shampoo"/>
    <s v="Color-safe"/>
    <x v="8"/>
    <x v="10"/>
    <x v="2"/>
    <x v="1"/>
    <n v="8"/>
    <n v="770"/>
    <n v="3822"/>
  </r>
  <r>
    <s v="Shampoo"/>
    <s v="Color-safe"/>
    <x v="8"/>
    <x v="10"/>
    <x v="2"/>
    <x v="1"/>
    <n v="9"/>
    <n v="1169"/>
    <n v="5803"/>
  </r>
  <r>
    <s v="Shampoo"/>
    <s v="Color-safe"/>
    <x v="8"/>
    <x v="10"/>
    <x v="2"/>
    <x v="1"/>
    <n v="10"/>
    <n v="644"/>
    <n v="3192"/>
  </r>
  <r>
    <s v="Shampoo"/>
    <s v="Color-safe"/>
    <x v="8"/>
    <x v="10"/>
    <x v="2"/>
    <x v="1"/>
    <n v="11"/>
    <n v="147"/>
    <n v="728"/>
  </r>
  <r>
    <s v="Shampoo"/>
    <s v="Color-safe"/>
    <x v="8"/>
    <x v="10"/>
    <x v="2"/>
    <x v="1"/>
    <n v="12"/>
    <n v="119"/>
    <n v="595"/>
  </r>
  <r>
    <s v="Shampoo"/>
    <s v="Color-safe"/>
    <x v="8"/>
    <x v="10"/>
    <x v="2"/>
    <x v="2"/>
    <n v="1"/>
    <n v="203"/>
    <n v="1022"/>
  </r>
  <r>
    <s v="Shampoo"/>
    <s v="Color-safe"/>
    <x v="8"/>
    <x v="10"/>
    <x v="2"/>
    <x v="2"/>
    <n v="2"/>
    <n v="21"/>
    <n v="98"/>
  </r>
  <r>
    <s v="Shampoo"/>
    <s v="Color-safe"/>
    <x v="8"/>
    <x v="10"/>
    <x v="2"/>
    <x v="2"/>
    <n v="3"/>
    <n v="301"/>
    <n v="1505"/>
  </r>
  <r>
    <s v="Shampoo"/>
    <s v="Color-safe"/>
    <x v="8"/>
    <x v="10"/>
    <x v="2"/>
    <x v="2"/>
    <n v="4"/>
    <n v="182"/>
    <n v="910"/>
  </r>
  <r>
    <s v="Shampoo"/>
    <s v="Color-safe"/>
    <x v="8"/>
    <x v="10"/>
    <x v="2"/>
    <x v="2"/>
    <n v="5"/>
    <n v="119"/>
    <n v="567"/>
  </r>
  <r>
    <s v="Shampoo"/>
    <s v="Color-safe"/>
    <x v="8"/>
    <x v="10"/>
    <x v="2"/>
    <x v="2"/>
    <n v="6"/>
    <n v="56"/>
    <n v="280"/>
  </r>
  <r>
    <s v="Shampoo"/>
    <s v="Color-safe"/>
    <x v="8"/>
    <x v="10"/>
    <x v="2"/>
    <x v="2"/>
    <n v="7"/>
    <n v="56"/>
    <n v="308"/>
  </r>
  <r>
    <s v="Shampoo"/>
    <s v="Color-safe"/>
    <x v="8"/>
    <x v="10"/>
    <x v="2"/>
    <x v="2"/>
    <n v="8"/>
    <n v="63"/>
    <n v="343"/>
  </r>
  <r>
    <s v="Shampoo"/>
    <s v="Color-safe"/>
    <x v="8"/>
    <x v="10"/>
    <x v="2"/>
    <x v="2"/>
    <n v="10"/>
    <n v="35"/>
    <n v="168"/>
  </r>
  <r>
    <s v="Shampoo"/>
    <s v="Color-safe"/>
    <x v="8"/>
    <x v="10"/>
    <x v="2"/>
    <x v="3"/>
    <n v="1"/>
    <n v="28"/>
    <n v="133"/>
  </r>
  <r>
    <s v="Shampoo"/>
    <s v="Color-safe"/>
    <x v="8"/>
    <x v="10"/>
    <x v="2"/>
    <x v="3"/>
    <n v="2"/>
    <n v="21"/>
    <n v="119"/>
  </r>
  <r>
    <s v="Shampoo"/>
    <s v="Color-safe"/>
    <x v="8"/>
    <x v="10"/>
    <x v="2"/>
    <x v="3"/>
    <n v="3"/>
    <n v="14"/>
    <n v="84"/>
  </r>
  <r>
    <s v="Shampoo"/>
    <s v="Color-safe"/>
    <x v="8"/>
    <x v="10"/>
    <x v="2"/>
    <x v="3"/>
    <n v="4"/>
    <n v="21"/>
    <n v="119"/>
  </r>
  <r>
    <s v="Shampoo"/>
    <s v="Color-safe"/>
    <x v="8"/>
    <x v="10"/>
    <x v="2"/>
    <x v="3"/>
    <n v="5"/>
    <n v="42"/>
    <n v="231"/>
  </r>
  <r>
    <s v="Shampoo"/>
    <s v="Color-safe"/>
    <x v="8"/>
    <x v="10"/>
    <x v="2"/>
    <x v="3"/>
    <n v="6"/>
    <n v="42"/>
    <n v="210"/>
  </r>
  <r>
    <s v="Shampoo"/>
    <s v="Color-safe"/>
    <x v="8"/>
    <x v="10"/>
    <x v="2"/>
    <x v="3"/>
    <n v="7"/>
    <n v="21"/>
    <n v="119"/>
  </r>
  <r>
    <s v="Shampoo"/>
    <s v="Color-safe"/>
    <x v="8"/>
    <x v="10"/>
    <x v="2"/>
    <x v="3"/>
    <n v="8"/>
    <n v="42"/>
    <n v="231"/>
  </r>
  <r>
    <s v="Shampoo"/>
    <s v="Color-safe"/>
    <x v="8"/>
    <x v="10"/>
    <x v="2"/>
    <x v="3"/>
    <n v="9"/>
    <n v="203"/>
    <n v="1008"/>
  </r>
  <r>
    <s v="Shampoo"/>
    <s v="Color-safe"/>
    <x v="8"/>
    <x v="10"/>
    <x v="2"/>
    <x v="3"/>
    <n v="10"/>
    <n v="21"/>
    <n v="119"/>
  </r>
  <r>
    <s v="Shampoo"/>
    <s v="Color-safe"/>
    <x v="8"/>
    <x v="10"/>
    <x v="2"/>
    <x v="3"/>
    <n v="11"/>
    <n v="21"/>
    <n v="105"/>
  </r>
  <r>
    <s v="Shampoo"/>
    <s v="Color-safe"/>
    <x v="8"/>
    <x v="10"/>
    <x v="2"/>
    <x v="4"/>
    <n v="2"/>
    <n v="35"/>
    <n v="175"/>
  </r>
  <r>
    <s v="Shampoo"/>
    <s v="Color-safe"/>
    <x v="8"/>
    <x v="10"/>
    <x v="2"/>
    <x v="4"/>
    <n v="4"/>
    <n v="112"/>
    <n v="560"/>
  </r>
  <r>
    <s v="Shampoo"/>
    <s v="Color-safe"/>
    <x v="8"/>
    <x v="10"/>
    <x v="2"/>
    <x v="4"/>
    <n v="6"/>
    <n v="21"/>
    <n v="105"/>
  </r>
  <r>
    <s v="Shampoo"/>
    <s v="Color-safe"/>
    <x v="8"/>
    <x v="10"/>
    <x v="2"/>
    <x v="4"/>
    <n v="7"/>
    <n v="21"/>
    <n v="98"/>
  </r>
  <r>
    <s v="Shampoo"/>
    <s v="Color-safe"/>
    <x v="8"/>
    <x v="10"/>
    <x v="2"/>
    <x v="4"/>
    <n v="9"/>
    <n v="14"/>
    <n v="84"/>
  </r>
  <r>
    <s v="Shampoo"/>
    <s v="Color-safe"/>
    <x v="8"/>
    <x v="10"/>
    <x v="2"/>
    <x v="4"/>
    <n v="10"/>
    <n v="42"/>
    <n v="224"/>
  </r>
  <r>
    <s v="Shampoo"/>
    <s v="Color-safe"/>
    <x v="8"/>
    <x v="10"/>
    <x v="2"/>
    <x v="4"/>
    <n v="11"/>
    <n v="14"/>
    <n v="84"/>
  </r>
  <r>
    <s v="Shampoo"/>
    <s v="Color-safe"/>
    <x v="8"/>
    <x v="10"/>
    <x v="2"/>
    <x v="5"/>
    <n v="2"/>
    <n v="28"/>
    <n v="147"/>
  </r>
  <r>
    <s v="Shampoo"/>
    <s v="Color-safe"/>
    <x v="9"/>
    <x v="11"/>
    <x v="0"/>
    <x v="0"/>
    <n v="1"/>
    <n v="5691"/>
    <n v="46690"/>
  </r>
  <r>
    <s v="Shampoo"/>
    <s v="Color-safe"/>
    <x v="9"/>
    <x v="11"/>
    <x v="0"/>
    <x v="0"/>
    <n v="2"/>
    <n v="5117"/>
    <n v="41944"/>
  </r>
  <r>
    <s v="Shampoo"/>
    <s v="Color-safe"/>
    <x v="9"/>
    <x v="11"/>
    <x v="0"/>
    <x v="0"/>
    <n v="3"/>
    <n v="6230"/>
    <n v="51107"/>
  </r>
  <r>
    <s v="Shampoo"/>
    <s v="Color-safe"/>
    <x v="9"/>
    <x v="11"/>
    <x v="0"/>
    <x v="0"/>
    <n v="4"/>
    <n v="4690"/>
    <n v="38402"/>
  </r>
  <r>
    <s v="Shampoo"/>
    <s v="Color-safe"/>
    <x v="9"/>
    <x v="11"/>
    <x v="0"/>
    <x v="0"/>
    <n v="5"/>
    <n v="5138"/>
    <n v="42084"/>
  </r>
  <r>
    <s v="Shampoo"/>
    <s v="Color-safe"/>
    <x v="9"/>
    <x v="11"/>
    <x v="0"/>
    <x v="0"/>
    <n v="6"/>
    <n v="5537"/>
    <n v="45409"/>
  </r>
  <r>
    <s v="Shampoo"/>
    <s v="Color-safe"/>
    <x v="9"/>
    <x v="11"/>
    <x v="0"/>
    <x v="0"/>
    <n v="7"/>
    <n v="5789"/>
    <n v="47474"/>
  </r>
  <r>
    <s v="Shampoo"/>
    <s v="Color-safe"/>
    <x v="9"/>
    <x v="11"/>
    <x v="0"/>
    <x v="0"/>
    <n v="8"/>
    <n v="4592"/>
    <n v="37660"/>
  </r>
  <r>
    <s v="Shampoo"/>
    <s v="Color-safe"/>
    <x v="9"/>
    <x v="11"/>
    <x v="0"/>
    <x v="0"/>
    <n v="9"/>
    <n v="4627"/>
    <n v="37975"/>
  </r>
  <r>
    <s v="Shampoo"/>
    <s v="Color-safe"/>
    <x v="9"/>
    <x v="11"/>
    <x v="0"/>
    <x v="0"/>
    <n v="10"/>
    <n v="5278"/>
    <n v="43302"/>
  </r>
  <r>
    <s v="Shampoo"/>
    <s v="Color-safe"/>
    <x v="9"/>
    <x v="11"/>
    <x v="0"/>
    <x v="0"/>
    <n v="11"/>
    <n v="4431"/>
    <n v="36309"/>
  </r>
  <r>
    <s v="Shampoo"/>
    <s v="Color-safe"/>
    <x v="9"/>
    <x v="11"/>
    <x v="0"/>
    <x v="0"/>
    <n v="12"/>
    <n v="4473"/>
    <n v="36743"/>
  </r>
  <r>
    <s v="Shampoo"/>
    <s v="Color-safe"/>
    <x v="9"/>
    <x v="11"/>
    <x v="0"/>
    <x v="1"/>
    <n v="1"/>
    <n v="5362"/>
    <n v="43953"/>
  </r>
  <r>
    <s v="Shampoo"/>
    <s v="Color-safe"/>
    <x v="9"/>
    <x v="11"/>
    <x v="0"/>
    <x v="1"/>
    <n v="2"/>
    <n v="4200"/>
    <n v="35147"/>
  </r>
  <r>
    <s v="Shampoo"/>
    <s v="Color-safe"/>
    <x v="9"/>
    <x v="11"/>
    <x v="0"/>
    <x v="1"/>
    <n v="3"/>
    <n v="5586"/>
    <n v="46760"/>
  </r>
  <r>
    <s v="Shampoo"/>
    <s v="Color-safe"/>
    <x v="9"/>
    <x v="11"/>
    <x v="0"/>
    <x v="1"/>
    <n v="4"/>
    <n v="5243"/>
    <n v="43897"/>
  </r>
  <r>
    <s v="Shampoo"/>
    <s v="Color-safe"/>
    <x v="9"/>
    <x v="11"/>
    <x v="0"/>
    <x v="1"/>
    <n v="5"/>
    <n v="4690"/>
    <n v="39270"/>
  </r>
  <r>
    <s v="Shampoo"/>
    <s v="Color-safe"/>
    <x v="9"/>
    <x v="11"/>
    <x v="0"/>
    <x v="1"/>
    <n v="6"/>
    <n v="5152"/>
    <n v="43078"/>
  </r>
  <r>
    <s v="Shampoo"/>
    <s v="Color-safe"/>
    <x v="9"/>
    <x v="11"/>
    <x v="0"/>
    <x v="1"/>
    <n v="7"/>
    <n v="4284"/>
    <n v="35826"/>
  </r>
  <r>
    <s v="Shampoo"/>
    <s v="Color-safe"/>
    <x v="9"/>
    <x v="11"/>
    <x v="0"/>
    <x v="1"/>
    <n v="8"/>
    <n v="3752"/>
    <n v="31360"/>
  </r>
  <r>
    <s v="Shampoo"/>
    <s v="Color-safe"/>
    <x v="9"/>
    <x v="11"/>
    <x v="0"/>
    <x v="1"/>
    <n v="9"/>
    <n v="5173"/>
    <n v="43281"/>
  </r>
  <r>
    <s v="Shampoo"/>
    <s v="Color-safe"/>
    <x v="9"/>
    <x v="11"/>
    <x v="0"/>
    <x v="1"/>
    <n v="10"/>
    <n v="5082"/>
    <n v="42476"/>
  </r>
  <r>
    <s v="Shampoo"/>
    <s v="Color-safe"/>
    <x v="9"/>
    <x v="11"/>
    <x v="0"/>
    <x v="1"/>
    <n v="11"/>
    <n v="5271"/>
    <n v="44135"/>
  </r>
  <r>
    <s v="Shampoo"/>
    <s v="Color-safe"/>
    <x v="9"/>
    <x v="11"/>
    <x v="0"/>
    <x v="1"/>
    <n v="12"/>
    <n v="4403"/>
    <n v="36897"/>
  </r>
  <r>
    <s v="Shampoo"/>
    <s v="Color-safe"/>
    <x v="9"/>
    <x v="11"/>
    <x v="0"/>
    <x v="2"/>
    <n v="1"/>
    <n v="5425"/>
    <n v="45388"/>
  </r>
  <r>
    <s v="Shampoo"/>
    <s v="Color-safe"/>
    <x v="9"/>
    <x v="11"/>
    <x v="0"/>
    <x v="2"/>
    <n v="2"/>
    <n v="3836"/>
    <n v="32151"/>
  </r>
  <r>
    <s v="Shampoo"/>
    <s v="Color-safe"/>
    <x v="9"/>
    <x v="11"/>
    <x v="0"/>
    <x v="2"/>
    <n v="3"/>
    <n v="4109"/>
    <n v="34377"/>
  </r>
  <r>
    <s v="Shampoo"/>
    <s v="Color-safe"/>
    <x v="9"/>
    <x v="11"/>
    <x v="0"/>
    <x v="2"/>
    <n v="4"/>
    <n v="5068"/>
    <n v="42392"/>
  </r>
  <r>
    <s v="Shampoo"/>
    <s v="Color-safe"/>
    <x v="9"/>
    <x v="11"/>
    <x v="0"/>
    <x v="2"/>
    <n v="5"/>
    <n v="3577"/>
    <n v="29890"/>
  </r>
  <r>
    <s v="Shampoo"/>
    <s v="Color-safe"/>
    <x v="9"/>
    <x v="11"/>
    <x v="0"/>
    <x v="2"/>
    <n v="6"/>
    <n v="3857"/>
    <n v="32270"/>
  </r>
  <r>
    <s v="Shampoo"/>
    <s v="Color-safe"/>
    <x v="9"/>
    <x v="11"/>
    <x v="0"/>
    <x v="2"/>
    <n v="7"/>
    <n v="4501"/>
    <n v="37660"/>
  </r>
  <r>
    <s v="Shampoo"/>
    <s v="Color-safe"/>
    <x v="9"/>
    <x v="11"/>
    <x v="0"/>
    <x v="2"/>
    <n v="8"/>
    <n v="4403"/>
    <n v="36876"/>
  </r>
  <r>
    <s v="Shampoo"/>
    <s v="Color-safe"/>
    <x v="9"/>
    <x v="11"/>
    <x v="0"/>
    <x v="2"/>
    <n v="9"/>
    <n v="3969"/>
    <n v="33229"/>
  </r>
  <r>
    <s v="Shampoo"/>
    <s v="Color-safe"/>
    <x v="9"/>
    <x v="11"/>
    <x v="0"/>
    <x v="2"/>
    <n v="10"/>
    <n v="5684"/>
    <n v="47593"/>
  </r>
  <r>
    <s v="Shampoo"/>
    <s v="Color-safe"/>
    <x v="9"/>
    <x v="11"/>
    <x v="0"/>
    <x v="2"/>
    <n v="11"/>
    <n v="4781"/>
    <n v="40047"/>
  </r>
  <r>
    <s v="Shampoo"/>
    <s v="Color-safe"/>
    <x v="9"/>
    <x v="11"/>
    <x v="0"/>
    <x v="2"/>
    <n v="12"/>
    <n v="5397"/>
    <n v="45185"/>
  </r>
  <r>
    <s v="Shampoo"/>
    <s v="Color-safe"/>
    <x v="9"/>
    <x v="11"/>
    <x v="0"/>
    <x v="3"/>
    <n v="1"/>
    <n v="4060"/>
    <n v="33964"/>
  </r>
  <r>
    <s v="Shampoo"/>
    <s v="Color-safe"/>
    <x v="9"/>
    <x v="11"/>
    <x v="0"/>
    <x v="3"/>
    <n v="2"/>
    <n v="4690"/>
    <n v="39256"/>
  </r>
  <r>
    <s v="Shampoo"/>
    <s v="Color-safe"/>
    <x v="9"/>
    <x v="11"/>
    <x v="0"/>
    <x v="3"/>
    <n v="3"/>
    <n v="4508"/>
    <n v="37779"/>
  </r>
  <r>
    <s v="Shampoo"/>
    <s v="Color-safe"/>
    <x v="9"/>
    <x v="11"/>
    <x v="0"/>
    <x v="3"/>
    <n v="4"/>
    <n v="4886"/>
    <n v="40880"/>
  </r>
  <r>
    <s v="Shampoo"/>
    <s v="Color-safe"/>
    <x v="9"/>
    <x v="11"/>
    <x v="0"/>
    <x v="3"/>
    <n v="5"/>
    <n v="4592"/>
    <n v="38430"/>
  </r>
  <r>
    <s v="Shampoo"/>
    <s v="Color-safe"/>
    <x v="9"/>
    <x v="11"/>
    <x v="0"/>
    <x v="3"/>
    <n v="6"/>
    <n v="4039"/>
    <n v="33789"/>
  </r>
  <r>
    <s v="Shampoo"/>
    <s v="Color-safe"/>
    <x v="9"/>
    <x v="11"/>
    <x v="0"/>
    <x v="3"/>
    <n v="7"/>
    <n v="4277"/>
    <n v="35742"/>
  </r>
  <r>
    <s v="Shampoo"/>
    <s v="Color-safe"/>
    <x v="9"/>
    <x v="11"/>
    <x v="0"/>
    <x v="3"/>
    <n v="8"/>
    <n v="4431"/>
    <n v="37030"/>
  </r>
  <r>
    <s v="Shampoo"/>
    <s v="Color-safe"/>
    <x v="9"/>
    <x v="11"/>
    <x v="0"/>
    <x v="3"/>
    <n v="9"/>
    <n v="4417"/>
    <n v="36946"/>
  </r>
  <r>
    <s v="Shampoo"/>
    <s v="Color-safe"/>
    <x v="9"/>
    <x v="11"/>
    <x v="0"/>
    <x v="3"/>
    <n v="10"/>
    <n v="5236"/>
    <n v="43792"/>
  </r>
  <r>
    <s v="Shampoo"/>
    <s v="Color-safe"/>
    <x v="9"/>
    <x v="11"/>
    <x v="0"/>
    <x v="3"/>
    <n v="11"/>
    <n v="4592"/>
    <n v="38437"/>
  </r>
  <r>
    <s v="Shampoo"/>
    <s v="Color-safe"/>
    <x v="9"/>
    <x v="11"/>
    <x v="0"/>
    <x v="3"/>
    <n v="12"/>
    <n v="4809"/>
    <n v="40180"/>
  </r>
  <r>
    <s v="Shampoo"/>
    <s v="Color-safe"/>
    <x v="9"/>
    <x v="11"/>
    <x v="0"/>
    <x v="4"/>
    <n v="1"/>
    <n v="3339"/>
    <n v="28385"/>
  </r>
  <r>
    <s v="Shampoo"/>
    <s v="Color-safe"/>
    <x v="9"/>
    <x v="11"/>
    <x v="0"/>
    <x v="4"/>
    <n v="2"/>
    <n v="3773"/>
    <n v="33089"/>
  </r>
  <r>
    <s v="Shampoo"/>
    <s v="Color-safe"/>
    <x v="9"/>
    <x v="11"/>
    <x v="0"/>
    <x v="4"/>
    <n v="3"/>
    <n v="3514"/>
    <n v="30765"/>
  </r>
  <r>
    <s v="Shampoo"/>
    <s v="Color-safe"/>
    <x v="9"/>
    <x v="11"/>
    <x v="0"/>
    <x v="4"/>
    <n v="4"/>
    <n v="3374"/>
    <n v="29575"/>
  </r>
  <r>
    <s v="Shampoo"/>
    <s v="Color-safe"/>
    <x v="9"/>
    <x v="11"/>
    <x v="0"/>
    <x v="4"/>
    <n v="5"/>
    <n v="3857"/>
    <n v="33726"/>
  </r>
  <r>
    <s v="Shampoo"/>
    <s v="Color-safe"/>
    <x v="9"/>
    <x v="11"/>
    <x v="0"/>
    <x v="4"/>
    <n v="6"/>
    <n v="3801"/>
    <n v="33299"/>
  </r>
  <r>
    <s v="Shampoo"/>
    <s v="Color-safe"/>
    <x v="9"/>
    <x v="11"/>
    <x v="0"/>
    <x v="4"/>
    <n v="7"/>
    <n v="3290"/>
    <n v="28770"/>
  </r>
  <r>
    <s v="Shampoo"/>
    <s v="Color-safe"/>
    <x v="9"/>
    <x v="11"/>
    <x v="0"/>
    <x v="4"/>
    <n v="8"/>
    <n v="3906"/>
    <n v="34174"/>
  </r>
  <r>
    <s v="Shampoo"/>
    <s v="Color-safe"/>
    <x v="9"/>
    <x v="11"/>
    <x v="0"/>
    <x v="4"/>
    <n v="9"/>
    <n v="3206"/>
    <n v="28686"/>
  </r>
  <r>
    <s v="Shampoo"/>
    <s v="Color-safe"/>
    <x v="9"/>
    <x v="11"/>
    <x v="0"/>
    <x v="4"/>
    <n v="10"/>
    <n v="3787"/>
    <n v="34027"/>
  </r>
  <r>
    <s v="Shampoo"/>
    <s v="Color-safe"/>
    <x v="9"/>
    <x v="11"/>
    <x v="0"/>
    <x v="4"/>
    <n v="11"/>
    <n v="4004"/>
    <n v="36022"/>
  </r>
  <r>
    <s v="Shampoo"/>
    <s v="Color-safe"/>
    <x v="9"/>
    <x v="11"/>
    <x v="0"/>
    <x v="4"/>
    <n v="12"/>
    <n v="3577"/>
    <n v="32109"/>
  </r>
  <r>
    <s v="Shampoo"/>
    <s v="Color-safe"/>
    <x v="9"/>
    <x v="11"/>
    <x v="0"/>
    <x v="5"/>
    <n v="1"/>
    <n v="3836"/>
    <n v="34531"/>
  </r>
  <r>
    <s v="Shampoo"/>
    <s v="Color-safe"/>
    <x v="9"/>
    <x v="11"/>
    <x v="0"/>
    <x v="5"/>
    <n v="2"/>
    <n v="3199"/>
    <n v="28756"/>
  </r>
  <r>
    <s v="Shampoo"/>
    <s v="Color-safe"/>
    <x v="9"/>
    <x v="11"/>
    <x v="0"/>
    <x v="5"/>
    <n v="3"/>
    <n v="4060"/>
    <n v="36533"/>
  </r>
  <r>
    <s v="Shampoo"/>
    <s v="Color-safe"/>
    <x v="9"/>
    <x v="11"/>
    <x v="1"/>
    <x v="0"/>
    <n v="1"/>
    <n v="1113"/>
    <n v="9079"/>
  </r>
  <r>
    <s v="Shampoo"/>
    <s v="Color-safe"/>
    <x v="9"/>
    <x v="11"/>
    <x v="1"/>
    <x v="0"/>
    <n v="2"/>
    <n v="784"/>
    <n v="6440"/>
  </r>
  <r>
    <s v="Shampoo"/>
    <s v="Color-safe"/>
    <x v="9"/>
    <x v="11"/>
    <x v="1"/>
    <x v="0"/>
    <n v="3"/>
    <n v="1043"/>
    <n v="8498"/>
  </r>
  <r>
    <s v="Shampoo"/>
    <s v="Color-safe"/>
    <x v="9"/>
    <x v="11"/>
    <x v="1"/>
    <x v="0"/>
    <n v="4"/>
    <n v="518"/>
    <n v="4284"/>
  </r>
  <r>
    <s v="Shampoo"/>
    <s v="Color-safe"/>
    <x v="9"/>
    <x v="11"/>
    <x v="1"/>
    <x v="0"/>
    <n v="5"/>
    <n v="1218"/>
    <n v="10003"/>
  </r>
  <r>
    <s v="Shampoo"/>
    <s v="Color-safe"/>
    <x v="9"/>
    <x v="11"/>
    <x v="1"/>
    <x v="0"/>
    <n v="6"/>
    <n v="1029"/>
    <n v="8442"/>
  </r>
  <r>
    <s v="Shampoo"/>
    <s v="Color-safe"/>
    <x v="9"/>
    <x v="11"/>
    <x v="1"/>
    <x v="0"/>
    <n v="7"/>
    <n v="1491"/>
    <n v="12278"/>
  </r>
  <r>
    <s v="Shampoo"/>
    <s v="Color-safe"/>
    <x v="9"/>
    <x v="11"/>
    <x v="1"/>
    <x v="0"/>
    <n v="8"/>
    <n v="672"/>
    <n v="5579"/>
  </r>
  <r>
    <s v="Shampoo"/>
    <s v="Color-safe"/>
    <x v="9"/>
    <x v="11"/>
    <x v="1"/>
    <x v="0"/>
    <n v="9"/>
    <n v="910"/>
    <n v="7518"/>
  </r>
  <r>
    <s v="Shampoo"/>
    <s v="Color-safe"/>
    <x v="9"/>
    <x v="11"/>
    <x v="1"/>
    <x v="0"/>
    <n v="10"/>
    <n v="1358"/>
    <n v="11137"/>
  </r>
  <r>
    <s v="Shampoo"/>
    <s v="Color-safe"/>
    <x v="9"/>
    <x v="11"/>
    <x v="1"/>
    <x v="0"/>
    <n v="11"/>
    <n v="602"/>
    <n v="4970"/>
  </r>
  <r>
    <s v="Shampoo"/>
    <s v="Color-safe"/>
    <x v="9"/>
    <x v="11"/>
    <x v="1"/>
    <x v="0"/>
    <n v="12"/>
    <n v="1197"/>
    <n v="9793"/>
  </r>
  <r>
    <s v="Shampoo"/>
    <s v="Color-safe"/>
    <x v="9"/>
    <x v="11"/>
    <x v="1"/>
    <x v="1"/>
    <n v="1"/>
    <n v="1064"/>
    <n v="8722"/>
  </r>
  <r>
    <s v="Shampoo"/>
    <s v="Color-safe"/>
    <x v="9"/>
    <x v="11"/>
    <x v="1"/>
    <x v="1"/>
    <n v="2"/>
    <n v="945"/>
    <n v="7882"/>
  </r>
  <r>
    <s v="Shampoo"/>
    <s v="Color-safe"/>
    <x v="9"/>
    <x v="11"/>
    <x v="1"/>
    <x v="1"/>
    <n v="3"/>
    <n v="1218"/>
    <n v="10192"/>
  </r>
  <r>
    <s v="Shampoo"/>
    <s v="Color-safe"/>
    <x v="9"/>
    <x v="11"/>
    <x v="1"/>
    <x v="1"/>
    <n v="4"/>
    <n v="462"/>
    <n v="3822"/>
  </r>
  <r>
    <s v="Shampoo"/>
    <s v="Color-safe"/>
    <x v="9"/>
    <x v="11"/>
    <x v="1"/>
    <x v="1"/>
    <n v="5"/>
    <n v="1659"/>
    <n v="13860"/>
  </r>
  <r>
    <s v="Shampoo"/>
    <s v="Color-safe"/>
    <x v="9"/>
    <x v="11"/>
    <x v="1"/>
    <x v="1"/>
    <n v="6"/>
    <n v="980"/>
    <n v="8260"/>
  </r>
  <r>
    <s v="Shampoo"/>
    <s v="Color-safe"/>
    <x v="9"/>
    <x v="11"/>
    <x v="1"/>
    <x v="1"/>
    <n v="7"/>
    <n v="1057"/>
    <n v="8855"/>
  </r>
  <r>
    <s v="Shampoo"/>
    <s v="Color-safe"/>
    <x v="9"/>
    <x v="11"/>
    <x v="1"/>
    <x v="1"/>
    <n v="8"/>
    <n v="1183"/>
    <n v="9954"/>
  </r>
  <r>
    <s v="Shampoo"/>
    <s v="Color-safe"/>
    <x v="9"/>
    <x v="11"/>
    <x v="1"/>
    <x v="1"/>
    <n v="9"/>
    <n v="1169"/>
    <n v="9779"/>
  </r>
  <r>
    <s v="Shampoo"/>
    <s v="Color-safe"/>
    <x v="9"/>
    <x v="11"/>
    <x v="1"/>
    <x v="1"/>
    <n v="10"/>
    <n v="1456"/>
    <n v="12229"/>
  </r>
  <r>
    <s v="Shampoo"/>
    <s v="Color-safe"/>
    <x v="9"/>
    <x v="11"/>
    <x v="1"/>
    <x v="1"/>
    <n v="11"/>
    <n v="1351"/>
    <n v="11270"/>
  </r>
  <r>
    <s v="Shampoo"/>
    <s v="Color-safe"/>
    <x v="9"/>
    <x v="11"/>
    <x v="1"/>
    <x v="1"/>
    <n v="12"/>
    <n v="1575"/>
    <n v="13139"/>
  </r>
  <r>
    <s v="Shampoo"/>
    <s v="Color-safe"/>
    <x v="9"/>
    <x v="11"/>
    <x v="1"/>
    <x v="2"/>
    <n v="1"/>
    <n v="1645"/>
    <n v="13741"/>
  </r>
  <r>
    <s v="Shampoo"/>
    <s v="Color-safe"/>
    <x v="9"/>
    <x v="11"/>
    <x v="1"/>
    <x v="2"/>
    <n v="2"/>
    <n v="1358"/>
    <n v="11375"/>
  </r>
  <r>
    <s v="Shampoo"/>
    <s v="Color-safe"/>
    <x v="9"/>
    <x v="11"/>
    <x v="1"/>
    <x v="2"/>
    <n v="3"/>
    <n v="1680"/>
    <n v="14098"/>
  </r>
  <r>
    <s v="Shampoo"/>
    <s v="Color-safe"/>
    <x v="9"/>
    <x v="11"/>
    <x v="1"/>
    <x v="2"/>
    <n v="4"/>
    <n v="1456"/>
    <n v="12215"/>
  </r>
  <r>
    <s v="Shampoo"/>
    <s v="Color-safe"/>
    <x v="9"/>
    <x v="11"/>
    <x v="1"/>
    <x v="2"/>
    <n v="5"/>
    <n v="994"/>
    <n v="8302"/>
  </r>
  <r>
    <s v="Shampoo"/>
    <s v="Color-safe"/>
    <x v="9"/>
    <x v="11"/>
    <x v="1"/>
    <x v="2"/>
    <n v="6"/>
    <n v="1470"/>
    <n v="12313"/>
  </r>
  <r>
    <s v="Shampoo"/>
    <s v="Color-safe"/>
    <x v="9"/>
    <x v="11"/>
    <x v="1"/>
    <x v="2"/>
    <n v="7"/>
    <n v="1358"/>
    <n v="11368"/>
  </r>
  <r>
    <s v="Shampoo"/>
    <s v="Color-safe"/>
    <x v="9"/>
    <x v="11"/>
    <x v="1"/>
    <x v="2"/>
    <n v="8"/>
    <n v="1197"/>
    <n v="10024"/>
  </r>
  <r>
    <s v="Shampoo"/>
    <s v="Color-safe"/>
    <x v="9"/>
    <x v="11"/>
    <x v="1"/>
    <x v="2"/>
    <n v="9"/>
    <n v="1043"/>
    <n v="8750"/>
  </r>
  <r>
    <s v="Shampoo"/>
    <s v="Color-safe"/>
    <x v="9"/>
    <x v="11"/>
    <x v="1"/>
    <x v="2"/>
    <n v="10"/>
    <n v="1610"/>
    <n v="13517"/>
  </r>
  <r>
    <s v="Shampoo"/>
    <s v="Color-safe"/>
    <x v="9"/>
    <x v="11"/>
    <x v="1"/>
    <x v="2"/>
    <n v="11"/>
    <n v="1057"/>
    <n v="8771"/>
  </r>
  <r>
    <s v="Shampoo"/>
    <s v="Color-safe"/>
    <x v="9"/>
    <x v="11"/>
    <x v="1"/>
    <x v="2"/>
    <n v="12"/>
    <n v="1589"/>
    <n v="13258"/>
  </r>
  <r>
    <s v="Shampoo"/>
    <s v="Color-safe"/>
    <x v="9"/>
    <x v="11"/>
    <x v="1"/>
    <x v="3"/>
    <n v="1"/>
    <n v="1526"/>
    <n v="12810"/>
  </r>
  <r>
    <s v="Shampoo"/>
    <s v="Color-safe"/>
    <x v="9"/>
    <x v="11"/>
    <x v="1"/>
    <x v="3"/>
    <n v="2"/>
    <n v="1589"/>
    <n v="13258"/>
  </r>
  <r>
    <s v="Shampoo"/>
    <s v="Color-safe"/>
    <x v="9"/>
    <x v="11"/>
    <x v="1"/>
    <x v="3"/>
    <n v="3"/>
    <n v="1169"/>
    <n v="9793"/>
  </r>
  <r>
    <s v="Shampoo"/>
    <s v="Color-safe"/>
    <x v="9"/>
    <x v="11"/>
    <x v="1"/>
    <x v="3"/>
    <n v="4"/>
    <n v="1540"/>
    <n v="12901"/>
  </r>
  <r>
    <s v="Shampoo"/>
    <s v="Color-safe"/>
    <x v="9"/>
    <x v="11"/>
    <x v="1"/>
    <x v="3"/>
    <n v="5"/>
    <n v="1407"/>
    <n v="11767"/>
  </r>
  <r>
    <s v="Shampoo"/>
    <s v="Color-safe"/>
    <x v="9"/>
    <x v="11"/>
    <x v="1"/>
    <x v="3"/>
    <n v="6"/>
    <n v="1715"/>
    <n v="14336"/>
  </r>
  <r>
    <s v="Shampoo"/>
    <s v="Color-safe"/>
    <x v="9"/>
    <x v="11"/>
    <x v="1"/>
    <x v="3"/>
    <n v="7"/>
    <n v="1778"/>
    <n v="14833"/>
  </r>
  <r>
    <s v="Shampoo"/>
    <s v="Color-safe"/>
    <x v="9"/>
    <x v="11"/>
    <x v="1"/>
    <x v="3"/>
    <n v="8"/>
    <n v="1358"/>
    <n v="11375"/>
  </r>
  <r>
    <s v="Shampoo"/>
    <s v="Color-safe"/>
    <x v="9"/>
    <x v="11"/>
    <x v="1"/>
    <x v="3"/>
    <n v="9"/>
    <n v="1477"/>
    <n v="12397"/>
  </r>
  <r>
    <s v="Shampoo"/>
    <s v="Color-safe"/>
    <x v="9"/>
    <x v="11"/>
    <x v="1"/>
    <x v="3"/>
    <n v="10"/>
    <n v="2226"/>
    <n v="18655"/>
  </r>
  <r>
    <s v="Shampoo"/>
    <s v="Color-safe"/>
    <x v="9"/>
    <x v="11"/>
    <x v="1"/>
    <x v="3"/>
    <n v="11"/>
    <n v="1407"/>
    <n v="11837"/>
  </r>
  <r>
    <s v="Shampoo"/>
    <s v="Color-safe"/>
    <x v="9"/>
    <x v="11"/>
    <x v="1"/>
    <x v="3"/>
    <n v="12"/>
    <n v="2107"/>
    <n v="17661"/>
  </r>
  <r>
    <s v="Shampoo"/>
    <s v="Color-safe"/>
    <x v="9"/>
    <x v="11"/>
    <x v="1"/>
    <x v="4"/>
    <n v="1"/>
    <n v="1624"/>
    <n v="13706"/>
  </r>
  <r>
    <s v="Shampoo"/>
    <s v="Color-safe"/>
    <x v="9"/>
    <x v="11"/>
    <x v="1"/>
    <x v="4"/>
    <n v="2"/>
    <n v="1246"/>
    <n v="10857"/>
  </r>
  <r>
    <s v="Shampoo"/>
    <s v="Color-safe"/>
    <x v="9"/>
    <x v="11"/>
    <x v="1"/>
    <x v="4"/>
    <n v="3"/>
    <n v="1918"/>
    <n v="16751"/>
  </r>
  <r>
    <s v="Shampoo"/>
    <s v="Color-safe"/>
    <x v="9"/>
    <x v="11"/>
    <x v="1"/>
    <x v="4"/>
    <n v="4"/>
    <n v="1750"/>
    <n v="15330"/>
  </r>
  <r>
    <s v="Shampoo"/>
    <s v="Color-safe"/>
    <x v="9"/>
    <x v="11"/>
    <x v="1"/>
    <x v="4"/>
    <n v="5"/>
    <n v="1666"/>
    <n v="14574"/>
  </r>
  <r>
    <s v="Shampoo"/>
    <s v="Color-safe"/>
    <x v="9"/>
    <x v="11"/>
    <x v="1"/>
    <x v="4"/>
    <n v="6"/>
    <n v="1561"/>
    <n v="13671"/>
  </r>
  <r>
    <s v="Shampoo"/>
    <s v="Color-safe"/>
    <x v="9"/>
    <x v="11"/>
    <x v="1"/>
    <x v="4"/>
    <n v="7"/>
    <n v="1386"/>
    <n v="12145"/>
  </r>
  <r>
    <s v="Shampoo"/>
    <s v="Color-safe"/>
    <x v="9"/>
    <x v="11"/>
    <x v="1"/>
    <x v="4"/>
    <n v="8"/>
    <n v="2261"/>
    <n v="19747"/>
  </r>
  <r>
    <s v="Shampoo"/>
    <s v="Color-safe"/>
    <x v="9"/>
    <x v="11"/>
    <x v="1"/>
    <x v="4"/>
    <n v="9"/>
    <n v="1904"/>
    <n v="16989"/>
  </r>
  <r>
    <s v="Shampoo"/>
    <s v="Color-safe"/>
    <x v="9"/>
    <x v="11"/>
    <x v="1"/>
    <x v="4"/>
    <n v="10"/>
    <n v="2296"/>
    <n v="20685"/>
  </r>
  <r>
    <s v="Shampoo"/>
    <s v="Color-safe"/>
    <x v="9"/>
    <x v="11"/>
    <x v="1"/>
    <x v="4"/>
    <n v="11"/>
    <n v="4130"/>
    <n v="37093"/>
  </r>
  <r>
    <s v="Shampoo"/>
    <s v="Color-safe"/>
    <x v="9"/>
    <x v="11"/>
    <x v="1"/>
    <x v="4"/>
    <n v="12"/>
    <n v="2282"/>
    <n v="20573"/>
  </r>
  <r>
    <s v="Shampoo"/>
    <s v="Color-safe"/>
    <x v="9"/>
    <x v="11"/>
    <x v="1"/>
    <x v="5"/>
    <n v="1"/>
    <n v="2205"/>
    <n v="19831"/>
  </r>
  <r>
    <s v="Shampoo"/>
    <s v="Color-safe"/>
    <x v="9"/>
    <x v="11"/>
    <x v="1"/>
    <x v="5"/>
    <n v="2"/>
    <n v="1848"/>
    <n v="16611"/>
  </r>
  <r>
    <s v="Shampoo"/>
    <s v="Color-safe"/>
    <x v="9"/>
    <x v="11"/>
    <x v="1"/>
    <x v="5"/>
    <n v="3"/>
    <n v="2877"/>
    <n v="25844"/>
  </r>
  <r>
    <s v="Shampoo"/>
    <s v="Color-safe"/>
    <x v="9"/>
    <x v="11"/>
    <x v="2"/>
    <x v="0"/>
    <n v="1"/>
    <n v="784"/>
    <n v="6454"/>
  </r>
  <r>
    <s v="Shampoo"/>
    <s v="Color-safe"/>
    <x v="9"/>
    <x v="11"/>
    <x v="2"/>
    <x v="0"/>
    <n v="2"/>
    <n v="854"/>
    <n v="7035"/>
  </r>
  <r>
    <s v="Shampoo"/>
    <s v="Color-safe"/>
    <x v="9"/>
    <x v="11"/>
    <x v="2"/>
    <x v="0"/>
    <n v="3"/>
    <n v="651"/>
    <n v="5348"/>
  </r>
  <r>
    <s v="Shampoo"/>
    <s v="Color-safe"/>
    <x v="9"/>
    <x v="11"/>
    <x v="2"/>
    <x v="0"/>
    <n v="4"/>
    <n v="665"/>
    <n v="5432"/>
  </r>
  <r>
    <s v="Shampoo"/>
    <s v="Color-safe"/>
    <x v="9"/>
    <x v="11"/>
    <x v="2"/>
    <x v="0"/>
    <n v="5"/>
    <n v="1148"/>
    <n v="9436"/>
  </r>
  <r>
    <s v="Shampoo"/>
    <s v="Color-safe"/>
    <x v="9"/>
    <x v="11"/>
    <x v="2"/>
    <x v="0"/>
    <n v="6"/>
    <n v="441"/>
    <n v="3612"/>
  </r>
  <r>
    <s v="Shampoo"/>
    <s v="Color-safe"/>
    <x v="9"/>
    <x v="11"/>
    <x v="2"/>
    <x v="0"/>
    <n v="7"/>
    <n v="595"/>
    <n v="4865"/>
  </r>
  <r>
    <s v="Shampoo"/>
    <s v="Color-safe"/>
    <x v="9"/>
    <x v="11"/>
    <x v="2"/>
    <x v="0"/>
    <n v="8"/>
    <n v="1246"/>
    <n v="10227"/>
  </r>
  <r>
    <s v="Shampoo"/>
    <s v="Color-safe"/>
    <x v="9"/>
    <x v="11"/>
    <x v="2"/>
    <x v="0"/>
    <n v="9"/>
    <n v="840"/>
    <n v="6902"/>
  </r>
  <r>
    <s v="Shampoo"/>
    <s v="Color-safe"/>
    <x v="9"/>
    <x v="11"/>
    <x v="2"/>
    <x v="0"/>
    <n v="10"/>
    <n v="224"/>
    <n v="1862"/>
  </r>
  <r>
    <s v="Shampoo"/>
    <s v="Color-safe"/>
    <x v="9"/>
    <x v="11"/>
    <x v="2"/>
    <x v="0"/>
    <n v="11"/>
    <n v="756"/>
    <n v="6202"/>
  </r>
  <r>
    <s v="Shampoo"/>
    <s v="Color-safe"/>
    <x v="9"/>
    <x v="11"/>
    <x v="2"/>
    <x v="0"/>
    <n v="12"/>
    <n v="826"/>
    <n v="6783"/>
  </r>
  <r>
    <s v="Shampoo"/>
    <s v="Color-safe"/>
    <x v="9"/>
    <x v="11"/>
    <x v="2"/>
    <x v="1"/>
    <n v="1"/>
    <n v="238"/>
    <n v="1953"/>
  </r>
  <r>
    <s v="Shampoo"/>
    <s v="Color-safe"/>
    <x v="9"/>
    <x v="11"/>
    <x v="2"/>
    <x v="1"/>
    <n v="2"/>
    <n v="637"/>
    <n v="5348"/>
  </r>
  <r>
    <s v="Shampoo"/>
    <s v="Color-safe"/>
    <x v="9"/>
    <x v="11"/>
    <x v="2"/>
    <x v="1"/>
    <n v="3"/>
    <n v="546"/>
    <n v="4522"/>
  </r>
  <r>
    <s v="Shampoo"/>
    <s v="Color-safe"/>
    <x v="9"/>
    <x v="11"/>
    <x v="2"/>
    <x v="1"/>
    <n v="4"/>
    <n v="637"/>
    <n v="5348"/>
  </r>
  <r>
    <s v="Shampoo"/>
    <s v="Color-safe"/>
    <x v="9"/>
    <x v="11"/>
    <x v="2"/>
    <x v="1"/>
    <n v="5"/>
    <n v="994"/>
    <n v="8372"/>
  </r>
  <r>
    <s v="Shampoo"/>
    <s v="Color-safe"/>
    <x v="9"/>
    <x v="11"/>
    <x v="2"/>
    <x v="1"/>
    <n v="6"/>
    <n v="462"/>
    <n v="3892"/>
  </r>
  <r>
    <s v="Shampoo"/>
    <s v="Color-safe"/>
    <x v="9"/>
    <x v="11"/>
    <x v="2"/>
    <x v="1"/>
    <n v="7"/>
    <n v="735"/>
    <n v="6097"/>
  </r>
  <r>
    <s v="Shampoo"/>
    <s v="Color-safe"/>
    <x v="9"/>
    <x v="11"/>
    <x v="2"/>
    <x v="1"/>
    <n v="8"/>
    <n v="819"/>
    <n v="6832"/>
  </r>
  <r>
    <s v="Shampoo"/>
    <s v="Color-safe"/>
    <x v="9"/>
    <x v="11"/>
    <x v="2"/>
    <x v="1"/>
    <n v="9"/>
    <n v="329"/>
    <n v="2772"/>
  </r>
  <r>
    <s v="Shampoo"/>
    <s v="Color-safe"/>
    <x v="9"/>
    <x v="11"/>
    <x v="2"/>
    <x v="1"/>
    <n v="10"/>
    <n v="756"/>
    <n v="6384"/>
  </r>
  <r>
    <s v="Shampoo"/>
    <s v="Color-safe"/>
    <x v="9"/>
    <x v="11"/>
    <x v="2"/>
    <x v="1"/>
    <n v="11"/>
    <n v="357"/>
    <n v="2933"/>
  </r>
  <r>
    <s v="Shampoo"/>
    <s v="Color-safe"/>
    <x v="9"/>
    <x v="11"/>
    <x v="2"/>
    <x v="1"/>
    <n v="12"/>
    <n v="308"/>
    <n v="2555"/>
  </r>
  <r>
    <s v="Shampoo"/>
    <s v="Color-safe"/>
    <x v="9"/>
    <x v="11"/>
    <x v="2"/>
    <x v="2"/>
    <n v="1"/>
    <n v="875"/>
    <n v="7315"/>
  </r>
  <r>
    <s v="Shampoo"/>
    <s v="Color-safe"/>
    <x v="9"/>
    <x v="11"/>
    <x v="2"/>
    <x v="2"/>
    <n v="2"/>
    <n v="322"/>
    <n v="2639"/>
  </r>
  <r>
    <s v="Shampoo"/>
    <s v="Color-safe"/>
    <x v="9"/>
    <x v="11"/>
    <x v="2"/>
    <x v="2"/>
    <n v="3"/>
    <n v="462"/>
    <n v="3857"/>
  </r>
  <r>
    <s v="Shampoo"/>
    <s v="Color-safe"/>
    <x v="9"/>
    <x v="11"/>
    <x v="2"/>
    <x v="2"/>
    <n v="4"/>
    <n v="35"/>
    <n v="322"/>
  </r>
  <r>
    <s v="Shampoo"/>
    <s v="Color-safe"/>
    <x v="9"/>
    <x v="11"/>
    <x v="2"/>
    <x v="2"/>
    <n v="5"/>
    <n v="406"/>
    <n v="3325"/>
  </r>
  <r>
    <s v="Shampoo"/>
    <s v="Color-safe"/>
    <x v="9"/>
    <x v="11"/>
    <x v="2"/>
    <x v="2"/>
    <n v="6"/>
    <n v="392"/>
    <n v="3269"/>
  </r>
  <r>
    <s v="Shampoo"/>
    <s v="Color-safe"/>
    <x v="9"/>
    <x v="11"/>
    <x v="2"/>
    <x v="2"/>
    <n v="7"/>
    <n v="413"/>
    <n v="3507"/>
  </r>
  <r>
    <s v="Shampoo"/>
    <s v="Color-safe"/>
    <x v="9"/>
    <x v="11"/>
    <x v="2"/>
    <x v="2"/>
    <n v="8"/>
    <n v="210"/>
    <n v="1820"/>
  </r>
  <r>
    <s v="Shampoo"/>
    <s v="Color-safe"/>
    <x v="9"/>
    <x v="11"/>
    <x v="2"/>
    <x v="2"/>
    <n v="9"/>
    <n v="476"/>
    <n v="3990"/>
  </r>
  <r>
    <s v="Shampoo"/>
    <s v="Color-safe"/>
    <x v="9"/>
    <x v="11"/>
    <x v="2"/>
    <x v="2"/>
    <n v="10"/>
    <n v="287"/>
    <n v="2380"/>
  </r>
  <r>
    <s v="Shampoo"/>
    <s v="Color-safe"/>
    <x v="9"/>
    <x v="11"/>
    <x v="2"/>
    <x v="2"/>
    <n v="11"/>
    <n v="413"/>
    <n v="3458"/>
  </r>
  <r>
    <s v="Shampoo"/>
    <s v="Color-safe"/>
    <x v="9"/>
    <x v="11"/>
    <x v="2"/>
    <x v="2"/>
    <n v="12"/>
    <n v="511"/>
    <n v="4249"/>
  </r>
  <r>
    <s v="Shampoo"/>
    <s v="Color-safe"/>
    <x v="9"/>
    <x v="11"/>
    <x v="2"/>
    <x v="3"/>
    <n v="1"/>
    <n v="175"/>
    <n v="1470"/>
  </r>
  <r>
    <s v="Shampoo"/>
    <s v="Color-safe"/>
    <x v="9"/>
    <x v="11"/>
    <x v="2"/>
    <x v="3"/>
    <n v="2"/>
    <n v="322"/>
    <n v="2674"/>
  </r>
  <r>
    <s v="Shampoo"/>
    <s v="Color-safe"/>
    <x v="9"/>
    <x v="11"/>
    <x v="2"/>
    <x v="3"/>
    <n v="3"/>
    <n v="287"/>
    <n v="2359"/>
  </r>
  <r>
    <s v="Shampoo"/>
    <s v="Color-safe"/>
    <x v="9"/>
    <x v="11"/>
    <x v="2"/>
    <x v="3"/>
    <n v="4"/>
    <n v="462"/>
    <n v="3892"/>
  </r>
  <r>
    <s v="Shampoo"/>
    <s v="Color-safe"/>
    <x v="9"/>
    <x v="11"/>
    <x v="2"/>
    <x v="3"/>
    <n v="5"/>
    <n v="427"/>
    <n v="3598"/>
  </r>
  <r>
    <s v="Shampoo"/>
    <s v="Color-safe"/>
    <x v="9"/>
    <x v="11"/>
    <x v="2"/>
    <x v="3"/>
    <n v="6"/>
    <n v="546"/>
    <n v="4571"/>
  </r>
  <r>
    <s v="Shampoo"/>
    <s v="Color-safe"/>
    <x v="9"/>
    <x v="11"/>
    <x v="2"/>
    <x v="3"/>
    <n v="7"/>
    <n v="238"/>
    <n v="1967"/>
  </r>
  <r>
    <s v="Shampoo"/>
    <s v="Color-safe"/>
    <x v="9"/>
    <x v="11"/>
    <x v="2"/>
    <x v="3"/>
    <n v="8"/>
    <n v="413"/>
    <n v="3472"/>
  </r>
  <r>
    <s v="Shampoo"/>
    <s v="Color-safe"/>
    <x v="9"/>
    <x v="11"/>
    <x v="2"/>
    <x v="3"/>
    <n v="9"/>
    <n v="546"/>
    <n v="4592"/>
  </r>
  <r>
    <s v="Shampoo"/>
    <s v="Color-safe"/>
    <x v="9"/>
    <x v="11"/>
    <x v="2"/>
    <x v="3"/>
    <n v="10"/>
    <n v="630"/>
    <n v="5257"/>
  </r>
  <r>
    <s v="Shampoo"/>
    <s v="Color-safe"/>
    <x v="9"/>
    <x v="11"/>
    <x v="2"/>
    <x v="3"/>
    <n v="11"/>
    <n v="567"/>
    <n v="4760"/>
  </r>
  <r>
    <s v="Shampoo"/>
    <s v="Color-safe"/>
    <x v="9"/>
    <x v="11"/>
    <x v="2"/>
    <x v="3"/>
    <n v="12"/>
    <n v="343"/>
    <n v="2877"/>
  </r>
  <r>
    <s v="Shampoo"/>
    <s v="Color-safe"/>
    <x v="9"/>
    <x v="11"/>
    <x v="2"/>
    <x v="4"/>
    <n v="1"/>
    <n v="651"/>
    <n v="5495"/>
  </r>
  <r>
    <s v="Shampoo"/>
    <s v="Color-safe"/>
    <x v="9"/>
    <x v="11"/>
    <x v="2"/>
    <x v="4"/>
    <n v="2"/>
    <n v="224"/>
    <n v="1967"/>
  </r>
  <r>
    <s v="Shampoo"/>
    <s v="Color-safe"/>
    <x v="9"/>
    <x v="11"/>
    <x v="2"/>
    <x v="4"/>
    <n v="3"/>
    <n v="343"/>
    <n v="2996"/>
  </r>
  <r>
    <s v="Shampoo"/>
    <s v="Color-safe"/>
    <x v="9"/>
    <x v="11"/>
    <x v="2"/>
    <x v="4"/>
    <n v="4"/>
    <n v="378"/>
    <n v="3353"/>
  </r>
  <r>
    <s v="Shampoo"/>
    <s v="Color-safe"/>
    <x v="9"/>
    <x v="11"/>
    <x v="2"/>
    <x v="4"/>
    <n v="5"/>
    <n v="595"/>
    <n v="5222"/>
  </r>
  <r>
    <s v="Shampoo"/>
    <s v="Color-safe"/>
    <x v="9"/>
    <x v="11"/>
    <x v="2"/>
    <x v="4"/>
    <n v="6"/>
    <n v="448"/>
    <n v="3941"/>
  </r>
  <r>
    <s v="Shampoo"/>
    <s v="Color-safe"/>
    <x v="9"/>
    <x v="11"/>
    <x v="2"/>
    <x v="4"/>
    <n v="7"/>
    <n v="329"/>
    <n v="2898"/>
  </r>
  <r>
    <s v="Shampoo"/>
    <s v="Color-safe"/>
    <x v="9"/>
    <x v="11"/>
    <x v="2"/>
    <x v="4"/>
    <n v="8"/>
    <n v="448"/>
    <n v="3920"/>
  </r>
  <r>
    <s v="Shampoo"/>
    <s v="Color-safe"/>
    <x v="9"/>
    <x v="11"/>
    <x v="2"/>
    <x v="4"/>
    <n v="9"/>
    <n v="553"/>
    <n v="4935"/>
  </r>
  <r>
    <s v="Shampoo"/>
    <s v="Color-safe"/>
    <x v="9"/>
    <x v="11"/>
    <x v="2"/>
    <x v="4"/>
    <n v="10"/>
    <n v="413"/>
    <n v="3703"/>
  </r>
  <r>
    <s v="Shampoo"/>
    <s v="Color-safe"/>
    <x v="9"/>
    <x v="11"/>
    <x v="2"/>
    <x v="4"/>
    <n v="11"/>
    <n v="322"/>
    <n v="2912"/>
  </r>
  <r>
    <s v="Shampoo"/>
    <s v="Color-safe"/>
    <x v="9"/>
    <x v="11"/>
    <x v="2"/>
    <x v="4"/>
    <n v="12"/>
    <n v="329"/>
    <n v="2933"/>
  </r>
  <r>
    <s v="Shampoo"/>
    <s v="Color-safe"/>
    <x v="9"/>
    <x v="11"/>
    <x v="2"/>
    <x v="5"/>
    <n v="1"/>
    <n v="448"/>
    <n v="4060"/>
  </r>
  <r>
    <s v="Shampoo"/>
    <s v="Color-safe"/>
    <x v="9"/>
    <x v="11"/>
    <x v="2"/>
    <x v="5"/>
    <n v="2"/>
    <n v="462"/>
    <n v="4200"/>
  </r>
  <r>
    <s v="Shampoo"/>
    <s v="Color-safe"/>
    <x v="9"/>
    <x v="11"/>
    <x v="2"/>
    <x v="5"/>
    <n v="3"/>
    <n v="322"/>
    <n v="2898"/>
  </r>
  <r>
    <s v="Shampoo"/>
    <s v="Moisturizing"/>
    <x v="6"/>
    <x v="12"/>
    <x v="0"/>
    <x v="0"/>
    <n v="1"/>
    <n v="18144"/>
    <n v="82999"/>
  </r>
  <r>
    <s v="Shampoo"/>
    <s v="Moisturizing"/>
    <x v="6"/>
    <x v="12"/>
    <x v="0"/>
    <x v="0"/>
    <n v="2"/>
    <n v="12754"/>
    <n v="58331"/>
  </r>
  <r>
    <s v="Shampoo"/>
    <s v="Moisturizing"/>
    <x v="6"/>
    <x v="12"/>
    <x v="0"/>
    <x v="0"/>
    <n v="3"/>
    <n v="17549"/>
    <n v="80213"/>
  </r>
  <r>
    <s v="Shampoo"/>
    <s v="Moisturizing"/>
    <x v="6"/>
    <x v="12"/>
    <x v="0"/>
    <x v="0"/>
    <n v="4"/>
    <n v="12817"/>
    <n v="58681"/>
  </r>
  <r>
    <s v="Shampoo"/>
    <s v="Moisturizing"/>
    <x v="6"/>
    <x v="12"/>
    <x v="0"/>
    <x v="0"/>
    <n v="5"/>
    <n v="15729"/>
    <n v="72219"/>
  </r>
  <r>
    <s v="Shampoo"/>
    <s v="Moisturizing"/>
    <x v="6"/>
    <x v="12"/>
    <x v="0"/>
    <x v="0"/>
    <n v="6"/>
    <n v="15456"/>
    <n v="71260"/>
  </r>
  <r>
    <s v="Shampoo"/>
    <s v="Moisturizing"/>
    <x v="6"/>
    <x v="12"/>
    <x v="0"/>
    <x v="0"/>
    <n v="7"/>
    <n v="15078"/>
    <n v="69916"/>
  </r>
  <r>
    <s v="Shampoo"/>
    <s v="Moisturizing"/>
    <x v="6"/>
    <x v="12"/>
    <x v="0"/>
    <x v="0"/>
    <n v="8"/>
    <n v="13867"/>
    <n v="65282"/>
  </r>
  <r>
    <s v="Shampoo"/>
    <s v="Moisturizing"/>
    <x v="6"/>
    <x v="12"/>
    <x v="0"/>
    <x v="0"/>
    <n v="9"/>
    <n v="14777"/>
    <n v="69300"/>
  </r>
  <r>
    <s v="Shampoo"/>
    <s v="Moisturizing"/>
    <x v="6"/>
    <x v="12"/>
    <x v="0"/>
    <x v="0"/>
    <n v="10"/>
    <n v="14147"/>
    <n v="66332"/>
  </r>
  <r>
    <s v="Shampoo"/>
    <s v="Moisturizing"/>
    <x v="6"/>
    <x v="12"/>
    <x v="0"/>
    <x v="0"/>
    <n v="11"/>
    <n v="13356"/>
    <n v="64813"/>
  </r>
  <r>
    <s v="Shampoo"/>
    <s v="Moisturizing"/>
    <x v="6"/>
    <x v="12"/>
    <x v="0"/>
    <x v="0"/>
    <n v="12"/>
    <n v="13909"/>
    <n v="67242"/>
  </r>
  <r>
    <s v="Shampoo"/>
    <s v="Moisturizing"/>
    <x v="6"/>
    <x v="12"/>
    <x v="0"/>
    <x v="1"/>
    <n v="1"/>
    <n v="15897"/>
    <n v="79478"/>
  </r>
  <r>
    <s v="Shampoo"/>
    <s v="Moisturizing"/>
    <x v="6"/>
    <x v="12"/>
    <x v="0"/>
    <x v="1"/>
    <n v="2"/>
    <n v="14301"/>
    <n v="72807"/>
  </r>
  <r>
    <s v="Shampoo"/>
    <s v="Moisturizing"/>
    <x v="6"/>
    <x v="12"/>
    <x v="0"/>
    <x v="1"/>
    <n v="3"/>
    <n v="15533"/>
    <n v="81529"/>
  </r>
  <r>
    <s v="Shampoo"/>
    <s v="Moisturizing"/>
    <x v="6"/>
    <x v="12"/>
    <x v="0"/>
    <x v="1"/>
    <n v="4"/>
    <n v="14021"/>
    <n v="72415"/>
  </r>
  <r>
    <s v="Shampoo"/>
    <s v="Moisturizing"/>
    <x v="6"/>
    <x v="12"/>
    <x v="0"/>
    <x v="1"/>
    <n v="5"/>
    <n v="15365"/>
    <n v="79849"/>
  </r>
  <r>
    <s v="Shampoo"/>
    <s v="Moisturizing"/>
    <x v="6"/>
    <x v="12"/>
    <x v="0"/>
    <x v="1"/>
    <n v="6"/>
    <n v="15274"/>
    <n v="80101"/>
  </r>
  <r>
    <s v="Shampoo"/>
    <s v="Moisturizing"/>
    <x v="6"/>
    <x v="12"/>
    <x v="0"/>
    <x v="1"/>
    <n v="7"/>
    <n v="12859"/>
    <n v="67060"/>
  </r>
  <r>
    <s v="Shampoo"/>
    <s v="Moisturizing"/>
    <x v="6"/>
    <x v="12"/>
    <x v="0"/>
    <x v="1"/>
    <n v="8"/>
    <n v="14959"/>
    <n v="77784"/>
  </r>
  <r>
    <s v="Shampoo"/>
    <s v="Moisturizing"/>
    <x v="6"/>
    <x v="12"/>
    <x v="0"/>
    <x v="1"/>
    <n v="9"/>
    <n v="11662"/>
    <n v="60102"/>
  </r>
  <r>
    <s v="Shampoo"/>
    <s v="Moisturizing"/>
    <x v="6"/>
    <x v="12"/>
    <x v="0"/>
    <x v="1"/>
    <n v="10"/>
    <n v="14224"/>
    <n v="74872"/>
  </r>
  <r>
    <s v="Shampoo"/>
    <s v="Moisturizing"/>
    <x v="6"/>
    <x v="12"/>
    <x v="0"/>
    <x v="1"/>
    <n v="11"/>
    <n v="12999"/>
    <n v="68600"/>
  </r>
  <r>
    <s v="Shampoo"/>
    <s v="Moisturizing"/>
    <x v="6"/>
    <x v="12"/>
    <x v="0"/>
    <x v="1"/>
    <n v="12"/>
    <n v="13930"/>
    <n v="72772"/>
  </r>
  <r>
    <s v="Shampoo"/>
    <s v="Moisturizing"/>
    <x v="6"/>
    <x v="12"/>
    <x v="0"/>
    <x v="2"/>
    <n v="1"/>
    <n v="14973"/>
    <n v="77840"/>
  </r>
  <r>
    <s v="Shampoo"/>
    <s v="Moisturizing"/>
    <x v="6"/>
    <x v="12"/>
    <x v="0"/>
    <x v="2"/>
    <n v="2"/>
    <n v="12355"/>
    <n v="64610"/>
  </r>
  <r>
    <s v="Shampoo"/>
    <s v="Moisturizing"/>
    <x v="6"/>
    <x v="12"/>
    <x v="0"/>
    <x v="2"/>
    <n v="3"/>
    <n v="17899"/>
    <n v="92260"/>
  </r>
  <r>
    <s v="Shampoo"/>
    <s v="Moisturizing"/>
    <x v="6"/>
    <x v="12"/>
    <x v="0"/>
    <x v="2"/>
    <n v="4"/>
    <n v="18193"/>
    <n v="95578"/>
  </r>
  <r>
    <s v="Shampoo"/>
    <s v="Moisturizing"/>
    <x v="6"/>
    <x v="12"/>
    <x v="0"/>
    <x v="2"/>
    <n v="5"/>
    <n v="11935"/>
    <n v="60515"/>
  </r>
  <r>
    <s v="Shampoo"/>
    <s v="Moisturizing"/>
    <x v="6"/>
    <x v="12"/>
    <x v="0"/>
    <x v="2"/>
    <n v="6"/>
    <n v="17052"/>
    <n v="87059"/>
  </r>
  <r>
    <s v="Shampoo"/>
    <s v="Moisturizing"/>
    <x v="6"/>
    <x v="12"/>
    <x v="0"/>
    <x v="2"/>
    <n v="7"/>
    <n v="16555"/>
    <n v="84112"/>
  </r>
  <r>
    <s v="Shampoo"/>
    <s v="Moisturizing"/>
    <x v="6"/>
    <x v="12"/>
    <x v="0"/>
    <x v="2"/>
    <n v="8"/>
    <n v="11942"/>
    <n v="61222"/>
  </r>
  <r>
    <s v="Shampoo"/>
    <s v="Moisturizing"/>
    <x v="6"/>
    <x v="12"/>
    <x v="0"/>
    <x v="2"/>
    <n v="9"/>
    <n v="13405"/>
    <n v="68362"/>
  </r>
  <r>
    <s v="Shampoo"/>
    <s v="Moisturizing"/>
    <x v="6"/>
    <x v="12"/>
    <x v="0"/>
    <x v="2"/>
    <n v="10"/>
    <n v="17381"/>
    <n v="89810"/>
  </r>
  <r>
    <s v="Shampoo"/>
    <s v="Moisturizing"/>
    <x v="6"/>
    <x v="12"/>
    <x v="0"/>
    <x v="2"/>
    <n v="11"/>
    <n v="13797"/>
    <n v="71736"/>
  </r>
  <r>
    <s v="Shampoo"/>
    <s v="Moisturizing"/>
    <x v="6"/>
    <x v="12"/>
    <x v="0"/>
    <x v="2"/>
    <n v="12"/>
    <n v="17304"/>
    <n v="90174"/>
  </r>
  <r>
    <s v="Shampoo"/>
    <s v="Moisturizing"/>
    <x v="6"/>
    <x v="12"/>
    <x v="0"/>
    <x v="3"/>
    <n v="1"/>
    <n v="16142"/>
    <n v="86233"/>
  </r>
  <r>
    <s v="Shampoo"/>
    <s v="Moisturizing"/>
    <x v="6"/>
    <x v="12"/>
    <x v="0"/>
    <x v="3"/>
    <n v="2"/>
    <n v="14868"/>
    <n v="78715"/>
  </r>
  <r>
    <s v="Shampoo"/>
    <s v="Moisturizing"/>
    <x v="6"/>
    <x v="12"/>
    <x v="0"/>
    <x v="3"/>
    <n v="3"/>
    <n v="17493"/>
    <n v="92680"/>
  </r>
  <r>
    <s v="Shampoo"/>
    <s v="Moisturizing"/>
    <x v="6"/>
    <x v="12"/>
    <x v="0"/>
    <x v="3"/>
    <n v="4"/>
    <n v="15001"/>
    <n v="79835"/>
  </r>
  <r>
    <s v="Shampoo"/>
    <s v="Moisturizing"/>
    <x v="6"/>
    <x v="12"/>
    <x v="0"/>
    <x v="3"/>
    <n v="5"/>
    <n v="14196"/>
    <n v="75572"/>
  </r>
  <r>
    <s v="Shampoo"/>
    <s v="Moisturizing"/>
    <x v="6"/>
    <x v="12"/>
    <x v="0"/>
    <x v="3"/>
    <n v="6"/>
    <n v="15323"/>
    <n v="81032"/>
  </r>
  <r>
    <s v="Shampoo"/>
    <s v="Moisturizing"/>
    <x v="6"/>
    <x v="12"/>
    <x v="0"/>
    <x v="3"/>
    <n v="7"/>
    <n v="15120"/>
    <n v="80402"/>
  </r>
  <r>
    <s v="Shampoo"/>
    <s v="Moisturizing"/>
    <x v="6"/>
    <x v="12"/>
    <x v="0"/>
    <x v="3"/>
    <n v="8"/>
    <n v="14476"/>
    <n v="76671"/>
  </r>
  <r>
    <s v="Shampoo"/>
    <s v="Moisturizing"/>
    <x v="6"/>
    <x v="12"/>
    <x v="0"/>
    <x v="3"/>
    <n v="9"/>
    <n v="14203"/>
    <n v="76293"/>
  </r>
  <r>
    <s v="Shampoo"/>
    <s v="Moisturizing"/>
    <x v="6"/>
    <x v="12"/>
    <x v="0"/>
    <x v="3"/>
    <n v="10"/>
    <n v="14742"/>
    <n v="79576"/>
  </r>
  <r>
    <s v="Shampoo"/>
    <s v="Moisturizing"/>
    <x v="6"/>
    <x v="12"/>
    <x v="0"/>
    <x v="3"/>
    <n v="11"/>
    <n v="12621"/>
    <n v="68341"/>
  </r>
  <r>
    <s v="Shampoo"/>
    <s v="Moisturizing"/>
    <x v="6"/>
    <x v="12"/>
    <x v="0"/>
    <x v="3"/>
    <n v="12"/>
    <n v="13867"/>
    <n v="76237"/>
  </r>
  <r>
    <s v="Shampoo"/>
    <s v="Moisturizing"/>
    <x v="6"/>
    <x v="12"/>
    <x v="0"/>
    <x v="4"/>
    <n v="1"/>
    <n v="13888"/>
    <n v="77966"/>
  </r>
  <r>
    <s v="Shampoo"/>
    <s v="Moisturizing"/>
    <x v="6"/>
    <x v="12"/>
    <x v="0"/>
    <x v="4"/>
    <n v="2"/>
    <n v="14028"/>
    <n v="79954"/>
  </r>
  <r>
    <s v="Shampoo"/>
    <s v="Moisturizing"/>
    <x v="6"/>
    <x v="12"/>
    <x v="0"/>
    <x v="4"/>
    <n v="3"/>
    <n v="52584"/>
    <n v="297759"/>
  </r>
  <r>
    <s v="Shampoo"/>
    <s v="Moisturizing"/>
    <x v="6"/>
    <x v="12"/>
    <x v="0"/>
    <x v="4"/>
    <n v="4"/>
    <n v="12516"/>
    <n v="72065"/>
  </r>
  <r>
    <s v="Shampoo"/>
    <s v="Moisturizing"/>
    <x v="6"/>
    <x v="12"/>
    <x v="0"/>
    <x v="4"/>
    <n v="5"/>
    <n v="12684"/>
    <n v="72534"/>
  </r>
  <r>
    <s v="Shampoo"/>
    <s v="Moisturizing"/>
    <x v="6"/>
    <x v="12"/>
    <x v="0"/>
    <x v="4"/>
    <n v="6"/>
    <n v="32305"/>
    <n v="183246"/>
  </r>
  <r>
    <s v="Shampoo"/>
    <s v="Moisturizing"/>
    <x v="6"/>
    <x v="12"/>
    <x v="0"/>
    <x v="4"/>
    <n v="7"/>
    <n v="14196"/>
    <n v="82957"/>
  </r>
  <r>
    <s v="Shampoo"/>
    <s v="Moisturizing"/>
    <x v="6"/>
    <x v="12"/>
    <x v="0"/>
    <x v="4"/>
    <n v="8"/>
    <n v="12614"/>
    <n v="71603"/>
  </r>
  <r>
    <s v="Shampoo"/>
    <s v="Moisturizing"/>
    <x v="6"/>
    <x v="12"/>
    <x v="0"/>
    <x v="4"/>
    <n v="9"/>
    <n v="12516"/>
    <n v="72233"/>
  </r>
  <r>
    <s v="Shampoo"/>
    <s v="Moisturizing"/>
    <x v="6"/>
    <x v="12"/>
    <x v="0"/>
    <x v="4"/>
    <n v="10"/>
    <n v="32676"/>
    <n v="194775"/>
  </r>
  <r>
    <s v="Shampoo"/>
    <s v="Moisturizing"/>
    <x v="6"/>
    <x v="12"/>
    <x v="0"/>
    <x v="4"/>
    <n v="11"/>
    <n v="13342"/>
    <n v="79394"/>
  </r>
  <r>
    <s v="Shampoo"/>
    <s v="Moisturizing"/>
    <x v="6"/>
    <x v="12"/>
    <x v="0"/>
    <x v="4"/>
    <n v="12"/>
    <n v="15274"/>
    <n v="90349"/>
  </r>
  <r>
    <s v="Shampoo"/>
    <s v="Moisturizing"/>
    <x v="6"/>
    <x v="12"/>
    <x v="0"/>
    <x v="5"/>
    <n v="1"/>
    <n v="13069"/>
    <n v="78134"/>
  </r>
  <r>
    <s v="Shampoo"/>
    <s v="Moisturizing"/>
    <x v="6"/>
    <x v="12"/>
    <x v="0"/>
    <x v="5"/>
    <n v="2"/>
    <n v="13272"/>
    <n v="77938"/>
  </r>
  <r>
    <s v="Shampoo"/>
    <s v="Moisturizing"/>
    <x v="6"/>
    <x v="12"/>
    <x v="0"/>
    <x v="5"/>
    <n v="3"/>
    <n v="13223"/>
    <n v="77378"/>
  </r>
  <r>
    <s v="Shampoo"/>
    <s v="Moisturizing"/>
    <x v="6"/>
    <x v="12"/>
    <x v="1"/>
    <x v="0"/>
    <n v="1"/>
    <n v="20664"/>
    <n v="94605"/>
  </r>
  <r>
    <s v="Shampoo"/>
    <s v="Moisturizing"/>
    <x v="6"/>
    <x v="12"/>
    <x v="1"/>
    <x v="0"/>
    <n v="2"/>
    <n v="18774"/>
    <n v="85729"/>
  </r>
  <r>
    <s v="Shampoo"/>
    <s v="Moisturizing"/>
    <x v="6"/>
    <x v="12"/>
    <x v="1"/>
    <x v="0"/>
    <n v="3"/>
    <n v="19012"/>
    <n v="86863"/>
  </r>
  <r>
    <s v="Shampoo"/>
    <s v="Moisturizing"/>
    <x v="6"/>
    <x v="12"/>
    <x v="1"/>
    <x v="0"/>
    <n v="4"/>
    <n v="17311"/>
    <n v="78946"/>
  </r>
  <r>
    <s v="Shampoo"/>
    <s v="Moisturizing"/>
    <x v="6"/>
    <x v="12"/>
    <x v="1"/>
    <x v="0"/>
    <n v="5"/>
    <n v="18816"/>
    <n v="86086"/>
  </r>
  <r>
    <s v="Shampoo"/>
    <s v="Moisturizing"/>
    <x v="6"/>
    <x v="12"/>
    <x v="1"/>
    <x v="0"/>
    <n v="6"/>
    <n v="20062"/>
    <n v="93345"/>
  </r>
  <r>
    <s v="Shampoo"/>
    <s v="Moisturizing"/>
    <x v="6"/>
    <x v="12"/>
    <x v="1"/>
    <x v="0"/>
    <n v="7"/>
    <n v="18627"/>
    <n v="88459"/>
  </r>
  <r>
    <s v="Shampoo"/>
    <s v="Moisturizing"/>
    <x v="6"/>
    <x v="12"/>
    <x v="1"/>
    <x v="0"/>
    <n v="8"/>
    <n v="19110"/>
    <n v="92043"/>
  </r>
  <r>
    <s v="Shampoo"/>
    <s v="Moisturizing"/>
    <x v="6"/>
    <x v="12"/>
    <x v="1"/>
    <x v="0"/>
    <n v="9"/>
    <n v="17227"/>
    <n v="81515"/>
  </r>
  <r>
    <s v="Shampoo"/>
    <s v="Moisturizing"/>
    <x v="6"/>
    <x v="12"/>
    <x v="1"/>
    <x v="0"/>
    <n v="10"/>
    <n v="18697"/>
    <n v="91084"/>
  </r>
  <r>
    <s v="Shampoo"/>
    <s v="Moisturizing"/>
    <x v="6"/>
    <x v="12"/>
    <x v="1"/>
    <x v="0"/>
    <n v="11"/>
    <n v="16940"/>
    <n v="81697"/>
  </r>
  <r>
    <s v="Shampoo"/>
    <s v="Moisturizing"/>
    <x v="6"/>
    <x v="12"/>
    <x v="1"/>
    <x v="0"/>
    <n v="12"/>
    <n v="18718"/>
    <n v="91525"/>
  </r>
  <r>
    <s v="Shampoo"/>
    <s v="Moisturizing"/>
    <x v="6"/>
    <x v="12"/>
    <x v="1"/>
    <x v="1"/>
    <n v="1"/>
    <n v="18340"/>
    <n v="93751"/>
  </r>
  <r>
    <s v="Shampoo"/>
    <s v="Moisturizing"/>
    <x v="6"/>
    <x v="12"/>
    <x v="1"/>
    <x v="1"/>
    <n v="2"/>
    <n v="15561"/>
    <n v="78323"/>
  </r>
  <r>
    <s v="Shampoo"/>
    <s v="Moisturizing"/>
    <x v="6"/>
    <x v="12"/>
    <x v="1"/>
    <x v="1"/>
    <n v="3"/>
    <n v="15666"/>
    <n v="82145"/>
  </r>
  <r>
    <s v="Shampoo"/>
    <s v="Moisturizing"/>
    <x v="6"/>
    <x v="12"/>
    <x v="1"/>
    <x v="1"/>
    <n v="4"/>
    <n v="15197"/>
    <n v="77238"/>
  </r>
  <r>
    <s v="Shampoo"/>
    <s v="Moisturizing"/>
    <x v="6"/>
    <x v="12"/>
    <x v="1"/>
    <x v="1"/>
    <n v="5"/>
    <n v="17024"/>
    <n v="87808"/>
  </r>
  <r>
    <s v="Shampoo"/>
    <s v="Moisturizing"/>
    <x v="6"/>
    <x v="12"/>
    <x v="1"/>
    <x v="1"/>
    <n v="6"/>
    <n v="17843"/>
    <n v="91574"/>
  </r>
  <r>
    <s v="Shampoo"/>
    <s v="Moisturizing"/>
    <x v="6"/>
    <x v="12"/>
    <x v="1"/>
    <x v="1"/>
    <n v="7"/>
    <n v="16814"/>
    <n v="84014"/>
  </r>
  <r>
    <s v="Shampoo"/>
    <s v="Moisturizing"/>
    <x v="6"/>
    <x v="12"/>
    <x v="1"/>
    <x v="1"/>
    <n v="8"/>
    <n v="14973"/>
    <n v="76034"/>
  </r>
  <r>
    <s v="Shampoo"/>
    <s v="Moisturizing"/>
    <x v="6"/>
    <x v="12"/>
    <x v="1"/>
    <x v="1"/>
    <n v="9"/>
    <n v="16387"/>
    <n v="82005"/>
  </r>
  <r>
    <s v="Shampoo"/>
    <s v="Moisturizing"/>
    <x v="6"/>
    <x v="12"/>
    <x v="1"/>
    <x v="1"/>
    <n v="10"/>
    <n v="16989"/>
    <n v="85232"/>
  </r>
  <r>
    <s v="Shampoo"/>
    <s v="Moisturizing"/>
    <x v="6"/>
    <x v="12"/>
    <x v="1"/>
    <x v="1"/>
    <n v="11"/>
    <n v="16464"/>
    <n v="82299"/>
  </r>
  <r>
    <s v="Shampoo"/>
    <s v="Moisturizing"/>
    <x v="6"/>
    <x v="12"/>
    <x v="1"/>
    <x v="1"/>
    <n v="12"/>
    <n v="18389"/>
    <n v="92778"/>
  </r>
  <r>
    <s v="Shampoo"/>
    <s v="Moisturizing"/>
    <x v="6"/>
    <x v="12"/>
    <x v="1"/>
    <x v="2"/>
    <n v="1"/>
    <n v="17696"/>
    <n v="88942"/>
  </r>
  <r>
    <s v="Shampoo"/>
    <s v="Moisturizing"/>
    <x v="6"/>
    <x v="12"/>
    <x v="1"/>
    <x v="2"/>
    <n v="2"/>
    <n v="16709"/>
    <n v="84581"/>
  </r>
  <r>
    <s v="Shampoo"/>
    <s v="Moisturizing"/>
    <x v="6"/>
    <x v="12"/>
    <x v="1"/>
    <x v="2"/>
    <n v="3"/>
    <n v="22260"/>
    <n v="111160"/>
  </r>
  <r>
    <s v="Shampoo"/>
    <s v="Moisturizing"/>
    <x v="6"/>
    <x v="12"/>
    <x v="1"/>
    <x v="2"/>
    <n v="4"/>
    <n v="19131"/>
    <n v="98651"/>
  </r>
  <r>
    <s v="Shampoo"/>
    <s v="Moisturizing"/>
    <x v="6"/>
    <x v="12"/>
    <x v="1"/>
    <x v="2"/>
    <n v="5"/>
    <n v="15470"/>
    <n v="79996"/>
  </r>
  <r>
    <s v="Shampoo"/>
    <s v="Moisturizing"/>
    <x v="6"/>
    <x v="12"/>
    <x v="1"/>
    <x v="2"/>
    <n v="6"/>
    <n v="17822"/>
    <n v="91658"/>
  </r>
  <r>
    <s v="Shampoo"/>
    <s v="Moisturizing"/>
    <x v="6"/>
    <x v="12"/>
    <x v="1"/>
    <x v="2"/>
    <n v="7"/>
    <n v="19824"/>
    <n v="102662"/>
  </r>
  <r>
    <s v="Shampoo"/>
    <s v="Moisturizing"/>
    <x v="6"/>
    <x v="12"/>
    <x v="1"/>
    <x v="2"/>
    <n v="8"/>
    <n v="16289"/>
    <n v="83230"/>
  </r>
  <r>
    <s v="Shampoo"/>
    <s v="Moisturizing"/>
    <x v="6"/>
    <x v="12"/>
    <x v="1"/>
    <x v="2"/>
    <n v="9"/>
    <n v="17507"/>
    <n v="90433"/>
  </r>
  <r>
    <s v="Shampoo"/>
    <s v="Moisturizing"/>
    <x v="6"/>
    <x v="12"/>
    <x v="1"/>
    <x v="2"/>
    <n v="10"/>
    <n v="20083"/>
    <n v="103670"/>
  </r>
  <r>
    <s v="Shampoo"/>
    <s v="Moisturizing"/>
    <x v="6"/>
    <x v="12"/>
    <x v="1"/>
    <x v="2"/>
    <n v="11"/>
    <n v="17633"/>
    <n v="90930"/>
  </r>
  <r>
    <s v="Shampoo"/>
    <s v="Moisturizing"/>
    <x v="6"/>
    <x v="12"/>
    <x v="1"/>
    <x v="2"/>
    <n v="12"/>
    <n v="17738"/>
    <n v="93226"/>
  </r>
  <r>
    <s v="Shampoo"/>
    <s v="Moisturizing"/>
    <x v="6"/>
    <x v="12"/>
    <x v="1"/>
    <x v="3"/>
    <n v="1"/>
    <n v="17934"/>
    <n v="95809"/>
  </r>
  <r>
    <s v="Shampoo"/>
    <s v="Moisturizing"/>
    <x v="6"/>
    <x v="12"/>
    <x v="1"/>
    <x v="3"/>
    <n v="2"/>
    <n v="15498"/>
    <n v="82516"/>
  </r>
  <r>
    <s v="Shampoo"/>
    <s v="Moisturizing"/>
    <x v="6"/>
    <x v="12"/>
    <x v="1"/>
    <x v="3"/>
    <n v="3"/>
    <n v="18284"/>
    <n v="98560"/>
  </r>
  <r>
    <s v="Shampoo"/>
    <s v="Moisturizing"/>
    <x v="6"/>
    <x v="12"/>
    <x v="1"/>
    <x v="3"/>
    <n v="4"/>
    <n v="17052"/>
    <n v="92029"/>
  </r>
  <r>
    <s v="Shampoo"/>
    <s v="Moisturizing"/>
    <x v="6"/>
    <x v="12"/>
    <x v="1"/>
    <x v="3"/>
    <n v="5"/>
    <n v="16268"/>
    <n v="89887"/>
  </r>
  <r>
    <s v="Shampoo"/>
    <s v="Moisturizing"/>
    <x v="6"/>
    <x v="12"/>
    <x v="1"/>
    <x v="3"/>
    <n v="6"/>
    <n v="17206"/>
    <n v="92435"/>
  </r>
  <r>
    <s v="Shampoo"/>
    <s v="Moisturizing"/>
    <x v="6"/>
    <x v="12"/>
    <x v="1"/>
    <x v="3"/>
    <n v="7"/>
    <n v="17437"/>
    <n v="94297"/>
  </r>
  <r>
    <s v="Shampoo"/>
    <s v="Moisturizing"/>
    <x v="6"/>
    <x v="12"/>
    <x v="1"/>
    <x v="3"/>
    <n v="8"/>
    <n v="15379"/>
    <n v="84266"/>
  </r>
  <r>
    <s v="Shampoo"/>
    <s v="Moisturizing"/>
    <x v="6"/>
    <x v="12"/>
    <x v="1"/>
    <x v="3"/>
    <n v="9"/>
    <n v="14273"/>
    <n v="78001"/>
  </r>
  <r>
    <s v="Shampoo"/>
    <s v="Moisturizing"/>
    <x v="6"/>
    <x v="12"/>
    <x v="1"/>
    <x v="3"/>
    <n v="10"/>
    <n v="15981"/>
    <n v="86583"/>
  </r>
  <r>
    <s v="Shampoo"/>
    <s v="Moisturizing"/>
    <x v="6"/>
    <x v="12"/>
    <x v="1"/>
    <x v="3"/>
    <n v="11"/>
    <n v="14686"/>
    <n v="80045"/>
  </r>
  <r>
    <s v="Shampoo"/>
    <s v="Moisturizing"/>
    <x v="6"/>
    <x v="12"/>
    <x v="1"/>
    <x v="3"/>
    <n v="12"/>
    <n v="19005"/>
    <n v="107079"/>
  </r>
  <r>
    <s v="Shampoo"/>
    <s v="Moisturizing"/>
    <x v="6"/>
    <x v="12"/>
    <x v="1"/>
    <x v="4"/>
    <n v="1"/>
    <n v="15092"/>
    <n v="88319"/>
  </r>
  <r>
    <s v="Shampoo"/>
    <s v="Moisturizing"/>
    <x v="6"/>
    <x v="12"/>
    <x v="1"/>
    <x v="4"/>
    <n v="2"/>
    <n v="13979"/>
    <n v="80486"/>
  </r>
  <r>
    <s v="Shampoo"/>
    <s v="Moisturizing"/>
    <x v="6"/>
    <x v="12"/>
    <x v="1"/>
    <x v="4"/>
    <n v="3"/>
    <n v="51863"/>
    <n v="302449"/>
  </r>
  <r>
    <s v="Shampoo"/>
    <s v="Moisturizing"/>
    <x v="6"/>
    <x v="12"/>
    <x v="1"/>
    <x v="4"/>
    <n v="4"/>
    <n v="14721"/>
    <n v="87997"/>
  </r>
  <r>
    <s v="Shampoo"/>
    <s v="Moisturizing"/>
    <x v="6"/>
    <x v="12"/>
    <x v="1"/>
    <x v="4"/>
    <n v="5"/>
    <n v="13531"/>
    <n v="78449"/>
  </r>
  <r>
    <s v="Shampoo"/>
    <s v="Moisturizing"/>
    <x v="6"/>
    <x v="12"/>
    <x v="1"/>
    <x v="4"/>
    <n v="6"/>
    <n v="33684"/>
    <n v="198933"/>
  </r>
  <r>
    <s v="Shampoo"/>
    <s v="Moisturizing"/>
    <x v="6"/>
    <x v="12"/>
    <x v="1"/>
    <x v="4"/>
    <n v="7"/>
    <n v="16996"/>
    <n v="100611"/>
  </r>
  <r>
    <s v="Shampoo"/>
    <s v="Moisturizing"/>
    <x v="6"/>
    <x v="12"/>
    <x v="1"/>
    <x v="4"/>
    <n v="8"/>
    <n v="13699"/>
    <n v="80423"/>
  </r>
  <r>
    <s v="Shampoo"/>
    <s v="Moisturizing"/>
    <x v="6"/>
    <x v="12"/>
    <x v="1"/>
    <x v="4"/>
    <n v="9"/>
    <n v="13846"/>
    <n v="82936"/>
  </r>
  <r>
    <s v="Shampoo"/>
    <s v="Moisturizing"/>
    <x v="6"/>
    <x v="12"/>
    <x v="1"/>
    <x v="4"/>
    <n v="10"/>
    <n v="38801"/>
    <n v="236572"/>
  </r>
  <r>
    <s v="Shampoo"/>
    <s v="Moisturizing"/>
    <x v="6"/>
    <x v="12"/>
    <x v="1"/>
    <x v="4"/>
    <n v="11"/>
    <n v="13580"/>
    <n v="80850"/>
  </r>
  <r>
    <s v="Shampoo"/>
    <s v="Moisturizing"/>
    <x v="6"/>
    <x v="12"/>
    <x v="1"/>
    <x v="4"/>
    <n v="12"/>
    <n v="15680"/>
    <n v="95319"/>
  </r>
  <r>
    <s v="Shampoo"/>
    <s v="Moisturizing"/>
    <x v="6"/>
    <x v="12"/>
    <x v="1"/>
    <x v="5"/>
    <n v="1"/>
    <n v="15715"/>
    <n v="97146"/>
  </r>
  <r>
    <s v="Shampoo"/>
    <s v="Moisturizing"/>
    <x v="6"/>
    <x v="12"/>
    <x v="1"/>
    <x v="5"/>
    <n v="2"/>
    <n v="14077"/>
    <n v="85561"/>
  </r>
  <r>
    <s v="Shampoo"/>
    <s v="Moisturizing"/>
    <x v="6"/>
    <x v="12"/>
    <x v="1"/>
    <x v="5"/>
    <n v="3"/>
    <n v="15638"/>
    <n v="94591"/>
  </r>
  <r>
    <s v="Shampoo"/>
    <s v="Moisturizing"/>
    <x v="6"/>
    <x v="12"/>
    <x v="2"/>
    <x v="0"/>
    <n v="1"/>
    <n v="12509"/>
    <n v="56973"/>
  </r>
  <r>
    <s v="Shampoo"/>
    <s v="Moisturizing"/>
    <x v="6"/>
    <x v="12"/>
    <x v="2"/>
    <x v="0"/>
    <n v="2"/>
    <n v="11249"/>
    <n v="51205"/>
  </r>
  <r>
    <s v="Shampoo"/>
    <s v="Moisturizing"/>
    <x v="6"/>
    <x v="12"/>
    <x v="2"/>
    <x v="0"/>
    <n v="3"/>
    <n v="13167"/>
    <n v="59899"/>
  </r>
  <r>
    <s v="Shampoo"/>
    <s v="Moisturizing"/>
    <x v="6"/>
    <x v="12"/>
    <x v="2"/>
    <x v="0"/>
    <n v="4"/>
    <n v="11606"/>
    <n v="52927"/>
  </r>
  <r>
    <s v="Shampoo"/>
    <s v="Moisturizing"/>
    <x v="6"/>
    <x v="12"/>
    <x v="2"/>
    <x v="0"/>
    <n v="5"/>
    <n v="10934"/>
    <n v="49791"/>
  </r>
  <r>
    <s v="Shampoo"/>
    <s v="Moisturizing"/>
    <x v="6"/>
    <x v="12"/>
    <x v="2"/>
    <x v="0"/>
    <n v="6"/>
    <n v="11746"/>
    <n v="53466"/>
  </r>
  <r>
    <s v="Shampoo"/>
    <s v="Moisturizing"/>
    <x v="6"/>
    <x v="12"/>
    <x v="2"/>
    <x v="0"/>
    <n v="7"/>
    <n v="12691"/>
    <n v="59745"/>
  </r>
  <r>
    <s v="Shampoo"/>
    <s v="Moisturizing"/>
    <x v="6"/>
    <x v="12"/>
    <x v="2"/>
    <x v="0"/>
    <n v="8"/>
    <n v="10934"/>
    <n v="53508"/>
  </r>
  <r>
    <s v="Shampoo"/>
    <s v="Moisturizing"/>
    <x v="6"/>
    <x v="12"/>
    <x v="2"/>
    <x v="0"/>
    <n v="9"/>
    <n v="11683"/>
    <n v="56469"/>
  </r>
  <r>
    <s v="Shampoo"/>
    <s v="Moisturizing"/>
    <x v="6"/>
    <x v="12"/>
    <x v="2"/>
    <x v="0"/>
    <n v="10"/>
    <n v="12222"/>
    <n v="60662"/>
  </r>
  <r>
    <s v="Shampoo"/>
    <s v="Moisturizing"/>
    <x v="6"/>
    <x v="12"/>
    <x v="2"/>
    <x v="0"/>
    <n v="11"/>
    <n v="11963"/>
    <n v="62342"/>
  </r>
  <r>
    <s v="Shampoo"/>
    <s v="Moisturizing"/>
    <x v="6"/>
    <x v="12"/>
    <x v="2"/>
    <x v="0"/>
    <n v="12"/>
    <n v="10815"/>
    <n v="54593"/>
  </r>
  <r>
    <s v="Shampoo"/>
    <s v="Moisturizing"/>
    <x v="6"/>
    <x v="12"/>
    <x v="2"/>
    <x v="1"/>
    <n v="1"/>
    <n v="12467"/>
    <n v="63826"/>
  </r>
  <r>
    <s v="Shampoo"/>
    <s v="Moisturizing"/>
    <x v="6"/>
    <x v="12"/>
    <x v="2"/>
    <x v="1"/>
    <n v="2"/>
    <n v="10381"/>
    <n v="55237"/>
  </r>
  <r>
    <s v="Shampoo"/>
    <s v="Moisturizing"/>
    <x v="6"/>
    <x v="12"/>
    <x v="2"/>
    <x v="1"/>
    <n v="3"/>
    <n v="11333"/>
    <n v="61684"/>
  </r>
  <r>
    <s v="Shampoo"/>
    <s v="Moisturizing"/>
    <x v="6"/>
    <x v="12"/>
    <x v="2"/>
    <x v="1"/>
    <n v="4"/>
    <n v="11305"/>
    <n v="61894"/>
  </r>
  <r>
    <s v="Shampoo"/>
    <s v="Moisturizing"/>
    <x v="6"/>
    <x v="12"/>
    <x v="2"/>
    <x v="1"/>
    <n v="5"/>
    <n v="11669"/>
    <n v="63609"/>
  </r>
  <r>
    <s v="Shampoo"/>
    <s v="Moisturizing"/>
    <x v="6"/>
    <x v="12"/>
    <x v="2"/>
    <x v="1"/>
    <n v="6"/>
    <n v="10969"/>
    <n v="59367"/>
  </r>
  <r>
    <s v="Shampoo"/>
    <s v="Moisturizing"/>
    <x v="6"/>
    <x v="12"/>
    <x v="2"/>
    <x v="1"/>
    <n v="7"/>
    <n v="10654"/>
    <n v="56378"/>
  </r>
  <r>
    <s v="Shampoo"/>
    <s v="Moisturizing"/>
    <x v="6"/>
    <x v="12"/>
    <x v="2"/>
    <x v="1"/>
    <n v="8"/>
    <n v="8561"/>
    <n v="46809"/>
  </r>
  <r>
    <s v="Shampoo"/>
    <s v="Moisturizing"/>
    <x v="6"/>
    <x v="12"/>
    <x v="2"/>
    <x v="1"/>
    <n v="9"/>
    <n v="9233"/>
    <n v="48993"/>
  </r>
  <r>
    <s v="Shampoo"/>
    <s v="Moisturizing"/>
    <x v="6"/>
    <x v="12"/>
    <x v="2"/>
    <x v="1"/>
    <n v="10"/>
    <n v="9296"/>
    <n v="50855"/>
  </r>
  <r>
    <s v="Shampoo"/>
    <s v="Moisturizing"/>
    <x v="6"/>
    <x v="12"/>
    <x v="2"/>
    <x v="1"/>
    <n v="11"/>
    <n v="10157"/>
    <n v="56140"/>
  </r>
  <r>
    <s v="Shampoo"/>
    <s v="Moisturizing"/>
    <x v="6"/>
    <x v="12"/>
    <x v="2"/>
    <x v="1"/>
    <n v="12"/>
    <n v="9618"/>
    <n v="51737"/>
  </r>
  <r>
    <s v="Shampoo"/>
    <s v="Moisturizing"/>
    <x v="6"/>
    <x v="12"/>
    <x v="2"/>
    <x v="2"/>
    <n v="1"/>
    <n v="10416"/>
    <n v="54894"/>
  </r>
  <r>
    <s v="Shampoo"/>
    <s v="Moisturizing"/>
    <x v="6"/>
    <x v="12"/>
    <x v="2"/>
    <x v="2"/>
    <n v="2"/>
    <n v="8778"/>
    <n v="46172"/>
  </r>
  <r>
    <s v="Shampoo"/>
    <s v="Moisturizing"/>
    <x v="6"/>
    <x v="12"/>
    <x v="2"/>
    <x v="2"/>
    <n v="3"/>
    <n v="9800"/>
    <n v="50225"/>
  </r>
  <r>
    <s v="Shampoo"/>
    <s v="Moisturizing"/>
    <x v="6"/>
    <x v="12"/>
    <x v="2"/>
    <x v="2"/>
    <n v="4"/>
    <n v="8582"/>
    <n v="45864"/>
  </r>
  <r>
    <s v="Shampoo"/>
    <s v="Moisturizing"/>
    <x v="6"/>
    <x v="12"/>
    <x v="2"/>
    <x v="2"/>
    <n v="5"/>
    <n v="6566"/>
    <n v="35833"/>
  </r>
  <r>
    <s v="Shampoo"/>
    <s v="Moisturizing"/>
    <x v="6"/>
    <x v="12"/>
    <x v="2"/>
    <x v="2"/>
    <n v="6"/>
    <n v="7840"/>
    <n v="40866"/>
  </r>
  <r>
    <s v="Shampoo"/>
    <s v="Moisturizing"/>
    <x v="6"/>
    <x v="12"/>
    <x v="2"/>
    <x v="2"/>
    <n v="7"/>
    <n v="9576"/>
    <n v="50043"/>
  </r>
  <r>
    <s v="Shampoo"/>
    <s v="Moisturizing"/>
    <x v="6"/>
    <x v="12"/>
    <x v="2"/>
    <x v="2"/>
    <n v="8"/>
    <n v="5656"/>
    <n v="29827"/>
  </r>
  <r>
    <s v="Shampoo"/>
    <s v="Moisturizing"/>
    <x v="6"/>
    <x v="12"/>
    <x v="2"/>
    <x v="2"/>
    <n v="9"/>
    <n v="8456"/>
    <n v="44023"/>
  </r>
  <r>
    <s v="Shampoo"/>
    <s v="Moisturizing"/>
    <x v="6"/>
    <x v="12"/>
    <x v="2"/>
    <x v="2"/>
    <n v="10"/>
    <n v="9464"/>
    <n v="49805"/>
  </r>
  <r>
    <s v="Shampoo"/>
    <s v="Moisturizing"/>
    <x v="6"/>
    <x v="12"/>
    <x v="2"/>
    <x v="2"/>
    <n v="11"/>
    <n v="7336"/>
    <n v="38297"/>
  </r>
  <r>
    <s v="Shampoo"/>
    <s v="Moisturizing"/>
    <x v="6"/>
    <x v="12"/>
    <x v="2"/>
    <x v="2"/>
    <n v="12"/>
    <n v="8407"/>
    <n v="43358"/>
  </r>
  <r>
    <s v="Shampoo"/>
    <s v="Moisturizing"/>
    <x v="6"/>
    <x v="12"/>
    <x v="2"/>
    <x v="3"/>
    <n v="1"/>
    <n v="7336"/>
    <n v="38780"/>
  </r>
  <r>
    <s v="Shampoo"/>
    <s v="Moisturizing"/>
    <x v="6"/>
    <x v="12"/>
    <x v="2"/>
    <x v="3"/>
    <n v="2"/>
    <n v="6888"/>
    <n v="36190"/>
  </r>
  <r>
    <s v="Shampoo"/>
    <s v="Moisturizing"/>
    <x v="6"/>
    <x v="12"/>
    <x v="2"/>
    <x v="3"/>
    <n v="3"/>
    <n v="7392"/>
    <n v="40474"/>
  </r>
  <r>
    <s v="Shampoo"/>
    <s v="Moisturizing"/>
    <x v="6"/>
    <x v="12"/>
    <x v="2"/>
    <x v="3"/>
    <n v="4"/>
    <n v="6972"/>
    <n v="38024"/>
  </r>
  <r>
    <s v="Shampoo"/>
    <s v="Moisturizing"/>
    <x v="6"/>
    <x v="12"/>
    <x v="2"/>
    <x v="3"/>
    <n v="5"/>
    <n v="7308"/>
    <n v="39298"/>
  </r>
  <r>
    <s v="Shampoo"/>
    <s v="Moisturizing"/>
    <x v="6"/>
    <x v="12"/>
    <x v="2"/>
    <x v="3"/>
    <n v="6"/>
    <n v="7329"/>
    <n v="39179"/>
  </r>
  <r>
    <s v="Shampoo"/>
    <s v="Moisturizing"/>
    <x v="6"/>
    <x v="12"/>
    <x v="2"/>
    <x v="3"/>
    <n v="7"/>
    <n v="7168"/>
    <n v="38206"/>
  </r>
  <r>
    <s v="Shampoo"/>
    <s v="Moisturizing"/>
    <x v="6"/>
    <x v="12"/>
    <x v="2"/>
    <x v="3"/>
    <n v="8"/>
    <n v="6391"/>
    <n v="34328"/>
  </r>
  <r>
    <s v="Shampoo"/>
    <s v="Moisturizing"/>
    <x v="6"/>
    <x v="12"/>
    <x v="2"/>
    <x v="3"/>
    <n v="9"/>
    <n v="7252"/>
    <n v="40243"/>
  </r>
  <r>
    <s v="Shampoo"/>
    <s v="Moisturizing"/>
    <x v="6"/>
    <x v="12"/>
    <x v="2"/>
    <x v="3"/>
    <n v="10"/>
    <n v="6909"/>
    <n v="37982"/>
  </r>
  <r>
    <s v="Shampoo"/>
    <s v="Moisturizing"/>
    <x v="6"/>
    <x v="12"/>
    <x v="2"/>
    <x v="3"/>
    <n v="11"/>
    <n v="5880"/>
    <n v="31430"/>
  </r>
  <r>
    <s v="Shampoo"/>
    <s v="Moisturizing"/>
    <x v="6"/>
    <x v="12"/>
    <x v="2"/>
    <x v="3"/>
    <n v="12"/>
    <n v="6811"/>
    <n v="38031"/>
  </r>
  <r>
    <s v="Shampoo"/>
    <s v="Moisturizing"/>
    <x v="6"/>
    <x v="12"/>
    <x v="2"/>
    <x v="4"/>
    <n v="1"/>
    <n v="6860"/>
    <n v="39718"/>
  </r>
  <r>
    <s v="Shampoo"/>
    <s v="Moisturizing"/>
    <x v="6"/>
    <x v="12"/>
    <x v="2"/>
    <x v="4"/>
    <n v="2"/>
    <n v="6538"/>
    <n v="37310"/>
  </r>
  <r>
    <s v="Shampoo"/>
    <s v="Moisturizing"/>
    <x v="6"/>
    <x v="12"/>
    <x v="2"/>
    <x v="4"/>
    <n v="3"/>
    <n v="24843"/>
    <n v="145824"/>
  </r>
  <r>
    <s v="Shampoo"/>
    <s v="Moisturizing"/>
    <x v="6"/>
    <x v="12"/>
    <x v="2"/>
    <x v="4"/>
    <n v="4"/>
    <n v="6300"/>
    <n v="36365"/>
  </r>
  <r>
    <s v="Shampoo"/>
    <s v="Moisturizing"/>
    <x v="6"/>
    <x v="12"/>
    <x v="2"/>
    <x v="4"/>
    <n v="5"/>
    <n v="6979"/>
    <n v="40278"/>
  </r>
  <r>
    <s v="Shampoo"/>
    <s v="Moisturizing"/>
    <x v="6"/>
    <x v="12"/>
    <x v="2"/>
    <x v="4"/>
    <n v="6"/>
    <n v="16030"/>
    <n v="92127"/>
  </r>
  <r>
    <s v="Shampoo"/>
    <s v="Moisturizing"/>
    <x v="6"/>
    <x v="12"/>
    <x v="2"/>
    <x v="4"/>
    <n v="7"/>
    <n v="7175"/>
    <n v="41944"/>
  </r>
  <r>
    <s v="Shampoo"/>
    <s v="Moisturizing"/>
    <x v="6"/>
    <x v="12"/>
    <x v="2"/>
    <x v="4"/>
    <n v="8"/>
    <n v="4963"/>
    <n v="28959"/>
  </r>
  <r>
    <s v="Shampoo"/>
    <s v="Moisturizing"/>
    <x v="6"/>
    <x v="12"/>
    <x v="2"/>
    <x v="4"/>
    <n v="9"/>
    <n v="7021"/>
    <n v="41062"/>
  </r>
  <r>
    <s v="Shampoo"/>
    <s v="Moisturizing"/>
    <x v="6"/>
    <x v="12"/>
    <x v="2"/>
    <x v="4"/>
    <n v="10"/>
    <n v="18102"/>
    <n v="108514"/>
  </r>
  <r>
    <s v="Shampoo"/>
    <s v="Moisturizing"/>
    <x v="6"/>
    <x v="12"/>
    <x v="2"/>
    <x v="4"/>
    <n v="11"/>
    <n v="6741"/>
    <n v="40201"/>
  </r>
  <r>
    <s v="Shampoo"/>
    <s v="Moisturizing"/>
    <x v="6"/>
    <x v="12"/>
    <x v="2"/>
    <x v="4"/>
    <n v="12"/>
    <n v="7658"/>
    <n v="45311"/>
  </r>
  <r>
    <s v="Shampoo"/>
    <s v="Moisturizing"/>
    <x v="6"/>
    <x v="12"/>
    <x v="2"/>
    <x v="5"/>
    <n v="1"/>
    <n v="7833"/>
    <n v="47628"/>
  </r>
  <r>
    <s v="Shampoo"/>
    <s v="Moisturizing"/>
    <x v="6"/>
    <x v="12"/>
    <x v="2"/>
    <x v="5"/>
    <n v="2"/>
    <n v="7749"/>
    <n v="47033"/>
  </r>
  <r>
    <s v="Shampoo"/>
    <s v="Moisturizing"/>
    <x v="6"/>
    <x v="12"/>
    <x v="2"/>
    <x v="5"/>
    <n v="3"/>
    <n v="7721"/>
    <n v="46515"/>
  </r>
  <r>
    <s v="Shampoo"/>
    <s v="Moisturizing"/>
    <x v="10"/>
    <x v="13"/>
    <x v="0"/>
    <x v="0"/>
    <n v="1"/>
    <n v="15106"/>
    <n v="101220"/>
  </r>
  <r>
    <s v="Shampoo"/>
    <s v="Moisturizing"/>
    <x v="10"/>
    <x v="13"/>
    <x v="0"/>
    <x v="0"/>
    <n v="2"/>
    <n v="11550"/>
    <n v="77427"/>
  </r>
  <r>
    <s v="Shampoo"/>
    <s v="Moisturizing"/>
    <x v="10"/>
    <x v="13"/>
    <x v="0"/>
    <x v="0"/>
    <n v="3"/>
    <n v="15785"/>
    <n v="105770"/>
  </r>
  <r>
    <s v="Shampoo"/>
    <s v="Moisturizing"/>
    <x v="10"/>
    <x v="13"/>
    <x v="0"/>
    <x v="0"/>
    <n v="4"/>
    <n v="12096"/>
    <n v="81046"/>
  </r>
  <r>
    <s v="Shampoo"/>
    <s v="Moisturizing"/>
    <x v="10"/>
    <x v="13"/>
    <x v="0"/>
    <x v="0"/>
    <n v="5"/>
    <n v="14546"/>
    <n v="97433"/>
  </r>
  <r>
    <s v="Shampoo"/>
    <s v="Moisturizing"/>
    <x v="10"/>
    <x v="13"/>
    <x v="0"/>
    <x v="0"/>
    <n v="6"/>
    <n v="13664"/>
    <n v="91574"/>
  </r>
  <r>
    <s v="Shampoo"/>
    <s v="Moisturizing"/>
    <x v="10"/>
    <x v="13"/>
    <x v="0"/>
    <x v="0"/>
    <n v="7"/>
    <n v="13048"/>
    <n v="87430"/>
  </r>
  <r>
    <s v="Shampoo"/>
    <s v="Moisturizing"/>
    <x v="10"/>
    <x v="13"/>
    <x v="0"/>
    <x v="0"/>
    <n v="8"/>
    <n v="13517"/>
    <n v="90545"/>
  </r>
  <r>
    <s v="Shampoo"/>
    <s v="Moisturizing"/>
    <x v="10"/>
    <x v="13"/>
    <x v="0"/>
    <x v="0"/>
    <n v="9"/>
    <n v="13174"/>
    <n v="88277"/>
  </r>
  <r>
    <s v="Shampoo"/>
    <s v="Moisturizing"/>
    <x v="10"/>
    <x v="13"/>
    <x v="0"/>
    <x v="0"/>
    <n v="10"/>
    <n v="15078"/>
    <n v="101038"/>
  </r>
  <r>
    <s v="Shampoo"/>
    <s v="Moisturizing"/>
    <x v="10"/>
    <x v="13"/>
    <x v="0"/>
    <x v="0"/>
    <n v="11"/>
    <n v="10423"/>
    <n v="69853"/>
  </r>
  <r>
    <s v="Shampoo"/>
    <s v="Moisturizing"/>
    <x v="10"/>
    <x v="13"/>
    <x v="0"/>
    <x v="0"/>
    <n v="12"/>
    <n v="13251"/>
    <n v="88767"/>
  </r>
  <r>
    <s v="Shampoo"/>
    <s v="Moisturizing"/>
    <x v="10"/>
    <x v="13"/>
    <x v="0"/>
    <x v="1"/>
    <n v="1"/>
    <n v="12691"/>
    <n v="85057"/>
  </r>
  <r>
    <s v="Shampoo"/>
    <s v="Moisturizing"/>
    <x v="10"/>
    <x v="13"/>
    <x v="0"/>
    <x v="1"/>
    <n v="2"/>
    <n v="11823"/>
    <n v="79247"/>
  </r>
  <r>
    <s v="Shampoo"/>
    <s v="Moisturizing"/>
    <x v="10"/>
    <x v="13"/>
    <x v="0"/>
    <x v="1"/>
    <n v="3"/>
    <n v="14147"/>
    <n v="94738"/>
  </r>
  <r>
    <s v="Shampoo"/>
    <s v="Moisturizing"/>
    <x v="10"/>
    <x v="13"/>
    <x v="0"/>
    <x v="1"/>
    <n v="4"/>
    <n v="12271"/>
    <n v="82243"/>
  </r>
  <r>
    <s v="Shampoo"/>
    <s v="Moisturizing"/>
    <x v="10"/>
    <x v="13"/>
    <x v="0"/>
    <x v="1"/>
    <n v="5"/>
    <n v="12257"/>
    <n v="82110"/>
  </r>
  <r>
    <s v="Shampoo"/>
    <s v="Moisturizing"/>
    <x v="10"/>
    <x v="13"/>
    <x v="0"/>
    <x v="1"/>
    <n v="6"/>
    <n v="11179"/>
    <n v="74907"/>
  </r>
  <r>
    <s v="Shampoo"/>
    <s v="Moisturizing"/>
    <x v="10"/>
    <x v="13"/>
    <x v="0"/>
    <x v="1"/>
    <n v="7"/>
    <n v="11830"/>
    <n v="79219"/>
  </r>
  <r>
    <s v="Shampoo"/>
    <s v="Moisturizing"/>
    <x v="10"/>
    <x v="13"/>
    <x v="0"/>
    <x v="1"/>
    <n v="8"/>
    <n v="9457"/>
    <n v="63378"/>
  </r>
  <r>
    <s v="Shampoo"/>
    <s v="Moisturizing"/>
    <x v="10"/>
    <x v="13"/>
    <x v="0"/>
    <x v="1"/>
    <n v="9"/>
    <n v="10031"/>
    <n v="67186"/>
  </r>
  <r>
    <s v="Shampoo"/>
    <s v="Moisturizing"/>
    <x v="10"/>
    <x v="13"/>
    <x v="0"/>
    <x v="1"/>
    <n v="10"/>
    <n v="10682"/>
    <n v="71610"/>
  </r>
  <r>
    <s v="Shampoo"/>
    <s v="Moisturizing"/>
    <x v="10"/>
    <x v="13"/>
    <x v="0"/>
    <x v="1"/>
    <n v="11"/>
    <n v="9779"/>
    <n v="65548"/>
  </r>
  <r>
    <s v="Shampoo"/>
    <s v="Moisturizing"/>
    <x v="10"/>
    <x v="13"/>
    <x v="0"/>
    <x v="1"/>
    <n v="12"/>
    <n v="10444"/>
    <n v="69979"/>
  </r>
  <r>
    <s v="Shampoo"/>
    <s v="Moisturizing"/>
    <x v="10"/>
    <x v="13"/>
    <x v="0"/>
    <x v="2"/>
    <n v="1"/>
    <n v="9653"/>
    <n v="64652"/>
  </r>
  <r>
    <s v="Shampoo"/>
    <s v="Moisturizing"/>
    <x v="10"/>
    <x v="13"/>
    <x v="0"/>
    <x v="2"/>
    <n v="2"/>
    <n v="8372"/>
    <n v="56056"/>
  </r>
  <r>
    <s v="Shampoo"/>
    <s v="Moisturizing"/>
    <x v="10"/>
    <x v="13"/>
    <x v="0"/>
    <x v="2"/>
    <n v="3"/>
    <n v="12901"/>
    <n v="86422"/>
  </r>
  <r>
    <s v="Shampoo"/>
    <s v="Moisturizing"/>
    <x v="10"/>
    <x v="13"/>
    <x v="0"/>
    <x v="2"/>
    <n v="4"/>
    <n v="10703"/>
    <n v="71680"/>
  </r>
  <r>
    <s v="Shampoo"/>
    <s v="Moisturizing"/>
    <x v="10"/>
    <x v="13"/>
    <x v="0"/>
    <x v="2"/>
    <n v="5"/>
    <n v="8582"/>
    <n v="57505"/>
  </r>
  <r>
    <s v="Shampoo"/>
    <s v="Moisturizing"/>
    <x v="10"/>
    <x v="13"/>
    <x v="0"/>
    <x v="2"/>
    <n v="6"/>
    <n v="10416"/>
    <n v="69769"/>
  </r>
  <r>
    <s v="Shampoo"/>
    <s v="Moisturizing"/>
    <x v="10"/>
    <x v="13"/>
    <x v="0"/>
    <x v="2"/>
    <n v="7"/>
    <n v="9415"/>
    <n v="63035"/>
  </r>
  <r>
    <s v="Shampoo"/>
    <s v="Moisturizing"/>
    <x v="10"/>
    <x v="13"/>
    <x v="0"/>
    <x v="2"/>
    <n v="8"/>
    <n v="8813"/>
    <n v="59017"/>
  </r>
  <r>
    <s v="Shampoo"/>
    <s v="Moisturizing"/>
    <x v="10"/>
    <x v="13"/>
    <x v="0"/>
    <x v="2"/>
    <n v="9"/>
    <n v="8281"/>
    <n v="55489"/>
  </r>
  <r>
    <s v="Shampoo"/>
    <s v="Moisturizing"/>
    <x v="10"/>
    <x v="13"/>
    <x v="0"/>
    <x v="2"/>
    <n v="10"/>
    <n v="9765"/>
    <n v="65387"/>
  </r>
  <r>
    <s v="Shampoo"/>
    <s v="Moisturizing"/>
    <x v="10"/>
    <x v="13"/>
    <x v="0"/>
    <x v="2"/>
    <n v="11"/>
    <n v="7609"/>
    <n v="50960"/>
  </r>
  <r>
    <s v="Shampoo"/>
    <s v="Moisturizing"/>
    <x v="10"/>
    <x v="13"/>
    <x v="0"/>
    <x v="2"/>
    <n v="12"/>
    <n v="9030"/>
    <n v="60522"/>
  </r>
  <r>
    <s v="Shampoo"/>
    <s v="Moisturizing"/>
    <x v="10"/>
    <x v="13"/>
    <x v="0"/>
    <x v="3"/>
    <n v="1"/>
    <n v="9065"/>
    <n v="60760"/>
  </r>
  <r>
    <s v="Shampoo"/>
    <s v="Moisturizing"/>
    <x v="10"/>
    <x v="13"/>
    <x v="0"/>
    <x v="3"/>
    <n v="2"/>
    <n v="7595"/>
    <n v="50869"/>
  </r>
  <r>
    <s v="Shampoo"/>
    <s v="Moisturizing"/>
    <x v="10"/>
    <x v="13"/>
    <x v="0"/>
    <x v="3"/>
    <n v="3"/>
    <n v="8092"/>
    <n v="54173"/>
  </r>
  <r>
    <s v="Shampoo"/>
    <s v="Moisturizing"/>
    <x v="10"/>
    <x v="13"/>
    <x v="0"/>
    <x v="3"/>
    <n v="4"/>
    <n v="8512"/>
    <n v="57057"/>
  </r>
  <r>
    <s v="Shampoo"/>
    <s v="Moisturizing"/>
    <x v="10"/>
    <x v="13"/>
    <x v="0"/>
    <x v="3"/>
    <n v="5"/>
    <n v="8652"/>
    <n v="57946"/>
  </r>
  <r>
    <s v="Shampoo"/>
    <s v="Moisturizing"/>
    <x v="10"/>
    <x v="13"/>
    <x v="0"/>
    <x v="3"/>
    <n v="6"/>
    <n v="9009"/>
    <n v="60361"/>
  </r>
  <r>
    <s v="Shampoo"/>
    <s v="Moisturizing"/>
    <x v="10"/>
    <x v="13"/>
    <x v="0"/>
    <x v="3"/>
    <n v="7"/>
    <n v="10612"/>
    <n v="71134"/>
  </r>
  <r>
    <s v="Shampoo"/>
    <s v="Moisturizing"/>
    <x v="10"/>
    <x v="13"/>
    <x v="0"/>
    <x v="3"/>
    <n v="8"/>
    <n v="7490"/>
    <n v="50225"/>
  </r>
  <r>
    <s v="Shampoo"/>
    <s v="Moisturizing"/>
    <x v="10"/>
    <x v="13"/>
    <x v="0"/>
    <x v="3"/>
    <n v="9"/>
    <n v="8512"/>
    <n v="57050"/>
  </r>
  <r>
    <s v="Shampoo"/>
    <s v="Moisturizing"/>
    <x v="10"/>
    <x v="13"/>
    <x v="0"/>
    <x v="3"/>
    <n v="10"/>
    <n v="8715"/>
    <n v="58387"/>
  </r>
  <r>
    <s v="Shampoo"/>
    <s v="Moisturizing"/>
    <x v="10"/>
    <x v="13"/>
    <x v="0"/>
    <x v="3"/>
    <n v="11"/>
    <n v="7182"/>
    <n v="48069"/>
  </r>
  <r>
    <s v="Shampoo"/>
    <s v="Moisturizing"/>
    <x v="10"/>
    <x v="13"/>
    <x v="0"/>
    <x v="3"/>
    <n v="12"/>
    <n v="8624"/>
    <n v="57764"/>
  </r>
  <r>
    <s v="Shampoo"/>
    <s v="Moisturizing"/>
    <x v="10"/>
    <x v="13"/>
    <x v="0"/>
    <x v="4"/>
    <n v="1"/>
    <n v="8323"/>
    <n v="55769"/>
  </r>
  <r>
    <s v="Shampoo"/>
    <s v="Moisturizing"/>
    <x v="10"/>
    <x v="13"/>
    <x v="0"/>
    <x v="4"/>
    <n v="2"/>
    <n v="7035"/>
    <n v="47110"/>
  </r>
  <r>
    <s v="Shampoo"/>
    <s v="Moisturizing"/>
    <x v="10"/>
    <x v="13"/>
    <x v="0"/>
    <x v="4"/>
    <n v="3"/>
    <n v="7637"/>
    <n v="51149"/>
  </r>
  <r>
    <s v="Shampoo"/>
    <s v="Moisturizing"/>
    <x v="10"/>
    <x v="13"/>
    <x v="0"/>
    <x v="4"/>
    <n v="4"/>
    <n v="7315"/>
    <n v="48986"/>
  </r>
  <r>
    <s v="Shampoo"/>
    <s v="Moisturizing"/>
    <x v="10"/>
    <x v="13"/>
    <x v="0"/>
    <x v="4"/>
    <n v="5"/>
    <n v="7616"/>
    <n v="51065"/>
  </r>
  <r>
    <s v="Shampoo"/>
    <s v="Moisturizing"/>
    <x v="10"/>
    <x v="13"/>
    <x v="0"/>
    <x v="4"/>
    <n v="6"/>
    <n v="7994"/>
    <n v="53578"/>
  </r>
  <r>
    <s v="Shampoo"/>
    <s v="Moisturizing"/>
    <x v="10"/>
    <x v="13"/>
    <x v="0"/>
    <x v="4"/>
    <n v="7"/>
    <n v="7672"/>
    <n v="51401"/>
  </r>
  <r>
    <s v="Shampoo"/>
    <s v="Moisturizing"/>
    <x v="10"/>
    <x v="13"/>
    <x v="0"/>
    <x v="4"/>
    <n v="8"/>
    <n v="7084"/>
    <n v="47432"/>
  </r>
  <r>
    <s v="Shampoo"/>
    <s v="Moisturizing"/>
    <x v="10"/>
    <x v="13"/>
    <x v="0"/>
    <x v="4"/>
    <n v="9"/>
    <n v="7448"/>
    <n v="49910"/>
  </r>
  <r>
    <s v="Shampoo"/>
    <s v="Moisturizing"/>
    <x v="10"/>
    <x v="13"/>
    <x v="0"/>
    <x v="4"/>
    <n v="10"/>
    <n v="6993"/>
    <n v="46921"/>
  </r>
  <r>
    <s v="Shampoo"/>
    <s v="Moisturizing"/>
    <x v="10"/>
    <x v="13"/>
    <x v="0"/>
    <x v="4"/>
    <n v="11"/>
    <n v="7154"/>
    <n v="47957"/>
  </r>
  <r>
    <s v="Shampoo"/>
    <s v="Moisturizing"/>
    <x v="10"/>
    <x v="13"/>
    <x v="0"/>
    <x v="4"/>
    <n v="12"/>
    <n v="6860"/>
    <n v="45941"/>
  </r>
  <r>
    <s v="Shampoo"/>
    <s v="Moisturizing"/>
    <x v="10"/>
    <x v="13"/>
    <x v="0"/>
    <x v="5"/>
    <n v="1"/>
    <n v="6538"/>
    <n v="43771"/>
  </r>
  <r>
    <s v="Shampoo"/>
    <s v="Moisturizing"/>
    <x v="10"/>
    <x v="13"/>
    <x v="0"/>
    <x v="5"/>
    <n v="2"/>
    <n v="5831"/>
    <n v="39074"/>
  </r>
  <r>
    <s v="Shampoo"/>
    <s v="Moisturizing"/>
    <x v="10"/>
    <x v="13"/>
    <x v="0"/>
    <x v="5"/>
    <n v="3"/>
    <n v="6587"/>
    <n v="44142"/>
  </r>
  <r>
    <s v="Shampoo"/>
    <s v="Moisturizing"/>
    <x v="10"/>
    <x v="13"/>
    <x v="1"/>
    <x v="0"/>
    <n v="1"/>
    <n v="12782"/>
    <n v="85652"/>
  </r>
  <r>
    <s v="Shampoo"/>
    <s v="Moisturizing"/>
    <x v="10"/>
    <x v="13"/>
    <x v="1"/>
    <x v="0"/>
    <n v="2"/>
    <n v="10682"/>
    <n v="71561"/>
  </r>
  <r>
    <s v="Shampoo"/>
    <s v="Moisturizing"/>
    <x v="10"/>
    <x v="13"/>
    <x v="1"/>
    <x v="0"/>
    <n v="3"/>
    <n v="10661"/>
    <n v="71400"/>
  </r>
  <r>
    <s v="Shampoo"/>
    <s v="Moisturizing"/>
    <x v="10"/>
    <x v="13"/>
    <x v="1"/>
    <x v="0"/>
    <n v="4"/>
    <n v="9709"/>
    <n v="65065"/>
  </r>
  <r>
    <s v="Shampoo"/>
    <s v="Moisturizing"/>
    <x v="10"/>
    <x v="13"/>
    <x v="1"/>
    <x v="0"/>
    <n v="5"/>
    <n v="11697"/>
    <n v="78386"/>
  </r>
  <r>
    <s v="Shampoo"/>
    <s v="Moisturizing"/>
    <x v="10"/>
    <x v="13"/>
    <x v="1"/>
    <x v="0"/>
    <n v="6"/>
    <n v="11179"/>
    <n v="74893"/>
  </r>
  <r>
    <s v="Shampoo"/>
    <s v="Moisturizing"/>
    <x v="10"/>
    <x v="13"/>
    <x v="1"/>
    <x v="0"/>
    <n v="7"/>
    <n v="10500"/>
    <n v="70336"/>
  </r>
  <r>
    <s v="Shampoo"/>
    <s v="Moisturizing"/>
    <x v="10"/>
    <x v="13"/>
    <x v="1"/>
    <x v="0"/>
    <n v="8"/>
    <n v="9940"/>
    <n v="66598"/>
  </r>
  <r>
    <s v="Shampoo"/>
    <s v="Moisturizing"/>
    <x v="10"/>
    <x v="13"/>
    <x v="1"/>
    <x v="0"/>
    <n v="9"/>
    <n v="9366"/>
    <n v="62734"/>
  </r>
  <r>
    <s v="Shampoo"/>
    <s v="Moisturizing"/>
    <x v="10"/>
    <x v="13"/>
    <x v="1"/>
    <x v="0"/>
    <n v="10"/>
    <n v="12222"/>
    <n v="81914"/>
  </r>
  <r>
    <s v="Shampoo"/>
    <s v="Moisturizing"/>
    <x v="10"/>
    <x v="13"/>
    <x v="1"/>
    <x v="0"/>
    <n v="11"/>
    <n v="11438"/>
    <n v="76594"/>
  </r>
  <r>
    <s v="Shampoo"/>
    <s v="Moisturizing"/>
    <x v="10"/>
    <x v="13"/>
    <x v="1"/>
    <x v="0"/>
    <n v="12"/>
    <n v="10087"/>
    <n v="67557"/>
  </r>
  <r>
    <s v="Shampoo"/>
    <s v="Moisturizing"/>
    <x v="10"/>
    <x v="13"/>
    <x v="1"/>
    <x v="1"/>
    <n v="1"/>
    <n v="10591"/>
    <n v="70917"/>
  </r>
  <r>
    <s v="Shampoo"/>
    <s v="Moisturizing"/>
    <x v="10"/>
    <x v="13"/>
    <x v="1"/>
    <x v="1"/>
    <n v="2"/>
    <n v="9912"/>
    <n v="66360"/>
  </r>
  <r>
    <s v="Shampoo"/>
    <s v="Moisturizing"/>
    <x v="10"/>
    <x v="13"/>
    <x v="1"/>
    <x v="1"/>
    <n v="3"/>
    <n v="9646"/>
    <n v="64680"/>
  </r>
  <r>
    <s v="Shampoo"/>
    <s v="Moisturizing"/>
    <x v="10"/>
    <x v="13"/>
    <x v="1"/>
    <x v="1"/>
    <n v="4"/>
    <n v="10542"/>
    <n v="70616"/>
  </r>
  <r>
    <s v="Shampoo"/>
    <s v="Moisturizing"/>
    <x v="10"/>
    <x v="13"/>
    <x v="1"/>
    <x v="1"/>
    <n v="5"/>
    <n v="11571"/>
    <n v="77497"/>
  </r>
  <r>
    <s v="Shampoo"/>
    <s v="Moisturizing"/>
    <x v="10"/>
    <x v="13"/>
    <x v="1"/>
    <x v="1"/>
    <n v="6"/>
    <n v="10941"/>
    <n v="73304"/>
  </r>
  <r>
    <s v="Shampoo"/>
    <s v="Moisturizing"/>
    <x v="10"/>
    <x v="13"/>
    <x v="1"/>
    <x v="1"/>
    <n v="7"/>
    <n v="9646"/>
    <n v="64666"/>
  </r>
  <r>
    <s v="Shampoo"/>
    <s v="Moisturizing"/>
    <x v="10"/>
    <x v="13"/>
    <x v="1"/>
    <x v="1"/>
    <n v="8"/>
    <n v="9940"/>
    <n v="66626"/>
  </r>
  <r>
    <s v="Shampoo"/>
    <s v="Moisturizing"/>
    <x v="10"/>
    <x v="13"/>
    <x v="1"/>
    <x v="1"/>
    <n v="9"/>
    <n v="9800"/>
    <n v="65618"/>
  </r>
  <r>
    <s v="Shampoo"/>
    <s v="Moisturizing"/>
    <x v="10"/>
    <x v="13"/>
    <x v="1"/>
    <x v="1"/>
    <n v="10"/>
    <n v="9247"/>
    <n v="61929"/>
  </r>
  <r>
    <s v="Shampoo"/>
    <s v="Moisturizing"/>
    <x v="10"/>
    <x v="13"/>
    <x v="1"/>
    <x v="1"/>
    <n v="11"/>
    <n v="9667"/>
    <n v="64757"/>
  </r>
  <r>
    <s v="Shampoo"/>
    <s v="Moisturizing"/>
    <x v="10"/>
    <x v="13"/>
    <x v="1"/>
    <x v="1"/>
    <n v="12"/>
    <n v="9772"/>
    <n v="65527"/>
  </r>
  <r>
    <s v="Shampoo"/>
    <s v="Moisturizing"/>
    <x v="10"/>
    <x v="13"/>
    <x v="1"/>
    <x v="2"/>
    <n v="1"/>
    <n v="9128"/>
    <n v="61187"/>
  </r>
  <r>
    <s v="Shampoo"/>
    <s v="Moisturizing"/>
    <x v="10"/>
    <x v="13"/>
    <x v="1"/>
    <x v="2"/>
    <n v="2"/>
    <n v="8701"/>
    <n v="58331"/>
  </r>
  <r>
    <s v="Shampoo"/>
    <s v="Moisturizing"/>
    <x v="10"/>
    <x v="13"/>
    <x v="1"/>
    <x v="2"/>
    <n v="3"/>
    <n v="11977"/>
    <n v="80220"/>
  </r>
  <r>
    <s v="Shampoo"/>
    <s v="Moisturizing"/>
    <x v="10"/>
    <x v="13"/>
    <x v="1"/>
    <x v="2"/>
    <n v="4"/>
    <n v="8246"/>
    <n v="55216"/>
  </r>
  <r>
    <s v="Shampoo"/>
    <s v="Moisturizing"/>
    <x v="10"/>
    <x v="13"/>
    <x v="1"/>
    <x v="2"/>
    <n v="5"/>
    <n v="8456"/>
    <n v="56651"/>
  </r>
  <r>
    <s v="Shampoo"/>
    <s v="Moisturizing"/>
    <x v="10"/>
    <x v="13"/>
    <x v="1"/>
    <x v="2"/>
    <n v="6"/>
    <n v="9667"/>
    <n v="64743"/>
  </r>
  <r>
    <s v="Shampoo"/>
    <s v="Moisturizing"/>
    <x v="10"/>
    <x v="13"/>
    <x v="1"/>
    <x v="2"/>
    <n v="7"/>
    <n v="9646"/>
    <n v="64652"/>
  </r>
  <r>
    <s v="Shampoo"/>
    <s v="Moisturizing"/>
    <x v="10"/>
    <x v="13"/>
    <x v="1"/>
    <x v="2"/>
    <n v="8"/>
    <n v="8323"/>
    <n v="55769"/>
  </r>
  <r>
    <s v="Shampoo"/>
    <s v="Moisturizing"/>
    <x v="10"/>
    <x v="13"/>
    <x v="1"/>
    <x v="2"/>
    <n v="9"/>
    <n v="9345"/>
    <n v="62622"/>
  </r>
  <r>
    <s v="Shampoo"/>
    <s v="Moisturizing"/>
    <x v="10"/>
    <x v="13"/>
    <x v="1"/>
    <x v="2"/>
    <n v="10"/>
    <n v="9177"/>
    <n v="61432"/>
  </r>
  <r>
    <s v="Shampoo"/>
    <s v="Moisturizing"/>
    <x v="10"/>
    <x v="13"/>
    <x v="1"/>
    <x v="2"/>
    <n v="11"/>
    <n v="8148"/>
    <n v="54572"/>
  </r>
  <r>
    <s v="Shampoo"/>
    <s v="Moisturizing"/>
    <x v="10"/>
    <x v="13"/>
    <x v="1"/>
    <x v="2"/>
    <n v="12"/>
    <n v="8939"/>
    <n v="59871"/>
  </r>
  <r>
    <s v="Shampoo"/>
    <s v="Moisturizing"/>
    <x v="10"/>
    <x v="13"/>
    <x v="1"/>
    <x v="3"/>
    <n v="1"/>
    <n v="7917"/>
    <n v="53046"/>
  </r>
  <r>
    <s v="Shampoo"/>
    <s v="Moisturizing"/>
    <x v="10"/>
    <x v="13"/>
    <x v="1"/>
    <x v="3"/>
    <n v="2"/>
    <n v="8421"/>
    <n v="56434"/>
  </r>
  <r>
    <s v="Shampoo"/>
    <s v="Moisturizing"/>
    <x v="10"/>
    <x v="13"/>
    <x v="1"/>
    <x v="3"/>
    <n v="3"/>
    <n v="8785"/>
    <n v="58779"/>
  </r>
  <r>
    <s v="Shampoo"/>
    <s v="Moisturizing"/>
    <x v="10"/>
    <x v="13"/>
    <x v="1"/>
    <x v="3"/>
    <n v="4"/>
    <n v="8939"/>
    <n v="59878"/>
  </r>
  <r>
    <s v="Shampoo"/>
    <s v="Moisturizing"/>
    <x v="10"/>
    <x v="13"/>
    <x v="1"/>
    <x v="3"/>
    <n v="5"/>
    <n v="7700"/>
    <n v="51604"/>
  </r>
  <r>
    <s v="Shampoo"/>
    <s v="Moisturizing"/>
    <x v="10"/>
    <x v="13"/>
    <x v="1"/>
    <x v="3"/>
    <n v="6"/>
    <n v="9793"/>
    <n v="65632"/>
  </r>
  <r>
    <s v="Shampoo"/>
    <s v="Moisturizing"/>
    <x v="10"/>
    <x v="13"/>
    <x v="1"/>
    <x v="3"/>
    <n v="7"/>
    <n v="8967"/>
    <n v="60102"/>
  </r>
  <r>
    <s v="Shampoo"/>
    <s v="Moisturizing"/>
    <x v="10"/>
    <x v="13"/>
    <x v="1"/>
    <x v="3"/>
    <n v="8"/>
    <n v="8092"/>
    <n v="54264"/>
  </r>
  <r>
    <s v="Shampoo"/>
    <s v="Moisturizing"/>
    <x v="10"/>
    <x v="13"/>
    <x v="1"/>
    <x v="3"/>
    <n v="9"/>
    <n v="7952"/>
    <n v="53291"/>
  </r>
  <r>
    <s v="Shampoo"/>
    <s v="Moisturizing"/>
    <x v="10"/>
    <x v="13"/>
    <x v="1"/>
    <x v="3"/>
    <n v="10"/>
    <n v="8638"/>
    <n v="57883"/>
  </r>
  <r>
    <s v="Shampoo"/>
    <s v="Moisturizing"/>
    <x v="10"/>
    <x v="13"/>
    <x v="1"/>
    <x v="3"/>
    <n v="11"/>
    <n v="7609"/>
    <n v="50974"/>
  </r>
  <r>
    <s v="Shampoo"/>
    <s v="Moisturizing"/>
    <x v="10"/>
    <x v="13"/>
    <x v="1"/>
    <x v="3"/>
    <n v="12"/>
    <n v="8596"/>
    <n v="57652"/>
  </r>
  <r>
    <s v="Shampoo"/>
    <s v="Moisturizing"/>
    <x v="10"/>
    <x v="13"/>
    <x v="1"/>
    <x v="4"/>
    <n v="1"/>
    <n v="7784"/>
    <n v="52192"/>
  </r>
  <r>
    <s v="Shampoo"/>
    <s v="Moisturizing"/>
    <x v="10"/>
    <x v="13"/>
    <x v="1"/>
    <x v="4"/>
    <n v="2"/>
    <n v="7406"/>
    <n v="49637"/>
  </r>
  <r>
    <s v="Shampoo"/>
    <s v="Moisturizing"/>
    <x v="10"/>
    <x v="13"/>
    <x v="1"/>
    <x v="4"/>
    <n v="3"/>
    <n v="8239"/>
    <n v="55258"/>
  </r>
  <r>
    <s v="Shampoo"/>
    <s v="Moisturizing"/>
    <x v="10"/>
    <x v="13"/>
    <x v="1"/>
    <x v="4"/>
    <n v="4"/>
    <n v="6958"/>
    <n v="46683"/>
  </r>
  <r>
    <s v="Shampoo"/>
    <s v="Moisturizing"/>
    <x v="10"/>
    <x v="13"/>
    <x v="1"/>
    <x v="4"/>
    <n v="5"/>
    <n v="7980"/>
    <n v="53452"/>
  </r>
  <r>
    <s v="Shampoo"/>
    <s v="Moisturizing"/>
    <x v="10"/>
    <x v="13"/>
    <x v="1"/>
    <x v="4"/>
    <n v="6"/>
    <n v="7602"/>
    <n v="50960"/>
  </r>
  <r>
    <s v="Shampoo"/>
    <s v="Moisturizing"/>
    <x v="10"/>
    <x v="13"/>
    <x v="1"/>
    <x v="4"/>
    <n v="7"/>
    <n v="8120"/>
    <n v="54439"/>
  </r>
  <r>
    <s v="Shampoo"/>
    <s v="Moisturizing"/>
    <x v="10"/>
    <x v="13"/>
    <x v="1"/>
    <x v="4"/>
    <n v="8"/>
    <n v="7217"/>
    <n v="48328"/>
  </r>
  <r>
    <s v="Shampoo"/>
    <s v="Moisturizing"/>
    <x v="10"/>
    <x v="13"/>
    <x v="1"/>
    <x v="4"/>
    <n v="9"/>
    <n v="8162"/>
    <n v="54684"/>
  </r>
  <r>
    <s v="Shampoo"/>
    <s v="Moisturizing"/>
    <x v="10"/>
    <x v="13"/>
    <x v="1"/>
    <x v="4"/>
    <n v="10"/>
    <n v="6776"/>
    <n v="45409"/>
  </r>
  <r>
    <s v="Shampoo"/>
    <s v="Moisturizing"/>
    <x v="10"/>
    <x v="13"/>
    <x v="1"/>
    <x v="4"/>
    <n v="11"/>
    <n v="7616"/>
    <n v="50988"/>
  </r>
  <r>
    <s v="Shampoo"/>
    <s v="Moisturizing"/>
    <x v="10"/>
    <x v="13"/>
    <x v="1"/>
    <x v="4"/>
    <n v="12"/>
    <n v="6538"/>
    <n v="43778"/>
  </r>
  <r>
    <s v="Shampoo"/>
    <s v="Moisturizing"/>
    <x v="10"/>
    <x v="13"/>
    <x v="1"/>
    <x v="5"/>
    <n v="1"/>
    <n v="6538"/>
    <n v="43792"/>
  </r>
  <r>
    <s v="Shampoo"/>
    <s v="Moisturizing"/>
    <x v="10"/>
    <x v="13"/>
    <x v="1"/>
    <x v="5"/>
    <n v="2"/>
    <n v="5152"/>
    <n v="34573"/>
  </r>
  <r>
    <s v="Shampoo"/>
    <s v="Moisturizing"/>
    <x v="10"/>
    <x v="13"/>
    <x v="1"/>
    <x v="5"/>
    <n v="3"/>
    <n v="5278"/>
    <n v="35350"/>
  </r>
  <r>
    <s v="Shampoo"/>
    <s v="Moisturizing"/>
    <x v="10"/>
    <x v="13"/>
    <x v="2"/>
    <x v="0"/>
    <n v="1"/>
    <n v="7308"/>
    <n v="48923"/>
  </r>
  <r>
    <s v="Shampoo"/>
    <s v="Moisturizing"/>
    <x v="10"/>
    <x v="13"/>
    <x v="2"/>
    <x v="0"/>
    <n v="2"/>
    <n v="7322"/>
    <n v="49049"/>
  </r>
  <r>
    <s v="Shampoo"/>
    <s v="Moisturizing"/>
    <x v="10"/>
    <x v="13"/>
    <x v="2"/>
    <x v="0"/>
    <n v="3"/>
    <n v="6531"/>
    <n v="43799"/>
  </r>
  <r>
    <s v="Shampoo"/>
    <s v="Moisturizing"/>
    <x v="10"/>
    <x v="13"/>
    <x v="2"/>
    <x v="0"/>
    <n v="4"/>
    <n v="5705"/>
    <n v="38192"/>
  </r>
  <r>
    <s v="Shampoo"/>
    <s v="Moisturizing"/>
    <x v="10"/>
    <x v="13"/>
    <x v="2"/>
    <x v="0"/>
    <n v="5"/>
    <n v="6104"/>
    <n v="40922"/>
  </r>
  <r>
    <s v="Shampoo"/>
    <s v="Moisturizing"/>
    <x v="10"/>
    <x v="13"/>
    <x v="2"/>
    <x v="0"/>
    <n v="6"/>
    <n v="7084"/>
    <n v="47411"/>
  </r>
  <r>
    <s v="Shampoo"/>
    <s v="Moisturizing"/>
    <x v="10"/>
    <x v="13"/>
    <x v="2"/>
    <x v="0"/>
    <n v="7"/>
    <n v="5082"/>
    <n v="34097"/>
  </r>
  <r>
    <s v="Shampoo"/>
    <s v="Moisturizing"/>
    <x v="10"/>
    <x v="13"/>
    <x v="2"/>
    <x v="0"/>
    <n v="8"/>
    <n v="4711"/>
    <n v="31528"/>
  </r>
  <r>
    <s v="Shampoo"/>
    <s v="Moisturizing"/>
    <x v="10"/>
    <x v="13"/>
    <x v="2"/>
    <x v="0"/>
    <n v="9"/>
    <n v="5796"/>
    <n v="38836"/>
  </r>
  <r>
    <s v="Shampoo"/>
    <s v="Moisturizing"/>
    <x v="10"/>
    <x v="13"/>
    <x v="2"/>
    <x v="0"/>
    <n v="10"/>
    <n v="6328"/>
    <n v="42406"/>
  </r>
  <r>
    <s v="Shampoo"/>
    <s v="Moisturizing"/>
    <x v="10"/>
    <x v="13"/>
    <x v="2"/>
    <x v="0"/>
    <n v="11"/>
    <n v="6265"/>
    <n v="41979"/>
  </r>
  <r>
    <s v="Shampoo"/>
    <s v="Moisturizing"/>
    <x v="10"/>
    <x v="13"/>
    <x v="2"/>
    <x v="0"/>
    <n v="12"/>
    <n v="6216"/>
    <n v="41678"/>
  </r>
  <r>
    <s v="Shampoo"/>
    <s v="Moisturizing"/>
    <x v="10"/>
    <x v="13"/>
    <x v="2"/>
    <x v="1"/>
    <n v="1"/>
    <n v="5670"/>
    <n v="37982"/>
  </r>
  <r>
    <s v="Shampoo"/>
    <s v="Moisturizing"/>
    <x v="10"/>
    <x v="13"/>
    <x v="2"/>
    <x v="1"/>
    <n v="2"/>
    <n v="5355"/>
    <n v="35861"/>
  </r>
  <r>
    <s v="Shampoo"/>
    <s v="Moisturizing"/>
    <x v="10"/>
    <x v="13"/>
    <x v="2"/>
    <x v="1"/>
    <n v="3"/>
    <n v="5264"/>
    <n v="35287"/>
  </r>
  <r>
    <s v="Shampoo"/>
    <s v="Moisturizing"/>
    <x v="10"/>
    <x v="13"/>
    <x v="2"/>
    <x v="1"/>
    <n v="4"/>
    <n v="4522"/>
    <n v="30317"/>
  </r>
  <r>
    <s v="Shampoo"/>
    <s v="Moisturizing"/>
    <x v="10"/>
    <x v="13"/>
    <x v="2"/>
    <x v="1"/>
    <n v="5"/>
    <n v="5334"/>
    <n v="35763"/>
  </r>
  <r>
    <s v="Shampoo"/>
    <s v="Moisturizing"/>
    <x v="10"/>
    <x v="13"/>
    <x v="2"/>
    <x v="1"/>
    <n v="6"/>
    <n v="5061"/>
    <n v="33929"/>
  </r>
  <r>
    <s v="Shampoo"/>
    <s v="Moisturizing"/>
    <x v="10"/>
    <x v="13"/>
    <x v="2"/>
    <x v="1"/>
    <n v="7"/>
    <n v="3962"/>
    <n v="26523"/>
  </r>
  <r>
    <s v="Shampoo"/>
    <s v="Moisturizing"/>
    <x v="10"/>
    <x v="13"/>
    <x v="2"/>
    <x v="1"/>
    <n v="8"/>
    <n v="3745"/>
    <n v="25046"/>
  </r>
  <r>
    <s v="Shampoo"/>
    <s v="Moisturizing"/>
    <x v="10"/>
    <x v="13"/>
    <x v="2"/>
    <x v="1"/>
    <n v="9"/>
    <n v="4347"/>
    <n v="29148"/>
  </r>
  <r>
    <s v="Shampoo"/>
    <s v="Moisturizing"/>
    <x v="10"/>
    <x v="13"/>
    <x v="2"/>
    <x v="1"/>
    <n v="10"/>
    <n v="3983"/>
    <n v="26719"/>
  </r>
  <r>
    <s v="Shampoo"/>
    <s v="Moisturizing"/>
    <x v="10"/>
    <x v="13"/>
    <x v="2"/>
    <x v="1"/>
    <n v="11"/>
    <n v="3766"/>
    <n v="25263"/>
  </r>
  <r>
    <s v="Shampoo"/>
    <s v="Moisturizing"/>
    <x v="10"/>
    <x v="13"/>
    <x v="2"/>
    <x v="1"/>
    <n v="12"/>
    <n v="4165"/>
    <n v="27937"/>
  </r>
  <r>
    <s v="Shampoo"/>
    <s v="Moisturizing"/>
    <x v="10"/>
    <x v="13"/>
    <x v="2"/>
    <x v="2"/>
    <n v="1"/>
    <n v="4060"/>
    <n v="27202"/>
  </r>
  <r>
    <s v="Shampoo"/>
    <s v="Moisturizing"/>
    <x v="10"/>
    <x v="13"/>
    <x v="2"/>
    <x v="2"/>
    <n v="2"/>
    <n v="3780"/>
    <n v="25312"/>
  </r>
  <r>
    <s v="Shampoo"/>
    <s v="Moisturizing"/>
    <x v="10"/>
    <x v="13"/>
    <x v="2"/>
    <x v="2"/>
    <n v="3"/>
    <n v="4704"/>
    <n v="31521"/>
  </r>
  <r>
    <s v="Shampoo"/>
    <s v="Moisturizing"/>
    <x v="10"/>
    <x v="13"/>
    <x v="2"/>
    <x v="2"/>
    <n v="4"/>
    <n v="3857"/>
    <n v="25858"/>
  </r>
  <r>
    <s v="Shampoo"/>
    <s v="Moisturizing"/>
    <x v="10"/>
    <x v="13"/>
    <x v="2"/>
    <x v="2"/>
    <n v="5"/>
    <n v="2884"/>
    <n v="19334"/>
  </r>
  <r>
    <s v="Shampoo"/>
    <s v="Moisturizing"/>
    <x v="10"/>
    <x v="13"/>
    <x v="2"/>
    <x v="2"/>
    <n v="6"/>
    <n v="5579"/>
    <n v="37380"/>
  </r>
  <r>
    <s v="Shampoo"/>
    <s v="Moisturizing"/>
    <x v="10"/>
    <x v="13"/>
    <x v="2"/>
    <x v="2"/>
    <n v="7"/>
    <n v="3703"/>
    <n v="24829"/>
  </r>
  <r>
    <s v="Shampoo"/>
    <s v="Moisturizing"/>
    <x v="10"/>
    <x v="13"/>
    <x v="2"/>
    <x v="2"/>
    <n v="8"/>
    <n v="2730"/>
    <n v="18235"/>
  </r>
  <r>
    <s v="Shampoo"/>
    <s v="Moisturizing"/>
    <x v="10"/>
    <x v="13"/>
    <x v="2"/>
    <x v="2"/>
    <n v="9"/>
    <n v="3591"/>
    <n v="24017"/>
  </r>
  <r>
    <s v="Shampoo"/>
    <s v="Moisturizing"/>
    <x v="10"/>
    <x v="13"/>
    <x v="2"/>
    <x v="2"/>
    <n v="10"/>
    <n v="3542"/>
    <n v="23772"/>
  </r>
  <r>
    <s v="Shampoo"/>
    <s v="Moisturizing"/>
    <x v="10"/>
    <x v="13"/>
    <x v="2"/>
    <x v="2"/>
    <n v="11"/>
    <n v="3066"/>
    <n v="20552"/>
  </r>
  <r>
    <s v="Shampoo"/>
    <s v="Moisturizing"/>
    <x v="10"/>
    <x v="13"/>
    <x v="2"/>
    <x v="2"/>
    <n v="12"/>
    <n v="3101"/>
    <n v="20748"/>
  </r>
  <r>
    <s v="Shampoo"/>
    <s v="Moisturizing"/>
    <x v="10"/>
    <x v="13"/>
    <x v="2"/>
    <x v="3"/>
    <n v="1"/>
    <n v="4039"/>
    <n v="27055"/>
  </r>
  <r>
    <s v="Shampoo"/>
    <s v="Moisturizing"/>
    <x v="10"/>
    <x v="13"/>
    <x v="2"/>
    <x v="3"/>
    <n v="2"/>
    <n v="2996"/>
    <n v="20104"/>
  </r>
  <r>
    <s v="Shampoo"/>
    <s v="Moisturizing"/>
    <x v="10"/>
    <x v="13"/>
    <x v="2"/>
    <x v="3"/>
    <n v="3"/>
    <n v="3213"/>
    <n v="21476"/>
  </r>
  <r>
    <s v="Shampoo"/>
    <s v="Moisturizing"/>
    <x v="10"/>
    <x v="13"/>
    <x v="2"/>
    <x v="3"/>
    <n v="4"/>
    <n v="3507"/>
    <n v="23562"/>
  </r>
  <r>
    <s v="Shampoo"/>
    <s v="Moisturizing"/>
    <x v="10"/>
    <x v="13"/>
    <x v="2"/>
    <x v="3"/>
    <n v="5"/>
    <n v="3640"/>
    <n v="24374"/>
  </r>
  <r>
    <s v="Shampoo"/>
    <s v="Moisturizing"/>
    <x v="10"/>
    <x v="13"/>
    <x v="2"/>
    <x v="3"/>
    <n v="6"/>
    <n v="3360"/>
    <n v="22463"/>
  </r>
  <r>
    <s v="Shampoo"/>
    <s v="Moisturizing"/>
    <x v="10"/>
    <x v="13"/>
    <x v="2"/>
    <x v="3"/>
    <n v="7"/>
    <n v="3003"/>
    <n v="20146"/>
  </r>
  <r>
    <s v="Shampoo"/>
    <s v="Moisturizing"/>
    <x v="10"/>
    <x v="13"/>
    <x v="2"/>
    <x v="3"/>
    <n v="8"/>
    <n v="2807"/>
    <n v="18802"/>
  </r>
  <r>
    <s v="Shampoo"/>
    <s v="Moisturizing"/>
    <x v="10"/>
    <x v="13"/>
    <x v="2"/>
    <x v="3"/>
    <n v="9"/>
    <n v="3521"/>
    <n v="23604"/>
  </r>
  <r>
    <s v="Shampoo"/>
    <s v="Moisturizing"/>
    <x v="10"/>
    <x v="13"/>
    <x v="2"/>
    <x v="3"/>
    <n v="10"/>
    <n v="3794"/>
    <n v="25375"/>
  </r>
  <r>
    <s v="Shampoo"/>
    <s v="Moisturizing"/>
    <x v="10"/>
    <x v="13"/>
    <x v="2"/>
    <x v="3"/>
    <n v="11"/>
    <n v="2961"/>
    <n v="19824"/>
  </r>
  <r>
    <s v="Shampoo"/>
    <s v="Moisturizing"/>
    <x v="10"/>
    <x v="13"/>
    <x v="2"/>
    <x v="3"/>
    <n v="12"/>
    <n v="3353"/>
    <n v="22491"/>
  </r>
  <r>
    <s v="Shampoo"/>
    <s v="Moisturizing"/>
    <x v="10"/>
    <x v="13"/>
    <x v="2"/>
    <x v="4"/>
    <n v="1"/>
    <n v="3073"/>
    <n v="20615"/>
  </r>
  <r>
    <s v="Shampoo"/>
    <s v="Moisturizing"/>
    <x v="10"/>
    <x v="13"/>
    <x v="2"/>
    <x v="4"/>
    <n v="2"/>
    <n v="3325"/>
    <n v="22330"/>
  </r>
  <r>
    <s v="Shampoo"/>
    <s v="Moisturizing"/>
    <x v="10"/>
    <x v="13"/>
    <x v="2"/>
    <x v="4"/>
    <n v="3"/>
    <n v="3528"/>
    <n v="23688"/>
  </r>
  <r>
    <s v="Shampoo"/>
    <s v="Moisturizing"/>
    <x v="10"/>
    <x v="13"/>
    <x v="2"/>
    <x v="4"/>
    <n v="4"/>
    <n v="2989"/>
    <n v="20048"/>
  </r>
  <r>
    <s v="Shampoo"/>
    <s v="Moisturizing"/>
    <x v="10"/>
    <x v="13"/>
    <x v="2"/>
    <x v="4"/>
    <n v="5"/>
    <n v="3080"/>
    <n v="20699"/>
  </r>
  <r>
    <s v="Shampoo"/>
    <s v="Moisturizing"/>
    <x v="10"/>
    <x v="13"/>
    <x v="2"/>
    <x v="4"/>
    <n v="6"/>
    <n v="3703"/>
    <n v="24808"/>
  </r>
  <r>
    <s v="Shampoo"/>
    <s v="Moisturizing"/>
    <x v="10"/>
    <x v="13"/>
    <x v="2"/>
    <x v="4"/>
    <n v="7"/>
    <n v="2968"/>
    <n v="19880"/>
  </r>
  <r>
    <s v="Shampoo"/>
    <s v="Moisturizing"/>
    <x v="10"/>
    <x v="13"/>
    <x v="2"/>
    <x v="4"/>
    <n v="8"/>
    <n v="2723"/>
    <n v="18256"/>
  </r>
  <r>
    <s v="Shampoo"/>
    <s v="Moisturizing"/>
    <x v="10"/>
    <x v="13"/>
    <x v="2"/>
    <x v="4"/>
    <n v="9"/>
    <n v="3353"/>
    <n v="22407"/>
  </r>
  <r>
    <s v="Shampoo"/>
    <s v="Moisturizing"/>
    <x v="10"/>
    <x v="13"/>
    <x v="2"/>
    <x v="4"/>
    <n v="10"/>
    <n v="3360"/>
    <n v="22456"/>
  </r>
  <r>
    <s v="Shampoo"/>
    <s v="Moisturizing"/>
    <x v="10"/>
    <x v="13"/>
    <x v="2"/>
    <x v="4"/>
    <n v="11"/>
    <n v="3122"/>
    <n v="20902"/>
  </r>
  <r>
    <s v="Shampoo"/>
    <s v="Moisturizing"/>
    <x v="10"/>
    <x v="13"/>
    <x v="2"/>
    <x v="4"/>
    <n v="12"/>
    <n v="2996"/>
    <n v="20020"/>
  </r>
  <r>
    <s v="Shampoo"/>
    <s v="Moisturizing"/>
    <x v="10"/>
    <x v="13"/>
    <x v="2"/>
    <x v="5"/>
    <n v="1"/>
    <n v="2457"/>
    <n v="16436"/>
  </r>
  <r>
    <s v="Shampoo"/>
    <s v="Moisturizing"/>
    <x v="10"/>
    <x v="13"/>
    <x v="2"/>
    <x v="5"/>
    <n v="2"/>
    <n v="2436"/>
    <n v="16310"/>
  </r>
  <r>
    <s v="Shampoo"/>
    <s v="Moisturizing"/>
    <x v="10"/>
    <x v="13"/>
    <x v="2"/>
    <x v="5"/>
    <n v="3"/>
    <n v="2422"/>
    <n v="16198"/>
  </r>
  <r>
    <s v="Shampoo"/>
    <s v="Moisturizing"/>
    <x v="11"/>
    <x v="14"/>
    <x v="0"/>
    <x v="0"/>
    <n v="1"/>
    <n v="428815"/>
    <n v="260853"/>
  </r>
  <r>
    <s v="Shampoo"/>
    <s v="Moisturizing"/>
    <x v="11"/>
    <x v="14"/>
    <x v="0"/>
    <x v="0"/>
    <n v="2"/>
    <n v="115375"/>
    <n v="75141"/>
  </r>
  <r>
    <s v="Shampoo"/>
    <s v="Moisturizing"/>
    <x v="11"/>
    <x v="14"/>
    <x v="0"/>
    <x v="0"/>
    <n v="3"/>
    <n v="412725"/>
    <n v="291035"/>
  </r>
  <r>
    <s v="Shampoo"/>
    <s v="Moisturizing"/>
    <x v="11"/>
    <x v="14"/>
    <x v="0"/>
    <x v="0"/>
    <n v="4"/>
    <n v="14635"/>
    <n v="914155"/>
  </r>
  <r>
    <s v="Shampoo"/>
    <s v="Moisturizing"/>
    <x v="11"/>
    <x v="14"/>
    <x v="0"/>
    <x v="0"/>
    <n v="5"/>
    <n v="44879"/>
    <n v="316422"/>
  </r>
  <r>
    <s v="Shampoo"/>
    <s v="Moisturizing"/>
    <x v="11"/>
    <x v="14"/>
    <x v="0"/>
    <x v="0"/>
    <n v="6"/>
    <n v="46712"/>
    <n v="3299545"/>
  </r>
  <r>
    <s v="Shampoo"/>
    <s v="Moisturizing"/>
    <x v="11"/>
    <x v="14"/>
    <x v="0"/>
    <x v="0"/>
    <n v="7"/>
    <n v="641205"/>
    <n v="350275"/>
  </r>
  <r>
    <s v="Shampoo"/>
    <s v="Moisturizing"/>
    <x v="11"/>
    <x v="14"/>
    <x v="0"/>
    <x v="0"/>
    <n v="8"/>
    <n v="164955"/>
    <n v="1030045"/>
  </r>
  <r>
    <s v="Shampoo"/>
    <s v="Moisturizing"/>
    <x v="11"/>
    <x v="14"/>
    <x v="0"/>
    <x v="0"/>
    <n v="9"/>
    <n v="417585"/>
    <n v="2954935"/>
  </r>
  <r>
    <s v="Shampoo"/>
    <s v="Moisturizing"/>
    <x v="11"/>
    <x v="14"/>
    <x v="0"/>
    <x v="0"/>
    <n v="10"/>
    <n v="519125"/>
    <n v="314687"/>
  </r>
  <r>
    <s v="Shampoo"/>
    <s v="Moisturizing"/>
    <x v="11"/>
    <x v="14"/>
    <x v="0"/>
    <x v="0"/>
    <n v="11"/>
    <n v="66683"/>
    <n v="364546"/>
  </r>
  <r>
    <s v="Shampoo"/>
    <s v="Moisturizing"/>
    <x v="11"/>
    <x v="14"/>
    <x v="0"/>
    <x v="0"/>
    <n v="12"/>
    <n v="18776"/>
    <n v="1157615"/>
  </r>
  <r>
    <s v="Shampoo"/>
    <s v="Moisturizing"/>
    <x v="11"/>
    <x v="14"/>
    <x v="0"/>
    <x v="1"/>
    <n v="1"/>
    <n v="74728"/>
    <n v="411933"/>
  </r>
  <r>
    <s v="Shampoo"/>
    <s v="Moisturizing"/>
    <x v="11"/>
    <x v="14"/>
    <x v="0"/>
    <x v="1"/>
    <n v="2"/>
    <n v="47057"/>
    <n v="336029"/>
  </r>
  <r>
    <s v="Shampoo"/>
    <s v="Moisturizing"/>
    <x v="11"/>
    <x v="14"/>
    <x v="0"/>
    <x v="1"/>
    <n v="3"/>
    <n v="70985"/>
    <n v="392249"/>
  </r>
  <r>
    <s v="Shampoo"/>
    <s v="Moisturizing"/>
    <x v="11"/>
    <x v="14"/>
    <x v="0"/>
    <x v="1"/>
    <n v="4"/>
    <n v="51670"/>
    <n v="321155"/>
  </r>
  <r>
    <s v="Shampoo"/>
    <s v="Moisturizing"/>
    <x v="11"/>
    <x v="14"/>
    <x v="0"/>
    <x v="1"/>
    <n v="5"/>
    <n v="59212"/>
    <n v="363112"/>
  </r>
  <r>
    <s v="Shampoo"/>
    <s v="Moisturizing"/>
    <x v="11"/>
    <x v="14"/>
    <x v="0"/>
    <x v="1"/>
    <n v="6"/>
    <n v="77887"/>
    <n v="431021"/>
  </r>
  <r>
    <s v="Shampoo"/>
    <s v="Moisturizing"/>
    <x v="11"/>
    <x v="14"/>
    <x v="0"/>
    <x v="1"/>
    <n v="7"/>
    <n v="19494"/>
    <n v="122928"/>
  </r>
  <r>
    <s v="Shampoo"/>
    <s v="Moisturizing"/>
    <x v="11"/>
    <x v="14"/>
    <x v="0"/>
    <x v="1"/>
    <n v="8"/>
    <n v="50224"/>
    <n v="307142"/>
  </r>
  <r>
    <s v="Shampoo"/>
    <s v="Moisturizing"/>
    <x v="11"/>
    <x v="14"/>
    <x v="0"/>
    <x v="1"/>
    <n v="9"/>
    <n v="53591"/>
    <n v="325001"/>
  </r>
  <r>
    <s v="Shampoo"/>
    <s v="Moisturizing"/>
    <x v="11"/>
    <x v="14"/>
    <x v="0"/>
    <x v="1"/>
    <n v="10"/>
    <n v="77189"/>
    <n v="425801"/>
  </r>
  <r>
    <s v="Shampoo"/>
    <s v="Moisturizing"/>
    <x v="11"/>
    <x v="14"/>
    <x v="0"/>
    <x v="1"/>
    <n v="11"/>
    <n v="19126"/>
    <n v="119748"/>
  </r>
  <r>
    <s v="Shampoo"/>
    <s v="Moisturizing"/>
    <x v="11"/>
    <x v="14"/>
    <x v="0"/>
    <x v="1"/>
    <n v="12"/>
    <n v="56582"/>
    <n v="343758"/>
  </r>
  <r>
    <s v="Shampoo"/>
    <s v="Moisturizing"/>
    <x v="11"/>
    <x v="14"/>
    <x v="0"/>
    <x v="2"/>
    <n v="1"/>
    <n v="250745"/>
    <n v="160797"/>
  </r>
  <r>
    <s v="Shampoo"/>
    <s v="Moisturizing"/>
    <x v="11"/>
    <x v="14"/>
    <x v="0"/>
    <x v="2"/>
    <n v="2"/>
    <n v="614825"/>
    <n v="381264"/>
  </r>
  <r>
    <s v="Shampoo"/>
    <s v="Moisturizing"/>
    <x v="11"/>
    <x v="14"/>
    <x v="0"/>
    <x v="2"/>
    <n v="3"/>
    <n v="25420"/>
    <n v="1676895"/>
  </r>
  <r>
    <s v="Shampoo"/>
    <s v="Moisturizing"/>
    <x v="11"/>
    <x v="14"/>
    <x v="0"/>
    <x v="2"/>
    <n v="4"/>
    <n v="624455"/>
    <n v="380539"/>
  </r>
  <r>
    <s v="Shampoo"/>
    <s v="Moisturizing"/>
    <x v="11"/>
    <x v="14"/>
    <x v="0"/>
    <x v="2"/>
    <n v="5"/>
    <n v="591825"/>
    <n v="326140"/>
  </r>
  <r>
    <s v="Shampoo"/>
    <s v="Moisturizing"/>
    <x v="11"/>
    <x v="14"/>
    <x v="0"/>
    <x v="2"/>
    <n v="6"/>
    <n v="22473"/>
    <n v="1450725"/>
  </r>
  <r>
    <s v="Shampoo"/>
    <s v="Moisturizing"/>
    <x v="11"/>
    <x v="14"/>
    <x v="0"/>
    <x v="2"/>
    <n v="7"/>
    <n v="606555"/>
    <n v="429129"/>
  </r>
  <r>
    <s v="Shampoo"/>
    <s v="Moisturizing"/>
    <x v="11"/>
    <x v="14"/>
    <x v="0"/>
    <x v="2"/>
    <n v="8"/>
    <n v="51836"/>
    <n v="3175355"/>
  </r>
  <r>
    <s v="Shampoo"/>
    <s v="Moisturizing"/>
    <x v="11"/>
    <x v="14"/>
    <x v="0"/>
    <x v="2"/>
    <n v="9"/>
    <n v="72201"/>
    <n v="400704"/>
  </r>
  <r>
    <s v="Shampoo"/>
    <s v="Moisturizing"/>
    <x v="11"/>
    <x v="14"/>
    <x v="0"/>
    <x v="2"/>
    <n v="10"/>
    <n v="23541"/>
    <n v="1483685"/>
  </r>
  <r>
    <s v="Shampoo"/>
    <s v="Moisturizing"/>
    <x v="11"/>
    <x v="14"/>
    <x v="0"/>
    <x v="2"/>
    <n v="11"/>
    <n v="541855"/>
    <n v="386477"/>
  </r>
  <r>
    <s v="Shampoo"/>
    <s v="Moisturizing"/>
    <x v="11"/>
    <x v="14"/>
    <x v="0"/>
    <x v="2"/>
    <n v="12"/>
    <n v="62748"/>
    <n v="3443015"/>
  </r>
  <r>
    <s v="Shampoo"/>
    <s v="Moisturizing"/>
    <x v="11"/>
    <x v="14"/>
    <x v="0"/>
    <x v="3"/>
    <n v="1"/>
    <n v="54862"/>
    <n v="3921749"/>
  </r>
  <r>
    <s v="Shampoo"/>
    <s v="Moisturizing"/>
    <x v="11"/>
    <x v="14"/>
    <x v="0"/>
    <x v="3"/>
    <n v="2"/>
    <n v="652757"/>
    <n v="4027871"/>
  </r>
  <r>
    <s v="Shampoo"/>
    <s v="Moisturizing"/>
    <x v="11"/>
    <x v="14"/>
    <x v="0"/>
    <x v="3"/>
    <n v="3"/>
    <n v="601767"/>
    <n v="4313857"/>
  </r>
  <r>
    <s v="Shampoo"/>
    <s v="Moisturizing"/>
    <x v="11"/>
    <x v="14"/>
    <x v="0"/>
    <x v="3"/>
    <n v="4"/>
    <n v="775197"/>
    <n v="4368054"/>
  </r>
  <r>
    <s v="Shampoo"/>
    <s v="Moisturizing"/>
    <x v="11"/>
    <x v="14"/>
    <x v="0"/>
    <x v="3"/>
    <n v="5"/>
    <n v="25390"/>
    <n v="161625"/>
  </r>
  <r>
    <s v="Shampoo"/>
    <s v="Moisturizing"/>
    <x v="11"/>
    <x v="14"/>
    <x v="0"/>
    <x v="3"/>
    <n v="6"/>
    <n v="628389"/>
    <n v="3926404"/>
  </r>
  <r>
    <s v="Shampoo"/>
    <s v="Moisturizing"/>
    <x v="11"/>
    <x v="14"/>
    <x v="0"/>
    <x v="3"/>
    <n v="7"/>
    <n v="66332"/>
    <n v="4274199"/>
  </r>
  <r>
    <s v="Shampoo"/>
    <s v="Moisturizing"/>
    <x v="11"/>
    <x v="14"/>
    <x v="0"/>
    <x v="3"/>
    <n v="8"/>
    <n v="735349"/>
    <n v="5323871"/>
  </r>
  <r>
    <s v="Shampoo"/>
    <s v="Moisturizing"/>
    <x v="11"/>
    <x v="14"/>
    <x v="0"/>
    <x v="3"/>
    <n v="9"/>
    <n v="261078"/>
    <n v="1774319"/>
  </r>
  <r>
    <s v="Shampoo"/>
    <s v="Moisturizing"/>
    <x v="11"/>
    <x v="14"/>
    <x v="0"/>
    <x v="3"/>
    <n v="10"/>
    <n v="656338"/>
    <n v="3852019"/>
  </r>
  <r>
    <s v="Shampoo"/>
    <s v="Moisturizing"/>
    <x v="11"/>
    <x v="14"/>
    <x v="0"/>
    <x v="3"/>
    <n v="11"/>
    <n v="624039"/>
    <n v="3908196"/>
  </r>
  <r>
    <s v="Shampoo"/>
    <s v="Moisturizing"/>
    <x v="11"/>
    <x v="14"/>
    <x v="0"/>
    <x v="3"/>
    <n v="12"/>
    <n v="756206"/>
    <n v="4426369"/>
  </r>
  <r>
    <s v="Shampoo"/>
    <s v="Moisturizing"/>
    <x v="11"/>
    <x v="14"/>
    <x v="0"/>
    <x v="4"/>
    <n v="1"/>
    <n v="63528"/>
    <n v="368576"/>
  </r>
  <r>
    <s v="Shampoo"/>
    <s v="Moisturizing"/>
    <x v="11"/>
    <x v="14"/>
    <x v="0"/>
    <x v="4"/>
    <n v="2"/>
    <n v="24462"/>
    <n v="162037"/>
  </r>
  <r>
    <s v="Shampoo"/>
    <s v="Moisturizing"/>
    <x v="11"/>
    <x v="14"/>
    <x v="0"/>
    <x v="4"/>
    <n v="3"/>
    <n v="71855"/>
    <n v="528686"/>
  </r>
  <r>
    <s v="Shampoo"/>
    <s v="Moisturizing"/>
    <x v="11"/>
    <x v="14"/>
    <x v="0"/>
    <x v="4"/>
    <n v="4"/>
    <n v="26318"/>
    <n v="173962"/>
  </r>
  <r>
    <s v="Shampoo"/>
    <s v="Moisturizing"/>
    <x v="11"/>
    <x v="14"/>
    <x v="0"/>
    <x v="4"/>
    <n v="5"/>
    <n v="72745"/>
    <n v="425463"/>
  </r>
  <r>
    <s v="Shampoo"/>
    <s v="Moisturizing"/>
    <x v="11"/>
    <x v="14"/>
    <x v="0"/>
    <x v="4"/>
    <n v="6"/>
    <n v="77177"/>
    <n v="561317"/>
  </r>
  <r>
    <s v="Shampoo"/>
    <s v="Moisturizing"/>
    <x v="11"/>
    <x v="14"/>
    <x v="0"/>
    <x v="4"/>
    <n v="7"/>
    <n v="74896"/>
    <n v="437969"/>
  </r>
  <r>
    <s v="Shampoo"/>
    <s v="Moisturizing"/>
    <x v="11"/>
    <x v="14"/>
    <x v="0"/>
    <x v="4"/>
    <n v="8"/>
    <n v="27082"/>
    <n v="179093"/>
  </r>
  <r>
    <s v="Shampoo"/>
    <s v="Moisturizing"/>
    <x v="11"/>
    <x v="14"/>
    <x v="0"/>
    <x v="4"/>
    <n v="9"/>
    <n v="70411"/>
    <n v="417717"/>
  </r>
  <r>
    <s v="Shampoo"/>
    <s v="Moisturizing"/>
    <x v="11"/>
    <x v="14"/>
    <x v="0"/>
    <x v="4"/>
    <n v="10"/>
    <n v="74319"/>
    <n v="469524"/>
  </r>
  <r>
    <s v="Shampoo"/>
    <s v="Moisturizing"/>
    <x v="11"/>
    <x v="14"/>
    <x v="0"/>
    <x v="4"/>
    <n v="11"/>
    <n v="82605"/>
    <n v="595170"/>
  </r>
  <r>
    <s v="Shampoo"/>
    <s v="Moisturizing"/>
    <x v="11"/>
    <x v="14"/>
    <x v="0"/>
    <x v="4"/>
    <n v="12"/>
    <n v="30273"/>
    <n v="202958"/>
  </r>
  <r>
    <s v="Shampoo"/>
    <s v="Moisturizing"/>
    <x v="11"/>
    <x v="14"/>
    <x v="0"/>
    <x v="5"/>
    <n v="1"/>
    <n v="92284"/>
    <n v="700750"/>
  </r>
  <r>
    <s v="Shampoo"/>
    <s v="Moisturizing"/>
    <x v="11"/>
    <x v="14"/>
    <x v="0"/>
    <x v="5"/>
    <n v="2"/>
    <n v="69022"/>
    <n v="442356"/>
  </r>
  <r>
    <s v="Shampoo"/>
    <s v="Moisturizing"/>
    <x v="11"/>
    <x v="14"/>
    <x v="0"/>
    <x v="5"/>
    <n v="3"/>
    <n v="95746"/>
    <n v="722430"/>
  </r>
  <r>
    <s v="Shampoo"/>
    <s v="Moisturizing"/>
    <x v="11"/>
    <x v="14"/>
    <x v="1"/>
    <x v="0"/>
    <n v="1"/>
    <n v="38695"/>
    <n v="23416"/>
  </r>
  <r>
    <s v="Shampoo"/>
    <s v="Moisturizing"/>
    <x v="11"/>
    <x v="14"/>
    <x v="1"/>
    <x v="0"/>
    <n v="2"/>
    <n v="10158"/>
    <n v="542325"/>
  </r>
  <r>
    <s v="Shampoo"/>
    <s v="Moisturizing"/>
    <x v="11"/>
    <x v="14"/>
    <x v="1"/>
    <x v="0"/>
    <n v="3"/>
    <n v="46705"/>
    <n v="278855"/>
  </r>
  <r>
    <s v="Shampoo"/>
    <s v="Moisturizing"/>
    <x v="11"/>
    <x v="14"/>
    <x v="1"/>
    <x v="0"/>
    <n v="4"/>
    <n v="9188"/>
    <n v="49242"/>
  </r>
  <r>
    <s v="Shampoo"/>
    <s v="Moisturizing"/>
    <x v="11"/>
    <x v="14"/>
    <x v="1"/>
    <x v="0"/>
    <n v="5"/>
    <n v="757"/>
    <n v="45475"/>
  </r>
  <r>
    <s v="Shampoo"/>
    <s v="Moisturizing"/>
    <x v="11"/>
    <x v="14"/>
    <x v="1"/>
    <x v="0"/>
    <n v="6"/>
    <n v="51675"/>
    <n v="359955"/>
  </r>
  <r>
    <s v="Shampoo"/>
    <s v="Moisturizing"/>
    <x v="11"/>
    <x v="14"/>
    <x v="1"/>
    <x v="0"/>
    <n v="7"/>
    <n v="5020"/>
    <n v="34850"/>
  </r>
  <r>
    <s v="Shampoo"/>
    <s v="Moisturizing"/>
    <x v="11"/>
    <x v="14"/>
    <x v="1"/>
    <x v="0"/>
    <n v="8"/>
    <n v="9460"/>
    <n v="50790"/>
  </r>
  <r>
    <s v="Shampoo"/>
    <s v="Moisturizing"/>
    <x v="11"/>
    <x v="14"/>
    <x v="1"/>
    <x v="0"/>
    <n v="9"/>
    <n v="12455"/>
    <n v="7683"/>
  </r>
  <r>
    <s v="Shampoo"/>
    <s v="Moisturizing"/>
    <x v="11"/>
    <x v="14"/>
    <x v="1"/>
    <x v="0"/>
    <n v="10"/>
    <n v="6061"/>
    <n v="42317"/>
  </r>
  <r>
    <s v="Shampoo"/>
    <s v="Moisturizing"/>
    <x v="11"/>
    <x v="14"/>
    <x v="1"/>
    <x v="0"/>
    <n v="11"/>
    <n v="57105"/>
    <n v="34049"/>
  </r>
  <r>
    <s v="Shampoo"/>
    <s v="Moisturizing"/>
    <x v="11"/>
    <x v="14"/>
    <x v="1"/>
    <x v="0"/>
    <n v="12"/>
    <n v="11604"/>
    <n v="62160"/>
  </r>
  <r>
    <s v="Shampoo"/>
    <s v="Moisturizing"/>
    <x v="11"/>
    <x v="14"/>
    <x v="1"/>
    <x v="1"/>
    <n v="1"/>
    <n v="6821"/>
    <n v="47556"/>
  </r>
  <r>
    <s v="Shampoo"/>
    <s v="Moisturizing"/>
    <x v="11"/>
    <x v="14"/>
    <x v="1"/>
    <x v="1"/>
    <n v="2"/>
    <n v="1114"/>
    <n v="6721"/>
  </r>
  <r>
    <s v="Shampoo"/>
    <s v="Moisturizing"/>
    <x v="11"/>
    <x v="14"/>
    <x v="1"/>
    <x v="1"/>
    <n v="3"/>
    <n v="6850"/>
    <n v="47600"/>
  </r>
  <r>
    <s v="Shampoo"/>
    <s v="Moisturizing"/>
    <x v="11"/>
    <x v="14"/>
    <x v="1"/>
    <x v="1"/>
    <n v="4"/>
    <n v="1581"/>
    <n v="9583"/>
  </r>
  <r>
    <s v="Shampoo"/>
    <s v="Moisturizing"/>
    <x v="11"/>
    <x v="14"/>
    <x v="1"/>
    <x v="1"/>
    <n v="5"/>
    <n v="6343"/>
    <n v="38148"/>
  </r>
  <r>
    <s v="Shampoo"/>
    <s v="Moisturizing"/>
    <x v="11"/>
    <x v="14"/>
    <x v="1"/>
    <x v="1"/>
    <n v="6"/>
    <n v="8340"/>
    <n v="49590"/>
  </r>
  <r>
    <s v="Shampoo"/>
    <s v="Moisturizing"/>
    <x v="11"/>
    <x v="14"/>
    <x v="1"/>
    <x v="1"/>
    <n v="7"/>
    <n v="15610"/>
    <n v="83270"/>
  </r>
  <r>
    <s v="Shampoo"/>
    <s v="Moisturizing"/>
    <x v="11"/>
    <x v="14"/>
    <x v="1"/>
    <x v="1"/>
    <n v="8"/>
    <n v="1952"/>
    <n v="11950"/>
  </r>
  <r>
    <s v="Shampoo"/>
    <s v="Moisturizing"/>
    <x v="11"/>
    <x v="14"/>
    <x v="1"/>
    <x v="1"/>
    <n v="9"/>
    <n v="8421"/>
    <n v="58637"/>
  </r>
  <r>
    <s v="Shampoo"/>
    <s v="Moisturizing"/>
    <x v="11"/>
    <x v="14"/>
    <x v="1"/>
    <x v="1"/>
    <n v="10"/>
    <n v="9904"/>
    <n v="59022"/>
  </r>
  <r>
    <s v="Shampoo"/>
    <s v="Moisturizing"/>
    <x v="11"/>
    <x v="14"/>
    <x v="1"/>
    <x v="1"/>
    <n v="11"/>
    <n v="16288"/>
    <n v="87654"/>
  </r>
  <r>
    <s v="Shampoo"/>
    <s v="Moisturizing"/>
    <x v="11"/>
    <x v="14"/>
    <x v="1"/>
    <x v="1"/>
    <n v="12"/>
    <n v="2010"/>
    <n v="11990"/>
  </r>
  <r>
    <s v="Shampoo"/>
    <s v="Moisturizing"/>
    <x v="11"/>
    <x v="14"/>
    <x v="1"/>
    <x v="2"/>
    <n v="1"/>
    <n v="18050"/>
    <n v="96280"/>
  </r>
  <r>
    <s v="Shampoo"/>
    <s v="Moisturizing"/>
    <x v="11"/>
    <x v="14"/>
    <x v="1"/>
    <x v="2"/>
    <n v="2"/>
    <n v="7071"/>
    <n v="49261"/>
  </r>
  <r>
    <s v="Shampoo"/>
    <s v="Moisturizing"/>
    <x v="11"/>
    <x v="14"/>
    <x v="1"/>
    <x v="2"/>
    <n v="3"/>
    <n v="16102"/>
    <n v="864845"/>
  </r>
  <r>
    <s v="Shampoo"/>
    <s v="Moisturizing"/>
    <x v="11"/>
    <x v="14"/>
    <x v="1"/>
    <x v="2"/>
    <n v="4"/>
    <n v="8410"/>
    <n v="50050"/>
  </r>
  <r>
    <s v="Shampoo"/>
    <s v="Moisturizing"/>
    <x v="11"/>
    <x v="14"/>
    <x v="1"/>
    <x v="2"/>
    <n v="5"/>
    <n v="108015"/>
    <n v="75241"/>
  </r>
  <r>
    <s v="Shampoo"/>
    <s v="Moisturizing"/>
    <x v="11"/>
    <x v="14"/>
    <x v="1"/>
    <x v="2"/>
    <n v="6"/>
    <n v="148125"/>
    <n v="793515"/>
  </r>
  <r>
    <s v="Shampoo"/>
    <s v="Moisturizing"/>
    <x v="11"/>
    <x v="14"/>
    <x v="1"/>
    <x v="2"/>
    <n v="7"/>
    <n v="2382"/>
    <n v="14498"/>
  </r>
  <r>
    <s v="Shampoo"/>
    <s v="Moisturizing"/>
    <x v="11"/>
    <x v="14"/>
    <x v="1"/>
    <x v="2"/>
    <n v="8"/>
    <n v="8201"/>
    <n v="489645"/>
  </r>
  <r>
    <s v="Shampoo"/>
    <s v="Moisturizing"/>
    <x v="11"/>
    <x v="14"/>
    <x v="1"/>
    <x v="2"/>
    <n v="9"/>
    <n v="9060"/>
    <n v="53890"/>
  </r>
  <r>
    <s v="Shampoo"/>
    <s v="Moisturizing"/>
    <x v="11"/>
    <x v="14"/>
    <x v="1"/>
    <x v="2"/>
    <n v="10"/>
    <n v="15190"/>
    <n v="80850"/>
  </r>
  <r>
    <s v="Shampoo"/>
    <s v="Moisturizing"/>
    <x v="11"/>
    <x v="14"/>
    <x v="1"/>
    <x v="2"/>
    <n v="11"/>
    <n v="2211"/>
    <n v="13323"/>
  </r>
  <r>
    <s v="Shampoo"/>
    <s v="Moisturizing"/>
    <x v="11"/>
    <x v="14"/>
    <x v="1"/>
    <x v="2"/>
    <n v="12"/>
    <n v="7771"/>
    <n v="54092"/>
  </r>
  <r>
    <s v="Shampoo"/>
    <s v="Moisturizing"/>
    <x v="11"/>
    <x v="14"/>
    <x v="1"/>
    <x v="3"/>
    <n v="1"/>
    <n v="2080"/>
    <n v="12340"/>
  </r>
  <r>
    <s v="Shampoo"/>
    <s v="Moisturizing"/>
    <x v="11"/>
    <x v="14"/>
    <x v="1"/>
    <x v="3"/>
    <n v="2"/>
    <n v="10110"/>
    <n v="60190"/>
  </r>
  <r>
    <s v="Shampoo"/>
    <s v="Moisturizing"/>
    <x v="11"/>
    <x v="14"/>
    <x v="1"/>
    <x v="3"/>
    <n v="3"/>
    <n v="2780"/>
    <n v="16570"/>
  </r>
  <r>
    <s v="Shampoo"/>
    <s v="Moisturizing"/>
    <x v="11"/>
    <x v="14"/>
    <x v="1"/>
    <x v="3"/>
    <n v="4"/>
    <n v="11290"/>
    <n v="78470"/>
  </r>
  <r>
    <s v="Shampoo"/>
    <s v="Moisturizing"/>
    <x v="11"/>
    <x v="14"/>
    <x v="1"/>
    <x v="3"/>
    <n v="5"/>
    <n v="17790"/>
    <n v="95030"/>
  </r>
  <r>
    <s v="Shampoo"/>
    <s v="Moisturizing"/>
    <x v="11"/>
    <x v="14"/>
    <x v="1"/>
    <x v="3"/>
    <n v="6"/>
    <n v="26888"/>
    <n v="166868"/>
  </r>
  <r>
    <s v="Shampoo"/>
    <s v="Moisturizing"/>
    <x v="11"/>
    <x v="14"/>
    <x v="1"/>
    <x v="3"/>
    <n v="7"/>
    <n v="104405"/>
    <n v="745821"/>
  </r>
  <r>
    <s v="Shampoo"/>
    <s v="Moisturizing"/>
    <x v="11"/>
    <x v="14"/>
    <x v="1"/>
    <x v="3"/>
    <n v="8"/>
    <n v="112366"/>
    <n v="803797"/>
  </r>
  <r>
    <s v="Shampoo"/>
    <s v="Moisturizing"/>
    <x v="11"/>
    <x v="14"/>
    <x v="1"/>
    <x v="3"/>
    <n v="9"/>
    <n v="18480"/>
    <n v="104110"/>
  </r>
  <r>
    <s v="Shampoo"/>
    <s v="Moisturizing"/>
    <x v="11"/>
    <x v="14"/>
    <x v="1"/>
    <x v="3"/>
    <n v="10"/>
    <n v="25088"/>
    <n v="159561"/>
  </r>
  <r>
    <s v="Shampoo"/>
    <s v="Moisturizing"/>
    <x v="11"/>
    <x v="14"/>
    <x v="1"/>
    <x v="3"/>
    <n v="11"/>
    <n v="9600"/>
    <n v="58490"/>
  </r>
  <r>
    <s v="Shampoo"/>
    <s v="Moisturizing"/>
    <x v="11"/>
    <x v="14"/>
    <x v="1"/>
    <x v="3"/>
    <n v="12"/>
    <n v="145844"/>
    <n v="894255"/>
  </r>
  <r>
    <s v="Shampoo"/>
    <s v="Moisturizing"/>
    <x v="11"/>
    <x v="14"/>
    <x v="1"/>
    <x v="4"/>
    <n v="1"/>
    <n v="10422"/>
    <n v="74208"/>
  </r>
  <r>
    <s v="Shampoo"/>
    <s v="Moisturizing"/>
    <x v="11"/>
    <x v="14"/>
    <x v="1"/>
    <x v="4"/>
    <n v="2"/>
    <n v="15630"/>
    <n v="88180"/>
  </r>
  <r>
    <s v="Shampoo"/>
    <s v="Moisturizing"/>
    <x v="11"/>
    <x v="14"/>
    <x v="1"/>
    <x v="4"/>
    <n v="3"/>
    <n v="12684"/>
    <n v="90677"/>
  </r>
  <r>
    <s v="Shampoo"/>
    <s v="Moisturizing"/>
    <x v="11"/>
    <x v="14"/>
    <x v="1"/>
    <x v="4"/>
    <n v="4"/>
    <n v="16862"/>
    <n v="95317"/>
  </r>
  <r>
    <s v="Shampoo"/>
    <s v="Moisturizing"/>
    <x v="11"/>
    <x v="14"/>
    <x v="1"/>
    <x v="4"/>
    <n v="5"/>
    <n v="4489"/>
    <n v="27941"/>
  </r>
  <r>
    <s v="Shampoo"/>
    <s v="Moisturizing"/>
    <x v="11"/>
    <x v="14"/>
    <x v="1"/>
    <x v="4"/>
    <n v="6"/>
    <n v="13530"/>
    <n v="82550"/>
  </r>
  <r>
    <s v="Shampoo"/>
    <s v="Moisturizing"/>
    <x v="11"/>
    <x v="14"/>
    <x v="1"/>
    <x v="4"/>
    <n v="7"/>
    <n v="14442"/>
    <n v="102825"/>
  </r>
  <r>
    <s v="Shampoo"/>
    <s v="Moisturizing"/>
    <x v="11"/>
    <x v="14"/>
    <x v="1"/>
    <x v="4"/>
    <n v="8"/>
    <n v="18363"/>
    <n v="104033"/>
  </r>
  <r>
    <s v="Shampoo"/>
    <s v="Moisturizing"/>
    <x v="11"/>
    <x v="14"/>
    <x v="1"/>
    <x v="4"/>
    <n v="9"/>
    <n v="4232"/>
    <n v="25552"/>
  </r>
  <r>
    <s v="Shampoo"/>
    <s v="Moisturizing"/>
    <x v="11"/>
    <x v="14"/>
    <x v="1"/>
    <x v="4"/>
    <n v="10"/>
    <n v="16474"/>
    <n v="117348"/>
  </r>
  <r>
    <s v="Shampoo"/>
    <s v="Moisturizing"/>
    <x v="11"/>
    <x v="14"/>
    <x v="1"/>
    <x v="4"/>
    <n v="11"/>
    <n v="15695"/>
    <n v="96498"/>
  </r>
  <r>
    <s v="Shampoo"/>
    <s v="Moisturizing"/>
    <x v="11"/>
    <x v="14"/>
    <x v="1"/>
    <x v="4"/>
    <n v="12"/>
    <n v="23743"/>
    <n v="138361"/>
  </r>
  <r>
    <s v="Shampoo"/>
    <s v="Moisturizing"/>
    <x v="11"/>
    <x v="14"/>
    <x v="1"/>
    <x v="5"/>
    <n v="1"/>
    <n v="22656"/>
    <n v="140152"/>
  </r>
  <r>
    <s v="Shampoo"/>
    <s v="Moisturizing"/>
    <x v="11"/>
    <x v="14"/>
    <x v="1"/>
    <x v="5"/>
    <n v="2"/>
    <n v="4692"/>
    <n v="30614"/>
  </r>
  <r>
    <s v="Shampoo"/>
    <s v="Moisturizing"/>
    <x v="11"/>
    <x v="14"/>
    <x v="1"/>
    <x v="5"/>
    <n v="3"/>
    <n v="19538"/>
    <n v="146662"/>
  </r>
  <r>
    <s v="Shampoo"/>
    <s v="Moisturizing"/>
    <x v="11"/>
    <x v="14"/>
    <x v="2"/>
    <x v="0"/>
    <n v="1"/>
    <n v="11375"/>
    <n v="6892"/>
  </r>
  <r>
    <s v="Shampoo"/>
    <s v="Moisturizing"/>
    <x v="11"/>
    <x v="14"/>
    <x v="2"/>
    <x v="0"/>
    <n v="2"/>
    <n v="34375"/>
    <n v="18412"/>
  </r>
  <r>
    <s v="Shampoo"/>
    <s v="Moisturizing"/>
    <x v="11"/>
    <x v="14"/>
    <x v="2"/>
    <x v="0"/>
    <n v="3"/>
    <n v="10715"/>
    <n v="6632"/>
  </r>
  <r>
    <s v="Shampoo"/>
    <s v="Moisturizing"/>
    <x v="11"/>
    <x v="14"/>
    <x v="2"/>
    <x v="0"/>
    <n v="4"/>
    <n v="3797"/>
    <n v="20651"/>
  </r>
  <r>
    <s v="Shampoo"/>
    <s v="Moisturizing"/>
    <x v="11"/>
    <x v="14"/>
    <x v="2"/>
    <x v="0"/>
    <n v="5"/>
    <n v="70685"/>
    <n v="491535"/>
  </r>
  <r>
    <s v="Shampoo"/>
    <s v="Moisturizing"/>
    <x v="11"/>
    <x v="14"/>
    <x v="2"/>
    <x v="0"/>
    <n v="6"/>
    <n v="1469"/>
    <n v="9066"/>
  </r>
  <r>
    <s v="Shampoo"/>
    <s v="Moisturizing"/>
    <x v="11"/>
    <x v="14"/>
    <x v="2"/>
    <x v="0"/>
    <n v="7"/>
    <n v="2582"/>
    <n v="15672"/>
  </r>
  <r>
    <s v="Shampoo"/>
    <s v="Moisturizing"/>
    <x v="11"/>
    <x v="14"/>
    <x v="2"/>
    <x v="0"/>
    <n v="8"/>
    <n v="4189"/>
    <n v="293515"/>
  </r>
  <r>
    <s v="Shampoo"/>
    <s v="Moisturizing"/>
    <x v="11"/>
    <x v="14"/>
    <x v="2"/>
    <x v="0"/>
    <n v="9"/>
    <n v="9617"/>
    <n v="664755"/>
  </r>
  <r>
    <s v="Shampoo"/>
    <s v="Moisturizing"/>
    <x v="11"/>
    <x v="14"/>
    <x v="2"/>
    <x v="0"/>
    <n v="10"/>
    <n v="14845"/>
    <n v="103745"/>
  </r>
  <r>
    <s v="Shampoo"/>
    <s v="Moisturizing"/>
    <x v="11"/>
    <x v="14"/>
    <x v="2"/>
    <x v="0"/>
    <n v="11"/>
    <n v="3254"/>
    <n v="19503"/>
  </r>
  <r>
    <s v="Shampoo"/>
    <s v="Moisturizing"/>
    <x v="11"/>
    <x v="14"/>
    <x v="2"/>
    <x v="0"/>
    <n v="12"/>
    <n v="33615"/>
    <n v="18500"/>
  </r>
  <r>
    <s v="Shampoo"/>
    <s v="Moisturizing"/>
    <x v="11"/>
    <x v="14"/>
    <x v="2"/>
    <x v="1"/>
    <n v="1"/>
    <n v="3512"/>
    <n v="21268"/>
  </r>
  <r>
    <s v="Shampoo"/>
    <s v="Moisturizing"/>
    <x v="11"/>
    <x v="14"/>
    <x v="2"/>
    <x v="1"/>
    <n v="2"/>
    <n v="7958"/>
    <n v="55413"/>
  </r>
  <r>
    <s v="Shampoo"/>
    <s v="Moisturizing"/>
    <x v="11"/>
    <x v="14"/>
    <x v="2"/>
    <x v="1"/>
    <n v="3"/>
    <n v="3295"/>
    <n v="19854"/>
  </r>
  <r>
    <s v="Shampoo"/>
    <s v="Moisturizing"/>
    <x v="11"/>
    <x v="14"/>
    <x v="2"/>
    <x v="1"/>
    <n v="4"/>
    <n v="6730"/>
    <n v="46140"/>
  </r>
  <r>
    <s v="Shampoo"/>
    <s v="Moisturizing"/>
    <x v="11"/>
    <x v="14"/>
    <x v="2"/>
    <x v="1"/>
    <n v="5"/>
    <n v="1808"/>
    <n v="11443"/>
  </r>
  <r>
    <s v="Shampoo"/>
    <s v="Moisturizing"/>
    <x v="11"/>
    <x v="14"/>
    <x v="2"/>
    <x v="1"/>
    <n v="6"/>
    <n v="3399"/>
    <n v="21458"/>
  </r>
  <r>
    <s v="Shampoo"/>
    <s v="Moisturizing"/>
    <x v="11"/>
    <x v="14"/>
    <x v="2"/>
    <x v="1"/>
    <n v="7"/>
    <n v="5182"/>
    <n v="28873"/>
  </r>
  <r>
    <s v="Shampoo"/>
    <s v="Moisturizing"/>
    <x v="11"/>
    <x v="14"/>
    <x v="2"/>
    <x v="1"/>
    <n v="8"/>
    <n v="6376"/>
    <n v="43863"/>
  </r>
  <r>
    <s v="Shampoo"/>
    <s v="Moisturizing"/>
    <x v="11"/>
    <x v="14"/>
    <x v="2"/>
    <x v="1"/>
    <n v="9"/>
    <n v="1062"/>
    <n v="6625"/>
  </r>
  <r>
    <s v="Shampoo"/>
    <s v="Moisturizing"/>
    <x v="11"/>
    <x v="14"/>
    <x v="2"/>
    <x v="1"/>
    <n v="10"/>
    <n v="4897"/>
    <n v="29530"/>
  </r>
  <r>
    <s v="Shampoo"/>
    <s v="Moisturizing"/>
    <x v="11"/>
    <x v="14"/>
    <x v="2"/>
    <x v="1"/>
    <n v="11"/>
    <n v="4842"/>
    <n v="26054"/>
  </r>
  <r>
    <s v="Shampoo"/>
    <s v="Moisturizing"/>
    <x v="11"/>
    <x v="14"/>
    <x v="2"/>
    <x v="1"/>
    <n v="12"/>
    <n v="6701"/>
    <n v="45755"/>
  </r>
  <r>
    <s v="Shampoo"/>
    <s v="Moisturizing"/>
    <x v="11"/>
    <x v="14"/>
    <x v="2"/>
    <x v="2"/>
    <n v="1"/>
    <n v="5180"/>
    <n v="36020"/>
  </r>
  <r>
    <s v="Shampoo"/>
    <s v="Moisturizing"/>
    <x v="11"/>
    <x v="14"/>
    <x v="2"/>
    <x v="2"/>
    <n v="2"/>
    <n v="1256"/>
    <n v="82725"/>
  </r>
  <r>
    <s v="Shampoo"/>
    <s v="Moisturizing"/>
    <x v="11"/>
    <x v="14"/>
    <x v="2"/>
    <x v="2"/>
    <n v="3"/>
    <n v="4533"/>
    <n v="24643"/>
  </r>
  <r>
    <s v="Shampoo"/>
    <s v="Moisturizing"/>
    <x v="11"/>
    <x v="14"/>
    <x v="2"/>
    <x v="2"/>
    <n v="4"/>
    <n v="1410"/>
    <n v="8330"/>
  </r>
  <r>
    <s v="Shampoo"/>
    <s v="Moisturizing"/>
    <x v="11"/>
    <x v="14"/>
    <x v="2"/>
    <x v="2"/>
    <n v="5"/>
    <n v="2160"/>
    <n v="12820"/>
  </r>
  <r>
    <s v="Shampoo"/>
    <s v="Moisturizing"/>
    <x v="11"/>
    <x v="14"/>
    <x v="2"/>
    <x v="2"/>
    <n v="6"/>
    <n v="47615"/>
    <n v="253875"/>
  </r>
  <r>
    <s v="Shampoo"/>
    <s v="Moisturizing"/>
    <x v="11"/>
    <x v="14"/>
    <x v="2"/>
    <x v="2"/>
    <n v="7"/>
    <n v="5870"/>
    <n v="40100"/>
  </r>
  <r>
    <s v="Shampoo"/>
    <s v="Moisturizing"/>
    <x v="11"/>
    <x v="14"/>
    <x v="2"/>
    <x v="2"/>
    <n v="8"/>
    <n v="1143"/>
    <n v="7293"/>
  </r>
  <r>
    <s v="Shampoo"/>
    <s v="Moisturizing"/>
    <x v="11"/>
    <x v="14"/>
    <x v="2"/>
    <x v="2"/>
    <n v="9"/>
    <n v="27915"/>
    <n v="169315"/>
  </r>
  <r>
    <s v="Shampoo"/>
    <s v="Moisturizing"/>
    <x v="11"/>
    <x v="14"/>
    <x v="2"/>
    <x v="2"/>
    <n v="10"/>
    <n v="44145"/>
    <n v="31173"/>
  </r>
  <r>
    <s v="Shampoo"/>
    <s v="Moisturizing"/>
    <x v="11"/>
    <x v="14"/>
    <x v="2"/>
    <x v="2"/>
    <n v="11"/>
    <n v="3890"/>
    <n v="26670"/>
  </r>
  <r>
    <s v="Shampoo"/>
    <s v="Moisturizing"/>
    <x v="11"/>
    <x v="14"/>
    <x v="2"/>
    <x v="2"/>
    <n v="12"/>
    <n v="16775"/>
    <n v="11087"/>
  </r>
  <r>
    <s v="Shampoo"/>
    <s v="Moisturizing"/>
    <x v="11"/>
    <x v="14"/>
    <x v="2"/>
    <x v="3"/>
    <n v="1"/>
    <n v="44305"/>
    <n v="311892"/>
  </r>
  <r>
    <s v="Shampoo"/>
    <s v="Moisturizing"/>
    <x v="11"/>
    <x v="14"/>
    <x v="2"/>
    <x v="3"/>
    <n v="2"/>
    <n v="35266"/>
    <n v="218224"/>
  </r>
  <r>
    <s v="Shampoo"/>
    <s v="Moisturizing"/>
    <x v="11"/>
    <x v="14"/>
    <x v="2"/>
    <x v="3"/>
    <n v="3"/>
    <n v="4550"/>
    <n v="31020"/>
  </r>
  <r>
    <s v="Shampoo"/>
    <s v="Moisturizing"/>
    <x v="11"/>
    <x v="14"/>
    <x v="2"/>
    <x v="3"/>
    <n v="4"/>
    <n v="36883"/>
    <n v="199357"/>
  </r>
  <r>
    <s v="Shampoo"/>
    <s v="Moisturizing"/>
    <x v="11"/>
    <x v="14"/>
    <x v="2"/>
    <x v="3"/>
    <n v="5"/>
    <n v="35205"/>
    <n v="193592"/>
  </r>
  <r>
    <s v="Shampoo"/>
    <s v="Moisturizing"/>
    <x v="11"/>
    <x v="14"/>
    <x v="2"/>
    <x v="3"/>
    <n v="6"/>
    <n v="60983"/>
    <n v="424601"/>
  </r>
  <r>
    <s v="Shampoo"/>
    <s v="Moisturizing"/>
    <x v="11"/>
    <x v="14"/>
    <x v="2"/>
    <x v="3"/>
    <n v="7"/>
    <n v="13693"/>
    <n v="95882"/>
  </r>
  <r>
    <s v="Shampoo"/>
    <s v="Moisturizing"/>
    <x v="11"/>
    <x v="14"/>
    <x v="2"/>
    <x v="3"/>
    <n v="8"/>
    <n v="25705"/>
    <n v="161382"/>
  </r>
  <r>
    <s v="Shampoo"/>
    <s v="Moisturizing"/>
    <x v="11"/>
    <x v="14"/>
    <x v="2"/>
    <x v="3"/>
    <n v="9"/>
    <n v="29666"/>
    <n v="186936"/>
  </r>
  <r>
    <s v="Shampoo"/>
    <s v="Moisturizing"/>
    <x v="11"/>
    <x v="14"/>
    <x v="2"/>
    <x v="3"/>
    <n v="10"/>
    <n v="70205"/>
    <n v="49557"/>
  </r>
  <r>
    <s v="Shampoo"/>
    <s v="Moisturizing"/>
    <x v="11"/>
    <x v="14"/>
    <x v="2"/>
    <x v="3"/>
    <n v="11"/>
    <n v="14722"/>
    <n v="91391"/>
  </r>
  <r>
    <s v="Shampoo"/>
    <s v="Moisturizing"/>
    <x v="11"/>
    <x v="14"/>
    <x v="2"/>
    <x v="3"/>
    <n v="12"/>
    <n v="32605"/>
    <n v="20527"/>
  </r>
  <r>
    <s v="Shampoo"/>
    <s v="Moisturizing"/>
    <x v="11"/>
    <x v="14"/>
    <x v="2"/>
    <x v="4"/>
    <n v="1"/>
    <n v="1033"/>
    <n v="6681"/>
  </r>
  <r>
    <s v="Shampoo"/>
    <s v="Moisturizing"/>
    <x v="11"/>
    <x v="14"/>
    <x v="2"/>
    <x v="4"/>
    <n v="2"/>
    <n v="4475"/>
    <n v="28008"/>
  </r>
  <r>
    <s v="Shampoo"/>
    <s v="Moisturizing"/>
    <x v="11"/>
    <x v="14"/>
    <x v="2"/>
    <x v="4"/>
    <n v="3"/>
    <n v="1832"/>
    <n v="11443"/>
  </r>
  <r>
    <s v="Shampoo"/>
    <s v="Moisturizing"/>
    <x v="11"/>
    <x v="14"/>
    <x v="2"/>
    <x v="4"/>
    <n v="4"/>
    <n v="4491"/>
    <n v="28731"/>
  </r>
  <r>
    <s v="Shampoo"/>
    <s v="Moisturizing"/>
    <x v="11"/>
    <x v="14"/>
    <x v="2"/>
    <x v="4"/>
    <n v="5"/>
    <n v="10585"/>
    <n v="74456"/>
  </r>
  <r>
    <s v="Shampoo"/>
    <s v="Moisturizing"/>
    <x v="11"/>
    <x v="14"/>
    <x v="2"/>
    <x v="4"/>
    <n v="6"/>
    <n v="1959"/>
    <n v="12899"/>
  </r>
  <r>
    <s v="Shampoo"/>
    <s v="Moisturizing"/>
    <x v="11"/>
    <x v="14"/>
    <x v="2"/>
    <x v="4"/>
    <n v="7"/>
    <n v="4256"/>
    <n v="28173"/>
  </r>
  <r>
    <s v="Shampoo"/>
    <s v="Moisturizing"/>
    <x v="11"/>
    <x v="14"/>
    <x v="2"/>
    <x v="4"/>
    <n v="8"/>
    <n v="4625"/>
    <n v="29008"/>
  </r>
  <r>
    <s v="Shampoo"/>
    <s v="Moisturizing"/>
    <x v="11"/>
    <x v="14"/>
    <x v="2"/>
    <x v="4"/>
    <n v="9"/>
    <n v="8530"/>
    <n v="59920"/>
  </r>
  <r>
    <s v="Shampoo"/>
    <s v="Moisturizing"/>
    <x v="11"/>
    <x v="14"/>
    <x v="2"/>
    <x v="4"/>
    <n v="10"/>
    <n v="1943"/>
    <n v="12079"/>
  </r>
  <r>
    <s v="Shampoo"/>
    <s v="Moisturizing"/>
    <x v="11"/>
    <x v="14"/>
    <x v="2"/>
    <x v="4"/>
    <n v="11"/>
    <n v="5630"/>
    <n v="35633"/>
  </r>
  <r>
    <s v="Shampoo"/>
    <s v="Moisturizing"/>
    <x v="11"/>
    <x v="14"/>
    <x v="2"/>
    <x v="4"/>
    <n v="12"/>
    <n v="6510"/>
    <n v="42043"/>
  </r>
  <r>
    <s v="Shampoo"/>
    <s v="Moisturizing"/>
    <x v="11"/>
    <x v="14"/>
    <x v="2"/>
    <x v="5"/>
    <n v="1"/>
    <n v="7122"/>
    <n v="46018"/>
  </r>
  <r>
    <s v="Shampoo"/>
    <s v="Moisturizing"/>
    <x v="11"/>
    <x v="14"/>
    <x v="2"/>
    <x v="5"/>
    <n v="2"/>
    <n v="10522"/>
    <n v="78914"/>
  </r>
  <r>
    <s v="Shampoo"/>
    <s v="Moisturizing"/>
    <x v="11"/>
    <x v="14"/>
    <x v="2"/>
    <x v="5"/>
    <n v="3"/>
    <n v="7034"/>
    <n v="50496"/>
  </r>
  <r>
    <s v="Shampoo"/>
    <s v="Moisturizing"/>
    <x v="12"/>
    <x v="15"/>
    <x v="0"/>
    <x v="0"/>
    <n v="1"/>
    <n v="3381"/>
    <n v="23541"/>
  </r>
  <r>
    <s v="Shampoo"/>
    <s v="Moisturizing"/>
    <x v="12"/>
    <x v="15"/>
    <x v="0"/>
    <x v="0"/>
    <n v="2"/>
    <n v="1631"/>
    <n v="11305"/>
  </r>
  <r>
    <s v="Shampoo"/>
    <s v="Moisturizing"/>
    <x v="12"/>
    <x v="15"/>
    <x v="0"/>
    <x v="0"/>
    <n v="3"/>
    <n v="1351"/>
    <n v="9422"/>
  </r>
  <r>
    <s v="Shampoo"/>
    <s v="Moisturizing"/>
    <x v="12"/>
    <x v="15"/>
    <x v="0"/>
    <x v="0"/>
    <n v="4"/>
    <n v="1400"/>
    <n v="9737"/>
  </r>
  <r>
    <s v="Shampoo"/>
    <s v="Moisturizing"/>
    <x v="12"/>
    <x v="15"/>
    <x v="0"/>
    <x v="0"/>
    <n v="5"/>
    <n v="2030"/>
    <n v="14126"/>
  </r>
  <r>
    <s v="Shampoo"/>
    <s v="Moisturizing"/>
    <x v="12"/>
    <x v="15"/>
    <x v="0"/>
    <x v="0"/>
    <n v="6"/>
    <n v="1316"/>
    <n v="9170"/>
  </r>
  <r>
    <s v="Shampoo"/>
    <s v="Moisturizing"/>
    <x v="12"/>
    <x v="15"/>
    <x v="0"/>
    <x v="0"/>
    <n v="7"/>
    <n v="1456"/>
    <n v="10108"/>
  </r>
  <r>
    <s v="Shampoo"/>
    <s v="Moisturizing"/>
    <x v="12"/>
    <x v="15"/>
    <x v="0"/>
    <x v="0"/>
    <n v="8"/>
    <n v="1407"/>
    <n v="9772"/>
  </r>
  <r>
    <s v="Shampoo"/>
    <s v="Moisturizing"/>
    <x v="12"/>
    <x v="15"/>
    <x v="0"/>
    <x v="0"/>
    <n v="9"/>
    <n v="1169"/>
    <n v="8134"/>
  </r>
  <r>
    <s v="Shampoo"/>
    <s v="Moisturizing"/>
    <x v="12"/>
    <x v="15"/>
    <x v="0"/>
    <x v="0"/>
    <n v="10"/>
    <n v="1736"/>
    <n v="12061"/>
  </r>
  <r>
    <s v="Shampoo"/>
    <s v="Moisturizing"/>
    <x v="12"/>
    <x v="15"/>
    <x v="0"/>
    <x v="0"/>
    <n v="11"/>
    <n v="2170"/>
    <n v="15071"/>
  </r>
  <r>
    <s v="Shampoo"/>
    <s v="Moisturizing"/>
    <x v="12"/>
    <x v="15"/>
    <x v="0"/>
    <x v="0"/>
    <n v="12"/>
    <n v="1456"/>
    <n v="10073"/>
  </r>
  <r>
    <s v="Shampoo"/>
    <s v="Moisturizing"/>
    <x v="12"/>
    <x v="15"/>
    <x v="0"/>
    <x v="1"/>
    <n v="1"/>
    <n v="1260"/>
    <n v="8729"/>
  </r>
  <r>
    <s v="Shampoo"/>
    <s v="Moisturizing"/>
    <x v="12"/>
    <x v="15"/>
    <x v="0"/>
    <x v="1"/>
    <n v="2"/>
    <n v="1736"/>
    <n v="12061"/>
  </r>
  <r>
    <s v="Shampoo"/>
    <s v="Moisturizing"/>
    <x v="12"/>
    <x v="15"/>
    <x v="0"/>
    <x v="1"/>
    <n v="3"/>
    <n v="1316"/>
    <n v="9128"/>
  </r>
  <r>
    <s v="Shampoo"/>
    <s v="Moisturizing"/>
    <x v="12"/>
    <x v="15"/>
    <x v="0"/>
    <x v="1"/>
    <n v="4"/>
    <n v="1988"/>
    <n v="13825"/>
  </r>
  <r>
    <s v="Shampoo"/>
    <s v="Moisturizing"/>
    <x v="12"/>
    <x v="15"/>
    <x v="0"/>
    <x v="1"/>
    <n v="5"/>
    <n v="1456"/>
    <n v="10094"/>
  </r>
  <r>
    <s v="Shampoo"/>
    <s v="Moisturizing"/>
    <x v="12"/>
    <x v="15"/>
    <x v="0"/>
    <x v="1"/>
    <n v="6"/>
    <n v="1386"/>
    <n v="9611"/>
  </r>
  <r>
    <s v="Shampoo"/>
    <s v="Moisturizing"/>
    <x v="12"/>
    <x v="15"/>
    <x v="0"/>
    <x v="1"/>
    <n v="7"/>
    <n v="994"/>
    <n v="6895"/>
  </r>
  <r>
    <s v="Shampoo"/>
    <s v="Moisturizing"/>
    <x v="12"/>
    <x v="15"/>
    <x v="0"/>
    <x v="1"/>
    <n v="8"/>
    <n v="1764"/>
    <n v="12264"/>
  </r>
  <r>
    <s v="Shampoo"/>
    <s v="Moisturizing"/>
    <x v="12"/>
    <x v="15"/>
    <x v="0"/>
    <x v="1"/>
    <n v="9"/>
    <n v="1603"/>
    <n v="11158"/>
  </r>
  <r>
    <s v="Shampoo"/>
    <s v="Moisturizing"/>
    <x v="12"/>
    <x v="15"/>
    <x v="0"/>
    <x v="1"/>
    <n v="10"/>
    <n v="1211"/>
    <n v="8456"/>
  </r>
  <r>
    <s v="Shampoo"/>
    <s v="Moisturizing"/>
    <x v="12"/>
    <x v="15"/>
    <x v="0"/>
    <x v="1"/>
    <n v="11"/>
    <n v="1246"/>
    <n v="8687"/>
  </r>
  <r>
    <s v="Shampoo"/>
    <s v="Moisturizing"/>
    <x v="12"/>
    <x v="15"/>
    <x v="0"/>
    <x v="1"/>
    <n v="12"/>
    <n v="1141"/>
    <n v="7924"/>
  </r>
  <r>
    <s v="Shampoo"/>
    <s v="Moisturizing"/>
    <x v="12"/>
    <x v="15"/>
    <x v="0"/>
    <x v="2"/>
    <n v="1"/>
    <n v="1512"/>
    <n v="10535"/>
  </r>
  <r>
    <s v="Shampoo"/>
    <s v="Moisturizing"/>
    <x v="12"/>
    <x v="15"/>
    <x v="0"/>
    <x v="2"/>
    <n v="2"/>
    <n v="1330"/>
    <n v="9191"/>
  </r>
  <r>
    <s v="Shampoo"/>
    <s v="Moisturizing"/>
    <x v="12"/>
    <x v="15"/>
    <x v="0"/>
    <x v="2"/>
    <n v="3"/>
    <n v="1764"/>
    <n v="12264"/>
  </r>
  <r>
    <s v="Shampoo"/>
    <s v="Moisturizing"/>
    <x v="12"/>
    <x v="15"/>
    <x v="0"/>
    <x v="2"/>
    <n v="4"/>
    <n v="1015"/>
    <n v="7091"/>
  </r>
  <r>
    <s v="Shampoo"/>
    <s v="Moisturizing"/>
    <x v="12"/>
    <x v="15"/>
    <x v="0"/>
    <x v="2"/>
    <n v="5"/>
    <n v="1386"/>
    <n v="9653"/>
  </r>
  <r>
    <s v="Shampoo"/>
    <s v="Moisturizing"/>
    <x v="12"/>
    <x v="15"/>
    <x v="0"/>
    <x v="2"/>
    <n v="6"/>
    <n v="1302"/>
    <n v="9044"/>
  </r>
  <r>
    <s v="Shampoo"/>
    <s v="Moisturizing"/>
    <x v="12"/>
    <x v="15"/>
    <x v="0"/>
    <x v="2"/>
    <n v="7"/>
    <n v="1155"/>
    <n v="8029"/>
  </r>
  <r>
    <s v="Shampoo"/>
    <s v="Moisturizing"/>
    <x v="12"/>
    <x v="15"/>
    <x v="0"/>
    <x v="2"/>
    <n v="8"/>
    <n v="1407"/>
    <n v="9828"/>
  </r>
  <r>
    <s v="Shampoo"/>
    <s v="Moisturizing"/>
    <x v="12"/>
    <x v="15"/>
    <x v="0"/>
    <x v="2"/>
    <n v="9"/>
    <n v="1407"/>
    <n v="9828"/>
  </r>
  <r>
    <s v="Shampoo"/>
    <s v="Moisturizing"/>
    <x v="12"/>
    <x v="15"/>
    <x v="0"/>
    <x v="2"/>
    <n v="10"/>
    <n v="1302"/>
    <n v="9093"/>
  </r>
  <r>
    <s v="Shampoo"/>
    <s v="Moisturizing"/>
    <x v="12"/>
    <x v="15"/>
    <x v="0"/>
    <x v="2"/>
    <n v="11"/>
    <n v="1225"/>
    <n v="8547"/>
  </r>
  <r>
    <s v="Shampoo"/>
    <s v="Moisturizing"/>
    <x v="12"/>
    <x v="15"/>
    <x v="0"/>
    <x v="2"/>
    <n v="12"/>
    <n v="2044"/>
    <n v="14182"/>
  </r>
  <r>
    <s v="Shampoo"/>
    <s v="Moisturizing"/>
    <x v="12"/>
    <x v="15"/>
    <x v="0"/>
    <x v="3"/>
    <n v="1"/>
    <n v="1274"/>
    <n v="8813"/>
  </r>
  <r>
    <s v="Shampoo"/>
    <s v="Moisturizing"/>
    <x v="12"/>
    <x v="15"/>
    <x v="0"/>
    <x v="3"/>
    <n v="2"/>
    <n v="1701"/>
    <n v="11816"/>
  </r>
  <r>
    <s v="Shampoo"/>
    <s v="Moisturizing"/>
    <x v="12"/>
    <x v="15"/>
    <x v="0"/>
    <x v="3"/>
    <n v="3"/>
    <n v="1491"/>
    <n v="10325"/>
  </r>
  <r>
    <s v="Shampoo"/>
    <s v="Moisturizing"/>
    <x v="12"/>
    <x v="15"/>
    <x v="0"/>
    <x v="3"/>
    <n v="4"/>
    <n v="1939"/>
    <n v="13468"/>
  </r>
  <r>
    <s v="Shampoo"/>
    <s v="Moisturizing"/>
    <x v="12"/>
    <x v="15"/>
    <x v="0"/>
    <x v="3"/>
    <n v="5"/>
    <n v="1442"/>
    <n v="10073"/>
  </r>
  <r>
    <s v="Shampoo"/>
    <s v="Moisturizing"/>
    <x v="12"/>
    <x v="15"/>
    <x v="0"/>
    <x v="3"/>
    <n v="6"/>
    <n v="1512"/>
    <n v="10542"/>
  </r>
  <r>
    <s v="Shampoo"/>
    <s v="Moisturizing"/>
    <x v="12"/>
    <x v="15"/>
    <x v="0"/>
    <x v="3"/>
    <n v="7"/>
    <n v="1603"/>
    <n v="11158"/>
  </r>
  <r>
    <s v="Shampoo"/>
    <s v="Moisturizing"/>
    <x v="12"/>
    <x v="15"/>
    <x v="0"/>
    <x v="3"/>
    <n v="8"/>
    <n v="1246"/>
    <n v="8694"/>
  </r>
  <r>
    <s v="Shampoo"/>
    <s v="Moisturizing"/>
    <x v="12"/>
    <x v="15"/>
    <x v="0"/>
    <x v="3"/>
    <n v="9"/>
    <n v="2205"/>
    <n v="15351"/>
  </r>
  <r>
    <s v="Shampoo"/>
    <s v="Moisturizing"/>
    <x v="12"/>
    <x v="15"/>
    <x v="0"/>
    <x v="3"/>
    <n v="10"/>
    <n v="1799"/>
    <n v="12558"/>
  </r>
  <r>
    <s v="Shampoo"/>
    <s v="Moisturizing"/>
    <x v="12"/>
    <x v="15"/>
    <x v="0"/>
    <x v="3"/>
    <n v="11"/>
    <n v="1225"/>
    <n v="8498"/>
  </r>
  <r>
    <s v="Shampoo"/>
    <s v="Moisturizing"/>
    <x v="12"/>
    <x v="15"/>
    <x v="0"/>
    <x v="3"/>
    <n v="12"/>
    <n v="1652"/>
    <n v="11501"/>
  </r>
  <r>
    <s v="Shampoo"/>
    <s v="Moisturizing"/>
    <x v="12"/>
    <x v="15"/>
    <x v="0"/>
    <x v="4"/>
    <n v="1"/>
    <n v="1477"/>
    <n v="10269"/>
  </r>
  <r>
    <s v="Shampoo"/>
    <s v="Moisturizing"/>
    <x v="12"/>
    <x v="15"/>
    <x v="0"/>
    <x v="4"/>
    <n v="2"/>
    <n v="1281"/>
    <n v="8897"/>
  </r>
  <r>
    <s v="Shampoo"/>
    <s v="Moisturizing"/>
    <x v="12"/>
    <x v="15"/>
    <x v="0"/>
    <x v="4"/>
    <n v="3"/>
    <n v="1246"/>
    <n v="8666"/>
  </r>
  <r>
    <s v="Shampoo"/>
    <s v="Moisturizing"/>
    <x v="12"/>
    <x v="15"/>
    <x v="0"/>
    <x v="4"/>
    <n v="4"/>
    <n v="875"/>
    <n v="6097"/>
  </r>
  <r>
    <s v="Shampoo"/>
    <s v="Moisturizing"/>
    <x v="12"/>
    <x v="15"/>
    <x v="0"/>
    <x v="4"/>
    <n v="5"/>
    <n v="1204"/>
    <n v="8337"/>
  </r>
  <r>
    <s v="Shampoo"/>
    <s v="Moisturizing"/>
    <x v="12"/>
    <x v="15"/>
    <x v="0"/>
    <x v="4"/>
    <n v="6"/>
    <n v="2023"/>
    <n v="14007"/>
  </r>
  <r>
    <s v="Shampoo"/>
    <s v="Moisturizing"/>
    <x v="12"/>
    <x v="15"/>
    <x v="0"/>
    <x v="4"/>
    <n v="7"/>
    <n v="1673"/>
    <n v="11641"/>
  </r>
  <r>
    <s v="Shampoo"/>
    <s v="Moisturizing"/>
    <x v="12"/>
    <x v="15"/>
    <x v="0"/>
    <x v="4"/>
    <n v="8"/>
    <n v="1316"/>
    <n v="9135"/>
  </r>
  <r>
    <s v="Shampoo"/>
    <s v="Moisturizing"/>
    <x v="12"/>
    <x v="15"/>
    <x v="0"/>
    <x v="4"/>
    <n v="9"/>
    <n v="1631"/>
    <n v="11410"/>
  </r>
  <r>
    <s v="Shampoo"/>
    <s v="Moisturizing"/>
    <x v="12"/>
    <x v="15"/>
    <x v="0"/>
    <x v="4"/>
    <n v="10"/>
    <n v="973"/>
    <n v="7091"/>
  </r>
  <r>
    <s v="Shampoo"/>
    <s v="Moisturizing"/>
    <x v="12"/>
    <x v="15"/>
    <x v="0"/>
    <x v="4"/>
    <n v="11"/>
    <n v="1470"/>
    <n v="10710"/>
  </r>
  <r>
    <s v="Shampoo"/>
    <s v="Moisturizing"/>
    <x v="12"/>
    <x v="15"/>
    <x v="0"/>
    <x v="4"/>
    <n v="12"/>
    <n v="1491"/>
    <n v="10822"/>
  </r>
  <r>
    <s v="Shampoo"/>
    <s v="Moisturizing"/>
    <x v="12"/>
    <x v="15"/>
    <x v="0"/>
    <x v="5"/>
    <n v="1"/>
    <n v="1526"/>
    <n v="11088"/>
  </r>
  <r>
    <s v="Shampoo"/>
    <s v="Moisturizing"/>
    <x v="12"/>
    <x v="15"/>
    <x v="0"/>
    <x v="5"/>
    <n v="2"/>
    <n v="1442"/>
    <n v="10521"/>
  </r>
  <r>
    <s v="Shampoo"/>
    <s v="Moisturizing"/>
    <x v="12"/>
    <x v="15"/>
    <x v="0"/>
    <x v="5"/>
    <n v="3"/>
    <n v="1281"/>
    <n v="9345"/>
  </r>
  <r>
    <s v="Shampoo"/>
    <s v="Moisturizing"/>
    <x v="12"/>
    <x v="15"/>
    <x v="1"/>
    <x v="0"/>
    <n v="1"/>
    <n v="623"/>
    <n v="4375"/>
  </r>
  <r>
    <s v="Shampoo"/>
    <s v="Moisturizing"/>
    <x v="12"/>
    <x v="15"/>
    <x v="1"/>
    <x v="0"/>
    <n v="2"/>
    <n v="441"/>
    <n v="3087"/>
  </r>
  <r>
    <s v="Shampoo"/>
    <s v="Moisturizing"/>
    <x v="12"/>
    <x v="15"/>
    <x v="1"/>
    <x v="0"/>
    <n v="3"/>
    <n v="378"/>
    <n v="2667"/>
  </r>
  <r>
    <s v="Shampoo"/>
    <s v="Moisturizing"/>
    <x v="12"/>
    <x v="15"/>
    <x v="1"/>
    <x v="0"/>
    <n v="4"/>
    <n v="427"/>
    <n v="2982"/>
  </r>
  <r>
    <s v="Shampoo"/>
    <s v="Moisturizing"/>
    <x v="12"/>
    <x v="15"/>
    <x v="1"/>
    <x v="0"/>
    <n v="5"/>
    <n v="1435"/>
    <n v="9989"/>
  </r>
  <r>
    <s v="Shampoo"/>
    <s v="Moisturizing"/>
    <x v="12"/>
    <x v="15"/>
    <x v="1"/>
    <x v="0"/>
    <n v="6"/>
    <n v="707"/>
    <n v="4886"/>
  </r>
  <r>
    <s v="Shampoo"/>
    <s v="Moisturizing"/>
    <x v="12"/>
    <x v="15"/>
    <x v="1"/>
    <x v="0"/>
    <n v="7"/>
    <n v="462"/>
    <n v="3213"/>
  </r>
  <r>
    <s v="Shampoo"/>
    <s v="Moisturizing"/>
    <x v="12"/>
    <x v="15"/>
    <x v="1"/>
    <x v="0"/>
    <n v="8"/>
    <n v="322"/>
    <n v="2261"/>
  </r>
  <r>
    <s v="Shampoo"/>
    <s v="Moisturizing"/>
    <x v="12"/>
    <x v="15"/>
    <x v="1"/>
    <x v="0"/>
    <n v="9"/>
    <n v="833"/>
    <n v="5740"/>
  </r>
  <r>
    <s v="Shampoo"/>
    <s v="Moisturizing"/>
    <x v="12"/>
    <x v="15"/>
    <x v="1"/>
    <x v="0"/>
    <n v="10"/>
    <n v="413"/>
    <n v="2919"/>
  </r>
  <r>
    <s v="Shampoo"/>
    <s v="Moisturizing"/>
    <x v="12"/>
    <x v="15"/>
    <x v="1"/>
    <x v="0"/>
    <n v="11"/>
    <n v="567"/>
    <n v="3962"/>
  </r>
  <r>
    <s v="Shampoo"/>
    <s v="Moisturizing"/>
    <x v="12"/>
    <x v="15"/>
    <x v="1"/>
    <x v="0"/>
    <n v="12"/>
    <n v="266"/>
    <n v="1834"/>
  </r>
  <r>
    <s v="Shampoo"/>
    <s v="Moisturizing"/>
    <x v="12"/>
    <x v="15"/>
    <x v="1"/>
    <x v="1"/>
    <n v="1"/>
    <n v="623"/>
    <n v="4354"/>
  </r>
  <r>
    <s v="Shampoo"/>
    <s v="Moisturizing"/>
    <x v="12"/>
    <x v="15"/>
    <x v="1"/>
    <x v="1"/>
    <n v="2"/>
    <n v="301"/>
    <n v="2079"/>
  </r>
  <r>
    <s v="Shampoo"/>
    <s v="Moisturizing"/>
    <x v="12"/>
    <x v="15"/>
    <x v="1"/>
    <x v="1"/>
    <n v="3"/>
    <n v="392"/>
    <n v="2737"/>
  </r>
  <r>
    <s v="Shampoo"/>
    <s v="Moisturizing"/>
    <x v="12"/>
    <x v="15"/>
    <x v="1"/>
    <x v="1"/>
    <n v="4"/>
    <n v="609"/>
    <n v="4228"/>
  </r>
  <r>
    <s v="Shampoo"/>
    <s v="Moisturizing"/>
    <x v="12"/>
    <x v="15"/>
    <x v="1"/>
    <x v="1"/>
    <n v="5"/>
    <n v="301"/>
    <n v="2128"/>
  </r>
  <r>
    <s v="Shampoo"/>
    <s v="Moisturizing"/>
    <x v="12"/>
    <x v="15"/>
    <x v="1"/>
    <x v="1"/>
    <n v="6"/>
    <n v="553"/>
    <n v="3815"/>
  </r>
  <r>
    <s v="Shampoo"/>
    <s v="Moisturizing"/>
    <x v="12"/>
    <x v="15"/>
    <x v="1"/>
    <x v="1"/>
    <n v="7"/>
    <n v="532"/>
    <n v="3661"/>
  </r>
  <r>
    <s v="Shampoo"/>
    <s v="Moisturizing"/>
    <x v="12"/>
    <x v="15"/>
    <x v="1"/>
    <x v="1"/>
    <n v="8"/>
    <n v="357"/>
    <n v="2457"/>
  </r>
  <r>
    <s v="Shampoo"/>
    <s v="Moisturizing"/>
    <x v="12"/>
    <x v="15"/>
    <x v="1"/>
    <x v="1"/>
    <n v="9"/>
    <n v="462"/>
    <n v="3248"/>
  </r>
  <r>
    <s v="Shampoo"/>
    <s v="Moisturizing"/>
    <x v="12"/>
    <x v="15"/>
    <x v="1"/>
    <x v="1"/>
    <n v="10"/>
    <n v="441"/>
    <n v="3059"/>
  </r>
  <r>
    <s v="Shampoo"/>
    <s v="Moisturizing"/>
    <x v="12"/>
    <x v="15"/>
    <x v="1"/>
    <x v="1"/>
    <n v="11"/>
    <n v="350"/>
    <n v="2380"/>
  </r>
  <r>
    <s v="Shampoo"/>
    <s v="Moisturizing"/>
    <x v="12"/>
    <x v="15"/>
    <x v="1"/>
    <x v="1"/>
    <n v="12"/>
    <n v="441"/>
    <n v="3052"/>
  </r>
  <r>
    <s v="Shampoo"/>
    <s v="Moisturizing"/>
    <x v="12"/>
    <x v="15"/>
    <x v="1"/>
    <x v="2"/>
    <n v="1"/>
    <n v="441"/>
    <n v="3052"/>
  </r>
  <r>
    <s v="Shampoo"/>
    <s v="Moisturizing"/>
    <x v="12"/>
    <x v="15"/>
    <x v="1"/>
    <x v="2"/>
    <n v="2"/>
    <n v="245"/>
    <n v="1722"/>
  </r>
  <r>
    <s v="Shampoo"/>
    <s v="Moisturizing"/>
    <x v="12"/>
    <x v="15"/>
    <x v="1"/>
    <x v="2"/>
    <n v="3"/>
    <n v="315"/>
    <n v="2128"/>
  </r>
  <r>
    <s v="Shampoo"/>
    <s v="Moisturizing"/>
    <x v="12"/>
    <x v="15"/>
    <x v="1"/>
    <x v="2"/>
    <n v="4"/>
    <n v="252"/>
    <n v="1764"/>
  </r>
  <r>
    <s v="Shampoo"/>
    <s v="Moisturizing"/>
    <x v="12"/>
    <x v="15"/>
    <x v="1"/>
    <x v="2"/>
    <n v="5"/>
    <n v="252"/>
    <n v="1743"/>
  </r>
  <r>
    <s v="Shampoo"/>
    <s v="Moisturizing"/>
    <x v="12"/>
    <x v="15"/>
    <x v="1"/>
    <x v="2"/>
    <n v="6"/>
    <n v="427"/>
    <n v="3003"/>
  </r>
  <r>
    <s v="Shampoo"/>
    <s v="Moisturizing"/>
    <x v="12"/>
    <x v="15"/>
    <x v="1"/>
    <x v="2"/>
    <n v="7"/>
    <n v="210"/>
    <n v="1421"/>
  </r>
  <r>
    <s v="Shampoo"/>
    <s v="Moisturizing"/>
    <x v="12"/>
    <x v="15"/>
    <x v="1"/>
    <x v="2"/>
    <n v="8"/>
    <n v="357"/>
    <n v="2471"/>
  </r>
  <r>
    <s v="Shampoo"/>
    <s v="Moisturizing"/>
    <x v="12"/>
    <x v="15"/>
    <x v="1"/>
    <x v="2"/>
    <n v="9"/>
    <n v="406"/>
    <n v="2842"/>
  </r>
  <r>
    <s v="Shampoo"/>
    <s v="Moisturizing"/>
    <x v="12"/>
    <x v="15"/>
    <x v="1"/>
    <x v="2"/>
    <n v="10"/>
    <n v="448"/>
    <n v="3143"/>
  </r>
  <r>
    <s v="Shampoo"/>
    <s v="Moisturizing"/>
    <x v="12"/>
    <x v="15"/>
    <x v="1"/>
    <x v="2"/>
    <n v="11"/>
    <n v="357"/>
    <n v="2485"/>
  </r>
  <r>
    <s v="Shampoo"/>
    <s v="Moisturizing"/>
    <x v="12"/>
    <x v="15"/>
    <x v="1"/>
    <x v="2"/>
    <n v="12"/>
    <n v="126"/>
    <n v="854"/>
  </r>
  <r>
    <s v="Shampoo"/>
    <s v="Moisturizing"/>
    <x v="12"/>
    <x v="15"/>
    <x v="1"/>
    <x v="3"/>
    <n v="1"/>
    <n v="483"/>
    <n v="3409"/>
  </r>
  <r>
    <s v="Shampoo"/>
    <s v="Moisturizing"/>
    <x v="12"/>
    <x v="15"/>
    <x v="1"/>
    <x v="3"/>
    <n v="2"/>
    <n v="70"/>
    <n v="448"/>
  </r>
  <r>
    <s v="Shampoo"/>
    <s v="Moisturizing"/>
    <x v="12"/>
    <x v="15"/>
    <x v="1"/>
    <x v="3"/>
    <n v="3"/>
    <n v="175"/>
    <n v="1239"/>
  </r>
  <r>
    <s v="Shampoo"/>
    <s v="Moisturizing"/>
    <x v="12"/>
    <x v="15"/>
    <x v="1"/>
    <x v="3"/>
    <n v="4"/>
    <n v="462"/>
    <n v="3199"/>
  </r>
  <r>
    <s v="Shampoo"/>
    <s v="Moisturizing"/>
    <x v="12"/>
    <x v="15"/>
    <x v="1"/>
    <x v="3"/>
    <n v="5"/>
    <n v="217"/>
    <n v="1561"/>
  </r>
  <r>
    <s v="Shampoo"/>
    <s v="Moisturizing"/>
    <x v="12"/>
    <x v="15"/>
    <x v="1"/>
    <x v="3"/>
    <n v="6"/>
    <n v="105"/>
    <n v="693"/>
  </r>
  <r>
    <s v="Shampoo"/>
    <s v="Moisturizing"/>
    <x v="12"/>
    <x v="15"/>
    <x v="1"/>
    <x v="3"/>
    <n v="7"/>
    <n v="581"/>
    <n v="4053"/>
  </r>
  <r>
    <s v="Shampoo"/>
    <s v="Moisturizing"/>
    <x v="12"/>
    <x v="15"/>
    <x v="1"/>
    <x v="3"/>
    <n v="8"/>
    <n v="147"/>
    <n v="1029"/>
  </r>
  <r>
    <s v="Shampoo"/>
    <s v="Moisturizing"/>
    <x v="12"/>
    <x v="15"/>
    <x v="1"/>
    <x v="3"/>
    <n v="9"/>
    <n v="140"/>
    <n v="973"/>
  </r>
  <r>
    <s v="Shampoo"/>
    <s v="Moisturizing"/>
    <x v="12"/>
    <x v="15"/>
    <x v="1"/>
    <x v="3"/>
    <n v="10"/>
    <n v="210"/>
    <n v="1477"/>
  </r>
  <r>
    <s v="Shampoo"/>
    <s v="Moisturizing"/>
    <x v="12"/>
    <x v="15"/>
    <x v="1"/>
    <x v="3"/>
    <n v="11"/>
    <n v="175"/>
    <n v="1190"/>
  </r>
  <r>
    <s v="Shampoo"/>
    <s v="Moisturizing"/>
    <x v="12"/>
    <x v="15"/>
    <x v="1"/>
    <x v="3"/>
    <n v="12"/>
    <n v="210"/>
    <n v="1477"/>
  </r>
  <r>
    <s v="Shampoo"/>
    <s v="Moisturizing"/>
    <x v="12"/>
    <x v="15"/>
    <x v="1"/>
    <x v="4"/>
    <n v="1"/>
    <n v="182"/>
    <n v="1316"/>
  </r>
  <r>
    <s v="Shampoo"/>
    <s v="Moisturizing"/>
    <x v="12"/>
    <x v="15"/>
    <x v="1"/>
    <x v="4"/>
    <n v="2"/>
    <n v="315"/>
    <n v="2198"/>
  </r>
  <r>
    <s v="Shampoo"/>
    <s v="Moisturizing"/>
    <x v="12"/>
    <x v="15"/>
    <x v="1"/>
    <x v="4"/>
    <n v="3"/>
    <n v="462"/>
    <n v="3178"/>
  </r>
  <r>
    <s v="Shampoo"/>
    <s v="Moisturizing"/>
    <x v="12"/>
    <x v="15"/>
    <x v="1"/>
    <x v="4"/>
    <n v="4"/>
    <n v="196"/>
    <n v="1351"/>
  </r>
  <r>
    <s v="Shampoo"/>
    <s v="Moisturizing"/>
    <x v="12"/>
    <x v="15"/>
    <x v="1"/>
    <x v="4"/>
    <n v="5"/>
    <n v="175"/>
    <n v="1239"/>
  </r>
  <r>
    <s v="Shampoo"/>
    <s v="Moisturizing"/>
    <x v="12"/>
    <x v="15"/>
    <x v="1"/>
    <x v="4"/>
    <n v="6"/>
    <n v="322"/>
    <n v="2240"/>
  </r>
  <r>
    <s v="Shampoo"/>
    <s v="Moisturizing"/>
    <x v="12"/>
    <x v="15"/>
    <x v="1"/>
    <x v="4"/>
    <n v="7"/>
    <n v="644"/>
    <n v="4480"/>
  </r>
  <r>
    <s v="Shampoo"/>
    <s v="Moisturizing"/>
    <x v="12"/>
    <x v="15"/>
    <x v="1"/>
    <x v="4"/>
    <n v="8"/>
    <n v="707"/>
    <n v="4872"/>
  </r>
  <r>
    <s v="Shampoo"/>
    <s v="Moisturizing"/>
    <x v="12"/>
    <x v="15"/>
    <x v="1"/>
    <x v="4"/>
    <n v="9"/>
    <n v="609"/>
    <n v="4242"/>
  </r>
  <r>
    <s v="Shampoo"/>
    <s v="Moisturizing"/>
    <x v="12"/>
    <x v="15"/>
    <x v="1"/>
    <x v="4"/>
    <n v="10"/>
    <n v="287"/>
    <n v="2100"/>
  </r>
  <r>
    <s v="Shampoo"/>
    <s v="Moisturizing"/>
    <x v="12"/>
    <x v="15"/>
    <x v="1"/>
    <x v="4"/>
    <n v="11"/>
    <n v="182"/>
    <n v="1337"/>
  </r>
  <r>
    <s v="Shampoo"/>
    <s v="Moisturizing"/>
    <x v="12"/>
    <x v="15"/>
    <x v="1"/>
    <x v="4"/>
    <n v="12"/>
    <n v="217"/>
    <n v="1603"/>
  </r>
  <r>
    <s v="Shampoo"/>
    <s v="Moisturizing"/>
    <x v="12"/>
    <x v="15"/>
    <x v="1"/>
    <x v="5"/>
    <n v="1"/>
    <n v="315"/>
    <n v="2261"/>
  </r>
  <r>
    <s v="Shampoo"/>
    <s v="Moisturizing"/>
    <x v="12"/>
    <x v="15"/>
    <x v="1"/>
    <x v="5"/>
    <n v="2"/>
    <n v="427"/>
    <n v="3122"/>
  </r>
  <r>
    <s v="Shampoo"/>
    <s v="Moisturizing"/>
    <x v="12"/>
    <x v="15"/>
    <x v="1"/>
    <x v="5"/>
    <n v="3"/>
    <n v="287"/>
    <n v="2135"/>
  </r>
  <r>
    <s v="Shampoo"/>
    <s v="Moisturizing"/>
    <x v="12"/>
    <x v="15"/>
    <x v="2"/>
    <x v="0"/>
    <n v="1"/>
    <n v="105"/>
    <n v="728"/>
  </r>
  <r>
    <s v="Shampoo"/>
    <s v="Moisturizing"/>
    <x v="12"/>
    <x v="15"/>
    <x v="2"/>
    <x v="0"/>
    <n v="2"/>
    <n v="245"/>
    <n v="1701"/>
  </r>
  <r>
    <s v="Shampoo"/>
    <s v="Moisturizing"/>
    <x v="12"/>
    <x v="15"/>
    <x v="2"/>
    <x v="0"/>
    <n v="3"/>
    <n v="161"/>
    <n v="1134"/>
  </r>
  <r>
    <s v="Shampoo"/>
    <s v="Moisturizing"/>
    <x v="12"/>
    <x v="15"/>
    <x v="2"/>
    <x v="0"/>
    <n v="4"/>
    <n v="280"/>
    <n v="1967"/>
  </r>
  <r>
    <s v="Shampoo"/>
    <s v="Moisturizing"/>
    <x v="12"/>
    <x v="15"/>
    <x v="2"/>
    <x v="0"/>
    <n v="5"/>
    <n v="231"/>
    <n v="1568"/>
  </r>
  <r>
    <s v="Shampoo"/>
    <s v="Moisturizing"/>
    <x v="12"/>
    <x v="15"/>
    <x v="2"/>
    <x v="0"/>
    <n v="6"/>
    <n v="245"/>
    <n v="1708"/>
  </r>
  <r>
    <s v="Shampoo"/>
    <s v="Moisturizing"/>
    <x v="12"/>
    <x v="15"/>
    <x v="2"/>
    <x v="0"/>
    <n v="7"/>
    <n v="336"/>
    <n v="2366"/>
  </r>
  <r>
    <s v="Shampoo"/>
    <s v="Moisturizing"/>
    <x v="12"/>
    <x v="15"/>
    <x v="2"/>
    <x v="0"/>
    <n v="9"/>
    <n v="336"/>
    <n v="2310"/>
  </r>
  <r>
    <s v="Shampoo"/>
    <s v="Moisturizing"/>
    <x v="12"/>
    <x v="15"/>
    <x v="2"/>
    <x v="0"/>
    <n v="10"/>
    <n v="210"/>
    <n v="1407"/>
  </r>
  <r>
    <s v="Shampoo"/>
    <s v="Moisturizing"/>
    <x v="12"/>
    <x v="15"/>
    <x v="2"/>
    <x v="0"/>
    <n v="11"/>
    <n v="280"/>
    <n v="1904"/>
  </r>
  <r>
    <s v="Shampoo"/>
    <s v="Moisturizing"/>
    <x v="12"/>
    <x v="15"/>
    <x v="2"/>
    <x v="0"/>
    <n v="12"/>
    <n v="175"/>
    <n v="1204"/>
  </r>
  <r>
    <s v="Shampoo"/>
    <s v="Moisturizing"/>
    <x v="12"/>
    <x v="15"/>
    <x v="2"/>
    <x v="1"/>
    <n v="1"/>
    <n v="392"/>
    <n v="2702"/>
  </r>
  <r>
    <s v="Shampoo"/>
    <s v="Moisturizing"/>
    <x v="12"/>
    <x v="15"/>
    <x v="2"/>
    <x v="1"/>
    <n v="2"/>
    <n v="315"/>
    <n v="2170"/>
  </r>
  <r>
    <s v="Shampoo"/>
    <s v="Moisturizing"/>
    <x v="12"/>
    <x v="15"/>
    <x v="2"/>
    <x v="1"/>
    <n v="3"/>
    <n v="875"/>
    <n v="6062"/>
  </r>
  <r>
    <s v="Shampoo"/>
    <s v="Moisturizing"/>
    <x v="12"/>
    <x v="15"/>
    <x v="2"/>
    <x v="1"/>
    <n v="4"/>
    <n v="140"/>
    <n v="924"/>
  </r>
  <r>
    <s v="Shampoo"/>
    <s v="Moisturizing"/>
    <x v="12"/>
    <x v="15"/>
    <x v="2"/>
    <x v="1"/>
    <n v="5"/>
    <n v="441"/>
    <n v="3059"/>
  </r>
  <r>
    <s v="Shampoo"/>
    <s v="Moisturizing"/>
    <x v="12"/>
    <x v="15"/>
    <x v="2"/>
    <x v="1"/>
    <n v="6"/>
    <n v="406"/>
    <n v="2842"/>
  </r>
  <r>
    <s v="Shampoo"/>
    <s v="Moisturizing"/>
    <x v="12"/>
    <x v="15"/>
    <x v="2"/>
    <x v="1"/>
    <n v="7"/>
    <n v="357"/>
    <n v="2520"/>
  </r>
  <r>
    <s v="Shampoo"/>
    <s v="Moisturizing"/>
    <x v="12"/>
    <x v="15"/>
    <x v="2"/>
    <x v="1"/>
    <n v="8"/>
    <n v="350"/>
    <n v="2436"/>
  </r>
  <r>
    <s v="Shampoo"/>
    <s v="Moisturizing"/>
    <x v="12"/>
    <x v="15"/>
    <x v="2"/>
    <x v="1"/>
    <n v="9"/>
    <n v="413"/>
    <n v="2919"/>
  </r>
  <r>
    <s v="Shampoo"/>
    <s v="Moisturizing"/>
    <x v="12"/>
    <x v="15"/>
    <x v="2"/>
    <x v="1"/>
    <n v="10"/>
    <n v="644"/>
    <n v="4529"/>
  </r>
  <r>
    <s v="Shampoo"/>
    <s v="Moisturizing"/>
    <x v="12"/>
    <x v="15"/>
    <x v="2"/>
    <x v="1"/>
    <n v="11"/>
    <n v="175"/>
    <n v="1239"/>
  </r>
  <r>
    <s v="Shampoo"/>
    <s v="Moisturizing"/>
    <x v="12"/>
    <x v="15"/>
    <x v="2"/>
    <x v="1"/>
    <n v="12"/>
    <n v="392"/>
    <n v="2723"/>
  </r>
  <r>
    <s v="Shampoo"/>
    <s v="Moisturizing"/>
    <x v="12"/>
    <x v="15"/>
    <x v="2"/>
    <x v="2"/>
    <n v="1"/>
    <n v="462"/>
    <n v="3248"/>
  </r>
  <r>
    <s v="Shampoo"/>
    <s v="Moisturizing"/>
    <x v="12"/>
    <x v="15"/>
    <x v="2"/>
    <x v="2"/>
    <n v="2"/>
    <n v="357"/>
    <n v="2457"/>
  </r>
  <r>
    <s v="Shampoo"/>
    <s v="Moisturizing"/>
    <x v="12"/>
    <x v="15"/>
    <x v="2"/>
    <x v="2"/>
    <n v="3"/>
    <n v="511"/>
    <n v="3514"/>
  </r>
  <r>
    <s v="Shampoo"/>
    <s v="Moisturizing"/>
    <x v="12"/>
    <x v="15"/>
    <x v="2"/>
    <x v="2"/>
    <n v="4"/>
    <n v="245"/>
    <n v="1673"/>
  </r>
  <r>
    <s v="Shampoo"/>
    <s v="Moisturizing"/>
    <x v="12"/>
    <x v="15"/>
    <x v="2"/>
    <x v="2"/>
    <n v="5"/>
    <n v="371"/>
    <n v="2527"/>
  </r>
  <r>
    <s v="Shampoo"/>
    <s v="Moisturizing"/>
    <x v="12"/>
    <x v="15"/>
    <x v="2"/>
    <x v="2"/>
    <n v="6"/>
    <n v="245"/>
    <n v="1687"/>
  </r>
  <r>
    <s v="Shampoo"/>
    <s v="Moisturizing"/>
    <x v="12"/>
    <x v="15"/>
    <x v="2"/>
    <x v="2"/>
    <n v="7"/>
    <n v="280"/>
    <n v="1967"/>
  </r>
  <r>
    <s v="Shampoo"/>
    <s v="Moisturizing"/>
    <x v="12"/>
    <x v="15"/>
    <x v="2"/>
    <x v="2"/>
    <n v="9"/>
    <n v="371"/>
    <n v="2576"/>
  </r>
  <r>
    <s v="Shampoo"/>
    <s v="Moisturizing"/>
    <x v="12"/>
    <x v="15"/>
    <x v="2"/>
    <x v="2"/>
    <n v="10"/>
    <n v="441"/>
    <n v="3038"/>
  </r>
  <r>
    <s v="Shampoo"/>
    <s v="Moisturizing"/>
    <x v="12"/>
    <x v="15"/>
    <x v="2"/>
    <x v="2"/>
    <n v="11"/>
    <n v="175"/>
    <n v="1176"/>
  </r>
  <r>
    <s v="Shampoo"/>
    <s v="Moisturizing"/>
    <x v="12"/>
    <x v="15"/>
    <x v="2"/>
    <x v="2"/>
    <n v="12"/>
    <n v="413"/>
    <n v="2891"/>
  </r>
  <r>
    <s v="Shampoo"/>
    <s v="Moisturizing"/>
    <x v="12"/>
    <x v="15"/>
    <x v="2"/>
    <x v="3"/>
    <n v="1"/>
    <n v="91"/>
    <n v="602"/>
  </r>
  <r>
    <s v="Shampoo"/>
    <s v="Moisturizing"/>
    <x v="12"/>
    <x v="15"/>
    <x v="2"/>
    <x v="3"/>
    <n v="2"/>
    <n v="392"/>
    <n v="2758"/>
  </r>
  <r>
    <s v="Shampoo"/>
    <s v="Moisturizing"/>
    <x v="12"/>
    <x v="15"/>
    <x v="2"/>
    <x v="3"/>
    <n v="3"/>
    <n v="231"/>
    <n v="1603"/>
  </r>
  <r>
    <s v="Shampoo"/>
    <s v="Moisturizing"/>
    <x v="12"/>
    <x v="15"/>
    <x v="2"/>
    <x v="3"/>
    <n v="4"/>
    <n v="350"/>
    <n v="2415"/>
  </r>
  <r>
    <s v="Shampoo"/>
    <s v="Moisturizing"/>
    <x v="12"/>
    <x v="15"/>
    <x v="2"/>
    <x v="3"/>
    <n v="5"/>
    <n v="161"/>
    <n v="1085"/>
  </r>
  <r>
    <s v="Shampoo"/>
    <s v="Moisturizing"/>
    <x v="12"/>
    <x v="15"/>
    <x v="2"/>
    <x v="3"/>
    <n v="6"/>
    <n v="644"/>
    <n v="4515"/>
  </r>
  <r>
    <s v="Shampoo"/>
    <s v="Moisturizing"/>
    <x v="12"/>
    <x v="15"/>
    <x v="2"/>
    <x v="3"/>
    <n v="7"/>
    <n v="350"/>
    <n v="2366"/>
  </r>
  <r>
    <s v="Shampoo"/>
    <s v="Moisturizing"/>
    <x v="12"/>
    <x v="15"/>
    <x v="2"/>
    <x v="3"/>
    <n v="8"/>
    <n v="252"/>
    <n v="1736"/>
  </r>
  <r>
    <s v="Shampoo"/>
    <s v="Moisturizing"/>
    <x v="12"/>
    <x v="15"/>
    <x v="2"/>
    <x v="3"/>
    <n v="9"/>
    <n v="280"/>
    <n v="1939"/>
  </r>
  <r>
    <s v="Shampoo"/>
    <s v="Moisturizing"/>
    <x v="12"/>
    <x v="15"/>
    <x v="2"/>
    <x v="3"/>
    <n v="10"/>
    <n v="140"/>
    <n v="959"/>
  </r>
  <r>
    <s v="Shampoo"/>
    <s v="Moisturizing"/>
    <x v="12"/>
    <x v="15"/>
    <x v="2"/>
    <x v="3"/>
    <n v="11"/>
    <n v="182"/>
    <n v="1260"/>
  </r>
  <r>
    <s v="Shampoo"/>
    <s v="Moisturizing"/>
    <x v="12"/>
    <x v="15"/>
    <x v="2"/>
    <x v="3"/>
    <n v="12"/>
    <n v="357"/>
    <n v="2471"/>
  </r>
  <r>
    <s v="Shampoo"/>
    <s v="Moisturizing"/>
    <x v="12"/>
    <x v="15"/>
    <x v="2"/>
    <x v="4"/>
    <n v="1"/>
    <n v="175"/>
    <n v="1239"/>
  </r>
  <r>
    <s v="Shampoo"/>
    <s v="Moisturizing"/>
    <x v="12"/>
    <x v="15"/>
    <x v="2"/>
    <x v="4"/>
    <n v="2"/>
    <n v="245"/>
    <n v="1722"/>
  </r>
  <r>
    <s v="Shampoo"/>
    <s v="Moisturizing"/>
    <x v="12"/>
    <x v="15"/>
    <x v="2"/>
    <x v="4"/>
    <n v="3"/>
    <n v="126"/>
    <n v="868"/>
  </r>
  <r>
    <s v="Shampoo"/>
    <s v="Moisturizing"/>
    <x v="12"/>
    <x v="15"/>
    <x v="2"/>
    <x v="4"/>
    <n v="4"/>
    <n v="70"/>
    <n v="518"/>
  </r>
  <r>
    <s v="Shampoo"/>
    <s v="Moisturizing"/>
    <x v="12"/>
    <x v="15"/>
    <x v="2"/>
    <x v="4"/>
    <n v="5"/>
    <n v="644"/>
    <n v="4529"/>
  </r>
  <r>
    <s v="Shampoo"/>
    <s v="Moisturizing"/>
    <x v="12"/>
    <x v="15"/>
    <x v="2"/>
    <x v="4"/>
    <n v="6"/>
    <n v="357"/>
    <n v="2485"/>
  </r>
  <r>
    <s v="Shampoo"/>
    <s v="Moisturizing"/>
    <x v="12"/>
    <x v="15"/>
    <x v="2"/>
    <x v="4"/>
    <n v="7"/>
    <n v="287"/>
    <n v="1974"/>
  </r>
  <r>
    <s v="Shampoo"/>
    <s v="Moisturizing"/>
    <x v="12"/>
    <x v="15"/>
    <x v="2"/>
    <x v="4"/>
    <n v="8"/>
    <n v="196"/>
    <n v="1365"/>
  </r>
  <r>
    <s v="Shampoo"/>
    <s v="Moisturizing"/>
    <x v="12"/>
    <x v="15"/>
    <x v="2"/>
    <x v="4"/>
    <n v="9"/>
    <n v="161"/>
    <n v="1155"/>
  </r>
  <r>
    <s v="Shampoo"/>
    <s v="Moisturizing"/>
    <x v="12"/>
    <x v="15"/>
    <x v="2"/>
    <x v="4"/>
    <n v="10"/>
    <n v="49"/>
    <n v="315"/>
  </r>
  <r>
    <s v="Shampoo"/>
    <s v="Moisturizing"/>
    <x v="12"/>
    <x v="15"/>
    <x v="2"/>
    <x v="4"/>
    <n v="11"/>
    <n v="56"/>
    <n v="427"/>
  </r>
  <r>
    <s v="Shampoo"/>
    <s v="Moisturizing"/>
    <x v="12"/>
    <x v="15"/>
    <x v="2"/>
    <x v="4"/>
    <n v="12"/>
    <n v="196"/>
    <n v="1456"/>
  </r>
  <r>
    <s v="Shampoo"/>
    <s v="Moisturizing"/>
    <x v="12"/>
    <x v="15"/>
    <x v="2"/>
    <x v="5"/>
    <n v="1"/>
    <n v="371"/>
    <n v="2737"/>
  </r>
  <r>
    <s v="Shampoo"/>
    <s v="Moisturizing"/>
    <x v="12"/>
    <x v="15"/>
    <x v="2"/>
    <x v="5"/>
    <n v="2"/>
    <n v="126"/>
    <n v="903"/>
  </r>
  <r>
    <s v="Shampoo"/>
    <s v="Moisturizing"/>
    <x v="12"/>
    <x v="15"/>
    <x v="2"/>
    <x v="5"/>
    <n v="3"/>
    <n v="21"/>
    <n v="210"/>
  </r>
  <r>
    <s v="Shampoo"/>
    <s v="Moisturizing"/>
    <x v="13"/>
    <x v="16"/>
    <x v="0"/>
    <x v="0"/>
    <n v="3"/>
    <n v="70"/>
    <n v="399"/>
  </r>
  <r>
    <s v="Shampoo"/>
    <s v="Moisturizing"/>
    <x v="13"/>
    <x v="16"/>
    <x v="0"/>
    <x v="0"/>
    <n v="4"/>
    <n v="126"/>
    <n v="679"/>
  </r>
  <r>
    <s v="Shampoo"/>
    <s v="Moisturizing"/>
    <x v="13"/>
    <x v="16"/>
    <x v="0"/>
    <x v="0"/>
    <n v="5"/>
    <n v="203"/>
    <n v="1106"/>
  </r>
  <r>
    <s v="Shampoo"/>
    <s v="Moisturizing"/>
    <x v="13"/>
    <x v="16"/>
    <x v="0"/>
    <x v="0"/>
    <n v="6"/>
    <n v="665"/>
    <n v="3647"/>
  </r>
  <r>
    <s v="Shampoo"/>
    <s v="Moisturizing"/>
    <x v="13"/>
    <x v="16"/>
    <x v="0"/>
    <x v="0"/>
    <n v="7"/>
    <n v="1155"/>
    <n v="6335"/>
  </r>
  <r>
    <s v="Shampoo"/>
    <s v="Moisturizing"/>
    <x v="13"/>
    <x v="16"/>
    <x v="0"/>
    <x v="0"/>
    <n v="8"/>
    <n v="1302"/>
    <n v="7133"/>
  </r>
  <r>
    <s v="Shampoo"/>
    <s v="Moisturizing"/>
    <x v="13"/>
    <x v="16"/>
    <x v="0"/>
    <x v="0"/>
    <n v="9"/>
    <n v="2170"/>
    <n v="11914"/>
  </r>
  <r>
    <s v="Shampoo"/>
    <s v="Moisturizing"/>
    <x v="13"/>
    <x v="16"/>
    <x v="0"/>
    <x v="0"/>
    <n v="10"/>
    <n v="2324"/>
    <n v="12747"/>
  </r>
  <r>
    <s v="Shampoo"/>
    <s v="Moisturizing"/>
    <x v="13"/>
    <x v="16"/>
    <x v="0"/>
    <x v="0"/>
    <n v="11"/>
    <n v="2604"/>
    <n v="14308"/>
  </r>
  <r>
    <s v="Shampoo"/>
    <s v="Moisturizing"/>
    <x v="13"/>
    <x v="16"/>
    <x v="0"/>
    <x v="0"/>
    <n v="12"/>
    <n v="2443"/>
    <n v="13426"/>
  </r>
  <r>
    <s v="Shampoo"/>
    <s v="Moisturizing"/>
    <x v="13"/>
    <x v="16"/>
    <x v="0"/>
    <x v="1"/>
    <n v="1"/>
    <n v="2597"/>
    <n v="15568"/>
  </r>
  <r>
    <s v="Shampoo"/>
    <s v="Moisturizing"/>
    <x v="13"/>
    <x v="16"/>
    <x v="0"/>
    <x v="1"/>
    <n v="2"/>
    <n v="2268"/>
    <n v="13573"/>
  </r>
  <r>
    <s v="Shampoo"/>
    <s v="Moisturizing"/>
    <x v="13"/>
    <x v="16"/>
    <x v="0"/>
    <x v="1"/>
    <n v="3"/>
    <n v="2324"/>
    <n v="13930"/>
  </r>
  <r>
    <s v="Shampoo"/>
    <s v="Moisturizing"/>
    <x v="13"/>
    <x v="16"/>
    <x v="0"/>
    <x v="1"/>
    <n v="4"/>
    <n v="2863"/>
    <n v="17171"/>
  </r>
  <r>
    <s v="Shampoo"/>
    <s v="Moisturizing"/>
    <x v="13"/>
    <x v="16"/>
    <x v="0"/>
    <x v="1"/>
    <n v="5"/>
    <n v="2499"/>
    <n v="14973"/>
  </r>
  <r>
    <s v="Shampoo"/>
    <s v="Moisturizing"/>
    <x v="13"/>
    <x v="16"/>
    <x v="0"/>
    <x v="1"/>
    <n v="6"/>
    <n v="3486"/>
    <n v="20888"/>
  </r>
  <r>
    <s v="Shampoo"/>
    <s v="Moisturizing"/>
    <x v="13"/>
    <x v="16"/>
    <x v="0"/>
    <x v="1"/>
    <n v="7"/>
    <n v="2408"/>
    <n v="14406"/>
  </r>
  <r>
    <s v="Shampoo"/>
    <s v="Moisturizing"/>
    <x v="13"/>
    <x v="16"/>
    <x v="0"/>
    <x v="1"/>
    <n v="8"/>
    <n v="2429"/>
    <n v="14560"/>
  </r>
  <r>
    <s v="Shampoo"/>
    <s v="Moisturizing"/>
    <x v="13"/>
    <x v="16"/>
    <x v="0"/>
    <x v="1"/>
    <n v="9"/>
    <n v="2660"/>
    <n v="15939"/>
  </r>
  <r>
    <s v="Shampoo"/>
    <s v="Moisturizing"/>
    <x v="13"/>
    <x v="16"/>
    <x v="0"/>
    <x v="1"/>
    <n v="10"/>
    <n v="3010"/>
    <n v="18011"/>
  </r>
  <r>
    <s v="Shampoo"/>
    <s v="Moisturizing"/>
    <x v="13"/>
    <x v="16"/>
    <x v="0"/>
    <x v="1"/>
    <n v="11"/>
    <n v="2653"/>
    <n v="15883"/>
  </r>
  <r>
    <s v="Shampoo"/>
    <s v="Moisturizing"/>
    <x v="13"/>
    <x v="16"/>
    <x v="0"/>
    <x v="1"/>
    <n v="12"/>
    <n v="2513"/>
    <n v="15050"/>
  </r>
  <r>
    <s v="Shampoo"/>
    <s v="Moisturizing"/>
    <x v="13"/>
    <x v="16"/>
    <x v="0"/>
    <x v="2"/>
    <n v="1"/>
    <n v="3332"/>
    <n v="19957"/>
  </r>
  <r>
    <s v="Shampoo"/>
    <s v="Moisturizing"/>
    <x v="13"/>
    <x v="16"/>
    <x v="0"/>
    <x v="2"/>
    <n v="2"/>
    <n v="2639"/>
    <n v="15792"/>
  </r>
  <r>
    <s v="Shampoo"/>
    <s v="Moisturizing"/>
    <x v="13"/>
    <x v="16"/>
    <x v="0"/>
    <x v="2"/>
    <n v="3"/>
    <n v="3731"/>
    <n v="22351"/>
  </r>
  <r>
    <s v="Shampoo"/>
    <s v="Moisturizing"/>
    <x v="13"/>
    <x v="16"/>
    <x v="0"/>
    <x v="2"/>
    <n v="4"/>
    <n v="3262"/>
    <n v="19537"/>
  </r>
  <r>
    <s v="Shampoo"/>
    <s v="Moisturizing"/>
    <x v="13"/>
    <x v="16"/>
    <x v="0"/>
    <x v="2"/>
    <n v="5"/>
    <n v="2660"/>
    <n v="15953"/>
  </r>
  <r>
    <s v="Shampoo"/>
    <s v="Moisturizing"/>
    <x v="13"/>
    <x v="16"/>
    <x v="0"/>
    <x v="2"/>
    <n v="6"/>
    <n v="3297"/>
    <n v="19726"/>
  </r>
  <r>
    <s v="Shampoo"/>
    <s v="Moisturizing"/>
    <x v="13"/>
    <x v="16"/>
    <x v="0"/>
    <x v="2"/>
    <n v="7"/>
    <n v="3731"/>
    <n v="22372"/>
  </r>
  <r>
    <s v="Shampoo"/>
    <s v="Moisturizing"/>
    <x v="13"/>
    <x v="16"/>
    <x v="0"/>
    <x v="2"/>
    <n v="8"/>
    <n v="2884"/>
    <n v="17290"/>
  </r>
  <r>
    <s v="Shampoo"/>
    <s v="Moisturizing"/>
    <x v="13"/>
    <x v="16"/>
    <x v="0"/>
    <x v="2"/>
    <n v="9"/>
    <n v="2723"/>
    <n v="16331"/>
  </r>
  <r>
    <s v="Shampoo"/>
    <s v="Moisturizing"/>
    <x v="13"/>
    <x v="16"/>
    <x v="0"/>
    <x v="2"/>
    <n v="10"/>
    <n v="3969"/>
    <n v="23751"/>
  </r>
  <r>
    <s v="Shampoo"/>
    <s v="Moisturizing"/>
    <x v="13"/>
    <x v="16"/>
    <x v="0"/>
    <x v="2"/>
    <n v="11"/>
    <n v="2310"/>
    <n v="13832"/>
  </r>
  <r>
    <s v="Shampoo"/>
    <s v="Moisturizing"/>
    <x v="13"/>
    <x v="16"/>
    <x v="0"/>
    <x v="2"/>
    <n v="12"/>
    <n v="3108"/>
    <n v="18620"/>
  </r>
  <r>
    <s v="Shampoo"/>
    <s v="Moisturizing"/>
    <x v="13"/>
    <x v="16"/>
    <x v="0"/>
    <x v="3"/>
    <n v="1"/>
    <n v="2968"/>
    <n v="17759"/>
  </r>
  <r>
    <s v="Shampoo"/>
    <s v="Moisturizing"/>
    <x v="13"/>
    <x v="16"/>
    <x v="0"/>
    <x v="3"/>
    <n v="2"/>
    <n v="2625"/>
    <n v="15715"/>
  </r>
  <r>
    <s v="Shampoo"/>
    <s v="Moisturizing"/>
    <x v="13"/>
    <x v="16"/>
    <x v="0"/>
    <x v="3"/>
    <n v="3"/>
    <n v="2926"/>
    <n v="17521"/>
  </r>
  <r>
    <s v="Shampoo"/>
    <s v="Moisturizing"/>
    <x v="13"/>
    <x v="16"/>
    <x v="0"/>
    <x v="3"/>
    <n v="4"/>
    <n v="3087"/>
    <n v="18473"/>
  </r>
  <r>
    <s v="Shampoo"/>
    <s v="Moisturizing"/>
    <x v="13"/>
    <x v="16"/>
    <x v="0"/>
    <x v="3"/>
    <n v="5"/>
    <n v="2527"/>
    <n v="15127"/>
  </r>
  <r>
    <s v="Shampoo"/>
    <s v="Moisturizing"/>
    <x v="13"/>
    <x v="16"/>
    <x v="0"/>
    <x v="3"/>
    <n v="6"/>
    <n v="2863"/>
    <n v="17157"/>
  </r>
  <r>
    <s v="Shampoo"/>
    <s v="Moisturizing"/>
    <x v="13"/>
    <x v="16"/>
    <x v="0"/>
    <x v="3"/>
    <n v="7"/>
    <n v="2751"/>
    <n v="16492"/>
  </r>
  <r>
    <s v="Shampoo"/>
    <s v="Moisturizing"/>
    <x v="13"/>
    <x v="16"/>
    <x v="0"/>
    <x v="3"/>
    <n v="8"/>
    <n v="2618"/>
    <n v="15687"/>
  </r>
  <r>
    <s v="Shampoo"/>
    <s v="Moisturizing"/>
    <x v="13"/>
    <x v="16"/>
    <x v="0"/>
    <x v="3"/>
    <n v="9"/>
    <n v="2996"/>
    <n v="17927"/>
  </r>
  <r>
    <s v="Shampoo"/>
    <s v="Moisturizing"/>
    <x v="13"/>
    <x v="16"/>
    <x v="0"/>
    <x v="3"/>
    <n v="10"/>
    <n v="2716"/>
    <n v="16282"/>
  </r>
  <r>
    <s v="Shampoo"/>
    <s v="Moisturizing"/>
    <x v="13"/>
    <x v="16"/>
    <x v="0"/>
    <x v="3"/>
    <n v="11"/>
    <n v="2793"/>
    <n v="16751"/>
  </r>
  <r>
    <s v="Shampoo"/>
    <s v="Moisturizing"/>
    <x v="13"/>
    <x v="16"/>
    <x v="0"/>
    <x v="3"/>
    <n v="12"/>
    <n v="3640"/>
    <n v="22358"/>
  </r>
  <r>
    <s v="Shampoo"/>
    <s v="Moisturizing"/>
    <x v="13"/>
    <x v="16"/>
    <x v="0"/>
    <x v="4"/>
    <n v="1"/>
    <n v="2709"/>
    <n v="17535"/>
  </r>
  <r>
    <s v="Shampoo"/>
    <s v="Moisturizing"/>
    <x v="13"/>
    <x v="16"/>
    <x v="0"/>
    <x v="4"/>
    <n v="2"/>
    <n v="2793"/>
    <n v="18109"/>
  </r>
  <r>
    <s v="Shampoo"/>
    <s v="Moisturizing"/>
    <x v="13"/>
    <x v="16"/>
    <x v="0"/>
    <x v="4"/>
    <n v="3"/>
    <n v="2856"/>
    <n v="18508"/>
  </r>
  <r>
    <s v="Shampoo"/>
    <s v="Moisturizing"/>
    <x v="13"/>
    <x v="16"/>
    <x v="0"/>
    <x v="4"/>
    <n v="4"/>
    <n v="2877"/>
    <n v="18648"/>
  </r>
  <r>
    <s v="Shampoo"/>
    <s v="Moisturizing"/>
    <x v="13"/>
    <x v="16"/>
    <x v="0"/>
    <x v="4"/>
    <n v="5"/>
    <n v="3108"/>
    <n v="20125"/>
  </r>
  <r>
    <s v="Shampoo"/>
    <s v="Moisturizing"/>
    <x v="13"/>
    <x v="16"/>
    <x v="0"/>
    <x v="4"/>
    <n v="6"/>
    <n v="3290"/>
    <n v="21336"/>
  </r>
  <r>
    <s v="Shampoo"/>
    <s v="Moisturizing"/>
    <x v="13"/>
    <x v="16"/>
    <x v="0"/>
    <x v="4"/>
    <n v="7"/>
    <n v="2772"/>
    <n v="17983"/>
  </r>
  <r>
    <s v="Shampoo"/>
    <s v="Moisturizing"/>
    <x v="13"/>
    <x v="16"/>
    <x v="0"/>
    <x v="4"/>
    <n v="8"/>
    <n v="2905"/>
    <n v="18809"/>
  </r>
  <r>
    <s v="Shampoo"/>
    <s v="Moisturizing"/>
    <x v="13"/>
    <x v="16"/>
    <x v="0"/>
    <x v="4"/>
    <n v="9"/>
    <n v="3206"/>
    <n v="20783"/>
  </r>
  <r>
    <s v="Shampoo"/>
    <s v="Moisturizing"/>
    <x v="13"/>
    <x v="16"/>
    <x v="0"/>
    <x v="4"/>
    <n v="10"/>
    <n v="3444"/>
    <n v="22295"/>
  </r>
  <r>
    <s v="Shampoo"/>
    <s v="Moisturizing"/>
    <x v="13"/>
    <x v="16"/>
    <x v="0"/>
    <x v="4"/>
    <n v="11"/>
    <n v="3262"/>
    <n v="21147"/>
  </r>
  <r>
    <s v="Shampoo"/>
    <s v="Moisturizing"/>
    <x v="13"/>
    <x v="16"/>
    <x v="0"/>
    <x v="4"/>
    <n v="12"/>
    <n v="3682"/>
    <n v="23884"/>
  </r>
  <r>
    <s v="Shampoo"/>
    <s v="Moisturizing"/>
    <x v="13"/>
    <x v="16"/>
    <x v="0"/>
    <x v="5"/>
    <n v="1"/>
    <n v="2674"/>
    <n v="17318"/>
  </r>
  <r>
    <s v="Shampoo"/>
    <s v="Moisturizing"/>
    <x v="13"/>
    <x v="16"/>
    <x v="0"/>
    <x v="5"/>
    <n v="2"/>
    <n v="3325"/>
    <n v="21567"/>
  </r>
  <r>
    <s v="Shampoo"/>
    <s v="Moisturizing"/>
    <x v="13"/>
    <x v="16"/>
    <x v="0"/>
    <x v="5"/>
    <n v="3"/>
    <n v="4137"/>
    <n v="26789"/>
  </r>
  <r>
    <s v="Shampoo"/>
    <s v="Moisturizing"/>
    <x v="13"/>
    <x v="16"/>
    <x v="1"/>
    <x v="0"/>
    <n v="2"/>
    <n v="35"/>
    <n v="196"/>
  </r>
  <r>
    <s v="Shampoo"/>
    <s v="Moisturizing"/>
    <x v="13"/>
    <x v="16"/>
    <x v="1"/>
    <x v="0"/>
    <n v="3"/>
    <n v="357"/>
    <n v="1974"/>
  </r>
  <r>
    <s v="Shampoo"/>
    <s v="Moisturizing"/>
    <x v="13"/>
    <x v="16"/>
    <x v="1"/>
    <x v="0"/>
    <n v="4"/>
    <n v="168"/>
    <n v="924"/>
  </r>
  <r>
    <s v="Shampoo"/>
    <s v="Moisturizing"/>
    <x v="13"/>
    <x v="16"/>
    <x v="1"/>
    <x v="0"/>
    <n v="5"/>
    <n v="189"/>
    <n v="1029"/>
  </r>
  <r>
    <s v="Shampoo"/>
    <s v="Moisturizing"/>
    <x v="13"/>
    <x v="16"/>
    <x v="1"/>
    <x v="0"/>
    <n v="6"/>
    <n v="455"/>
    <n v="2492"/>
  </r>
  <r>
    <s v="Shampoo"/>
    <s v="Moisturizing"/>
    <x v="13"/>
    <x v="16"/>
    <x v="1"/>
    <x v="0"/>
    <n v="7"/>
    <n v="322"/>
    <n v="1771"/>
  </r>
  <r>
    <s v="Shampoo"/>
    <s v="Moisturizing"/>
    <x v="13"/>
    <x v="16"/>
    <x v="1"/>
    <x v="0"/>
    <n v="8"/>
    <n v="595"/>
    <n v="3248"/>
  </r>
  <r>
    <s v="Shampoo"/>
    <s v="Moisturizing"/>
    <x v="13"/>
    <x v="16"/>
    <x v="1"/>
    <x v="0"/>
    <n v="9"/>
    <n v="742"/>
    <n v="4060"/>
  </r>
  <r>
    <s v="Shampoo"/>
    <s v="Moisturizing"/>
    <x v="13"/>
    <x v="16"/>
    <x v="1"/>
    <x v="0"/>
    <n v="10"/>
    <n v="854"/>
    <n v="4711"/>
  </r>
  <r>
    <s v="Shampoo"/>
    <s v="Moisturizing"/>
    <x v="13"/>
    <x v="16"/>
    <x v="1"/>
    <x v="0"/>
    <n v="11"/>
    <n v="700"/>
    <n v="3850"/>
  </r>
  <r>
    <s v="Shampoo"/>
    <s v="Moisturizing"/>
    <x v="13"/>
    <x v="16"/>
    <x v="1"/>
    <x v="0"/>
    <n v="12"/>
    <n v="651"/>
    <n v="3584"/>
  </r>
  <r>
    <s v="Shampoo"/>
    <s v="Moisturizing"/>
    <x v="13"/>
    <x v="16"/>
    <x v="1"/>
    <x v="1"/>
    <n v="1"/>
    <n v="791"/>
    <n v="4739"/>
  </r>
  <r>
    <s v="Shampoo"/>
    <s v="Moisturizing"/>
    <x v="13"/>
    <x v="16"/>
    <x v="1"/>
    <x v="1"/>
    <n v="2"/>
    <n v="826"/>
    <n v="4963"/>
  </r>
  <r>
    <s v="Shampoo"/>
    <s v="Moisturizing"/>
    <x v="13"/>
    <x v="16"/>
    <x v="1"/>
    <x v="1"/>
    <n v="3"/>
    <n v="595"/>
    <n v="3570"/>
  </r>
  <r>
    <s v="Shampoo"/>
    <s v="Moisturizing"/>
    <x v="13"/>
    <x v="16"/>
    <x v="1"/>
    <x v="1"/>
    <n v="4"/>
    <n v="609"/>
    <n v="3668"/>
  </r>
  <r>
    <s v="Shampoo"/>
    <s v="Moisturizing"/>
    <x v="13"/>
    <x v="16"/>
    <x v="1"/>
    <x v="1"/>
    <n v="5"/>
    <n v="476"/>
    <n v="2863"/>
  </r>
  <r>
    <s v="Shampoo"/>
    <s v="Moisturizing"/>
    <x v="13"/>
    <x v="16"/>
    <x v="1"/>
    <x v="1"/>
    <n v="6"/>
    <n v="525"/>
    <n v="3143"/>
  </r>
  <r>
    <s v="Shampoo"/>
    <s v="Moisturizing"/>
    <x v="13"/>
    <x v="16"/>
    <x v="1"/>
    <x v="1"/>
    <n v="7"/>
    <n v="770"/>
    <n v="4634"/>
  </r>
  <r>
    <s v="Shampoo"/>
    <s v="Moisturizing"/>
    <x v="13"/>
    <x v="16"/>
    <x v="1"/>
    <x v="1"/>
    <n v="8"/>
    <n v="560"/>
    <n v="3374"/>
  </r>
  <r>
    <s v="Shampoo"/>
    <s v="Moisturizing"/>
    <x v="13"/>
    <x v="16"/>
    <x v="1"/>
    <x v="1"/>
    <n v="9"/>
    <n v="819"/>
    <n v="4907"/>
  </r>
  <r>
    <s v="Shampoo"/>
    <s v="Moisturizing"/>
    <x v="13"/>
    <x v="16"/>
    <x v="1"/>
    <x v="1"/>
    <n v="10"/>
    <n v="1050"/>
    <n v="6307"/>
  </r>
  <r>
    <s v="Shampoo"/>
    <s v="Moisturizing"/>
    <x v="13"/>
    <x v="16"/>
    <x v="1"/>
    <x v="1"/>
    <n v="11"/>
    <n v="1155"/>
    <n v="6909"/>
  </r>
  <r>
    <s v="Shampoo"/>
    <s v="Moisturizing"/>
    <x v="13"/>
    <x v="16"/>
    <x v="1"/>
    <x v="1"/>
    <n v="12"/>
    <n v="861"/>
    <n v="5145"/>
  </r>
  <r>
    <s v="Shampoo"/>
    <s v="Moisturizing"/>
    <x v="13"/>
    <x v="16"/>
    <x v="1"/>
    <x v="2"/>
    <n v="1"/>
    <n v="1323"/>
    <n v="7903"/>
  </r>
  <r>
    <s v="Shampoo"/>
    <s v="Moisturizing"/>
    <x v="13"/>
    <x v="16"/>
    <x v="1"/>
    <x v="2"/>
    <n v="2"/>
    <n v="1302"/>
    <n v="7819"/>
  </r>
  <r>
    <s v="Shampoo"/>
    <s v="Moisturizing"/>
    <x v="13"/>
    <x v="16"/>
    <x v="1"/>
    <x v="2"/>
    <n v="3"/>
    <n v="1302"/>
    <n v="7812"/>
  </r>
  <r>
    <s v="Shampoo"/>
    <s v="Moisturizing"/>
    <x v="13"/>
    <x v="16"/>
    <x v="1"/>
    <x v="2"/>
    <n v="4"/>
    <n v="1120"/>
    <n v="6713"/>
  </r>
  <r>
    <s v="Shampoo"/>
    <s v="Moisturizing"/>
    <x v="13"/>
    <x v="16"/>
    <x v="1"/>
    <x v="2"/>
    <n v="5"/>
    <n v="1071"/>
    <n v="6412"/>
  </r>
  <r>
    <s v="Shampoo"/>
    <s v="Moisturizing"/>
    <x v="13"/>
    <x v="16"/>
    <x v="1"/>
    <x v="2"/>
    <n v="6"/>
    <n v="1225"/>
    <n v="7322"/>
  </r>
  <r>
    <s v="Shampoo"/>
    <s v="Moisturizing"/>
    <x v="13"/>
    <x v="16"/>
    <x v="1"/>
    <x v="2"/>
    <n v="7"/>
    <n v="1470"/>
    <n v="8813"/>
  </r>
  <r>
    <s v="Shampoo"/>
    <s v="Moisturizing"/>
    <x v="13"/>
    <x v="16"/>
    <x v="1"/>
    <x v="2"/>
    <n v="8"/>
    <n v="896"/>
    <n v="5376"/>
  </r>
  <r>
    <s v="Shampoo"/>
    <s v="Moisturizing"/>
    <x v="13"/>
    <x v="16"/>
    <x v="1"/>
    <x v="2"/>
    <n v="9"/>
    <n v="1568"/>
    <n v="9415"/>
  </r>
  <r>
    <s v="Shampoo"/>
    <s v="Moisturizing"/>
    <x v="13"/>
    <x v="16"/>
    <x v="1"/>
    <x v="2"/>
    <n v="10"/>
    <n v="1204"/>
    <n v="7217"/>
  </r>
  <r>
    <s v="Shampoo"/>
    <s v="Moisturizing"/>
    <x v="13"/>
    <x v="16"/>
    <x v="1"/>
    <x v="2"/>
    <n v="11"/>
    <n v="1260"/>
    <n v="7546"/>
  </r>
  <r>
    <s v="Shampoo"/>
    <s v="Moisturizing"/>
    <x v="13"/>
    <x v="16"/>
    <x v="1"/>
    <x v="2"/>
    <n v="12"/>
    <n v="1673"/>
    <n v="10010"/>
  </r>
  <r>
    <s v="Shampoo"/>
    <s v="Moisturizing"/>
    <x v="13"/>
    <x v="16"/>
    <x v="1"/>
    <x v="3"/>
    <n v="1"/>
    <n v="1092"/>
    <n v="6559"/>
  </r>
  <r>
    <s v="Shampoo"/>
    <s v="Moisturizing"/>
    <x v="13"/>
    <x v="16"/>
    <x v="1"/>
    <x v="3"/>
    <n v="2"/>
    <n v="1246"/>
    <n v="7455"/>
  </r>
  <r>
    <s v="Shampoo"/>
    <s v="Moisturizing"/>
    <x v="13"/>
    <x v="16"/>
    <x v="1"/>
    <x v="3"/>
    <n v="3"/>
    <n v="1512"/>
    <n v="9051"/>
  </r>
  <r>
    <s v="Shampoo"/>
    <s v="Moisturizing"/>
    <x v="13"/>
    <x v="16"/>
    <x v="1"/>
    <x v="3"/>
    <n v="4"/>
    <n v="1001"/>
    <n v="5978"/>
  </r>
  <r>
    <s v="Shampoo"/>
    <s v="Moisturizing"/>
    <x v="13"/>
    <x v="16"/>
    <x v="1"/>
    <x v="3"/>
    <n v="5"/>
    <n v="1197"/>
    <n v="7182"/>
  </r>
  <r>
    <s v="Shampoo"/>
    <s v="Moisturizing"/>
    <x v="13"/>
    <x v="16"/>
    <x v="1"/>
    <x v="3"/>
    <n v="6"/>
    <n v="1442"/>
    <n v="8638"/>
  </r>
  <r>
    <s v="Shampoo"/>
    <s v="Moisturizing"/>
    <x v="13"/>
    <x v="16"/>
    <x v="1"/>
    <x v="3"/>
    <n v="7"/>
    <n v="896"/>
    <n v="5383"/>
  </r>
  <r>
    <s v="Shampoo"/>
    <s v="Moisturizing"/>
    <x v="13"/>
    <x v="16"/>
    <x v="1"/>
    <x v="3"/>
    <n v="8"/>
    <n v="1183"/>
    <n v="7098"/>
  </r>
  <r>
    <s v="Shampoo"/>
    <s v="Moisturizing"/>
    <x v="13"/>
    <x v="16"/>
    <x v="1"/>
    <x v="3"/>
    <n v="9"/>
    <n v="1141"/>
    <n v="6825"/>
  </r>
  <r>
    <s v="Shampoo"/>
    <s v="Moisturizing"/>
    <x v="13"/>
    <x v="16"/>
    <x v="1"/>
    <x v="3"/>
    <n v="10"/>
    <n v="1351"/>
    <n v="8113"/>
  </r>
  <r>
    <s v="Shampoo"/>
    <s v="Moisturizing"/>
    <x v="13"/>
    <x v="16"/>
    <x v="1"/>
    <x v="3"/>
    <n v="11"/>
    <n v="1260"/>
    <n v="7560"/>
  </r>
  <r>
    <s v="Shampoo"/>
    <s v="Moisturizing"/>
    <x v="13"/>
    <x v="16"/>
    <x v="1"/>
    <x v="3"/>
    <n v="12"/>
    <n v="1729"/>
    <n v="10640"/>
  </r>
  <r>
    <s v="Shampoo"/>
    <s v="Moisturizing"/>
    <x v="13"/>
    <x v="16"/>
    <x v="1"/>
    <x v="4"/>
    <n v="1"/>
    <n v="1036"/>
    <n v="6720"/>
  </r>
  <r>
    <s v="Shampoo"/>
    <s v="Moisturizing"/>
    <x v="13"/>
    <x v="16"/>
    <x v="1"/>
    <x v="4"/>
    <n v="2"/>
    <n v="1141"/>
    <n v="7406"/>
  </r>
  <r>
    <s v="Shampoo"/>
    <s v="Moisturizing"/>
    <x v="13"/>
    <x v="16"/>
    <x v="1"/>
    <x v="4"/>
    <n v="3"/>
    <n v="1085"/>
    <n v="7028"/>
  </r>
  <r>
    <s v="Shampoo"/>
    <s v="Moisturizing"/>
    <x v="13"/>
    <x v="16"/>
    <x v="1"/>
    <x v="4"/>
    <n v="4"/>
    <n v="1043"/>
    <n v="6776"/>
  </r>
  <r>
    <s v="Shampoo"/>
    <s v="Moisturizing"/>
    <x v="13"/>
    <x v="16"/>
    <x v="1"/>
    <x v="4"/>
    <n v="5"/>
    <n v="1582"/>
    <n v="10269"/>
  </r>
  <r>
    <s v="Shampoo"/>
    <s v="Moisturizing"/>
    <x v="13"/>
    <x v="16"/>
    <x v="1"/>
    <x v="4"/>
    <n v="6"/>
    <n v="1715"/>
    <n v="11095"/>
  </r>
  <r>
    <s v="Shampoo"/>
    <s v="Moisturizing"/>
    <x v="13"/>
    <x v="16"/>
    <x v="1"/>
    <x v="4"/>
    <n v="7"/>
    <n v="1253"/>
    <n v="8134"/>
  </r>
  <r>
    <s v="Shampoo"/>
    <s v="Moisturizing"/>
    <x v="13"/>
    <x v="16"/>
    <x v="1"/>
    <x v="4"/>
    <n v="8"/>
    <n v="1484"/>
    <n v="9618"/>
  </r>
  <r>
    <s v="Shampoo"/>
    <s v="Moisturizing"/>
    <x v="13"/>
    <x v="16"/>
    <x v="1"/>
    <x v="4"/>
    <n v="9"/>
    <n v="1183"/>
    <n v="7665"/>
  </r>
  <r>
    <s v="Shampoo"/>
    <s v="Moisturizing"/>
    <x v="13"/>
    <x v="16"/>
    <x v="1"/>
    <x v="4"/>
    <n v="10"/>
    <n v="1323"/>
    <n v="8568"/>
  </r>
  <r>
    <s v="Shampoo"/>
    <s v="Moisturizing"/>
    <x v="13"/>
    <x v="16"/>
    <x v="1"/>
    <x v="4"/>
    <n v="11"/>
    <n v="1155"/>
    <n v="7490"/>
  </r>
  <r>
    <s v="Shampoo"/>
    <s v="Moisturizing"/>
    <x v="13"/>
    <x v="16"/>
    <x v="1"/>
    <x v="4"/>
    <n v="12"/>
    <n v="1351"/>
    <n v="8771"/>
  </r>
  <r>
    <s v="Shampoo"/>
    <s v="Moisturizing"/>
    <x v="13"/>
    <x v="16"/>
    <x v="1"/>
    <x v="5"/>
    <n v="1"/>
    <n v="1043"/>
    <n v="6762"/>
  </r>
  <r>
    <s v="Shampoo"/>
    <s v="Moisturizing"/>
    <x v="13"/>
    <x v="16"/>
    <x v="1"/>
    <x v="5"/>
    <n v="2"/>
    <n v="938"/>
    <n v="6097"/>
  </r>
  <r>
    <s v="Shampoo"/>
    <s v="Moisturizing"/>
    <x v="13"/>
    <x v="16"/>
    <x v="1"/>
    <x v="5"/>
    <n v="3"/>
    <n v="1645"/>
    <n v="10647"/>
  </r>
  <r>
    <s v="Shampoo"/>
    <s v="Moisturizing"/>
    <x v="13"/>
    <x v="16"/>
    <x v="2"/>
    <x v="0"/>
    <n v="5"/>
    <n v="91"/>
    <n v="483"/>
  </r>
  <r>
    <s v="Shampoo"/>
    <s v="Moisturizing"/>
    <x v="13"/>
    <x v="16"/>
    <x v="2"/>
    <x v="0"/>
    <n v="6"/>
    <n v="70"/>
    <n v="399"/>
  </r>
  <r>
    <s v="Shampoo"/>
    <s v="Moisturizing"/>
    <x v="13"/>
    <x v="16"/>
    <x v="2"/>
    <x v="0"/>
    <n v="7"/>
    <n v="56"/>
    <n v="301"/>
  </r>
  <r>
    <s v="Shampoo"/>
    <s v="Moisturizing"/>
    <x v="13"/>
    <x v="16"/>
    <x v="2"/>
    <x v="0"/>
    <n v="8"/>
    <n v="364"/>
    <n v="1995"/>
  </r>
  <r>
    <s v="Shampoo"/>
    <s v="Moisturizing"/>
    <x v="13"/>
    <x v="16"/>
    <x v="2"/>
    <x v="0"/>
    <n v="9"/>
    <n v="105"/>
    <n v="588"/>
  </r>
  <r>
    <s v="Shampoo"/>
    <s v="Moisturizing"/>
    <x v="13"/>
    <x v="16"/>
    <x v="2"/>
    <x v="0"/>
    <n v="10"/>
    <n v="259"/>
    <n v="1421"/>
  </r>
  <r>
    <s v="Shampoo"/>
    <s v="Moisturizing"/>
    <x v="13"/>
    <x v="16"/>
    <x v="2"/>
    <x v="0"/>
    <n v="11"/>
    <n v="301"/>
    <n v="1666"/>
  </r>
  <r>
    <s v="Shampoo"/>
    <s v="Moisturizing"/>
    <x v="13"/>
    <x v="16"/>
    <x v="2"/>
    <x v="0"/>
    <n v="12"/>
    <n v="371"/>
    <n v="2023"/>
  </r>
  <r>
    <s v="Shampoo"/>
    <s v="Moisturizing"/>
    <x v="13"/>
    <x v="16"/>
    <x v="2"/>
    <x v="1"/>
    <n v="1"/>
    <n v="322"/>
    <n v="1925"/>
  </r>
  <r>
    <s v="Shampoo"/>
    <s v="Moisturizing"/>
    <x v="13"/>
    <x v="16"/>
    <x v="2"/>
    <x v="1"/>
    <n v="2"/>
    <n v="322"/>
    <n v="1939"/>
  </r>
  <r>
    <s v="Shampoo"/>
    <s v="Moisturizing"/>
    <x v="13"/>
    <x v="16"/>
    <x v="2"/>
    <x v="1"/>
    <n v="3"/>
    <n v="329"/>
    <n v="1953"/>
  </r>
  <r>
    <s v="Shampoo"/>
    <s v="Moisturizing"/>
    <x v="13"/>
    <x v="16"/>
    <x v="2"/>
    <x v="1"/>
    <n v="4"/>
    <n v="161"/>
    <n v="952"/>
  </r>
  <r>
    <s v="Shampoo"/>
    <s v="Moisturizing"/>
    <x v="13"/>
    <x v="16"/>
    <x v="2"/>
    <x v="1"/>
    <n v="5"/>
    <n v="385"/>
    <n v="2310"/>
  </r>
  <r>
    <s v="Shampoo"/>
    <s v="Moisturizing"/>
    <x v="13"/>
    <x v="16"/>
    <x v="2"/>
    <x v="1"/>
    <n v="6"/>
    <n v="203"/>
    <n v="1218"/>
  </r>
  <r>
    <s v="Shampoo"/>
    <s v="Moisturizing"/>
    <x v="13"/>
    <x v="16"/>
    <x v="2"/>
    <x v="1"/>
    <n v="7"/>
    <n v="469"/>
    <n v="2828"/>
  </r>
  <r>
    <s v="Shampoo"/>
    <s v="Moisturizing"/>
    <x v="13"/>
    <x v="16"/>
    <x v="2"/>
    <x v="1"/>
    <n v="8"/>
    <n v="392"/>
    <n v="2352"/>
  </r>
  <r>
    <s v="Shampoo"/>
    <s v="Moisturizing"/>
    <x v="13"/>
    <x v="16"/>
    <x v="2"/>
    <x v="1"/>
    <n v="9"/>
    <n v="658"/>
    <n v="3941"/>
  </r>
  <r>
    <s v="Shampoo"/>
    <s v="Moisturizing"/>
    <x v="13"/>
    <x v="16"/>
    <x v="2"/>
    <x v="1"/>
    <n v="10"/>
    <n v="406"/>
    <n v="2450"/>
  </r>
  <r>
    <s v="Shampoo"/>
    <s v="Moisturizing"/>
    <x v="13"/>
    <x v="16"/>
    <x v="2"/>
    <x v="1"/>
    <n v="11"/>
    <n v="280"/>
    <n v="1680"/>
  </r>
  <r>
    <s v="Shampoo"/>
    <s v="Moisturizing"/>
    <x v="13"/>
    <x v="16"/>
    <x v="2"/>
    <x v="1"/>
    <n v="12"/>
    <n v="539"/>
    <n v="3227"/>
  </r>
  <r>
    <s v="Shampoo"/>
    <s v="Moisturizing"/>
    <x v="13"/>
    <x v="16"/>
    <x v="2"/>
    <x v="2"/>
    <n v="1"/>
    <n v="532"/>
    <n v="3199"/>
  </r>
  <r>
    <s v="Shampoo"/>
    <s v="Moisturizing"/>
    <x v="13"/>
    <x v="16"/>
    <x v="2"/>
    <x v="2"/>
    <n v="2"/>
    <n v="357"/>
    <n v="2142"/>
  </r>
  <r>
    <s v="Shampoo"/>
    <s v="Moisturizing"/>
    <x v="13"/>
    <x v="16"/>
    <x v="2"/>
    <x v="2"/>
    <n v="3"/>
    <n v="238"/>
    <n v="1442"/>
  </r>
  <r>
    <s v="Shampoo"/>
    <s v="Moisturizing"/>
    <x v="13"/>
    <x v="16"/>
    <x v="2"/>
    <x v="2"/>
    <n v="4"/>
    <n v="105"/>
    <n v="616"/>
  </r>
  <r>
    <s v="Shampoo"/>
    <s v="Moisturizing"/>
    <x v="13"/>
    <x v="16"/>
    <x v="2"/>
    <x v="2"/>
    <n v="5"/>
    <n v="315"/>
    <n v="1890"/>
  </r>
  <r>
    <s v="Shampoo"/>
    <s v="Moisturizing"/>
    <x v="13"/>
    <x v="16"/>
    <x v="2"/>
    <x v="2"/>
    <n v="6"/>
    <n v="427"/>
    <n v="2576"/>
  </r>
  <r>
    <s v="Shampoo"/>
    <s v="Moisturizing"/>
    <x v="13"/>
    <x v="16"/>
    <x v="2"/>
    <x v="2"/>
    <n v="7"/>
    <n v="343"/>
    <n v="2051"/>
  </r>
  <r>
    <s v="Shampoo"/>
    <s v="Moisturizing"/>
    <x v="13"/>
    <x v="16"/>
    <x v="2"/>
    <x v="2"/>
    <n v="8"/>
    <n v="441"/>
    <n v="2618"/>
  </r>
  <r>
    <s v="Shampoo"/>
    <s v="Moisturizing"/>
    <x v="13"/>
    <x v="16"/>
    <x v="2"/>
    <x v="2"/>
    <n v="9"/>
    <n v="210"/>
    <n v="1260"/>
  </r>
  <r>
    <s v="Shampoo"/>
    <s v="Moisturizing"/>
    <x v="13"/>
    <x v="16"/>
    <x v="2"/>
    <x v="2"/>
    <n v="10"/>
    <n v="210"/>
    <n v="1246"/>
  </r>
  <r>
    <s v="Shampoo"/>
    <s v="Moisturizing"/>
    <x v="13"/>
    <x v="16"/>
    <x v="2"/>
    <x v="2"/>
    <n v="11"/>
    <n v="245"/>
    <n v="1470"/>
  </r>
  <r>
    <s v="Shampoo"/>
    <s v="Moisturizing"/>
    <x v="13"/>
    <x v="16"/>
    <x v="2"/>
    <x v="2"/>
    <n v="12"/>
    <n v="343"/>
    <n v="2037"/>
  </r>
  <r>
    <s v="Shampoo"/>
    <s v="Moisturizing"/>
    <x v="13"/>
    <x v="16"/>
    <x v="2"/>
    <x v="3"/>
    <n v="1"/>
    <n v="245"/>
    <n v="1491"/>
  </r>
  <r>
    <s v="Shampoo"/>
    <s v="Moisturizing"/>
    <x v="13"/>
    <x v="16"/>
    <x v="2"/>
    <x v="3"/>
    <n v="2"/>
    <n v="329"/>
    <n v="1967"/>
  </r>
  <r>
    <s v="Shampoo"/>
    <s v="Moisturizing"/>
    <x v="13"/>
    <x v="16"/>
    <x v="2"/>
    <x v="3"/>
    <n v="3"/>
    <n v="273"/>
    <n v="1652"/>
  </r>
  <r>
    <s v="Shampoo"/>
    <s v="Moisturizing"/>
    <x v="13"/>
    <x v="16"/>
    <x v="2"/>
    <x v="3"/>
    <n v="4"/>
    <n v="448"/>
    <n v="2688"/>
  </r>
  <r>
    <s v="Shampoo"/>
    <s v="Moisturizing"/>
    <x v="13"/>
    <x v="16"/>
    <x v="2"/>
    <x v="3"/>
    <n v="5"/>
    <n v="266"/>
    <n v="1575"/>
  </r>
  <r>
    <s v="Shampoo"/>
    <s v="Moisturizing"/>
    <x v="13"/>
    <x v="16"/>
    <x v="2"/>
    <x v="3"/>
    <n v="6"/>
    <n v="504"/>
    <n v="3038"/>
  </r>
  <r>
    <s v="Shampoo"/>
    <s v="Moisturizing"/>
    <x v="13"/>
    <x v="16"/>
    <x v="2"/>
    <x v="3"/>
    <n v="7"/>
    <n v="119"/>
    <n v="721"/>
  </r>
  <r>
    <s v="Shampoo"/>
    <s v="Moisturizing"/>
    <x v="13"/>
    <x v="16"/>
    <x v="2"/>
    <x v="3"/>
    <n v="8"/>
    <n v="602"/>
    <n v="3584"/>
  </r>
  <r>
    <s v="Shampoo"/>
    <s v="Moisturizing"/>
    <x v="13"/>
    <x v="16"/>
    <x v="2"/>
    <x v="3"/>
    <n v="9"/>
    <n v="280"/>
    <n v="1659"/>
  </r>
  <r>
    <s v="Shampoo"/>
    <s v="Moisturizing"/>
    <x v="13"/>
    <x v="16"/>
    <x v="2"/>
    <x v="3"/>
    <n v="10"/>
    <n v="399"/>
    <n v="2380"/>
  </r>
  <r>
    <s v="Shampoo"/>
    <s v="Moisturizing"/>
    <x v="13"/>
    <x v="16"/>
    <x v="2"/>
    <x v="3"/>
    <n v="11"/>
    <n v="623"/>
    <n v="3717"/>
  </r>
  <r>
    <s v="Shampoo"/>
    <s v="Moisturizing"/>
    <x v="13"/>
    <x v="16"/>
    <x v="2"/>
    <x v="3"/>
    <n v="12"/>
    <n v="399"/>
    <n v="2471"/>
  </r>
  <r>
    <s v="Shampoo"/>
    <s v="Moisturizing"/>
    <x v="13"/>
    <x v="16"/>
    <x v="2"/>
    <x v="4"/>
    <n v="1"/>
    <n v="539"/>
    <n v="3479"/>
  </r>
  <r>
    <s v="Shampoo"/>
    <s v="Moisturizing"/>
    <x v="13"/>
    <x v="16"/>
    <x v="2"/>
    <x v="4"/>
    <n v="2"/>
    <n v="119"/>
    <n v="777"/>
  </r>
  <r>
    <s v="Shampoo"/>
    <s v="Moisturizing"/>
    <x v="13"/>
    <x v="16"/>
    <x v="2"/>
    <x v="4"/>
    <n v="3"/>
    <n v="378"/>
    <n v="2464"/>
  </r>
  <r>
    <s v="Shampoo"/>
    <s v="Moisturizing"/>
    <x v="13"/>
    <x v="16"/>
    <x v="2"/>
    <x v="4"/>
    <n v="4"/>
    <n v="287"/>
    <n v="1855"/>
  </r>
  <r>
    <s v="Shampoo"/>
    <s v="Moisturizing"/>
    <x v="13"/>
    <x v="16"/>
    <x v="2"/>
    <x v="4"/>
    <n v="5"/>
    <n v="588"/>
    <n v="3829"/>
  </r>
  <r>
    <s v="Shampoo"/>
    <s v="Moisturizing"/>
    <x v="13"/>
    <x v="16"/>
    <x v="2"/>
    <x v="4"/>
    <n v="6"/>
    <n v="609"/>
    <n v="3927"/>
  </r>
  <r>
    <s v="Shampoo"/>
    <s v="Moisturizing"/>
    <x v="13"/>
    <x v="16"/>
    <x v="2"/>
    <x v="4"/>
    <n v="7"/>
    <n v="385"/>
    <n v="2485"/>
  </r>
  <r>
    <s v="Shampoo"/>
    <s v="Moisturizing"/>
    <x v="13"/>
    <x v="16"/>
    <x v="2"/>
    <x v="4"/>
    <n v="8"/>
    <n v="434"/>
    <n v="2807"/>
  </r>
  <r>
    <s v="Shampoo"/>
    <s v="Moisturizing"/>
    <x v="13"/>
    <x v="16"/>
    <x v="2"/>
    <x v="4"/>
    <n v="9"/>
    <n v="273"/>
    <n v="1750"/>
  </r>
  <r>
    <s v="Shampoo"/>
    <s v="Moisturizing"/>
    <x v="13"/>
    <x v="16"/>
    <x v="2"/>
    <x v="4"/>
    <n v="10"/>
    <n v="441"/>
    <n v="2863"/>
  </r>
  <r>
    <s v="Shampoo"/>
    <s v="Moisturizing"/>
    <x v="13"/>
    <x v="16"/>
    <x v="2"/>
    <x v="4"/>
    <n v="11"/>
    <n v="420"/>
    <n v="2737"/>
  </r>
  <r>
    <s v="Shampoo"/>
    <s v="Moisturizing"/>
    <x v="13"/>
    <x v="16"/>
    <x v="2"/>
    <x v="4"/>
    <n v="12"/>
    <n v="336"/>
    <n v="2191"/>
  </r>
  <r>
    <s v="Shampoo"/>
    <s v="Moisturizing"/>
    <x v="13"/>
    <x v="16"/>
    <x v="2"/>
    <x v="5"/>
    <n v="1"/>
    <n v="553"/>
    <n v="3598"/>
  </r>
  <r>
    <s v="Shampoo"/>
    <s v="Moisturizing"/>
    <x v="13"/>
    <x v="16"/>
    <x v="2"/>
    <x v="5"/>
    <n v="2"/>
    <n v="420"/>
    <n v="2716"/>
  </r>
  <r>
    <s v="Shampoo"/>
    <s v="Moisturizing"/>
    <x v="13"/>
    <x v="16"/>
    <x v="2"/>
    <x v="5"/>
    <n v="3"/>
    <n v="805"/>
    <n v="5194"/>
  </r>
  <r>
    <s v="Shampoo"/>
    <s v="Organic"/>
    <x v="0"/>
    <x v="17"/>
    <x v="0"/>
    <x v="0"/>
    <n v="1"/>
    <n v="2233"/>
    <n v="89145"/>
  </r>
  <r>
    <s v="Shampoo"/>
    <s v="Organic"/>
    <x v="0"/>
    <x v="17"/>
    <x v="0"/>
    <x v="0"/>
    <n v="2"/>
    <n v="16695"/>
    <n v="66605"/>
  </r>
  <r>
    <s v="Shampoo"/>
    <s v="Organic"/>
    <x v="0"/>
    <x v="17"/>
    <x v="0"/>
    <x v="0"/>
    <n v="3"/>
    <n v="2401"/>
    <n v="9590"/>
  </r>
  <r>
    <s v="Shampoo"/>
    <s v="Organic"/>
    <x v="0"/>
    <x v="17"/>
    <x v="0"/>
    <x v="0"/>
    <n v="4"/>
    <n v="2163"/>
    <n v="8617"/>
  </r>
  <r>
    <s v="Shampoo"/>
    <s v="Organic"/>
    <x v="0"/>
    <x v="17"/>
    <x v="0"/>
    <x v="0"/>
    <n v="5"/>
    <n v="2016"/>
    <n v="8036"/>
  </r>
  <r>
    <s v="Shampoo"/>
    <s v="Organic"/>
    <x v="0"/>
    <x v="17"/>
    <x v="0"/>
    <x v="0"/>
    <n v="6"/>
    <n v="23065"/>
    <n v="9212"/>
  </r>
  <r>
    <s v="Shampoo"/>
    <s v="Organic"/>
    <x v="0"/>
    <x v="17"/>
    <x v="0"/>
    <x v="0"/>
    <n v="7"/>
    <n v="17885"/>
    <n v="71295"/>
  </r>
  <r>
    <s v="Shampoo"/>
    <s v="Organic"/>
    <x v="0"/>
    <x v="17"/>
    <x v="0"/>
    <x v="0"/>
    <n v="8"/>
    <n v="2422"/>
    <n v="96635"/>
  </r>
  <r>
    <s v="Shampoo"/>
    <s v="Organic"/>
    <x v="0"/>
    <x v="17"/>
    <x v="0"/>
    <x v="0"/>
    <n v="9"/>
    <n v="2198"/>
    <n v="8764"/>
  </r>
  <r>
    <s v="Shampoo"/>
    <s v="Organic"/>
    <x v="0"/>
    <x v="17"/>
    <x v="0"/>
    <x v="0"/>
    <n v="10"/>
    <n v="17745"/>
    <n v="70875"/>
  </r>
  <r>
    <s v="Shampoo"/>
    <s v="Organic"/>
    <x v="0"/>
    <x v="17"/>
    <x v="0"/>
    <x v="0"/>
    <n v="11"/>
    <n v="17885"/>
    <n v="71295"/>
  </r>
  <r>
    <s v="Shampoo"/>
    <s v="Organic"/>
    <x v="0"/>
    <x v="17"/>
    <x v="0"/>
    <x v="0"/>
    <n v="12"/>
    <n v="24325"/>
    <n v="9702"/>
  </r>
  <r>
    <s v="Shampoo"/>
    <s v="Organic"/>
    <x v="0"/>
    <x v="17"/>
    <x v="0"/>
    <x v="1"/>
    <n v="1"/>
    <n v="4627"/>
    <n v="18494"/>
  </r>
  <r>
    <s v="Shampoo"/>
    <s v="Organic"/>
    <x v="0"/>
    <x v="17"/>
    <x v="0"/>
    <x v="1"/>
    <n v="2"/>
    <n v="3696"/>
    <n v="14735"/>
  </r>
  <r>
    <s v="Shampoo"/>
    <s v="Organic"/>
    <x v="0"/>
    <x v="17"/>
    <x v="0"/>
    <x v="1"/>
    <n v="3"/>
    <n v="3878"/>
    <n v="15498"/>
  </r>
  <r>
    <s v="Shampoo"/>
    <s v="Organic"/>
    <x v="0"/>
    <x v="17"/>
    <x v="0"/>
    <x v="1"/>
    <n v="4"/>
    <n v="3619"/>
    <n v="14441"/>
  </r>
  <r>
    <s v="Shampoo"/>
    <s v="Organic"/>
    <x v="0"/>
    <x v="17"/>
    <x v="0"/>
    <x v="1"/>
    <n v="5"/>
    <n v="3906"/>
    <n v="15575"/>
  </r>
  <r>
    <s v="Shampoo"/>
    <s v="Organic"/>
    <x v="0"/>
    <x v="17"/>
    <x v="0"/>
    <x v="1"/>
    <n v="6"/>
    <n v="3017"/>
    <n v="12061"/>
  </r>
  <r>
    <s v="Shampoo"/>
    <s v="Organic"/>
    <x v="0"/>
    <x v="17"/>
    <x v="0"/>
    <x v="1"/>
    <n v="7"/>
    <n v="3801"/>
    <n v="15169"/>
  </r>
  <r>
    <s v="Shampoo"/>
    <s v="Organic"/>
    <x v="0"/>
    <x v="17"/>
    <x v="0"/>
    <x v="1"/>
    <n v="8"/>
    <n v="3353"/>
    <n v="13412"/>
  </r>
  <r>
    <s v="Shampoo"/>
    <s v="Organic"/>
    <x v="0"/>
    <x v="17"/>
    <x v="0"/>
    <x v="1"/>
    <n v="9"/>
    <n v="3066"/>
    <n v="12236"/>
  </r>
  <r>
    <s v="Shampoo"/>
    <s v="Organic"/>
    <x v="0"/>
    <x v="17"/>
    <x v="0"/>
    <x v="1"/>
    <n v="10"/>
    <n v="3633"/>
    <n v="14511"/>
  </r>
  <r>
    <s v="Shampoo"/>
    <s v="Organic"/>
    <x v="0"/>
    <x v="17"/>
    <x v="0"/>
    <x v="1"/>
    <n v="11"/>
    <n v="3444"/>
    <n v="13762"/>
  </r>
  <r>
    <s v="Shampoo"/>
    <s v="Organic"/>
    <x v="0"/>
    <x v="17"/>
    <x v="0"/>
    <x v="1"/>
    <n v="12"/>
    <n v="3311"/>
    <n v="13223"/>
  </r>
  <r>
    <s v="Shampoo"/>
    <s v="Organic"/>
    <x v="0"/>
    <x v="17"/>
    <x v="0"/>
    <x v="2"/>
    <n v="1"/>
    <n v="58065"/>
    <n v="23184"/>
  </r>
  <r>
    <s v="Shampoo"/>
    <s v="Organic"/>
    <x v="0"/>
    <x v="17"/>
    <x v="0"/>
    <x v="2"/>
    <n v="2"/>
    <n v="48615"/>
    <n v="193935"/>
  </r>
  <r>
    <s v="Shampoo"/>
    <s v="Organic"/>
    <x v="0"/>
    <x v="17"/>
    <x v="0"/>
    <x v="2"/>
    <n v="3"/>
    <n v="71715"/>
    <n v="28623"/>
  </r>
  <r>
    <s v="Shampoo"/>
    <s v="Organic"/>
    <x v="0"/>
    <x v="17"/>
    <x v="0"/>
    <x v="2"/>
    <n v="4"/>
    <n v="46935"/>
    <n v="187425"/>
  </r>
  <r>
    <s v="Shampoo"/>
    <s v="Organic"/>
    <x v="0"/>
    <x v="17"/>
    <x v="0"/>
    <x v="2"/>
    <n v="5"/>
    <n v="39375"/>
    <n v="15729"/>
  </r>
  <r>
    <s v="Shampoo"/>
    <s v="Organic"/>
    <x v="0"/>
    <x v="17"/>
    <x v="0"/>
    <x v="2"/>
    <n v="6"/>
    <n v="4158"/>
    <n v="165585"/>
  </r>
  <r>
    <s v="Shampoo"/>
    <s v="Organic"/>
    <x v="0"/>
    <x v="17"/>
    <x v="0"/>
    <x v="2"/>
    <n v="7"/>
    <n v="5103"/>
    <n v="20391"/>
  </r>
  <r>
    <s v="Shampoo"/>
    <s v="Organic"/>
    <x v="0"/>
    <x v="17"/>
    <x v="0"/>
    <x v="2"/>
    <n v="8"/>
    <n v="10794"/>
    <n v="430815"/>
  </r>
  <r>
    <s v="Shampoo"/>
    <s v="Organic"/>
    <x v="0"/>
    <x v="17"/>
    <x v="0"/>
    <x v="2"/>
    <n v="9"/>
    <n v="59535"/>
    <n v="237615"/>
  </r>
  <r>
    <s v="Shampoo"/>
    <s v="Organic"/>
    <x v="0"/>
    <x v="17"/>
    <x v="0"/>
    <x v="2"/>
    <n v="10"/>
    <n v="4935"/>
    <n v="197085"/>
  </r>
  <r>
    <s v="Shampoo"/>
    <s v="Organic"/>
    <x v="0"/>
    <x v="17"/>
    <x v="0"/>
    <x v="2"/>
    <n v="11"/>
    <n v="3570"/>
    <n v="142695"/>
  </r>
  <r>
    <s v="Shampoo"/>
    <s v="Organic"/>
    <x v="0"/>
    <x v="17"/>
    <x v="0"/>
    <x v="2"/>
    <n v="12"/>
    <n v="42735"/>
    <n v="17052"/>
  </r>
  <r>
    <s v="Shampoo"/>
    <s v="Organic"/>
    <x v="0"/>
    <x v="17"/>
    <x v="0"/>
    <x v="3"/>
    <n v="1"/>
    <n v="61341"/>
    <n v="245686"/>
  </r>
  <r>
    <s v="Shampoo"/>
    <s v="Organic"/>
    <x v="0"/>
    <x v="17"/>
    <x v="0"/>
    <x v="3"/>
    <n v="2"/>
    <n v="65527"/>
    <n v="262269"/>
  </r>
  <r>
    <s v="Shampoo"/>
    <s v="Organic"/>
    <x v="0"/>
    <x v="17"/>
    <x v="0"/>
    <x v="3"/>
    <n v="3"/>
    <n v="72772"/>
    <n v="289961"/>
  </r>
  <r>
    <s v="Shampoo"/>
    <s v="Organic"/>
    <x v="0"/>
    <x v="17"/>
    <x v="0"/>
    <x v="3"/>
    <n v="4"/>
    <n v="75509"/>
    <n v="301231"/>
  </r>
  <r>
    <s v="Shampoo"/>
    <s v="Organic"/>
    <x v="0"/>
    <x v="17"/>
    <x v="0"/>
    <x v="3"/>
    <n v="5"/>
    <n v="59731"/>
    <n v="238602"/>
  </r>
  <r>
    <s v="Shampoo"/>
    <s v="Organic"/>
    <x v="0"/>
    <x v="17"/>
    <x v="0"/>
    <x v="3"/>
    <n v="6"/>
    <n v="59892"/>
    <n v="238924"/>
  </r>
  <r>
    <s v="Shampoo"/>
    <s v="Organic"/>
    <x v="0"/>
    <x v="17"/>
    <x v="0"/>
    <x v="3"/>
    <n v="7"/>
    <n v="82271"/>
    <n v="32844"/>
  </r>
  <r>
    <s v="Shampoo"/>
    <s v="Organic"/>
    <x v="0"/>
    <x v="17"/>
    <x v="0"/>
    <x v="3"/>
    <n v="8"/>
    <n v="42504"/>
    <n v="169372"/>
  </r>
  <r>
    <s v="Shampoo"/>
    <s v="Organic"/>
    <x v="0"/>
    <x v="17"/>
    <x v="0"/>
    <x v="3"/>
    <n v="9"/>
    <n v="36064"/>
    <n v="14329"/>
  </r>
  <r>
    <s v="Shampoo"/>
    <s v="Organic"/>
    <x v="0"/>
    <x v="17"/>
    <x v="0"/>
    <x v="3"/>
    <n v="10"/>
    <n v="19803"/>
    <n v="78407"/>
  </r>
  <r>
    <s v="Shampoo"/>
    <s v="Organic"/>
    <x v="0"/>
    <x v="17"/>
    <x v="0"/>
    <x v="3"/>
    <n v="11"/>
    <n v="8694"/>
    <n v="34776"/>
  </r>
  <r>
    <s v="Shampoo"/>
    <s v="Organic"/>
    <x v="0"/>
    <x v="17"/>
    <x v="0"/>
    <x v="3"/>
    <n v="12"/>
    <n v="8211"/>
    <n v="32844"/>
  </r>
  <r>
    <s v="Shampoo"/>
    <s v="Organic"/>
    <x v="0"/>
    <x v="17"/>
    <x v="0"/>
    <x v="4"/>
    <n v="1"/>
    <n v="567"/>
    <n v="2205"/>
  </r>
  <r>
    <s v="Shampoo"/>
    <s v="Organic"/>
    <x v="0"/>
    <x v="17"/>
    <x v="0"/>
    <x v="4"/>
    <n v="2"/>
    <n v="273"/>
    <n v="1071"/>
  </r>
  <r>
    <s v="Shampoo"/>
    <s v="Organic"/>
    <x v="0"/>
    <x v="17"/>
    <x v="0"/>
    <x v="4"/>
    <n v="3"/>
    <n v="966"/>
    <n v="3885"/>
  </r>
  <r>
    <s v="Shampoo"/>
    <s v="Organic"/>
    <x v="0"/>
    <x v="17"/>
    <x v="0"/>
    <x v="4"/>
    <n v="4"/>
    <n v="609"/>
    <n v="2457"/>
  </r>
  <r>
    <s v="Shampoo"/>
    <s v="Organic"/>
    <x v="0"/>
    <x v="17"/>
    <x v="0"/>
    <x v="4"/>
    <n v="5"/>
    <n v="777"/>
    <n v="3150"/>
  </r>
  <r>
    <s v="Shampoo"/>
    <s v="Organic"/>
    <x v="0"/>
    <x v="17"/>
    <x v="0"/>
    <x v="4"/>
    <n v="6"/>
    <n v="441"/>
    <n v="1827"/>
  </r>
  <r>
    <s v="Shampoo"/>
    <s v="Organic"/>
    <x v="0"/>
    <x v="17"/>
    <x v="0"/>
    <x v="4"/>
    <n v="7"/>
    <n v="567"/>
    <n v="2268"/>
  </r>
  <r>
    <s v="Shampoo"/>
    <s v="Organic"/>
    <x v="0"/>
    <x v="17"/>
    <x v="0"/>
    <x v="4"/>
    <n v="8"/>
    <n v="210"/>
    <n v="882"/>
  </r>
  <r>
    <s v="Shampoo"/>
    <s v="Organic"/>
    <x v="0"/>
    <x v="17"/>
    <x v="0"/>
    <x v="4"/>
    <n v="11"/>
    <n v="294"/>
    <n v="1155"/>
  </r>
  <r>
    <s v="Shampoo"/>
    <s v="Organic"/>
    <x v="0"/>
    <x v="17"/>
    <x v="0"/>
    <x v="4"/>
    <n v="12"/>
    <n v="189"/>
    <n v="756"/>
  </r>
  <r>
    <s v="Shampoo"/>
    <s v="Organic"/>
    <x v="0"/>
    <x v="17"/>
    <x v="0"/>
    <x v="5"/>
    <n v="2"/>
    <n v="168"/>
    <n v="700"/>
  </r>
  <r>
    <s v="Shampoo"/>
    <s v="Organic"/>
    <x v="0"/>
    <x v="17"/>
    <x v="1"/>
    <x v="0"/>
    <n v="1"/>
    <n v="2387"/>
    <n v="9541"/>
  </r>
  <r>
    <s v="Shampoo"/>
    <s v="Organic"/>
    <x v="0"/>
    <x v="17"/>
    <x v="1"/>
    <x v="0"/>
    <n v="2"/>
    <n v="1967"/>
    <n v="78645"/>
  </r>
  <r>
    <s v="Shampoo"/>
    <s v="Organic"/>
    <x v="0"/>
    <x v="17"/>
    <x v="1"/>
    <x v="0"/>
    <n v="3"/>
    <n v="1855"/>
    <n v="73955"/>
  </r>
  <r>
    <s v="Shampoo"/>
    <s v="Organic"/>
    <x v="0"/>
    <x v="17"/>
    <x v="1"/>
    <x v="0"/>
    <n v="4"/>
    <n v="1365"/>
    <n v="54285"/>
  </r>
  <r>
    <s v="Shampoo"/>
    <s v="Organic"/>
    <x v="0"/>
    <x v="17"/>
    <x v="1"/>
    <x v="0"/>
    <n v="5"/>
    <n v="2373"/>
    <n v="9464"/>
  </r>
  <r>
    <s v="Shampoo"/>
    <s v="Organic"/>
    <x v="0"/>
    <x v="17"/>
    <x v="1"/>
    <x v="0"/>
    <n v="6"/>
    <n v="2121"/>
    <n v="84595"/>
  </r>
  <r>
    <s v="Shampoo"/>
    <s v="Organic"/>
    <x v="0"/>
    <x v="17"/>
    <x v="1"/>
    <x v="0"/>
    <n v="7"/>
    <n v="2009"/>
    <n v="79975"/>
  </r>
  <r>
    <s v="Shampoo"/>
    <s v="Organic"/>
    <x v="0"/>
    <x v="17"/>
    <x v="1"/>
    <x v="0"/>
    <n v="8"/>
    <n v="2338"/>
    <n v="9324"/>
  </r>
  <r>
    <s v="Shampoo"/>
    <s v="Organic"/>
    <x v="0"/>
    <x v="17"/>
    <x v="1"/>
    <x v="0"/>
    <n v="9"/>
    <n v="1771"/>
    <n v="7084"/>
  </r>
  <r>
    <s v="Shampoo"/>
    <s v="Organic"/>
    <x v="0"/>
    <x v="17"/>
    <x v="1"/>
    <x v="0"/>
    <n v="10"/>
    <n v="2352"/>
    <n v="9401"/>
  </r>
  <r>
    <s v="Shampoo"/>
    <s v="Organic"/>
    <x v="0"/>
    <x v="17"/>
    <x v="1"/>
    <x v="0"/>
    <n v="11"/>
    <n v="1603"/>
    <n v="64085"/>
  </r>
  <r>
    <s v="Shampoo"/>
    <s v="Organic"/>
    <x v="0"/>
    <x v="17"/>
    <x v="1"/>
    <x v="0"/>
    <n v="12"/>
    <n v="16835"/>
    <n v="67305"/>
  </r>
  <r>
    <s v="Shampoo"/>
    <s v="Organic"/>
    <x v="0"/>
    <x v="17"/>
    <x v="1"/>
    <x v="1"/>
    <n v="1"/>
    <n v="3437"/>
    <n v="13741"/>
  </r>
  <r>
    <s v="Shampoo"/>
    <s v="Organic"/>
    <x v="0"/>
    <x v="17"/>
    <x v="1"/>
    <x v="1"/>
    <n v="2"/>
    <n v="2975"/>
    <n v="11851"/>
  </r>
  <r>
    <s v="Shampoo"/>
    <s v="Organic"/>
    <x v="0"/>
    <x v="17"/>
    <x v="1"/>
    <x v="1"/>
    <n v="3"/>
    <n v="2310"/>
    <n v="9233"/>
  </r>
  <r>
    <s v="Shampoo"/>
    <s v="Organic"/>
    <x v="0"/>
    <x v="17"/>
    <x v="1"/>
    <x v="1"/>
    <n v="4"/>
    <n v="2688"/>
    <n v="10724"/>
  </r>
  <r>
    <s v="Shampoo"/>
    <s v="Organic"/>
    <x v="0"/>
    <x v="17"/>
    <x v="1"/>
    <x v="1"/>
    <n v="5"/>
    <n v="3514"/>
    <n v="13993"/>
  </r>
  <r>
    <s v="Shampoo"/>
    <s v="Organic"/>
    <x v="0"/>
    <x v="17"/>
    <x v="1"/>
    <x v="1"/>
    <n v="6"/>
    <n v="3507"/>
    <n v="14014"/>
  </r>
  <r>
    <s v="Shampoo"/>
    <s v="Organic"/>
    <x v="0"/>
    <x v="17"/>
    <x v="1"/>
    <x v="1"/>
    <n v="7"/>
    <n v="2884"/>
    <n v="11473"/>
  </r>
  <r>
    <s v="Shampoo"/>
    <s v="Organic"/>
    <x v="0"/>
    <x v="17"/>
    <x v="1"/>
    <x v="1"/>
    <n v="8"/>
    <n v="2849"/>
    <n v="11347"/>
  </r>
  <r>
    <s v="Shampoo"/>
    <s v="Organic"/>
    <x v="0"/>
    <x v="17"/>
    <x v="1"/>
    <x v="1"/>
    <n v="9"/>
    <n v="2597"/>
    <n v="10353"/>
  </r>
  <r>
    <s v="Shampoo"/>
    <s v="Organic"/>
    <x v="0"/>
    <x v="17"/>
    <x v="1"/>
    <x v="1"/>
    <n v="10"/>
    <n v="2457"/>
    <n v="9814"/>
  </r>
  <r>
    <s v="Shampoo"/>
    <s v="Organic"/>
    <x v="0"/>
    <x v="17"/>
    <x v="1"/>
    <x v="1"/>
    <n v="11"/>
    <n v="3360"/>
    <n v="13398"/>
  </r>
  <r>
    <s v="Shampoo"/>
    <s v="Organic"/>
    <x v="0"/>
    <x v="17"/>
    <x v="1"/>
    <x v="1"/>
    <n v="12"/>
    <n v="2947"/>
    <n v="11746"/>
  </r>
  <r>
    <s v="Shampoo"/>
    <s v="Organic"/>
    <x v="0"/>
    <x v="17"/>
    <x v="1"/>
    <x v="2"/>
    <n v="1"/>
    <n v="3738"/>
    <n v="14910"/>
  </r>
  <r>
    <s v="Shampoo"/>
    <s v="Organic"/>
    <x v="0"/>
    <x v="17"/>
    <x v="1"/>
    <x v="2"/>
    <n v="2"/>
    <n v="35175"/>
    <n v="14007"/>
  </r>
  <r>
    <s v="Shampoo"/>
    <s v="Organic"/>
    <x v="0"/>
    <x v="17"/>
    <x v="1"/>
    <x v="2"/>
    <n v="3"/>
    <n v="5124"/>
    <n v="20475"/>
  </r>
  <r>
    <s v="Shampoo"/>
    <s v="Organic"/>
    <x v="0"/>
    <x v="17"/>
    <x v="1"/>
    <x v="2"/>
    <n v="4"/>
    <n v="42105"/>
    <n v="167895"/>
  </r>
  <r>
    <s v="Shampoo"/>
    <s v="Organic"/>
    <x v="0"/>
    <x v="17"/>
    <x v="1"/>
    <x v="2"/>
    <n v="5"/>
    <n v="43365"/>
    <n v="172935"/>
  </r>
  <r>
    <s v="Shampoo"/>
    <s v="Organic"/>
    <x v="0"/>
    <x v="17"/>
    <x v="1"/>
    <x v="2"/>
    <n v="6"/>
    <n v="4620"/>
    <n v="18438"/>
  </r>
  <r>
    <s v="Shampoo"/>
    <s v="Organic"/>
    <x v="0"/>
    <x v="17"/>
    <x v="1"/>
    <x v="2"/>
    <n v="7"/>
    <n v="38115"/>
    <n v="152355"/>
  </r>
  <r>
    <s v="Shampoo"/>
    <s v="Organic"/>
    <x v="0"/>
    <x v="17"/>
    <x v="1"/>
    <x v="2"/>
    <n v="8"/>
    <n v="4242"/>
    <n v="16989"/>
  </r>
  <r>
    <s v="Shampoo"/>
    <s v="Organic"/>
    <x v="0"/>
    <x v="17"/>
    <x v="1"/>
    <x v="2"/>
    <n v="9"/>
    <n v="4536"/>
    <n v="18081"/>
  </r>
  <r>
    <s v="Shampoo"/>
    <s v="Organic"/>
    <x v="0"/>
    <x v="17"/>
    <x v="1"/>
    <x v="2"/>
    <n v="10"/>
    <n v="4494"/>
    <n v="17934"/>
  </r>
  <r>
    <s v="Shampoo"/>
    <s v="Organic"/>
    <x v="0"/>
    <x v="17"/>
    <x v="1"/>
    <x v="2"/>
    <n v="11"/>
    <n v="44835"/>
    <n v="17850"/>
  </r>
  <r>
    <s v="Shampoo"/>
    <s v="Organic"/>
    <x v="0"/>
    <x v="17"/>
    <x v="1"/>
    <x v="2"/>
    <n v="12"/>
    <n v="40635"/>
    <n v="16212"/>
  </r>
  <r>
    <s v="Shampoo"/>
    <s v="Organic"/>
    <x v="0"/>
    <x v="17"/>
    <x v="1"/>
    <x v="3"/>
    <n v="1"/>
    <n v="58443"/>
    <n v="233611"/>
  </r>
  <r>
    <s v="Shampoo"/>
    <s v="Organic"/>
    <x v="0"/>
    <x v="17"/>
    <x v="1"/>
    <x v="3"/>
    <n v="2"/>
    <n v="77119"/>
    <n v="307027"/>
  </r>
  <r>
    <s v="Shampoo"/>
    <s v="Organic"/>
    <x v="0"/>
    <x v="17"/>
    <x v="1"/>
    <x v="3"/>
    <n v="3"/>
    <n v="82593"/>
    <n v="329728"/>
  </r>
  <r>
    <s v="Shampoo"/>
    <s v="Organic"/>
    <x v="0"/>
    <x v="17"/>
    <x v="1"/>
    <x v="3"/>
    <n v="4"/>
    <n v="81949"/>
    <n v="327313"/>
  </r>
  <r>
    <s v="Shampoo"/>
    <s v="Organic"/>
    <x v="0"/>
    <x v="17"/>
    <x v="1"/>
    <x v="3"/>
    <n v="5"/>
    <n v="8533"/>
    <n v="340837"/>
  </r>
  <r>
    <s v="Shampoo"/>
    <s v="Organic"/>
    <x v="0"/>
    <x v="17"/>
    <x v="1"/>
    <x v="3"/>
    <n v="6"/>
    <n v="68747"/>
    <n v="274666"/>
  </r>
  <r>
    <s v="Shampoo"/>
    <s v="Organic"/>
    <x v="0"/>
    <x v="17"/>
    <x v="1"/>
    <x v="3"/>
    <n v="7"/>
    <n v="89194"/>
    <n v="356132"/>
  </r>
  <r>
    <s v="Shampoo"/>
    <s v="Organic"/>
    <x v="0"/>
    <x v="17"/>
    <x v="1"/>
    <x v="3"/>
    <n v="8"/>
    <n v="52164"/>
    <n v="208173"/>
  </r>
  <r>
    <s v="Shampoo"/>
    <s v="Organic"/>
    <x v="0"/>
    <x v="17"/>
    <x v="1"/>
    <x v="3"/>
    <n v="9"/>
    <n v="32361"/>
    <n v="129444"/>
  </r>
  <r>
    <s v="Shampoo"/>
    <s v="Organic"/>
    <x v="0"/>
    <x v="17"/>
    <x v="1"/>
    <x v="3"/>
    <n v="10"/>
    <n v="19803"/>
    <n v="79534"/>
  </r>
  <r>
    <s v="Shampoo"/>
    <s v="Organic"/>
    <x v="0"/>
    <x v="17"/>
    <x v="1"/>
    <x v="3"/>
    <n v="11"/>
    <n v="805"/>
    <n v="31878"/>
  </r>
  <r>
    <s v="Shampoo"/>
    <s v="Organic"/>
    <x v="0"/>
    <x v="17"/>
    <x v="1"/>
    <x v="3"/>
    <n v="12"/>
    <n v="805"/>
    <n v="3220"/>
  </r>
  <r>
    <s v="Shampoo"/>
    <s v="Organic"/>
    <x v="0"/>
    <x v="17"/>
    <x v="1"/>
    <x v="4"/>
    <n v="1"/>
    <n v="315"/>
    <n v="1281"/>
  </r>
  <r>
    <s v="Shampoo"/>
    <s v="Organic"/>
    <x v="0"/>
    <x v="17"/>
    <x v="1"/>
    <x v="4"/>
    <n v="2"/>
    <n v="336"/>
    <n v="1344"/>
  </r>
  <r>
    <s v="Shampoo"/>
    <s v="Organic"/>
    <x v="0"/>
    <x v="17"/>
    <x v="1"/>
    <x v="4"/>
    <n v="3"/>
    <n v="168"/>
    <n v="651"/>
  </r>
  <r>
    <s v="Shampoo"/>
    <s v="Organic"/>
    <x v="0"/>
    <x v="17"/>
    <x v="1"/>
    <x v="4"/>
    <n v="4"/>
    <n v="294"/>
    <n v="1134"/>
  </r>
  <r>
    <s v="Shampoo"/>
    <s v="Organic"/>
    <x v="0"/>
    <x v="17"/>
    <x v="1"/>
    <x v="4"/>
    <n v="5"/>
    <n v="399"/>
    <n v="1617"/>
  </r>
  <r>
    <s v="Shampoo"/>
    <s v="Organic"/>
    <x v="0"/>
    <x v="17"/>
    <x v="1"/>
    <x v="4"/>
    <n v="6"/>
    <n v="147"/>
    <n v="651"/>
  </r>
  <r>
    <s v="Shampoo"/>
    <s v="Organic"/>
    <x v="0"/>
    <x v="17"/>
    <x v="1"/>
    <x v="4"/>
    <n v="7"/>
    <n v="105"/>
    <n v="420"/>
  </r>
  <r>
    <s v="Shampoo"/>
    <s v="Organic"/>
    <x v="0"/>
    <x v="17"/>
    <x v="1"/>
    <x v="4"/>
    <n v="8"/>
    <n v="147"/>
    <n v="588"/>
  </r>
  <r>
    <s v="Shampoo"/>
    <s v="Organic"/>
    <x v="0"/>
    <x v="17"/>
    <x v="1"/>
    <x v="4"/>
    <n v="9"/>
    <n v="42"/>
    <n v="147"/>
  </r>
  <r>
    <s v="Shampoo"/>
    <s v="Organic"/>
    <x v="0"/>
    <x v="17"/>
    <x v="1"/>
    <x v="4"/>
    <n v="11"/>
    <n v="84"/>
    <n v="399"/>
  </r>
  <r>
    <s v="Shampoo"/>
    <s v="Organic"/>
    <x v="0"/>
    <x v="17"/>
    <x v="1"/>
    <x v="4"/>
    <n v="12"/>
    <n v="84"/>
    <n v="336"/>
  </r>
  <r>
    <s v="Shampoo"/>
    <s v="Organic"/>
    <x v="0"/>
    <x v="17"/>
    <x v="2"/>
    <x v="0"/>
    <n v="1"/>
    <n v="2009"/>
    <n v="8001"/>
  </r>
  <r>
    <s v="Shampoo"/>
    <s v="Organic"/>
    <x v="0"/>
    <x v="17"/>
    <x v="2"/>
    <x v="0"/>
    <n v="2"/>
    <n v="16485"/>
    <n v="65765"/>
  </r>
  <r>
    <s v="Shampoo"/>
    <s v="Organic"/>
    <x v="0"/>
    <x v="17"/>
    <x v="2"/>
    <x v="0"/>
    <n v="3"/>
    <n v="22505"/>
    <n v="89705"/>
  </r>
  <r>
    <s v="Shampoo"/>
    <s v="Organic"/>
    <x v="0"/>
    <x v="17"/>
    <x v="2"/>
    <x v="0"/>
    <n v="4"/>
    <n v="15365"/>
    <n v="61285"/>
  </r>
  <r>
    <s v="Shampoo"/>
    <s v="Organic"/>
    <x v="0"/>
    <x v="17"/>
    <x v="2"/>
    <x v="0"/>
    <n v="5"/>
    <n v="23485"/>
    <n v="9359"/>
  </r>
  <r>
    <s v="Shampoo"/>
    <s v="Organic"/>
    <x v="0"/>
    <x v="17"/>
    <x v="2"/>
    <x v="0"/>
    <n v="6"/>
    <n v="15925"/>
    <n v="63735"/>
  </r>
  <r>
    <s v="Shampoo"/>
    <s v="Organic"/>
    <x v="0"/>
    <x v="17"/>
    <x v="2"/>
    <x v="0"/>
    <n v="7"/>
    <n v="14525"/>
    <n v="5796"/>
  </r>
  <r>
    <s v="Shampoo"/>
    <s v="Organic"/>
    <x v="0"/>
    <x v="17"/>
    <x v="2"/>
    <x v="0"/>
    <n v="8"/>
    <n v="16135"/>
    <n v="6447"/>
  </r>
  <r>
    <s v="Shampoo"/>
    <s v="Organic"/>
    <x v="0"/>
    <x v="17"/>
    <x v="2"/>
    <x v="0"/>
    <n v="9"/>
    <n v="9765"/>
    <n v="3892"/>
  </r>
  <r>
    <s v="Shampoo"/>
    <s v="Organic"/>
    <x v="0"/>
    <x v="17"/>
    <x v="2"/>
    <x v="0"/>
    <n v="10"/>
    <n v="15155"/>
    <n v="6048"/>
  </r>
  <r>
    <s v="Shampoo"/>
    <s v="Organic"/>
    <x v="0"/>
    <x v="17"/>
    <x v="2"/>
    <x v="0"/>
    <n v="11"/>
    <n v="11655"/>
    <n v="46515"/>
  </r>
  <r>
    <s v="Shampoo"/>
    <s v="Organic"/>
    <x v="0"/>
    <x v="17"/>
    <x v="2"/>
    <x v="0"/>
    <n v="12"/>
    <n v="1267"/>
    <n v="50575"/>
  </r>
  <r>
    <s v="Shampoo"/>
    <s v="Organic"/>
    <x v="0"/>
    <x v="17"/>
    <x v="2"/>
    <x v="1"/>
    <n v="1"/>
    <n v="3059"/>
    <n v="12208"/>
  </r>
  <r>
    <s v="Shampoo"/>
    <s v="Organic"/>
    <x v="0"/>
    <x v="17"/>
    <x v="2"/>
    <x v="1"/>
    <n v="2"/>
    <n v="3129"/>
    <n v="12460"/>
  </r>
  <r>
    <s v="Shampoo"/>
    <s v="Organic"/>
    <x v="0"/>
    <x v="17"/>
    <x v="2"/>
    <x v="1"/>
    <n v="3"/>
    <n v="2730"/>
    <n v="10878"/>
  </r>
  <r>
    <s v="Shampoo"/>
    <s v="Organic"/>
    <x v="0"/>
    <x v="17"/>
    <x v="2"/>
    <x v="1"/>
    <n v="4"/>
    <n v="3920"/>
    <n v="15659"/>
  </r>
  <r>
    <s v="Shampoo"/>
    <s v="Organic"/>
    <x v="0"/>
    <x v="17"/>
    <x v="2"/>
    <x v="1"/>
    <n v="5"/>
    <n v="3409"/>
    <n v="13622"/>
  </r>
  <r>
    <s v="Shampoo"/>
    <s v="Organic"/>
    <x v="0"/>
    <x v="17"/>
    <x v="2"/>
    <x v="1"/>
    <n v="6"/>
    <n v="3829"/>
    <n v="15295"/>
  </r>
  <r>
    <s v="Shampoo"/>
    <s v="Organic"/>
    <x v="0"/>
    <x v="17"/>
    <x v="2"/>
    <x v="1"/>
    <n v="7"/>
    <n v="3591"/>
    <n v="14308"/>
  </r>
  <r>
    <s v="Shampoo"/>
    <s v="Organic"/>
    <x v="0"/>
    <x v="17"/>
    <x v="2"/>
    <x v="1"/>
    <n v="8"/>
    <n v="2688"/>
    <n v="10738"/>
  </r>
  <r>
    <s v="Shampoo"/>
    <s v="Organic"/>
    <x v="0"/>
    <x v="17"/>
    <x v="2"/>
    <x v="1"/>
    <n v="9"/>
    <n v="2744"/>
    <n v="10955"/>
  </r>
  <r>
    <s v="Shampoo"/>
    <s v="Organic"/>
    <x v="0"/>
    <x v="17"/>
    <x v="2"/>
    <x v="1"/>
    <n v="10"/>
    <n v="3241"/>
    <n v="12922"/>
  </r>
  <r>
    <s v="Shampoo"/>
    <s v="Organic"/>
    <x v="0"/>
    <x v="17"/>
    <x v="2"/>
    <x v="1"/>
    <n v="11"/>
    <n v="2373"/>
    <n v="9464"/>
  </r>
  <r>
    <s v="Shampoo"/>
    <s v="Organic"/>
    <x v="0"/>
    <x v="17"/>
    <x v="2"/>
    <x v="1"/>
    <n v="12"/>
    <n v="1974"/>
    <n v="7882"/>
  </r>
  <r>
    <s v="Shampoo"/>
    <s v="Organic"/>
    <x v="0"/>
    <x v="17"/>
    <x v="2"/>
    <x v="2"/>
    <n v="1"/>
    <n v="2835"/>
    <n v="113505"/>
  </r>
  <r>
    <s v="Shampoo"/>
    <s v="Organic"/>
    <x v="0"/>
    <x v="17"/>
    <x v="2"/>
    <x v="2"/>
    <n v="2"/>
    <n v="2835"/>
    <n v="11277"/>
  </r>
  <r>
    <s v="Shampoo"/>
    <s v="Organic"/>
    <x v="0"/>
    <x v="17"/>
    <x v="2"/>
    <x v="2"/>
    <n v="3"/>
    <n v="27405"/>
    <n v="10962"/>
  </r>
  <r>
    <s v="Shampoo"/>
    <s v="Organic"/>
    <x v="0"/>
    <x v="17"/>
    <x v="2"/>
    <x v="2"/>
    <n v="4"/>
    <n v="2898"/>
    <n v="115605"/>
  </r>
  <r>
    <s v="Shampoo"/>
    <s v="Organic"/>
    <x v="0"/>
    <x v="17"/>
    <x v="2"/>
    <x v="2"/>
    <n v="5"/>
    <n v="2184"/>
    <n v="87045"/>
  </r>
  <r>
    <s v="Shampoo"/>
    <s v="Organic"/>
    <x v="0"/>
    <x v="17"/>
    <x v="2"/>
    <x v="2"/>
    <n v="6"/>
    <n v="20685"/>
    <n v="8253"/>
  </r>
  <r>
    <s v="Shampoo"/>
    <s v="Organic"/>
    <x v="0"/>
    <x v="17"/>
    <x v="2"/>
    <x v="2"/>
    <n v="7"/>
    <n v="2667"/>
    <n v="106155"/>
  </r>
  <r>
    <s v="Shampoo"/>
    <s v="Organic"/>
    <x v="0"/>
    <x v="17"/>
    <x v="2"/>
    <x v="2"/>
    <n v="8"/>
    <n v="1827"/>
    <n v="7266"/>
  </r>
  <r>
    <s v="Shampoo"/>
    <s v="Organic"/>
    <x v="0"/>
    <x v="17"/>
    <x v="2"/>
    <x v="2"/>
    <n v="9"/>
    <n v="20055"/>
    <n v="8001"/>
  </r>
  <r>
    <s v="Shampoo"/>
    <s v="Organic"/>
    <x v="0"/>
    <x v="17"/>
    <x v="2"/>
    <x v="2"/>
    <n v="10"/>
    <n v="24675"/>
    <n v="98175"/>
  </r>
  <r>
    <s v="Shampoo"/>
    <s v="Organic"/>
    <x v="0"/>
    <x v="17"/>
    <x v="2"/>
    <x v="2"/>
    <n v="11"/>
    <n v="3129"/>
    <n v="12432"/>
  </r>
  <r>
    <s v="Shampoo"/>
    <s v="Organic"/>
    <x v="0"/>
    <x v="17"/>
    <x v="2"/>
    <x v="2"/>
    <n v="12"/>
    <n v="2415"/>
    <n v="9660"/>
  </r>
  <r>
    <s v="Shampoo"/>
    <s v="Organic"/>
    <x v="0"/>
    <x v="17"/>
    <x v="2"/>
    <x v="3"/>
    <n v="1"/>
    <n v="23345"/>
    <n v="93058"/>
  </r>
  <r>
    <s v="Shampoo"/>
    <s v="Organic"/>
    <x v="0"/>
    <x v="17"/>
    <x v="2"/>
    <x v="3"/>
    <n v="2"/>
    <n v="29302"/>
    <n v="117047"/>
  </r>
  <r>
    <s v="Shampoo"/>
    <s v="Organic"/>
    <x v="0"/>
    <x v="17"/>
    <x v="2"/>
    <x v="3"/>
    <n v="3"/>
    <n v="31395"/>
    <n v="125258"/>
  </r>
  <r>
    <s v="Shampoo"/>
    <s v="Organic"/>
    <x v="0"/>
    <x v="17"/>
    <x v="2"/>
    <x v="3"/>
    <n v="4"/>
    <n v="30912"/>
    <n v="123004"/>
  </r>
  <r>
    <s v="Shampoo"/>
    <s v="Organic"/>
    <x v="0"/>
    <x v="17"/>
    <x v="2"/>
    <x v="3"/>
    <n v="5"/>
    <n v="38318"/>
    <n v="152467"/>
  </r>
  <r>
    <s v="Shampoo"/>
    <s v="Organic"/>
    <x v="0"/>
    <x v="17"/>
    <x v="2"/>
    <x v="3"/>
    <n v="6"/>
    <n v="40733"/>
    <n v="162288"/>
  </r>
  <r>
    <s v="Shampoo"/>
    <s v="Organic"/>
    <x v="0"/>
    <x v="17"/>
    <x v="2"/>
    <x v="3"/>
    <n v="7"/>
    <n v="30107"/>
    <n v="120267"/>
  </r>
  <r>
    <s v="Shampoo"/>
    <s v="Organic"/>
    <x v="0"/>
    <x v="17"/>
    <x v="2"/>
    <x v="3"/>
    <n v="8"/>
    <n v="21735"/>
    <n v="86296"/>
  </r>
  <r>
    <s v="Shampoo"/>
    <s v="Organic"/>
    <x v="0"/>
    <x v="17"/>
    <x v="2"/>
    <x v="3"/>
    <n v="9"/>
    <n v="11431"/>
    <n v="46046"/>
  </r>
  <r>
    <s v="Shampoo"/>
    <s v="Organic"/>
    <x v="0"/>
    <x v="17"/>
    <x v="2"/>
    <x v="3"/>
    <n v="10"/>
    <n v="4991"/>
    <n v="19803"/>
  </r>
  <r>
    <s v="Shampoo"/>
    <s v="Organic"/>
    <x v="0"/>
    <x v="17"/>
    <x v="2"/>
    <x v="3"/>
    <n v="11"/>
    <n v="322"/>
    <n v="12719"/>
  </r>
  <r>
    <s v="Shampoo"/>
    <s v="Organic"/>
    <x v="0"/>
    <x v="17"/>
    <x v="2"/>
    <x v="3"/>
    <n v="12"/>
    <n v="1771"/>
    <n v="644"/>
  </r>
  <r>
    <s v="Shampoo"/>
    <s v="Organic"/>
    <x v="0"/>
    <x v="17"/>
    <x v="2"/>
    <x v="4"/>
    <n v="1"/>
    <n v="189"/>
    <n v="693"/>
  </r>
  <r>
    <s v="Shampoo"/>
    <s v="Organic"/>
    <x v="0"/>
    <x v="17"/>
    <x v="2"/>
    <x v="4"/>
    <n v="2"/>
    <n v="63"/>
    <n v="315"/>
  </r>
  <r>
    <s v="Shampoo"/>
    <s v="Organic"/>
    <x v="0"/>
    <x v="17"/>
    <x v="2"/>
    <x v="4"/>
    <n v="4"/>
    <n v="42"/>
    <n v="210"/>
  </r>
  <r>
    <s v="Shampoo"/>
    <s v="Organic"/>
    <x v="0"/>
    <x v="17"/>
    <x v="2"/>
    <x v="4"/>
    <n v="5"/>
    <n v="63"/>
    <n v="273"/>
  </r>
  <r>
    <s v="Shampoo"/>
    <s v="Organic"/>
    <x v="0"/>
    <x v="17"/>
    <x v="2"/>
    <x v="4"/>
    <n v="6"/>
    <n v="63"/>
    <n v="273"/>
  </r>
  <r>
    <s v="Shampoo"/>
    <s v="Organic"/>
    <x v="14"/>
    <x v="18"/>
    <x v="0"/>
    <x v="0"/>
    <n v="1"/>
    <n v="1204"/>
    <n v="6559"/>
  </r>
  <r>
    <s v="Shampoo"/>
    <s v="Organic"/>
    <x v="14"/>
    <x v="18"/>
    <x v="0"/>
    <x v="0"/>
    <n v="2"/>
    <n v="7525"/>
    <n v="4109"/>
  </r>
  <r>
    <s v="Shampoo"/>
    <s v="Organic"/>
    <x v="14"/>
    <x v="18"/>
    <x v="0"/>
    <x v="0"/>
    <n v="3"/>
    <n v="1414"/>
    <n v="77035"/>
  </r>
  <r>
    <s v="Shampoo"/>
    <s v="Organic"/>
    <x v="14"/>
    <x v="18"/>
    <x v="0"/>
    <x v="0"/>
    <n v="4"/>
    <n v="1911"/>
    <n v="104055"/>
  </r>
  <r>
    <s v="Shampoo"/>
    <s v="Organic"/>
    <x v="14"/>
    <x v="18"/>
    <x v="0"/>
    <x v="0"/>
    <n v="5"/>
    <n v="9905"/>
    <n v="54075"/>
  </r>
  <r>
    <s v="Shampoo"/>
    <s v="Organic"/>
    <x v="14"/>
    <x v="18"/>
    <x v="0"/>
    <x v="0"/>
    <n v="6"/>
    <n v="1211"/>
    <n v="65975"/>
  </r>
  <r>
    <s v="Shampoo"/>
    <s v="Organic"/>
    <x v="14"/>
    <x v="18"/>
    <x v="0"/>
    <x v="0"/>
    <n v="7"/>
    <n v="10535"/>
    <n v="57435"/>
  </r>
  <r>
    <s v="Shampoo"/>
    <s v="Organic"/>
    <x v="14"/>
    <x v="18"/>
    <x v="0"/>
    <x v="0"/>
    <n v="8"/>
    <n v="1162"/>
    <n v="63455"/>
  </r>
  <r>
    <s v="Shampoo"/>
    <s v="Organic"/>
    <x v="14"/>
    <x v="18"/>
    <x v="0"/>
    <x v="0"/>
    <n v="9"/>
    <n v="903"/>
    <n v="49315"/>
  </r>
  <r>
    <s v="Shampoo"/>
    <s v="Organic"/>
    <x v="14"/>
    <x v="18"/>
    <x v="0"/>
    <x v="0"/>
    <n v="10"/>
    <n v="12355"/>
    <n v="6734"/>
  </r>
  <r>
    <s v="Shampoo"/>
    <s v="Organic"/>
    <x v="14"/>
    <x v="18"/>
    <x v="0"/>
    <x v="0"/>
    <n v="11"/>
    <n v="952"/>
    <n v="5187"/>
  </r>
  <r>
    <s v="Shampoo"/>
    <s v="Organic"/>
    <x v="14"/>
    <x v="18"/>
    <x v="0"/>
    <x v="0"/>
    <n v="12"/>
    <n v="12285"/>
    <n v="6692"/>
  </r>
  <r>
    <s v="Shampoo"/>
    <s v="Organic"/>
    <x v="14"/>
    <x v="18"/>
    <x v="0"/>
    <x v="1"/>
    <n v="1"/>
    <n v="1764"/>
    <n v="9632"/>
  </r>
  <r>
    <s v="Shampoo"/>
    <s v="Organic"/>
    <x v="14"/>
    <x v="18"/>
    <x v="0"/>
    <x v="1"/>
    <n v="2"/>
    <n v="2184"/>
    <n v="11893"/>
  </r>
  <r>
    <s v="Shampoo"/>
    <s v="Organic"/>
    <x v="14"/>
    <x v="18"/>
    <x v="0"/>
    <x v="1"/>
    <n v="3"/>
    <n v="2436"/>
    <n v="13272"/>
  </r>
  <r>
    <s v="Shampoo"/>
    <s v="Organic"/>
    <x v="14"/>
    <x v="18"/>
    <x v="0"/>
    <x v="1"/>
    <n v="4"/>
    <n v="1799"/>
    <n v="9807"/>
  </r>
  <r>
    <s v="Shampoo"/>
    <s v="Organic"/>
    <x v="14"/>
    <x v="18"/>
    <x v="0"/>
    <x v="1"/>
    <n v="5"/>
    <n v="2177"/>
    <n v="11872"/>
  </r>
  <r>
    <s v="Shampoo"/>
    <s v="Organic"/>
    <x v="14"/>
    <x v="18"/>
    <x v="0"/>
    <x v="1"/>
    <n v="6"/>
    <n v="1841"/>
    <n v="10031"/>
  </r>
  <r>
    <s v="Shampoo"/>
    <s v="Organic"/>
    <x v="14"/>
    <x v="18"/>
    <x v="0"/>
    <x v="1"/>
    <n v="7"/>
    <n v="1596"/>
    <n v="8680"/>
  </r>
  <r>
    <s v="Shampoo"/>
    <s v="Organic"/>
    <x v="14"/>
    <x v="18"/>
    <x v="0"/>
    <x v="1"/>
    <n v="8"/>
    <n v="2786"/>
    <n v="15204"/>
  </r>
  <r>
    <s v="Shampoo"/>
    <s v="Organic"/>
    <x v="14"/>
    <x v="18"/>
    <x v="0"/>
    <x v="1"/>
    <n v="9"/>
    <n v="2331"/>
    <n v="12705"/>
  </r>
  <r>
    <s v="Shampoo"/>
    <s v="Organic"/>
    <x v="14"/>
    <x v="18"/>
    <x v="0"/>
    <x v="1"/>
    <n v="10"/>
    <n v="2093"/>
    <n v="11410"/>
  </r>
  <r>
    <s v="Shampoo"/>
    <s v="Organic"/>
    <x v="14"/>
    <x v="18"/>
    <x v="0"/>
    <x v="1"/>
    <n v="11"/>
    <n v="1876"/>
    <n v="10220"/>
  </r>
  <r>
    <s v="Shampoo"/>
    <s v="Organic"/>
    <x v="14"/>
    <x v="18"/>
    <x v="0"/>
    <x v="1"/>
    <n v="12"/>
    <n v="1484"/>
    <n v="8127"/>
  </r>
  <r>
    <s v="Shampoo"/>
    <s v="Organic"/>
    <x v="14"/>
    <x v="18"/>
    <x v="0"/>
    <x v="2"/>
    <n v="1"/>
    <n v="31185"/>
    <n v="169995"/>
  </r>
  <r>
    <s v="Shampoo"/>
    <s v="Organic"/>
    <x v="14"/>
    <x v="18"/>
    <x v="0"/>
    <x v="2"/>
    <n v="2"/>
    <n v="3528"/>
    <n v="192465"/>
  </r>
  <r>
    <s v="Shampoo"/>
    <s v="Organic"/>
    <x v="14"/>
    <x v="18"/>
    <x v="0"/>
    <x v="2"/>
    <n v="3"/>
    <n v="31815"/>
    <n v="17346"/>
  </r>
  <r>
    <s v="Shampoo"/>
    <s v="Organic"/>
    <x v="14"/>
    <x v="18"/>
    <x v="0"/>
    <x v="2"/>
    <n v="4"/>
    <n v="3129"/>
    <n v="17094"/>
  </r>
  <r>
    <s v="Shampoo"/>
    <s v="Organic"/>
    <x v="14"/>
    <x v="18"/>
    <x v="0"/>
    <x v="2"/>
    <n v="5"/>
    <n v="2205"/>
    <n v="11991"/>
  </r>
  <r>
    <s v="Shampoo"/>
    <s v="Organic"/>
    <x v="14"/>
    <x v="18"/>
    <x v="0"/>
    <x v="2"/>
    <n v="6"/>
    <n v="23625"/>
    <n v="128835"/>
  </r>
  <r>
    <s v="Shampoo"/>
    <s v="Organic"/>
    <x v="14"/>
    <x v="18"/>
    <x v="0"/>
    <x v="2"/>
    <n v="7"/>
    <n v="2814"/>
    <n v="152985"/>
  </r>
  <r>
    <s v="Shampoo"/>
    <s v="Organic"/>
    <x v="14"/>
    <x v="18"/>
    <x v="0"/>
    <x v="2"/>
    <n v="8"/>
    <n v="2604"/>
    <n v="141855"/>
  </r>
  <r>
    <s v="Shampoo"/>
    <s v="Organic"/>
    <x v="14"/>
    <x v="18"/>
    <x v="0"/>
    <x v="2"/>
    <n v="9"/>
    <n v="2184"/>
    <n v="119175"/>
  </r>
  <r>
    <s v="Shampoo"/>
    <s v="Organic"/>
    <x v="14"/>
    <x v="18"/>
    <x v="0"/>
    <x v="2"/>
    <n v="10"/>
    <n v="2604"/>
    <n v="14175"/>
  </r>
  <r>
    <s v="Shampoo"/>
    <s v="Organic"/>
    <x v="14"/>
    <x v="18"/>
    <x v="0"/>
    <x v="2"/>
    <n v="11"/>
    <n v="2331"/>
    <n v="126735"/>
  </r>
  <r>
    <s v="Shampoo"/>
    <s v="Organic"/>
    <x v="14"/>
    <x v="18"/>
    <x v="0"/>
    <x v="2"/>
    <n v="12"/>
    <n v="37275"/>
    <n v="202755"/>
  </r>
  <r>
    <s v="Shampoo"/>
    <s v="Organic"/>
    <x v="14"/>
    <x v="18"/>
    <x v="0"/>
    <x v="3"/>
    <n v="1"/>
    <n v="28014"/>
    <n v="151984"/>
  </r>
  <r>
    <s v="Shampoo"/>
    <s v="Organic"/>
    <x v="14"/>
    <x v="18"/>
    <x v="0"/>
    <x v="3"/>
    <n v="2"/>
    <n v="31556"/>
    <n v="17227"/>
  </r>
  <r>
    <s v="Shampoo"/>
    <s v="Organic"/>
    <x v="14"/>
    <x v="18"/>
    <x v="0"/>
    <x v="3"/>
    <n v="3"/>
    <n v="4347"/>
    <n v="23667"/>
  </r>
  <r>
    <s v="Shampoo"/>
    <s v="Organic"/>
    <x v="14"/>
    <x v="18"/>
    <x v="0"/>
    <x v="3"/>
    <n v="4"/>
    <n v="42504"/>
    <n v="231357"/>
  </r>
  <r>
    <s v="Shampoo"/>
    <s v="Organic"/>
    <x v="14"/>
    <x v="18"/>
    <x v="0"/>
    <x v="3"/>
    <n v="5"/>
    <n v="38157"/>
    <n v="208334"/>
  </r>
  <r>
    <s v="Shampoo"/>
    <s v="Organic"/>
    <x v="14"/>
    <x v="18"/>
    <x v="0"/>
    <x v="3"/>
    <n v="6"/>
    <n v="41216"/>
    <n v="224434"/>
  </r>
  <r>
    <s v="Shampoo"/>
    <s v="Organic"/>
    <x v="14"/>
    <x v="18"/>
    <x v="0"/>
    <x v="3"/>
    <n v="7"/>
    <n v="46046"/>
    <n v="251804"/>
  </r>
  <r>
    <s v="Shampoo"/>
    <s v="Organic"/>
    <x v="14"/>
    <x v="18"/>
    <x v="0"/>
    <x v="3"/>
    <n v="8"/>
    <n v="3059"/>
    <n v="166957"/>
  </r>
  <r>
    <s v="Shampoo"/>
    <s v="Organic"/>
    <x v="14"/>
    <x v="18"/>
    <x v="0"/>
    <x v="3"/>
    <n v="9"/>
    <n v="39928"/>
    <n v="21735"/>
  </r>
  <r>
    <s v="Shampoo"/>
    <s v="Organic"/>
    <x v="14"/>
    <x v="18"/>
    <x v="0"/>
    <x v="3"/>
    <n v="10"/>
    <n v="31395"/>
    <n v="170982"/>
  </r>
  <r>
    <s v="Shampoo"/>
    <s v="Organic"/>
    <x v="14"/>
    <x v="18"/>
    <x v="0"/>
    <x v="3"/>
    <n v="11"/>
    <n v="4669"/>
    <n v="254058"/>
  </r>
  <r>
    <s v="Shampoo"/>
    <s v="Organic"/>
    <x v="14"/>
    <x v="18"/>
    <x v="0"/>
    <x v="3"/>
    <n v="12"/>
    <n v="45563"/>
    <n v="247779"/>
  </r>
  <r>
    <s v="Shampoo"/>
    <s v="Organic"/>
    <x v="14"/>
    <x v="18"/>
    <x v="0"/>
    <x v="4"/>
    <n v="1"/>
    <n v="11004"/>
    <n v="60060"/>
  </r>
  <r>
    <s v="Shampoo"/>
    <s v="Organic"/>
    <x v="14"/>
    <x v="18"/>
    <x v="0"/>
    <x v="4"/>
    <n v="2"/>
    <n v="9576"/>
    <n v="55230"/>
  </r>
  <r>
    <s v="Shampoo"/>
    <s v="Organic"/>
    <x v="14"/>
    <x v="18"/>
    <x v="0"/>
    <x v="4"/>
    <n v="3"/>
    <n v="11718"/>
    <n v="75684"/>
  </r>
  <r>
    <s v="Shampoo"/>
    <s v="Organic"/>
    <x v="14"/>
    <x v="18"/>
    <x v="0"/>
    <x v="4"/>
    <n v="4"/>
    <n v="10710"/>
    <n v="68880"/>
  </r>
  <r>
    <s v="Shampoo"/>
    <s v="Organic"/>
    <x v="14"/>
    <x v="18"/>
    <x v="0"/>
    <x v="4"/>
    <n v="5"/>
    <n v="9534"/>
    <n v="61404"/>
  </r>
  <r>
    <s v="Shampoo"/>
    <s v="Organic"/>
    <x v="14"/>
    <x v="18"/>
    <x v="0"/>
    <x v="4"/>
    <n v="6"/>
    <n v="11298"/>
    <n v="72660"/>
  </r>
  <r>
    <s v="Shampoo"/>
    <s v="Organic"/>
    <x v="14"/>
    <x v="18"/>
    <x v="0"/>
    <x v="4"/>
    <n v="7"/>
    <n v="9660"/>
    <n v="62370"/>
  </r>
  <r>
    <s v="Shampoo"/>
    <s v="Organic"/>
    <x v="14"/>
    <x v="18"/>
    <x v="0"/>
    <x v="4"/>
    <n v="8"/>
    <n v="9072"/>
    <n v="58548"/>
  </r>
  <r>
    <s v="Shampoo"/>
    <s v="Organic"/>
    <x v="14"/>
    <x v="18"/>
    <x v="0"/>
    <x v="4"/>
    <n v="9"/>
    <n v="10164"/>
    <n v="65478"/>
  </r>
  <r>
    <s v="Shampoo"/>
    <s v="Organic"/>
    <x v="14"/>
    <x v="18"/>
    <x v="0"/>
    <x v="4"/>
    <n v="10"/>
    <n v="8904"/>
    <n v="57624"/>
  </r>
  <r>
    <s v="Shampoo"/>
    <s v="Organic"/>
    <x v="14"/>
    <x v="18"/>
    <x v="0"/>
    <x v="4"/>
    <n v="11"/>
    <n v="11004"/>
    <n v="70854"/>
  </r>
  <r>
    <s v="Shampoo"/>
    <s v="Organic"/>
    <x v="14"/>
    <x v="18"/>
    <x v="0"/>
    <x v="4"/>
    <n v="12"/>
    <n v="8862"/>
    <n v="57414"/>
  </r>
  <r>
    <s v="Shampoo"/>
    <s v="Organic"/>
    <x v="14"/>
    <x v="18"/>
    <x v="0"/>
    <x v="5"/>
    <n v="1"/>
    <n v="16016"/>
    <n v="103376"/>
  </r>
  <r>
    <s v="Shampoo"/>
    <s v="Organic"/>
    <x v="14"/>
    <x v="18"/>
    <x v="0"/>
    <x v="5"/>
    <n v="2"/>
    <n v="15568"/>
    <n v="100632"/>
  </r>
  <r>
    <s v="Shampoo"/>
    <s v="Organic"/>
    <x v="14"/>
    <x v="18"/>
    <x v="0"/>
    <x v="5"/>
    <n v="3"/>
    <n v="14336"/>
    <n v="92344"/>
  </r>
  <r>
    <s v="Shampoo"/>
    <s v="Organic"/>
    <x v="14"/>
    <x v="18"/>
    <x v="1"/>
    <x v="0"/>
    <n v="1"/>
    <n v="4725"/>
    <n v="2569"/>
  </r>
  <r>
    <s v="Shampoo"/>
    <s v="Organic"/>
    <x v="14"/>
    <x v="18"/>
    <x v="1"/>
    <x v="0"/>
    <n v="2"/>
    <n v="3115"/>
    <n v="1708"/>
  </r>
  <r>
    <s v="Shampoo"/>
    <s v="Organic"/>
    <x v="14"/>
    <x v="18"/>
    <x v="1"/>
    <x v="0"/>
    <n v="3"/>
    <n v="2905"/>
    <n v="15855"/>
  </r>
  <r>
    <s v="Shampoo"/>
    <s v="Organic"/>
    <x v="14"/>
    <x v="18"/>
    <x v="1"/>
    <x v="0"/>
    <n v="4"/>
    <n v="2135"/>
    <n v="1176"/>
  </r>
  <r>
    <s v="Shampoo"/>
    <s v="Organic"/>
    <x v="14"/>
    <x v="18"/>
    <x v="1"/>
    <x v="0"/>
    <n v="5"/>
    <n v="175"/>
    <n v="9695"/>
  </r>
  <r>
    <s v="Shampoo"/>
    <s v="Organic"/>
    <x v="14"/>
    <x v="18"/>
    <x v="1"/>
    <x v="0"/>
    <n v="6"/>
    <n v="3955"/>
    <n v="2142"/>
  </r>
  <r>
    <s v="Shampoo"/>
    <s v="Organic"/>
    <x v="14"/>
    <x v="18"/>
    <x v="1"/>
    <x v="0"/>
    <n v="7"/>
    <n v="189"/>
    <n v="1022"/>
  </r>
  <r>
    <s v="Shampoo"/>
    <s v="Organic"/>
    <x v="14"/>
    <x v="18"/>
    <x v="1"/>
    <x v="0"/>
    <n v="8"/>
    <n v="3745"/>
    <n v="20475"/>
  </r>
  <r>
    <s v="Shampoo"/>
    <s v="Organic"/>
    <x v="14"/>
    <x v="18"/>
    <x v="1"/>
    <x v="0"/>
    <n v="9"/>
    <n v="2765"/>
    <n v="1505"/>
  </r>
  <r>
    <s v="Shampoo"/>
    <s v="Organic"/>
    <x v="14"/>
    <x v="18"/>
    <x v="1"/>
    <x v="0"/>
    <n v="10"/>
    <n v="3255"/>
    <n v="17675"/>
  </r>
  <r>
    <s v="Shampoo"/>
    <s v="Organic"/>
    <x v="14"/>
    <x v="18"/>
    <x v="1"/>
    <x v="0"/>
    <n v="11"/>
    <n v="3045"/>
    <n v="16625"/>
  </r>
  <r>
    <s v="Shampoo"/>
    <s v="Organic"/>
    <x v="14"/>
    <x v="18"/>
    <x v="1"/>
    <x v="0"/>
    <n v="12"/>
    <n v="210"/>
    <n v="11375"/>
  </r>
  <r>
    <s v="Shampoo"/>
    <s v="Organic"/>
    <x v="14"/>
    <x v="18"/>
    <x v="1"/>
    <x v="1"/>
    <n v="1"/>
    <n v="658"/>
    <n v="3584"/>
  </r>
  <r>
    <s v="Shampoo"/>
    <s v="Organic"/>
    <x v="14"/>
    <x v="18"/>
    <x v="1"/>
    <x v="1"/>
    <n v="2"/>
    <n v="889"/>
    <n v="4837"/>
  </r>
  <r>
    <s v="Shampoo"/>
    <s v="Organic"/>
    <x v="14"/>
    <x v="18"/>
    <x v="1"/>
    <x v="1"/>
    <n v="3"/>
    <n v="392"/>
    <n v="2163"/>
  </r>
  <r>
    <s v="Shampoo"/>
    <s v="Organic"/>
    <x v="14"/>
    <x v="18"/>
    <x v="1"/>
    <x v="1"/>
    <n v="4"/>
    <n v="959"/>
    <n v="5229"/>
  </r>
  <r>
    <s v="Shampoo"/>
    <s v="Organic"/>
    <x v="14"/>
    <x v="18"/>
    <x v="1"/>
    <x v="1"/>
    <n v="5"/>
    <n v="595"/>
    <n v="3227"/>
  </r>
  <r>
    <s v="Shampoo"/>
    <s v="Organic"/>
    <x v="14"/>
    <x v="18"/>
    <x v="1"/>
    <x v="1"/>
    <n v="6"/>
    <n v="658"/>
    <n v="3584"/>
  </r>
  <r>
    <s v="Shampoo"/>
    <s v="Organic"/>
    <x v="14"/>
    <x v="18"/>
    <x v="1"/>
    <x v="1"/>
    <n v="7"/>
    <n v="315"/>
    <n v="1687"/>
  </r>
  <r>
    <s v="Shampoo"/>
    <s v="Organic"/>
    <x v="14"/>
    <x v="18"/>
    <x v="1"/>
    <x v="1"/>
    <n v="8"/>
    <n v="651"/>
    <n v="3549"/>
  </r>
  <r>
    <s v="Shampoo"/>
    <s v="Organic"/>
    <x v="14"/>
    <x v="18"/>
    <x v="1"/>
    <x v="1"/>
    <n v="9"/>
    <n v="518"/>
    <n v="2828"/>
  </r>
  <r>
    <s v="Shampoo"/>
    <s v="Organic"/>
    <x v="14"/>
    <x v="18"/>
    <x v="1"/>
    <x v="1"/>
    <n v="10"/>
    <n v="413"/>
    <n v="2233"/>
  </r>
  <r>
    <s v="Shampoo"/>
    <s v="Organic"/>
    <x v="14"/>
    <x v="18"/>
    <x v="1"/>
    <x v="1"/>
    <n v="11"/>
    <n v="385"/>
    <n v="2093"/>
  </r>
  <r>
    <s v="Shampoo"/>
    <s v="Organic"/>
    <x v="14"/>
    <x v="18"/>
    <x v="1"/>
    <x v="1"/>
    <n v="12"/>
    <n v="336"/>
    <n v="1848"/>
  </r>
  <r>
    <s v="Shampoo"/>
    <s v="Organic"/>
    <x v="14"/>
    <x v="18"/>
    <x v="1"/>
    <x v="2"/>
    <n v="1"/>
    <n v="12075"/>
    <n v="6573"/>
  </r>
  <r>
    <s v="Shampoo"/>
    <s v="Organic"/>
    <x v="14"/>
    <x v="18"/>
    <x v="1"/>
    <x v="2"/>
    <n v="2"/>
    <n v="483"/>
    <n v="2646"/>
  </r>
  <r>
    <s v="Shampoo"/>
    <s v="Organic"/>
    <x v="14"/>
    <x v="18"/>
    <x v="1"/>
    <x v="2"/>
    <n v="3"/>
    <n v="7665"/>
    <n v="41895"/>
  </r>
  <r>
    <s v="Shampoo"/>
    <s v="Organic"/>
    <x v="14"/>
    <x v="18"/>
    <x v="1"/>
    <x v="2"/>
    <n v="4"/>
    <n v="8505"/>
    <n v="46305"/>
  </r>
  <r>
    <s v="Shampoo"/>
    <s v="Organic"/>
    <x v="14"/>
    <x v="18"/>
    <x v="1"/>
    <x v="2"/>
    <n v="5"/>
    <n v="630"/>
    <n v="3423"/>
  </r>
  <r>
    <s v="Shampoo"/>
    <s v="Organic"/>
    <x v="14"/>
    <x v="18"/>
    <x v="1"/>
    <x v="2"/>
    <n v="6"/>
    <n v="588"/>
    <n v="3192"/>
  </r>
  <r>
    <s v="Shampoo"/>
    <s v="Organic"/>
    <x v="14"/>
    <x v="18"/>
    <x v="1"/>
    <x v="2"/>
    <n v="7"/>
    <n v="8505"/>
    <n v="46725"/>
  </r>
  <r>
    <s v="Shampoo"/>
    <s v="Organic"/>
    <x v="14"/>
    <x v="18"/>
    <x v="1"/>
    <x v="2"/>
    <n v="8"/>
    <n v="6825"/>
    <n v="3675"/>
  </r>
  <r>
    <s v="Shampoo"/>
    <s v="Organic"/>
    <x v="14"/>
    <x v="18"/>
    <x v="1"/>
    <x v="2"/>
    <n v="9"/>
    <n v="525"/>
    <n v="28875"/>
  </r>
  <r>
    <s v="Shampoo"/>
    <s v="Organic"/>
    <x v="14"/>
    <x v="18"/>
    <x v="1"/>
    <x v="2"/>
    <n v="10"/>
    <n v="8295"/>
    <n v="45045"/>
  </r>
  <r>
    <s v="Shampoo"/>
    <s v="Organic"/>
    <x v="14"/>
    <x v="18"/>
    <x v="1"/>
    <x v="2"/>
    <n v="11"/>
    <n v="9345"/>
    <n v="51135"/>
  </r>
  <r>
    <s v="Shampoo"/>
    <s v="Organic"/>
    <x v="14"/>
    <x v="18"/>
    <x v="1"/>
    <x v="2"/>
    <n v="12"/>
    <n v="504"/>
    <n v="27825"/>
  </r>
  <r>
    <s v="Shampoo"/>
    <s v="Organic"/>
    <x v="14"/>
    <x v="18"/>
    <x v="1"/>
    <x v="3"/>
    <n v="1"/>
    <n v="9499"/>
    <n v="51842"/>
  </r>
  <r>
    <s v="Shampoo"/>
    <s v="Organic"/>
    <x v="14"/>
    <x v="18"/>
    <x v="1"/>
    <x v="3"/>
    <n v="2"/>
    <n v="6279"/>
    <n v="33488"/>
  </r>
  <r>
    <s v="Shampoo"/>
    <s v="Organic"/>
    <x v="14"/>
    <x v="18"/>
    <x v="1"/>
    <x v="3"/>
    <n v="3"/>
    <n v="12075"/>
    <n v="65527"/>
  </r>
  <r>
    <s v="Shampoo"/>
    <s v="Organic"/>
    <x v="14"/>
    <x v="18"/>
    <x v="1"/>
    <x v="3"/>
    <n v="4"/>
    <n v="13685"/>
    <n v="73738"/>
  </r>
  <r>
    <s v="Shampoo"/>
    <s v="Organic"/>
    <x v="14"/>
    <x v="18"/>
    <x v="1"/>
    <x v="3"/>
    <n v="5"/>
    <n v="8855"/>
    <n v="48622"/>
  </r>
  <r>
    <s v="Shampoo"/>
    <s v="Organic"/>
    <x v="14"/>
    <x v="18"/>
    <x v="1"/>
    <x v="3"/>
    <n v="6"/>
    <n v="5796"/>
    <n v="3220"/>
  </r>
  <r>
    <s v="Shampoo"/>
    <s v="Organic"/>
    <x v="14"/>
    <x v="18"/>
    <x v="1"/>
    <x v="3"/>
    <n v="7"/>
    <n v="7406"/>
    <n v="39928"/>
  </r>
  <r>
    <s v="Shampoo"/>
    <s v="Organic"/>
    <x v="14"/>
    <x v="18"/>
    <x v="1"/>
    <x v="3"/>
    <n v="8"/>
    <n v="15456"/>
    <n v="84042"/>
  </r>
  <r>
    <s v="Shampoo"/>
    <s v="Organic"/>
    <x v="14"/>
    <x v="18"/>
    <x v="1"/>
    <x v="3"/>
    <n v="9"/>
    <n v="7728"/>
    <n v="42665"/>
  </r>
  <r>
    <s v="Shampoo"/>
    <s v="Organic"/>
    <x v="14"/>
    <x v="18"/>
    <x v="1"/>
    <x v="3"/>
    <n v="10"/>
    <n v="7406"/>
    <n v="4025"/>
  </r>
  <r>
    <s v="Shampoo"/>
    <s v="Organic"/>
    <x v="14"/>
    <x v="18"/>
    <x v="1"/>
    <x v="3"/>
    <n v="11"/>
    <n v="7245"/>
    <n v="39445"/>
  </r>
  <r>
    <s v="Shampoo"/>
    <s v="Organic"/>
    <x v="14"/>
    <x v="18"/>
    <x v="1"/>
    <x v="3"/>
    <n v="12"/>
    <n v="7889"/>
    <n v="43309"/>
  </r>
  <r>
    <s v="Shampoo"/>
    <s v="Organic"/>
    <x v="14"/>
    <x v="18"/>
    <x v="1"/>
    <x v="4"/>
    <n v="1"/>
    <n v="1638"/>
    <n v="8862"/>
  </r>
  <r>
    <s v="Shampoo"/>
    <s v="Organic"/>
    <x v="14"/>
    <x v="18"/>
    <x v="1"/>
    <x v="4"/>
    <n v="2"/>
    <n v="3864"/>
    <n v="21462"/>
  </r>
  <r>
    <s v="Shampoo"/>
    <s v="Organic"/>
    <x v="14"/>
    <x v="18"/>
    <x v="1"/>
    <x v="4"/>
    <n v="3"/>
    <n v="1470"/>
    <n v="9576"/>
  </r>
  <r>
    <s v="Shampoo"/>
    <s v="Organic"/>
    <x v="14"/>
    <x v="18"/>
    <x v="1"/>
    <x v="4"/>
    <n v="4"/>
    <n v="1470"/>
    <n v="9534"/>
  </r>
  <r>
    <s v="Shampoo"/>
    <s v="Organic"/>
    <x v="14"/>
    <x v="18"/>
    <x v="1"/>
    <x v="4"/>
    <n v="5"/>
    <n v="1302"/>
    <n v="8400"/>
  </r>
  <r>
    <s v="Shampoo"/>
    <s v="Organic"/>
    <x v="14"/>
    <x v="18"/>
    <x v="1"/>
    <x v="4"/>
    <n v="6"/>
    <n v="2184"/>
    <n v="14112"/>
  </r>
  <r>
    <s v="Shampoo"/>
    <s v="Organic"/>
    <x v="14"/>
    <x v="18"/>
    <x v="1"/>
    <x v="4"/>
    <n v="7"/>
    <n v="2940"/>
    <n v="19194"/>
  </r>
  <r>
    <s v="Shampoo"/>
    <s v="Organic"/>
    <x v="14"/>
    <x v="18"/>
    <x v="1"/>
    <x v="4"/>
    <n v="8"/>
    <n v="3360"/>
    <n v="21462"/>
  </r>
  <r>
    <s v="Shampoo"/>
    <s v="Organic"/>
    <x v="14"/>
    <x v="18"/>
    <x v="1"/>
    <x v="4"/>
    <n v="9"/>
    <n v="2226"/>
    <n v="14196"/>
  </r>
  <r>
    <s v="Shampoo"/>
    <s v="Organic"/>
    <x v="14"/>
    <x v="18"/>
    <x v="1"/>
    <x v="4"/>
    <n v="10"/>
    <n v="1680"/>
    <n v="10878"/>
  </r>
  <r>
    <s v="Shampoo"/>
    <s v="Organic"/>
    <x v="14"/>
    <x v="18"/>
    <x v="1"/>
    <x v="4"/>
    <n v="11"/>
    <n v="3234"/>
    <n v="21000"/>
  </r>
  <r>
    <s v="Shampoo"/>
    <s v="Organic"/>
    <x v="14"/>
    <x v="18"/>
    <x v="1"/>
    <x v="4"/>
    <n v="12"/>
    <n v="1512"/>
    <n v="9954"/>
  </r>
  <r>
    <s v="Shampoo"/>
    <s v="Organic"/>
    <x v="14"/>
    <x v="18"/>
    <x v="1"/>
    <x v="5"/>
    <n v="1"/>
    <n v="3024"/>
    <n v="19656"/>
  </r>
  <r>
    <s v="Shampoo"/>
    <s v="Organic"/>
    <x v="14"/>
    <x v="18"/>
    <x v="1"/>
    <x v="5"/>
    <n v="2"/>
    <n v="2184"/>
    <n v="13944"/>
  </r>
  <r>
    <s v="Shampoo"/>
    <s v="Organic"/>
    <x v="14"/>
    <x v="18"/>
    <x v="1"/>
    <x v="5"/>
    <n v="3"/>
    <n v="4480"/>
    <n v="28672"/>
  </r>
  <r>
    <s v="Shampoo"/>
    <s v="Organic"/>
    <x v="14"/>
    <x v="18"/>
    <x v="2"/>
    <x v="0"/>
    <n v="1"/>
    <n v="1505"/>
    <n v="8295"/>
  </r>
  <r>
    <s v="Shampoo"/>
    <s v="Organic"/>
    <x v="14"/>
    <x v="18"/>
    <x v="2"/>
    <x v="0"/>
    <n v="2"/>
    <n v="945"/>
    <n v="518"/>
  </r>
  <r>
    <s v="Shampoo"/>
    <s v="Organic"/>
    <x v="14"/>
    <x v="18"/>
    <x v="2"/>
    <x v="0"/>
    <n v="3"/>
    <n v="1365"/>
    <n v="735"/>
  </r>
  <r>
    <s v="Shampoo"/>
    <s v="Organic"/>
    <x v="14"/>
    <x v="18"/>
    <x v="2"/>
    <x v="0"/>
    <n v="4"/>
    <n v="1015"/>
    <n v="5705"/>
  </r>
  <r>
    <s v="Shampoo"/>
    <s v="Organic"/>
    <x v="14"/>
    <x v="18"/>
    <x v="2"/>
    <x v="0"/>
    <n v="5"/>
    <n v="56"/>
    <n v="3045"/>
  </r>
  <r>
    <s v="Shampoo"/>
    <s v="Organic"/>
    <x v="14"/>
    <x v="18"/>
    <x v="2"/>
    <x v="0"/>
    <n v="6"/>
    <n v="42"/>
    <n v="2275"/>
  </r>
  <r>
    <s v="Shampoo"/>
    <s v="Organic"/>
    <x v="14"/>
    <x v="18"/>
    <x v="2"/>
    <x v="0"/>
    <n v="7"/>
    <n v="133"/>
    <n v="7175"/>
  </r>
  <r>
    <s v="Shampoo"/>
    <s v="Organic"/>
    <x v="14"/>
    <x v="18"/>
    <x v="2"/>
    <x v="0"/>
    <n v="8"/>
    <n v="56"/>
    <n v="315"/>
  </r>
  <r>
    <s v="Shampoo"/>
    <s v="Organic"/>
    <x v="14"/>
    <x v="18"/>
    <x v="2"/>
    <x v="0"/>
    <n v="9"/>
    <n v="231"/>
    <n v="1260"/>
  </r>
  <r>
    <s v="Shampoo"/>
    <s v="Organic"/>
    <x v="14"/>
    <x v="18"/>
    <x v="2"/>
    <x v="0"/>
    <n v="10"/>
    <n v="91"/>
    <n v="5005"/>
  </r>
  <r>
    <s v="Shampoo"/>
    <s v="Organic"/>
    <x v="14"/>
    <x v="18"/>
    <x v="2"/>
    <x v="0"/>
    <n v="11"/>
    <n v="805"/>
    <n v="4445"/>
  </r>
  <r>
    <s v="Shampoo"/>
    <s v="Organic"/>
    <x v="14"/>
    <x v="18"/>
    <x v="2"/>
    <x v="0"/>
    <n v="12"/>
    <n v="63"/>
    <n v="336"/>
  </r>
  <r>
    <s v="Shampoo"/>
    <s v="Organic"/>
    <x v="14"/>
    <x v="18"/>
    <x v="2"/>
    <x v="1"/>
    <n v="1"/>
    <n v="182"/>
    <n v="980"/>
  </r>
  <r>
    <s v="Shampoo"/>
    <s v="Organic"/>
    <x v="14"/>
    <x v="18"/>
    <x v="2"/>
    <x v="1"/>
    <n v="2"/>
    <n v="224"/>
    <n v="1211"/>
  </r>
  <r>
    <s v="Shampoo"/>
    <s v="Organic"/>
    <x v="14"/>
    <x v="18"/>
    <x v="2"/>
    <x v="1"/>
    <n v="3"/>
    <n v="196"/>
    <n v="1078"/>
  </r>
  <r>
    <s v="Shampoo"/>
    <s v="Organic"/>
    <x v="14"/>
    <x v="18"/>
    <x v="2"/>
    <x v="1"/>
    <n v="4"/>
    <n v="203"/>
    <n v="1141"/>
  </r>
  <r>
    <s v="Shampoo"/>
    <s v="Organic"/>
    <x v="14"/>
    <x v="18"/>
    <x v="2"/>
    <x v="1"/>
    <n v="5"/>
    <n v="266"/>
    <n v="1435"/>
  </r>
  <r>
    <s v="Shampoo"/>
    <s v="Organic"/>
    <x v="14"/>
    <x v="18"/>
    <x v="2"/>
    <x v="1"/>
    <n v="6"/>
    <n v="35"/>
    <n v="182"/>
  </r>
  <r>
    <s v="Shampoo"/>
    <s v="Organic"/>
    <x v="14"/>
    <x v="18"/>
    <x v="2"/>
    <x v="1"/>
    <n v="7"/>
    <n v="315"/>
    <n v="1715"/>
  </r>
  <r>
    <s v="Shampoo"/>
    <s v="Organic"/>
    <x v="14"/>
    <x v="18"/>
    <x v="2"/>
    <x v="1"/>
    <n v="8"/>
    <n v="84"/>
    <n v="427"/>
  </r>
  <r>
    <s v="Shampoo"/>
    <s v="Organic"/>
    <x v="14"/>
    <x v="18"/>
    <x v="2"/>
    <x v="1"/>
    <n v="9"/>
    <n v="77"/>
    <n v="392"/>
  </r>
  <r>
    <s v="Shampoo"/>
    <s v="Organic"/>
    <x v="14"/>
    <x v="18"/>
    <x v="2"/>
    <x v="1"/>
    <n v="10"/>
    <n v="182"/>
    <n v="980"/>
  </r>
  <r>
    <s v="Shampoo"/>
    <s v="Organic"/>
    <x v="14"/>
    <x v="18"/>
    <x v="2"/>
    <x v="1"/>
    <n v="11"/>
    <n v="63"/>
    <n v="371"/>
  </r>
  <r>
    <s v="Shampoo"/>
    <s v="Organic"/>
    <x v="14"/>
    <x v="18"/>
    <x v="2"/>
    <x v="1"/>
    <n v="12"/>
    <n v="147"/>
    <n v="819"/>
  </r>
  <r>
    <s v="Shampoo"/>
    <s v="Organic"/>
    <x v="14"/>
    <x v="18"/>
    <x v="2"/>
    <x v="2"/>
    <n v="1"/>
    <n v="231"/>
    <n v="1260"/>
  </r>
  <r>
    <s v="Shampoo"/>
    <s v="Organic"/>
    <x v="14"/>
    <x v="18"/>
    <x v="2"/>
    <x v="2"/>
    <n v="2"/>
    <n v="210"/>
    <n v="1113"/>
  </r>
  <r>
    <s v="Shampoo"/>
    <s v="Organic"/>
    <x v="14"/>
    <x v="18"/>
    <x v="2"/>
    <x v="2"/>
    <n v="3"/>
    <n v="1995"/>
    <n v="1071"/>
  </r>
  <r>
    <s v="Shampoo"/>
    <s v="Organic"/>
    <x v="14"/>
    <x v="18"/>
    <x v="2"/>
    <x v="2"/>
    <n v="4"/>
    <n v="735"/>
    <n v="3675"/>
  </r>
  <r>
    <s v="Shampoo"/>
    <s v="Organic"/>
    <x v="14"/>
    <x v="18"/>
    <x v="2"/>
    <x v="2"/>
    <n v="5"/>
    <n v="147"/>
    <n v="7875"/>
  </r>
  <r>
    <s v="Shampoo"/>
    <s v="Organic"/>
    <x v="14"/>
    <x v="18"/>
    <x v="2"/>
    <x v="2"/>
    <n v="6"/>
    <n v="1365"/>
    <n v="7035"/>
  </r>
  <r>
    <s v="Shampoo"/>
    <s v="Organic"/>
    <x v="14"/>
    <x v="18"/>
    <x v="2"/>
    <x v="2"/>
    <n v="7"/>
    <n v="1575"/>
    <n v="8505"/>
  </r>
  <r>
    <s v="Shampoo"/>
    <s v="Organic"/>
    <x v="14"/>
    <x v="18"/>
    <x v="2"/>
    <x v="2"/>
    <n v="8"/>
    <n v="1365"/>
    <n v="735"/>
  </r>
  <r>
    <s v="Shampoo"/>
    <s v="Organic"/>
    <x v="14"/>
    <x v="18"/>
    <x v="2"/>
    <x v="2"/>
    <n v="10"/>
    <n v="2415"/>
    <n v="13755"/>
  </r>
  <r>
    <s v="Shampoo"/>
    <s v="Organic"/>
    <x v="14"/>
    <x v="18"/>
    <x v="2"/>
    <x v="2"/>
    <n v="11"/>
    <n v="735"/>
    <n v="3675"/>
  </r>
  <r>
    <s v="Shampoo"/>
    <s v="Organic"/>
    <x v="14"/>
    <x v="18"/>
    <x v="2"/>
    <x v="2"/>
    <n v="12"/>
    <n v="2205"/>
    <n v="1197"/>
  </r>
  <r>
    <s v="Shampoo"/>
    <s v="Organic"/>
    <x v="14"/>
    <x v="18"/>
    <x v="2"/>
    <x v="3"/>
    <n v="1"/>
    <n v="1449"/>
    <n v="8533"/>
  </r>
  <r>
    <s v="Shampoo"/>
    <s v="Organic"/>
    <x v="14"/>
    <x v="18"/>
    <x v="2"/>
    <x v="3"/>
    <n v="3"/>
    <n v="2093"/>
    <n v="11592"/>
  </r>
  <r>
    <s v="Shampoo"/>
    <s v="Organic"/>
    <x v="14"/>
    <x v="18"/>
    <x v="2"/>
    <x v="3"/>
    <n v="4"/>
    <n v="644"/>
    <n v="2898"/>
  </r>
  <r>
    <s v="Shampoo"/>
    <s v="Organic"/>
    <x v="14"/>
    <x v="18"/>
    <x v="2"/>
    <x v="3"/>
    <n v="5"/>
    <n v="3381"/>
    <n v="18354"/>
  </r>
  <r>
    <s v="Shampoo"/>
    <s v="Organic"/>
    <x v="14"/>
    <x v="18"/>
    <x v="2"/>
    <x v="3"/>
    <n v="6"/>
    <n v="4186"/>
    <n v="22379"/>
  </r>
  <r>
    <s v="Shampoo"/>
    <s v="Organic"/>
    <x v="14"/>
    <x v="18"/>
    <x v="2"/>
    <x v="3"/>
    <n v="7"/>
    <n v="2576"/>
    <n v="14329"/>
  </r>
  <r>
    <s v="Shampoo"/>
    <s v="Organic"/>
    <x v="14"/>
    <x v="18"/>
    <x v="2"/>
    <x v="3"/>
    <n v="8"/>
    <n v="644"/>
    <n v="3059"/>
  </r>
  <r>
    <s v="Shampoo"/>
    <s v="Organic"/>
    <x v="14"/>
    <x v="18"/>
    <x v="2"/>
    <x v="3"/>
    <n v="10"/>
    <n v="4186"/>
    <n v="22379"/>
  </r>
  <r>
    <s v="Shampoo"/>
    <s v="Organic"/>
    <x v="14"/>
    <x v="18"/>
    <x v="2"/>
    <x v="3"/>
    <n v="11"/>
    <n v="1127"/>
    <n v="5635"/>
  </r>
  <r>
    <s v="Shampoo"/>
    <s v="Organic"/>
    <x v="14"/>
    <x v="18"/>
    <x v="2"/>
    <x v="3"/>
    <n v="12"/>
    <n v="4669"/>
    <n v="25438"/>
  </r>
  <r>
    <s v="Shampoo"/>
    <s v="Organic"/>
    <x v="14"/>
    <x v="18"/>
    <x v="2"/>
    <x v="4"/>
    <n v="1"/>
    <n v="798"/>
    <n v="4200"/>
  </r>
  <r>
    <s v="Shampoo"/>
    <s v="Organic"/>
    <x v="14"/>
    <x v="18"/>
    <x v="2"/>
    <x v="4"/>
    <n v="2"/>
    <n v="168"/>
    <n v="672"/>
  </r>
  <r>
    <s v="Shampoo"/>
    <s v="Organic"/>
    <x v="14"/>
    <x v="18"/>
    <x v="2"/>
    <x v="4"/>
    <n v="3"/>
    <n v="756"/>
    <n v="4704"/>
  </r>
  <r>
    <s v="Shampoo"/>
    <s v="Organic"/>
    <x v="14"/>
    <x v="18"/>
    <x v="2"/>
    <x v="4"/>
    <n v="4"/>
    <n v="546"/>
    <n v="3360"/>
  </r>
  <r>
    <s v="Shampoo"/>
    <s v="Organic"/>
    <x v="14"/>
    <x v="18"/>
    <x v="2"/>
    <x v="4"/>
    <n v="6"/>
    <n v="882"/>
    <n v="5712"/>
  </r>
  <r>
    <s v="Shampoo"/>
    <s v="Organic"/>
    <x v="14"/>
    <x v="18"/>
    <x v="2"/>
    <x v="4"/>
    <n v="8"/>
    <n v="378"/>
    <n v="2730"/>
  </r>
  <r>
    <s v="Shampoo"/>
    <s v="Organic"/>
    <x v="14"/>
    <x v="18"/>
    <x v="2"/>
    <x v="4"/>
    <n v="9"/>
    <n v="546"/>
    <n v="3360"/>
  </r>
  <r>
    <s v="Shampoo"/>
    <s v="Organic"/>
    <x v="14"/>
    <x v="18"/>
    <x v="2"/>
    <x v="4"/>
    <n v="11"/>
    <n v="378"/>
    <n v="2520"/>
  </r>
  <r>
    <s v="Shampoo"/>
    <s v="Organic"/>
    <x v="14"/>
    <x v="18"/>
    <x v="2"/>
    <x v="4"/>
    <n v="12"/>
    <n v="798"/>
    <n v="5082"/>
  </r>
  <r>
    <s v="Shampoo"/>
    <s v="Organic"/>
    <x v="14"/>
    <x v="18"/>
    <x v="2"/>
    <x v="5"/>
    <n v="1"/>
    <n v="1120"/>
    <n v="7336"/>
  </r>
  <r>
    <s v="Shampoo"/>
    <s v="Organic"/>
    <x v="14"/>
    <x v="18"/>
    <x v="2"/>
    <x v="5"/>
    <n v="2"/>
    <n v="224"/>
    <n v="1120"/>
  </r>
  <r>
    <s v="Shampoo"/>
    <s v="Organic"/>
    <x v="14"/>
    <x v="18"/>
    <x v="2"/>
    <x v="5"/>
    <n v="3"/>
    <n v="784"/>
    <n v="5040"/>
  </r>
  <r>
    <s v="Shampoo"/>
    <s v="Organic"/>
    <x v="15"/>
    <x v="19"/>
    <x v="0"/>
    <x v="1"/>
    <n v="10"/>
    <n v="273"/>
    <n v="18375"/>
  </r>
  <r>
    <s v="Shampoo"/>
    <s v="Organic"/>
    <x v="15"/>
    <x v="19"/>
    <x v="0"/>
    <x v="1"/>
    <n v="11"/>
    <n v="11445"/>
    <n v="62895"/>
  </r>
  <r>
    <s v="Shampoo"/>
    <s v="Organic"/>
    <x v="15"/>
    <x v="19"/>
    <x v="0"/>
    <x v="1"/>
    <n v="12"/>
    <n v="4725"/>
    <n v="25935"/>
  </r>
  <r>
    <s v="Shampoo"/>
    <s v="Organic"/>
    <x v="15"/>
    <x v="19"/>
    <x v="0"/>
    <x v="2"/>
    <n v="1"/>
    <n v="6615"/>
    <n v="36015"/>
  </r>
  <r>
    <s v="Shampoo"/>
    <s v="Organic"/>
    <x v="15"/>
    <x v="19"/>
    <x v="0"/>
    <x v="2"/>
    <n v="2"/>
    <n v="1407"/>
    <n v="76965"/>
  </r>
  <r>
    <s v="Shampoo"/>
    <s v="Organic"/>
    <x v="15"/>
    <x v="19"/>
    <x v="0"/>
    <x v="2"/>
    <n v="3"/>
    <n v="14175"/>
    <n v="77385"/>
  </r>
  <r>
    <s v="Shampoo"/>
    <s v="Organic"/>
    <x v="15"/>
    <x v="19"/>
    <x v="0"/>
    <x v="2"/>
    <n v="4"/>
    <n v="987"/>
    <n v="54285"/>
  </r>
  <r>
    <s v="Shampoo"/>
    <s v="Organic"/>
    <x v="15"/>
    <x v="19"/>
    <x v="0"/>
    <x v="2"/>
    <n v="5"/>
    <n v="1533"/>
    <n v="8400"/>
  </r>
  <r>
    <s v="Shampoo"/>
    <s v="Organic"/>
    <x v="15"/>
    <x v="19"/>
    <x v="0"/>
    <x v="2"/>
    <n v="6"/>
    <n v="24255"/>
    <n v="13377"/>
  </r>
  <r>
    <s v="Shampoo"/>
    <s v="Organic"/>
    <x v="15"/>
    <x v="19"/>
    <x v="0"/>
    <x v="2"/>
    <n v="7"/>
    <n v="20055"/>
    <n v="113085"/>
  </r>
  <r>
    <s v="Shampoo"/>
    <s v="Organic"/>
    <x v="15"/>
    <x v="19"/>
    <x v="0"/>
    <x v="2"/>
    <n v="8"/>
    <n v="29925"/>
    <n v="168945"/>
  </r>
  <r>
    <s v="Shampoo"/>
    <s v="Organic"/>
    <x v="15"/>
    <x v="19"/>
    <x v="0"/>
    <x v="2"/>
    <n v="9"/>
    <n v="21945"/>
    <n v="123795"/>
  </r>
  <r>
    <s v="Shampoo"/>
    <s v="Organic"/>
    <x v="15"/>
    <x v="19"/>
    <x v="0"/>
    <x v="2"/>
    <n v="10"/>
    <n v="28665"/>
    <n v="16170"/>
  </r>
  <r>
    <s v="Shampoo"/>
    <s v="Organic"/>
    <x v="15"/>
    <x v="19"/>
    <x v="0"/>
    <x v="2"/>
    <n v="11"/>
    <n v="2961"/>
    <n v="16737"/>
  </r>
  <r>
    <s v="Shampoo"/>
    <s v="Organic"/>
    <x v="15"/>
    <x v="19"/>
    <x v="0"/>
    <x v="2"/>
    <n v="12"/>
    <n v="2772"/>
    <n v="15687"/>
  </r>
  <r>
    <s v="Shampoo"/>
    <s v="Organic"/>
    <x v="15"/>
    <x v="19"/>
    <x v="0"/>
    <x v="3"/>
    <n v="1"/>
    <n v="4102"/>
    <n v="23198"/>
  </r>
  <r>
    <s v="Shampoo"/>
    <s v="Organic"/>
    <x v="15"/>
    <x v="19"/>
    <x v="0"/>
    <x v="3"/>
    <n v="2"/>
    <n v="4116"/>
    <n v="23240"/>
  </r>
  <r>
    <s v="Shampoo"/>
    <s v="Organic"/>
    <x v="15"/>
    <x v="19"/>
    <x v="0"/>
    <x v="3"/>
    <n v="3"/>
    <n v="3892"/>
    <n v="22036"/>
  </r>
  <r>
    <s v="Shampoo"/>
    <s v="Organic"/>
    <x v="15"/>
    <x v="19"/>
    <x v="0"/>
    <x v="3"/>
    <n v="4"/>
    <n v="4438"/>
    <n v="25088"/>
  </r>
  <r>
    <s v="Shampoo"/>
    <s v="Organic"/>
    <x v="15"/>
    <x v="19"/>
    <x v="0"/>
    <x v="3"/>
    <n v="5"/>
    <n v="4116"/>
    <n v="23296"/>
  </r>
  <r>
    <s v="Shampoo"/>
    <s v="Organic"/>
    <x v="15"/>
    <x v="19"/>
    <x v="0"/>
    <x v="3"/>
    <n v="6"/>
    <n v="4214"/>
    <n v="23800"/>
  </r>
  <r>
    <s v="Shampoo"/>
    <s v="Organic"/>
    <x v="15"/>
    <x v="19"/>
    <x v="0"/>
    <x v="3"/>
    <n v="7"/>
    <n v="4438"/>
    <n v="25032"/>
  </r>
  <r>
    <s v="Shampoo"/>
    <s v="Organic"/>
    <x v="15"/>
    <x v="19"/>
    <x v="0"/>
    <x v="3"/>
    <n v="8"/>
    <n v="3416"/>
    <n v="19320"/>
  </r>
  <r>
    <s v="Shampoo"/>
    <s v="Organic"/>
    <x v="15"/>
    <x v="19"/>
    <x v="0"/>
    <x v="3"/>
    <n v="9"/>
    <n v="3752"/>
    <n v="21210"/>
  </r>
  <r>
    <s v="Shampoo"/>
    <s v="Organic"/>
    <x v="15"/>
    <x v="19"/>
    <x v="0"/>
    <x v="3"/>
    <n v="10"/>
    <n v="3360"/>
    <n v="19600"/>
  </r>
  <r>
    <s v="Shampoo"/>
    <s v="Organic"/>
    <x v="15"/>
    <x v="19"/>
    <x v="0"/>
    <x v="3"/>
    <n v="11"/>
    <n v="3514"/>
    <n v="23394"/>
  </r>
  <r>
    <s v="Shampoo"/>
    <s v="Organic"/>
    <x v="15"/>
    <x v="19"/>
    <x v="0"/>
    <x v="3"/>
    <n v="12"/>
    <n v="3696"/>
    <n v="24584"/>
  </r>
  <r>
    <s v="Shampoo"/>
    <s v="Organic"/>
    <x v="15"/>
    <x v="19"/>
    <x v="0"/>
    <x v="4"/>
    <n v="1"/>
    <n v="653625"/>
    <n v="434175"/>
  </r>
  <r>
    <s v="Shampoo"/>
    <s v="Organic"/>
    <x v="15"/>
    <x v="19"/>
    <x v="0"/>
    <x v="4"/>
    <n v="2"/>
    <n v="511875"/>
    <n v="340725"/>
  </r>
  <r>
    <s v="Shampoo"/>
    <s v="Organic"/>
    <x v="15"/>
    <x v="19"/>
    <x v="0"/>
    <x v="4"/>
    <n v="3"/>
    <n v="75075"/>
    <n v="498225"/>
  </r>
  <r>
    <s v="Shampoo"/>
    <s v="Organic"/>
    <x v="15"/>
    <x v="19"/>
    <x v="0"/>
    <x v="4"/>
    <n v="4"/>
    <n v="711375"/>
    <n v="4738125"/>
  </r>
  <r>
    <s v="Shampoo"/>
    <s v="Organic"/>
    <x v="15"/>
    <x v="19"/>
    <x v="0"/>
    <x v="4"/>
    <n v="5"/>
    <n v="6195"/>
    <n v="42735"/>
  </r>
  <r>
    <s v="Shampoo"/>
    <s v="Organic"/>
    <x v="15"/>
    <x v="19"/>
    <x v="0"/>
    <x v="4"/>
    <n v="6"/>
    <n v="75075"/>
    <n v="5179125"/>
  </r>
  <r>
    <s v="Shampoo"/>
    <s v="Organic"/>
    <x v="15"/>
    <x v="19"/>
    <x v="0"/>
    <x v="4"/>
    <n v="7"/>
    <n v="163275"/>
    <n v="112665"/>
  </r>
  <r>
    <s v="Shampoo"/>
    <s v="Organic"/>
    <x v="15"/>
    <x v="19"/>
    <x v="0"/>
    <x v="4"/>
    <n v="8"/>
    <n v="74025"/>
    <n v="51240"/>
  </r>
  <r>
    <s v="Shampoo"/>
    <s v="Organic"/>
    <x v="15"/>
    <x v="19"/>
    <x v="0"/>
    <x v="4"/>
    <n v="9"/>
    <n v="60375"/>
    <n v="4150125"/>
  </r>
  <r>
    <s v="Shampoo"/>
    <s v="Organic"/>
    <x v="15"/>
    <x v="19"/>
    <x v="0"/>
    <x v="4"/>
    <n v="10"/>
    <n v="62475"/>
    <n v="4307625"/>
  </r>
  <r>
    <s v="Shampoo"/>
    <s v="Organic"/>
    <x v="15"/>
    <x v="19"/>
    <x v="0"/>
    <x v="4"/>
    <n v="11"/>
    <n v="811125"/>
    <n v="55965"/>
  </r>
  <r>
    <s v="Shampoo"/>
    <s v="Organic"/>
    <x v="15"/>
    <x v="19"/>
    <x v="0"/>
    <x v="4"/>
    <n v="12"/>
    <n v="632625"/>
    <n v="43785"/>
  </r>
  <r>
    <s v="Shampoo"/>
    <s v="Organic"/>
    <x v="15"/>
    <x v="19"/>
    <x v="0"/>
    <x v="5"/>
    <n v="1"/>
    <n v="8820"/>
    <n v="60900"/>
  </r>
  <r>
    <s v="Shampoo"/>
    <s v="Organic"/>
    <x v="15"/>
    <x v="19"/>
    <x v="0"/>
    <x v="5"/>
    <n v="2"/>
    <n v="10038"/>
    <n v="69132"/>
  </r>
  <r>
    <s v="Shampoo"/>
    <s v="Organic"/>
    <x v="15"/>
    <x v="19"/>
    <x v="0"/>
    <x v="5"/>
    <n v="3"/>
    <n v="9198"/>
    <n v="63252"/>
  </r>
  <r>
    <s v="Shampoo"/>
    <s v="Organic"/>
    <x v="15"/>
    <x v="19"/>
    <x v="1"/>
    <x v="1"/>
    <n v="10"/>
    <n v="2835"/>
    <n v="30345"/>
  </r>
  <r>
    <s v="Shampoo"/>
    <s v="Organic"/>
    <x v="15"/>
    <x v="19"/>
    <x v="1"/>
    <x v="1"/>
    <n v="11"/>
    <n v="17535"/>
    <n v="9660"/>
  </r>
  <r>
    <s v="Shampoo"/>
    <s v="Organic"/>
    <x v="15"/>
    <x v="19"/>
    <x v="1"/>
    <x v="1"/>
    <n v="12"/>
    <n v="1848"/>
    <n v="101325"/>
  </r>
  <r>
    <s v="Shampoo"/>
    <s v="Organic"/>
    <x v="15"/>
    <x v="19"/>
    <x v="1"/>
    <x v="2"/>
    <n v="1"/>
    <n v="21315"/>
    <n v="11718"/>
  </r>
  <r>
    <s v="Shampoo"/>
    <s v="Organic"/>
    <x v="15"/>
    <x v="19"/>
    <x v="1"/>
    <x v="2"/>
    <n v="2"/>
    <n v="1932"/>
    <n v="106155"/>
  </r>
  <r>
    <s v="Shampoo"/>
    <s v="Organic"/>
    <x v="15"/>
    <x v="19"/>
    <x v="1"/>
    <x v="2"/>
    <n v="3"/>
    <n v="24465"/>
    <n v="134295"/>
  </r>
  <r>
    <s v="Shampoo"/>
    <s v="Organic"/>
    <x v="15"/>
    <x v="19"/>
    <x v="1"/>
    <x v="2"/>
    <n v="4"/>
    <n v="2478"/>
    <n v="135975"/>
  </r>
  <r>
    <s v="Shampoo"/>
    <s v="Organic"/>
    <x v="15"/>
    <x v="19"/>
    <x v="1"/>
    <x v="2"/>
    <n v="5"/>
    <n v="2331"/>
    <n v="12789"/>
  </r>
  <r>
    <s v="Shampoo"/>
    <s v="Organic"/>
    <x v="15"/>
    <x v="19"/>
    <x v="1"/>
    <x v="2"/>
    <n v="6"/>
    <n v="25935"/>
    <n v="14280"/>
  </r>
  <r>
    <s v="Shampoo"/>
    <s v="Organic"/>
    <x v="15"/>
    <x v="19"/>
    <x v="1"/>
    <x v="2"/>
    <n v="7"/>
    <n v="2919"/>
    <n v="164955"/>
  </r>
  <r>
    <s v="Shampoo"/>
    <s v="Organic"/>
    <x v="15"/>
    <x v="19"/>
    <x v="1"/>
    <x v="2"/>
    <n v="8"/>
    <n v="26145"/>
    <n v="14763"/>
  </r>
  <r>
    <s v="Shampoo"/>
    <s v="Organic"/>
    <x v="15"/>
    <x v="19"/>
    <x v="1"/>
    <x v="2"/>
    <n v="9"/>
    <n v="22575"/>
    <n v="12726"/>
  </r>
  <r>
    <s v="Shampoo"/>
    <s v="Organic"/>
    <x v="15"/>
    <x v="19"/>
    <x v="1"/>
    <x v="2"/>
    <n v="10"/>
    <n v="2058"/>
    <n v="11634"/>
  </r>
  <r>
    <s v="Shampoo"/>
    <s v="Organic"/>
    <x v="15"/>
    <x v="19"/>
    <x v="1"/>
    <x v="2"/>
    <n v="11"/>
    <n v="2184"/>
    <n v="12327"/>
  </r>
  <r>
    <s v="Shampoo"/>
    <s v="Organic"/>
    <x v="15"/>
    <x v="19"/>
    <x v="1"/>
    <x v="2"/>
    <n v="12"/>
    <n v="26355"/>
    <n v="148995"/>
  </r>
  <r>
    <s v="Shampoo"/>
    <s v="Organic"/>
    <x v="15"/>
    <x v="19"/>
    <x v="1"/>
    <x v="3"/>
    <n v="1"/>
    <n v="3290"/>
    <n v="18564"/>
  </r>
  <r>
    <s v="Shampoo"/>
    <s v="Organic"/>
    <x v="15"/>
    <x v="19"/>
    <x v="1"/>
    <x v="3"/>
    <n v="2"/>
    <n v="3724"/>
    <n v="21098"/>
  </r>
  <r>
    <s v="Shampoo"/>
    <s v="Organic"/>
    <x v="15"/>
    <x v="19"/>
    <x v="1"/>
    <x v="3"/>
    <n v="3"/>
    <n v="3864"/>
    <n v="21826"/>
  </r>
  <r>
    <s v="Shampoo"/>
    <s v="Organic"/>
    <x v="15"/>
    <x v="19"/>
    <x v="1"/>
    <x v="3"/>
    <n v="4"/>
    <n v="3374"/>
    <n v="19110"/>
  </r>
  <r>
    <s v="Shampoo"/>
    <s v="Organic"/>
    <x v="15"/>
    <x v="19"/>
    <x v="1"/>
    <x v="3"/>
    <n v="5"/>
    <n v="3822"/>
    <n v="21532"/>
  </r>
  <r>
    <s v="Shampoo"/>
    <s v="Organic"/>
    <x v="15"/>
    <x v="19"/>
    <x v="1"/>
    <x v="3"/>
    <n v="6"/>
    <n v="4144"/>
    <n v="23450"/>
  </r>
  <r>
    <s v="Shampoo"/>
    <s v="Organic"/>
    <x v="15"/>
    <x v="19"/>
    <x v="1"/>
    <x v="3"/>
    <n v="7"/>
    <n v="3822"/>
    <n v="21602"/>
  </r>
  <r>
    <s v="Shampoo"/>
    <s v="Organic"/>
    <x v="15"/>
    <x v="19"/>
    <x v="1"/>
    <x v="3"/>
    <n v="8"/>
    <n v="2716"/>
    <n v="15344"/>
  </r>
  <r>
    <s v="Shampoo"/>
    <s v="Organic"/>
    <x v="15"/>
    <x v="19"/>
    <x v="1"/>
    <x v="3"/>
    <n v="9"/>
    <n v="2688"/>
    <n v="15148"/>
  </r>
  <r>
    <s v="Shampoo"/>
    <s v="Organic"/>
    <x v="15"/>
    <x v="19"/>
    <x v="1"/>
    <x v="3"/>
    <n v="10"/>
    <n v="3556"/>
    <n v="20370"/>
  </r>
  <r>
    <s v="Shampoo"/>
    <s v="Organic"/>
    <x v="15"/>
    <x v="19"/>
    <x v="1"/>
    <x v="3"/>
    <n v="11"/>
    <n v="3150"/>
    <n v="20944"/>
  </r>
  <r>
    <s v="Shampoo"/>
    <s v="Organic"/>
    <x v="15"/>
    <x v="19"/>
    <x v="1"/>
    <x v="3"/>
    <n v="12"/>
    <n v="3682"/>
    <n v="24444"/>
  </r>
  <r>
    <s v="Shampoo"/>
    <s v="Organic"/>
    <x v="15"/>
    <x v="19"/>
    <x v="1"/>
    <x v="4"/>
    <n v="1"/>
    <n v="716625"/>
    <n v="475125"/>
  </r>
  <r>
    <s v="Shampoo"/>
    <s v="Organic"/>
    <x v="15"/>
    <x v="19"/>
    <x v="1"/>
    <x v="4"/>
    <n v="2"/>
    <n v="622125"/>
    <n v="4144875"/>
  </r>
  <r>
    <s v="Shampoo"/>
    <s v="Organic"/>
    <x v="15"/>
    <x v="19"/>
    <x v="1"/>
    <x v="4"/>
    <n v="3"/>
    <n v="732375"/>
    <n v="48720"/>
  </r>
  <r>
    <s v="Shampoo"/>
    <s v="Organic"/>
    <x v="15"/>
    <x v="19"/>
    <x v="1"/>
    <x v="4"/>
    <n v="4"/>
    <n v="6090"/>
    <n v="407925"/>
  </r>
  <r>
    <s v="Shampoo"/>
    <s v="Organic"/>
    <x v="15"/>
    <x v="19"/>
    <x v="1"/>
    <x v="4"/>
    <n v="5"/>
    <n v="606375"/>
    <n v="4186875"/>
  </r>
  <r>
    <s v="Shampoo"/>
    <s v="Organic"/>
    <x v="15"/>
    <x v="19"/>
    <x v="1"/>
    <x v="4"/>
    <n v="6"/>
    <n v="64575"/>
    <n v="44415"/>
  </r>
  <r>
    <s v="Shampoo"/>
    <s v="Organic"/>
    <x v="15"/>
    <x v="19"/>
    <x v="1"/>
    <x v="4"/>
    <n v="7"/>
    <n v="643125"/>
    <n v="442575"/>
  </r>
  <r>
    <s v="Shampoo"/>
    <s v="Organic"/>
    <x v="15"/>
    <x v="19"/>
    <x v="1"/>
    <x v="4"/>
    <n v="8"/>
    <n v="7035"/>
    <n v="48615"/>
  </r>
  <r>
    <s v="Shampoo"/>
    <s v="Organic"/>
    <x v="15"/>
    <x v="19"/>
    <x v="1"/>
    <x v="4"/>
    <n v="9"/>
    <n v="690375"/>
    <n v="477225"/>
  </r>
  <r>
    <s v="Shampoo"/>
    <s v="Organic"/>
    <x v="15"/>
    <x v="19"/>
    <x v="1"/>
    <x v="4"/>
    <n v="10"/>
    <n v="590625"/>
    <n v="40845"/>
  </r>
  <r>
    <s v="Shampoo"/>
    <s v="Organic"/>
    <x v="15"/>
    <x v="19"/>
    <x v="1"/>
    <x v="4"/>
    <n v="11"/>
    <n v="716625"/>
    <n v="492975"/>
  </r>
  <r>
    <s v="Shampoo"/>
    <s v="Organic"/>
    <x v="15"/>
    <x v="19"/>
    <x v="1"/>
    <x v="4"/>
    <n v="12"/>
    <n v="606375"/>
    <n v="417375"/>
  </r>
  <r>
    <s v="Shampoo"/>
    <s v="Organic"/>
    <x v="15"/>
    <x v="19"/>
    <x v="1"/>
    <x v="5"/>
    <n v="1"/>
    <n v="8442"/>
    <n v="57960"/>
  </r>
  <r>
    <s v="Shampoo"/>
    <s v="Organic"/>
    <x v="15"/>
    <x v="19"/>
    <x v="1"/>
    <x v="5"/>
    <n v="2"/>
    <n v="9198"/>
    <n v="63378"/>
  </r>
  <r>
    <s v="Shampoo"/>
    <s v="Organic"/>
    <x v="15"/>
    <x v="19"/>
    <x v="1"/>
    <x v="5"/>
    <n v="3"/>
    <n v="10038"/>
    <n v="69132"/>
  </r>
  <r>
    <s v="Shampoo"/>
    <s v="Organic"/>
    <x v="15"/>
    <x v="19"/>
    <x v="2"/>
    <x v="1"/>
    <n v="10"/>
    <n v="4095"/>
    <n v="2079"/>
  </r>
  <r>
    <s v="Shampoo"/>
    <s v="Organic"/>
    <x v="15"/>
    <x v="19"/>
    <x v="2"/>
    <x v="1"/>
    <n v="11"/>
    <n v="7875"/>
    <n v="4368"/>
  </r>
  <r>
    <s v="Shampoo"/>
    <s v="Organic"/>
    <x v="15"/>
    <x v="19"/>
    <x v="2"/>
    <x v="1"/>
    <n v="12"/>
    <n v="1197"/>
    <n v="65835"/>
  </r>
  <r>
    <s v="Shampoo"/>
    <s v="Organic"/>
    <x v="15"/>
    <x v="19"/>
    <x v="2"/>
    <x v="2"/>
    <n v="1"/>
    <n v="1008"/>
    <n v="55125"/>
  </r>
  <r>
    <s v="Shampoo"/>
    <s v="Organic"/>
    <x v="15"/>
    <x v="19"/>
    <x v="2"/>
    <x v="2"/>
    <n v="2"/>
    <n v="9975"/>
    <n v="54705"/>
  </r>
  <r>
    <s v="Shampoo"/>
    <s v="Organic"/>
    <x v="15"/>
    <x v="19"/>
    <x v="2"/>
    <x v="2"/>
    <n v="3"/>
    <n v="966"/>
    <n v="5271"/>
  </r>
  <r>
    <s v="Shampoo"/>
    <s v="Organic"/>
    <x v="15"/>
    <x v="19"/>
    <x v="2"/>
    <x v="2"/>
    <n v="4"/>
    <n v="861"/>
    <n v="47565"/>
  </r>
  <r>
    <s v="Shampoo"/>
    <s v="Organic"/>
    <x v="15"/>
    <x v="19"/>
    <x v="2"/>
    <x v="2"/>
    <n v="5"/>
    <n v="987"/>
    <n v="53865"/>
  </r>
  <r>
    <s v="Shampoo"/>
    <s v="Organic"/>
    <x v="15"/>
    <x v="19"/>
    <x v="2"/>
    <x v="2"/>
    <n v="6"/>
    <n v="1155"/>
    <n v="63945"/>
  </r>
  <r>
    <s v="Shampoo"/>
    <s v="Organic"/>
    <x v="15"/>
    <x v="19"/>
    <x v="2"/>
    <x v="2"/>
    <n v="7"/>
    <n v="1701"/>
    <n v="95655"/>
  </r>
  <r>
    <s v="Shampoo"/>
    <s v="Organic"/>
    <x v="15"/>
    <x v="19"/>
    <x v="2"/>
    <x v="2"/>
    <n v="8"/>
    <n v="13335"/>
    <n v="7560"/>
  </r>
  <r>
    <s v="Shampoo"/>
    <s v="Organic"/>
    <x v="15"/>
    <x v="19"/>
    <x v="2"/>
    <x v="2"/>
    <n v="9"/>
    <n v="18585"/>
    <n v="10458"/>
  </r>
  <r>
    <s v="Shampoo"/>
    <s v="Organic"/>
    <x v="15"/>
    <x v="19"/>
    <x v="2"/>
    <x v="2"/>
    <n v="10"/>
    <n v="2002"/>
    <n v="11340"/>
  </r>
  <r>
    <s v="Shampoo"/>
    <s v="Organic"/>
    <x v="15"/>
    <x v="19"/>
    <x v="2"/>
    <x v="2"/>
    <n v="11"/>
    <n v="2016"/>
    <n v="11410"/>
  </r>
  <r>
    <s v="Shampoo"/>
    <s v="Organic"/>
    <x v="15"/>
    <x v="19"/>
    <x v="2"/>
    <x v="2"/>
    <n v="12"/>
    <n v="1736"/>
    <n v="9786"/>
  </r>
  <r>
    <s v="Shampoo"/>
    <s v="Organic"/>
    <x v="15"/>
    <x v="19"/>
    <x v="2"/>
    <x v="3"/>
    <n v="1"/>
    <n v="1876"/>
    <n v="10598"/>
  </r>
  <r>
    <s v="Shampoo"/>
    <s v="Organic"/>
    <x v="15"/>
    <x v="19"/>
    <x v="2"/>
    <x v="3"/>
    <n v="2"/>
    <n v="1862"/>
    <n v="10472"/>
  </r>
  <r>
    <s v="Shampoo"/>
    <s v="Organic"/>
    <x v="15"/>
    <x v="19"/>
    <x v="2"/>
    <x v="3"/>
    <n v="3"/>
    <n v="2016"/>
    <n v="11410"/>
  </r>
  <r>
    <s v="Shampoo"/>
    <s v="Organic"/>
    <x v="15"/>
    <x v="19"/>
    <x v="2"/>
    <x v="3"/>
    <n v="4"/>
    <n v="1764"/>
    <n v="10010"/>
  </r>
  <r>
    <s v="Shampoo"/>
    <s v="Organic"/>
    <x v="15"/>
    <x v="19"/>
    <x v="2"/>
    <x v="3"/>
    <n v="5"/>
    <n v="2282"/>
    <n v="12880"/>
  </r>
  <r>
    <s v="Shampoo"/>
    <s v="Organic"/>
    <x v="15"/>
    <x v="19"/>
    <x v="2"/>
    <x v="3"/>
    <n v="6"/>
    <n v="2072"/>
    <n v="11718"/>
  </r>
  <r>
    <s v="Shampoo"/>
    <s v="Organic"/>
    <x v="15"/>
    <x v="19"/>
    <x v="2"/>
    <x v="3"/>
    <n v="7"/>
    <n v="2058"/>
    <n v="11592"/>
  </r>
  <r>
    <s v="Shampoo"/>
    <s v="Organic"/>
    <x v="15"/>
    <x v="19"/>
    <x v="2"/>
    <x v="3"/>
    <n v="8"/>
    <n v="1736"/>
    <n v="9758"/>
  </r>
  <r>
    <s v="Shampoo"/>
    <s v="Organic"/>
    <x v="15"/>
    <x v="19"/>
    <x v="2"/>
    <x v="3"/>
    <n v="9"/>
    <n v="1428"/>
    <n v="8120"/>
  </r>
  <r>
    <s v="Shampoo"/>
    <s v="Organic"/>
    <x v="15"/>
    <x v="19"/>
    <x v="2"/>
    <x v="3"/>
    <n v="10"/>
    <n v="2156"/>
    <n v="12544"/>
  </r>
  <r>
    <s v="Shampoo"/>
    <s v="Organic"/>
    <x v="15"/>
    <x v="19"/>
    <x v="2"/>
    <x v="3"/>
    <n v="11"/>
    <n v="1624"/>
    <n v="10850"/>
  </r>
  <r>
    <s v="Shampoo"/>
    <s v="Organic"/>
    <x v="15"/>
    <x v="19"/>
    <x v="2"/>
    <x v="3"/>
    <n v="12"/>
    <n v="1778"/>
    <n v="11830"/>
  </r>
  <r>
    <s v="Shampoo"/>
    <s v="Organic"/>
    <x v="15"/>
    <x v="19"/>
    <x v="2"/>
    <x v="4"/>
    <n v="1"/>
    <n v="254625"/>
    <n v="169575"/>
  </r>
  <r>
    <s v="Shampoo"/>
    <s v="Organic"/>
    <x v="15"/>
    <x v="19"/>
    <x v="2"/>
    <x v="4"/>
    <n v="2"/>
    <n v="301875"/>
    <n v="20055"/>
  </r>
  <r>
    <s v="Shampoo"/>
    <s v="Organic"/>
    <x v="15"/>
    <x v="19"/>
    <x v="2"/>
    <x v="4"/>
    <n v="3"/>
    <n v="3885"/>
    <n v="25830"/>
  </r>
  <r>
    <s v="Shampoo"/>
    <s v="Organic"/>
    <x v="15"/>
    <x v="19"/>
    <x v="2"/>
    <x v="4"/>
    <n v="4"/>
    <n v="286125"/>
    <n v="19005"/>
  </r>
  <r>
    <s v="Shampoo"/>
    <s v="Organic"/>
    <x v="15"/>
    <x v="19"/>
    <x v="2"/>
    <x v="4"/>
    <n v="5"/>
    <n v="4305"/>
    <n v="296625"/>
  </r>
  <r>
    <s v="Shampoo"/>
    <s v="Organic"/>
    <x v="15"/>
    <x v="19"/>
    <x v="2"/>
    <x v="4"/>
    <n v="6"/>
    <n v="42525"/>
    <n v="2926875"/>
  </r>
  <r>
    <s v="Shampoo"/>
    <s v="Organic"/>
    <x v="15"/>
    <x v="19"/>
    <x v="2"/>
    <x v="4"/>
    <n v="7"/>
    <n v="37275"/>
    <n v="2575125"/>
  </r>
  <r>
    <s v="Shampoo"/>
    <s v="Organic"/>
    <x v="15"/>
    <x v="19"/>
    <x v="2"/>
    <x v="4"/>
    <n v="8"/>
    <n v="3675"/>
    <n v="253575"/>
  </r>
  <r>
    <s v="Shampoo"/>
    <s v="Organic"/>
    <x v="15"/>
    <x v="19"/>
    <x v="2"/>
    <x v="4"/>
    <n v="9"/>
    <n v="3780"/>
    <n v="2622375"/>
  </r>
  <r>
    <s v="Shampoo"/>
    <s v="Organic"/>
    <x v="15"/>
    <x v="19"/>
    <x v="2"/>
    <x v="4"/>
    <n v="10"/>
    <n v="233625"/>
    <n v="16170"/>
  </r>
  <r>
    <s v="Shampoo"/>
    <s v="Organic"/>
    <x v="15"/>
    <x v="19"/>
    <x v="2"/>
    <x v="4"/>
    <n v="11"/>
    <n v="36225"/>
    <n v="250425"/>
  </r>
  <r>
    <s v="Shampoo"/>
    <s v="Organic"/>
    <x v="15"/>
    <x v="19"/>
    <x v="2"/>
    <x v="4"/>
    <n v="12"/>
    <n v="317625"/>
    <n v="2186625"/>
  </r>
  <r>
    <s v="Shampoo"/>
    <s v="Organic"/>
    <x v="15"/>
    <x v="19"/>
    <x v="2"/>
    <x v="5"/>
    <n v="1"/>
    <n v="6174"/>
    <n v="42420"/>
  </r>
  <r>
    <s v="Shampoo"/>
    <s v="Organic"/>
    <x v="15"/>
    <x v="19"/>
    <x v="2"/>
    <x v="5"/>
    <n v="2"/>
    <n v="5082"/>
    <n v="34860"/>
  </r>
  <r>
    <s v="Shampoo"/>
    <s v="Organic"/>
    <x v="15"/>
    <x v="19"/>
    <x v="2"/>
    <x v="5"/>
    <n v="3"/>
    <n v="5292"/>
    <n v="36456"/>
  </r>
  <r>
    <s v="Shampoo"/>
    <s v="Organic"/>
    <x v="2"/>
    <x v="20"/>
    <x v="0"/>
    <x v="0"/>
    <n v="1"/>
    <n v="2702"/>
    <n v="235585"/>
  </r>
  <r>
    <s v="Shampoo"/>
    <s v="Organic"/>
    <x v="2"/>
    <x v="20"/>
    <x v="0"/>
    <x v="0"/>
    <n v="2"/>
    <n v="2156"/>
    <n v="189455"/>
  </r>
  <r>
    <s v="Shampoo"/>
    <s v="Organic"/>
    <x v="2"/>
    <x v="20"/>
    <x v="0"/>
    <x v="0"/>
    <n v="3"/>
    <n v="3115"/>
    <n v="27062"/>
  </r>
  <r>
    <s v="Shampoo"/>
    <s v="Organic"/>
    <x v="2"/>
    <x v="20"/>
    <x v="0"/>
    <x v="0"/>
    <n v="4"/>
    <n v="25165"/>
    <n v="21777"/>
  </r>
  <r>
    <s v="Shampoo"/>
    <s v="Organic"/>
    <x v="2"/>
    <x v="20"/>
    <x v="0"/>
    <x v="0"/>
    <n v="5"/>
    <n v="28385"/>
    <n v="23989"/>
  </r>
  <r>
    <s v="Shampoo"/>
    <s v="Organic"/>
    <x v="2"/>
    <x v="20"/>
    <x v="0"/>
    <x v="0"/>
    <n v="6"/>
    <n v="24535"/>
    <n v="21539"/>
  </r>
  <r>
    <s v="Shampoo"/>
    <s v="Organic"/>
    <x v="2"/>
    <x v="20"/>
    <x v="0"/>
    <x v="0"/>
    <n v="7"/>
    <n v="3738"/>
    <n v="330715"/>
  </r>
  <r>
    <s v="Shampoo"/>
    <s v="Organic"/>
    <x v="2"/>
    <x v="20"/>
    <x v="0"/>
    <x v="0"/>
    <n v="8"/>
    <n v="2653"/>
    <n v="228515"/>
  </r>
  <r>
    <s v="Shampoo"/>
    <s v="Organic"/>
    <x v="2"/>
    <x v="20"/>
    <x v="0"/>
    <x v="0"/>
    <n v="9"/>
    <n v="3990"/>
    <n v="34944"/>
  </r>
  <r>
    <s v="Shampoo"/>
    <s v="Organic"/>
    <x v="2"/>
    <x v="20"/>
    <x v="0"/>
    <x v="0"/>
    <n v="10"/>
    <n v="30065"/>
    <n v="25935"/>
  </r>
  <r>
    <s v="Shampoo"/>
    <s v="Organic"/>
    <x v="2"/>
    <x v="20"/>
    <x v="0"/>
    <x v="0"/>
    <n v="11"/>
    <n v="33775"/>
    <n v="291585"/>
  </r>
  <r>
    <s v="Shampoo"/>
    <s v="Organic"/>
    <x v="2"/>
    <x v="20"/>
    <x v="0"/>
    <x v="0"/>
    <n v="12"/>
    <n v="3423"/>
    <n v="294665"/>
  </r>
  <r>
    <s v="Shampoo"/>
    <s v="Organic"/>
    <x v="2"/>
    <x v="20"/>
    <x v="0"/>
    <x v="1"/>
    <n v="1"/>
    <n v="7462"/>
    <n v="64729"/>
  </r>
  <r>
    <s v="Shampoo"/>
    <s v="Organic"/>
    <x v="2"/>
    <x v="20"/>
    <x v="0"/>
    <x v="1"/>
    <n v="2"/>
    <n v="7224"/>
    <n v="62650"/>
  </r>
  <r>
    <s v="Shampoo"/>
    <s v="Organic"/>
    <x v="2"/>
    <x v="20"/>
    <x v="0"/>
    <x v="1"/>
    <n v="3"/>
    <n v="7497"/>
    <n v="65926"/>
  </r>
  <r>
    <s v="Shampoo"/>
    <s v="Organic"/>
    <x v="2"/>
    <x v="20"/>
    <x v="0"/>
    <x v="1"/>
    <n v="4"/>
    <n v="8029"/>
    <n v="69762"/>
  </r>
  <r>
    <s v="Shampoo"/>
    <s v="Organic"/>
    <x v="2"/>
    <x v="20"/>
    <x v="0"/>
    <x v="1"/>
    <n v="5"/>
    <n v="10325"/>
    <n v="89467"/>
  </r>
  <r>
    <s v="Shampoo"/>
    <s v="Organic"/>
    <x v="2"/>
    <x v="20"/>
    <x v="0"/>
    <x v="1"/>
    <n v="6"/>
    <n v="6608"/>
    <n v="57568"/>
  </r>
  <r>
    <s v="Shampoo"/>
    <s v="Organic"/>
    <x v="2"/>
    <x v="20"/>
    <x v="0"/>
    <x v="1"/>
    <n v="7"/>
    <n v="7623"/>
    <n v="66619"/>
  </r>
  <r>
    <s v="Shampoo"/>
    <s v="Organic"/>
    <x v="2"/>
    <x v="20"/>
    <x v="0"/>
    <x v="1"/>
    <n v="8"/>
    <n v="6601"/>
    <n v="56497"/>
  </r>
  <r>
    <s v="Shampoo"/>
    <s v="Organic"/>
    <x v="2"/>
    <x v="20"/>
    <x v="0"/>
    <x v="1"/>
    <n v="9"/>
    <n v="6727"/>
    <n v="58037"/>
  </r>
  <r>
    <s v="Shampoo"/>
    <s v="Organic"/>
    <x v="2"/>
    <x v="20"/>
    <x v="0"/>
    <x v="1"/>
    <n v="10"/>
    <n v="7042"/>
    <n v="60102"/>
  </r>
  <r>
    <s v="Shampoo"/>
    <s v="Organic"/>
    <x v="2"/>
    <x v="20"/>
    <x v="0"/>
    <x v="1"/>
    <n v="11"/>
    <n v="5362"/>
    <n v="46067"/>
  </r>
  <r>
    <s v="Shampoo"/>
    <s v="Organic"/>
    <x v="2"/>
    <x v="20"/>
    <x v="0"/>
    <x v="1"/>
    <n v="12"/>
    <n v="6111"/>
    <n v="52150"/>
  </r>
  <r>
    <s v="Shampoo"/>
    <s v="Organic"/>
    <x v="2"/>
    <x v="20"/>
    <x v="0"/>
    <x v="2"/>
    <n v="1"/>
    <n v="7098"/>
    <n v="59346"/>
  </r>
  <r>
    <s v="Shampoo"/>
    <s v="Organic"/>
    <x v="2"/>
    <x v="20"/>
    <x v="0"/>
    <x v="2"/>
    <n v="2"/>
    <n v="77175"/>
    <n v="65058"/>
  </r>
  <r>
    <s v="Shampoo"/>
    <s v="Organic"/>
    <x v="2"/>
    <x v="20"/>
    <x v="0"/>
    <x v="2"/>
    <n v="3"/>
    <n v="88095"/>
    <n v="74592"/>
  </r>
  <r>
    <s v="Shampoo"/>
    <s v="Organic"/>
    <x v="2"/>
    <x v="20"/>
    <x v="0"/>
    <x v="2"/>
    <n v="4"/>
    <n v="7644"/>
    <n v="641865"/>
  </r>
  <r>
    <s v="Shampoo"/>
    <s v="Organic"/>
    <x v="2"/>
    <x v="20"/>
    <x v="0"/>
    <x v="2"/>
    <n v="5"/>
    <n v="72555"/>
    <n v="61929"/>
  </r>
  <r>
    <s v="Shampoo"/>
    <s v="Organic"/>
    <x v="2"/>
    <x v="20"/>
    <x v="0"/>
    <x v="2"/>
    <n v="6"/>
    <n v="8085"/>
    <n v="694785"/>
  </r>
  <r>
    <s v="Shampoo"/>
    <s v="Organic"/>
    <x v="2"/>
    <x v="20"/>
    <x v="0"/>
    <x v="2"/>
    <n v="7"/>
    <n v="8610"/>
    <n v="733635"/>
  </r>
  <r>
    <s v="Shampoo"/>
    <s v="Organic"/>
    <x v="2"/>
    <x v="20"/>
    <x v="0"/>
    <x v="2"/>
    <n v="8"/>
    <n v="111195"/>
    <n v="962115"/>
  </r>
  <r>
    <s v="Shampoo"/>
    <s v="Organic"/>
    <x v="2"/>
    <x v="20"/>
    <x v="0"/>
    <x v="2"/>
    <n v="9"/>
    <n v="111825"/>
    <n v="97671"/>
  </r>
  <r>
    <s v="Shampoo"/>
    <s v="Organic"/>
    <x v="2"/>
    <x v="20"/>
    <x v="0"/>
    <x v="2"/>
    <n v="10"/>
    <n v="10227"/>
    <n v="889245"/>
  </r>
  <r>
    <s v="Shampoo"/>
    <s v="Organic"/>
    <x v="2"/>
    <x v="20"/>
    <x v="0"/>
    <x v="2"/>
    <n v="11"/>
    <n v="7749"/>
    <n v="668535"/>
  </r>
  <r>
    <s v="Shampoo"/>
    <s v="Organic"/>
    <x v="2"/>
    <x v="20"/>
    <x v="0"/>
    <x v="2"/>
    <n v="12"/>
    <n v="108675"/>
    <n v="94395"/>
  </r>
  <r>
    <s v="Shampoo"/>
    <s v="Organic"/>
    <x v="2"/>
    <x v="20"/>
    <x v="0"/>
    <x v="3"/>
    <n v="1"/>
    <n v="135079"/>
    <n v="1169021"/>
  </r>
  <r>
    <s v="Shampoo"/>
    <s v="Organic"/>
    <x v="2"/>
    <x v="20"/>
    <x v="0"/>
    <x v="3"/>
    <n v="2"/>
    <n v="149086"/>
    <n v="1282848"/>
  </r>
  <r>
    <s v="Shampoo"/>
    <s v="Organic"/>
    <x v="2"/>
    <x v="20"/>
    <x v="0"/>
    <x v="3"/>
    <n v="3"/>
    <n v="187243"/>
    <n v="1636887"/>
  </r>
  <r>
    <s v="Shampoo"/>
    <s v="Organic"/>
    <x v="2"/>
    <x v="20"/>
    <x v="0"/>
    <x v="3"/>
    <n v="4"/>
    <n v="165991"/>
    <n v="1438052"/>
  </r>
  <r>
    <s v="Shampoo"/>
    <s v="Organic"/>
    <x v="2"/>
    <x v="20"/>
    <x v="0"/>
    <x v="3"/>
    <n v="5"/>
    <n v="178549"/>
    <n v="1539643"/>
  </r>
  <r>
    <s v="Shampoo"/>
    <s v="Organic"/>
    <x v="2"/>
    <x v="20"/>
    <x v="0"/>
    <x v="3"/>
    <n v="6"/>
    <n v="159551"/>
    <n v="1400217"/>
  </r>
  <r>
    <s v="Shampoo"/>
    <s v="Organic"/>
    <x v="2"/>
    <x v="20"/>
    <x v="0"/>
    <x v="3"/>
    <n v="7"/>
    <n v="181447"/>
    <n v="1640751"/>
  </r>
  <r>
    <s v="Shampoo"/>
    <s v="Organic"/>
    <x v="2"/>
    <x v="20"/>
    <x v="0"/>
    <x v="3"/>
    <n v="8"/>
    <n v="189336"/>
    <n v="1703702"/>
  </r>
  <r>
    <s v="Shampoo"/>
    <s v="Organic"/>
    <x v="2"/>
    <x v="20"/>
    <x v="0"/>
    <x v="3"/>
    <n v="9"/>
    <n v="144095"/>
    <n v="1302973"/>
  </r>
  <r>
    <s v="Shampoo"/>
    <s v="Organic"/>
    <x v="2"/>
    <x v="20"/>
    <x v="0"/>
    <x v="3"/>
    <n v="10"/>
    <n v="175973"/>
    <n v="1585206"/>
  </r>
  <r>
    <s v="Shampoo"/>
    <s v="Organic"/>
    <x v="2"/>
    <x v="20"/>
    <x v="0"/>
    <x v="3"/>
    <n v="11"/>
    <n v="159712"/>
    <n v="1412292"/>
  </r>
  <r>
    <s v="Shampoo"/>
    <s v="Organic"/>
    <x v="2"/>
    <x v="20"/>
    <x v="0"/>
    <x v="3"/>
    <n v="12"/>
    <n v="147154"/>
    <n v="1297177"/>
  </r>
  <r>
    <s v="Shampoo"/>
    <s v="Organic"/>
    <x v="2"/>
    <x v="20"/>
    <x v="0"/>
    <x v="4"/>
    <n v="1"/>
    <n v="19614"/>
    <n v="176652"/>
  </r>
  <r>
    <s v="Shampoo"/>
    <s v="Organic"/>
    <x v="2"/>
    <x v="20"/>
    <x v="0"/>
    <x v="4"/>
    <n v="2"/>
    <n v="17766"/>
    <n v="156912"/>
  </r>
  <r>
    <s v="Shampoo"/>
    <s v="Organic"/>
    <x v="2"/>
    <x v="20"/>
    <x v="0"/>
    <x v="4"/>
    <n v="3"/>
    <n v="23709"/>
    <n v="213990"/>
  </r>
  <r>
    <s v="Shampoo"/>
    <s v="Organic"/>
    <x v="2"/>
    <x v="20"/>
    <x v="0"/>
    <x v="4"/>
    <n v="4"/>
    <n v="24045"/>
    <n v="213570"/>
  </r>
  <r>
    <s v="Shampoo"/>
    <s v="Organic"/>
    <x v="2"/>
    <x v="20"/>
    <x v="0"/>
    <x v="4"/>
    <n v="5"/>
    <n v="21189"/>
    <n v="190239"/>
  </r>
  <r>
    <s v="Shampoo"/>
    <s v="Organic"/>
    <x v="2"/>
    <x v="20"/>
    <x v="0"/>
    <x v="4"/>
    <n v="6"/>
    <n v="22092"/>
    <n v="196203"/>
  </r>
  <r>
    <s v="Shampoo"/>
    <s v="Organic"/>
    <x v="2"/>
    <x v="20"/>
    <x v="0"/>
    <x v="4"/>
    <n v="7"/>
    <n v="20412"/>
    <n v="181104"/>
  </r>
  <r>
    <s v="Shampoo"/>
    <s v="Organic"/>
    <x v="2"/>
    <x v="20"/>
    <x v="0"/>
    <x v="4"/>
    <n v="8"/>
    <n v="24213"/>
    <n v="215565"/>
  </r>
  <r>
    <s v="Shampoo"/>
    <s v="Organic"/>
    <x v="2"/>
    <x v="20"/>
    <x v="0"/>
    <x v="4"/>
    <n v="9"/>
    <n v="25893"/>
    <n v="231714"/>
  </r>
  <r>
    <s v="Shampoo"/>
    <s v="Organic"/>
    <x v="2"/>
    <x v="20"/>
    <x v="0"/>
    <x v="4"/>
    <n v="10"/>
    <n v="20349"/>
    <n v="180621"/>
  </r>
  <r>
    <s v="Shampoo"/>
    <s v="Organic"/>
    <x v="2"/>
    <x v="20"/>
    <x v="0"/>
    <x v="4"/>
    <n v="11"/>
    <n v="20748"/>
    <n v="184275"/>
  </r>
  <r>
    <s v="Shampoo"/>
    <s v="Organic"/>
    <x v="2"/>
    <x v="20"/>
    <x v="0"/>
    <x v="4"/>
    <n v="12"/>
    <n v="21735"/>
    <n v="200382"/>
  </r>
  <r>
    <s v="Shampoo"/>
    <s v="Organic"/>
    <x v="2"/>
    <x v="20"/>
    <x v="0"/>
    <x v="5"/>
    <n v="1"/>
    <n v="29008"/>
    <n v="275548"/>
  </r>
  <r>
    <s v="Shampoo"/>
    <s v="Organic"/>
    <x v="2"/>
    <x v="20"/>
    <x v="0"/>
    <x v="5"/>
    <n v="2"/>
    <n v="28420"/>
    <n v="274876"/>
  </r>
  <r>
    <s v="Shampoo"/>
    <s v="Organic"/>
    <x v="2"/>
    <x v="20"/>
    <x v="0"/>
    <x v="5"/>
    <n v="3"/>
    <n v="35084"/>
    <n v="337344"/>
  </r>
  <r>
    <s v="Shampoo"/>
    <s v="Organic"/>
    <x v="2"/>
    <x v="20"/>
    <x v="1"/>
    <x v="0"/>
    <n v="1"/>
    <n v="1715"/>
    <n v="1421"/>
  </r>
  <r>
    <s v="Shampoo"/>
    <s v="Organic"/>
    <x v="2"/>
    <x v="20"/>
    <x v="1"/>
    <x v="0"/>
    <n v="2"/>
    <n v="3605"/>
    <n v="3017"/>
  </r>
  <r>
    <s v="Shampoo"/>
    <s v="Organic"/>
    <x v="2"/>
    <x v="20"/>
    <x v="1"/>
    <x v="0"/>
    <n v="3"/>
    <n v="3115"/>
    <n v="2555"/>
  </r>
  <r>
    <s v="Shampoo"/>
    <s v="Organic"/>
    <x v="2"/>
    <x v="20"/>
    <x v="1"/>
    <x v="0"/>
    <n v="4"/>
    <n v="315"/>
    <n v="2436"/>
  </r>
  <r>
    <s v="Shampoo"/>
    <s v="Organic"/>
    <x v="2"/>
    <x v="20"/>
    <x v="1"/>
    <x v="0"/>
    <n v="5"/>
    <n v="147"/>
    <n v="12355"/>
  </r>
  <r>
    <s v="Shampoo"/>
    <s v="Organic"/>
    <x v="2"/>
    <x v="20"/>
    <x v="1"/>
    <x v="0"/>
    <n v="6"/>
    <n v="3605"/>
    <n v="3157"/>
  </r>
  <r>
    <s v="Shampoo"/>
    <s v="Organic"/>
    <x v="2"/>
    <x v="20"/>
    <x v="1"/>
    <x v="0"/>
    <n v="7"/>
    <n v="371"/>
    <n v="3122"/>
  </r>
  <r>
    <s v="Shampoo"/>
    <s v="Organic"/>
    <x v="2"/>
    <x v="20"/>
    <x v="1"/>
    <x v="0"/>
    <n v="8"/>
    <n v="2485"/>
    <n v="20685"/>
  </r>
  <r>
    <s v="Shampoo"/>
    <s v="Organic"/>
    <x v="2"/>
    <x v="20"/>
    <x v="1"/>
    <x v="0"/>
    <n v="9"/>
    <n v="182"/>
    <n v="1351"/>
  </r>
  <r>
    <s v="Shampoo"/>
    <s v="Organic"/>
    <x v="2"/>
    <x v="20"/>
    <x v="1"/>
    <x v="0"/>
    <n v="10"/>
    <n v="378"/>
    <n v="31395"/>
  </r>
  <r>
    <s v="Shampoo"/>
    <s v="Organic"/>
    <x v="2"/>
    <x v="20"/>
    <x v="1"/>
    <x v="0"/>
    <n v="11"/>
    <n v="1855"/>
    <n v="15155"/>
  </r>
  <r>
    <s v="Shampoo"/>
    <s v="Organic"/>
    <x v="2"/>
    <x v="20"/>
    <x v="1"/>
    <x v="0"/>
    <n v="12"/>
    <n v="315"/>
    <n v="2562"/>
  </r>
  <r>
    <s v="Shampoo"/>
    <s v="Organic"/>
    <x v="2"/>
    <x v="20"/>
    <x v="1"/>
    <x v="1"/>
    <n v="1"/>
    <n v="567"/>
    <n v="4711"/>
  </r>
  <r>
    <s v="Shampoo"/>
    <s v="Organic"/>
    <x v="2"/>
    <x v="20"/>
    <x v="1"/>
    <x v="1"/>
    <n v="2"/>
    <n v="784"/>
    <n v="6377"/>
  </r>
  <r>
    <s v="Shampoo"/>
    <s v="Organic"/>
    <x v="2"/>
    <x v="20"/>
    <x v="1"/>
    <x v="1"/>
    <n v="3"/>
    <n v="679"/>
    <n v="5509"/>
  </r>
  <r>
    <s v="Shampoo"/>
    <s v="Organic"/>
    <x v="2"/>
    <x v="20"/>
    <x v="1"/>
    <x v="1"/>
    <n v="4"/>
    <n v="1008"/>
    <n v="8295"/>
  </r>
  <r>
    <s v="Shampoo"/>
    <s v="Organic"/>
    <x v="2"/>
    <x v="20"/>
    <x v="1"/>
    <x v="1"/>
    <n v="5"/>
    <n v="427"/>
    <n v="3521"/>
  </r>
  <r>
    <s v="Shampoo"/>
    <s v="Organic"/>
    <x v="2"/>
    <x v="20"/>
    <x v="1"/>
    <x v="1"/>
    <n v="6"/>
    <n v="987"/>
    <n v="8099"/>
  </r>
  <r>
    <s v="Shampoo"/>
    <s v="Organic"/>
    <x v="2"/>
    <x v="20"/>
    <x v="1"/>
    <x v="1"/>
    <n v="7"/>
    <n v="1449"/>
    <n v="12509"/>
  </r>
  <r>
    <s v="Shampoo"/>
    <s v="Organic"/>
    <x v="2"/>
    <x v="20"/>
    <x v="1"/>
    <x v="1"/>
    <n v="8"/>
    <n v="1358"/>
    <n v="11557"/>
  </r>
  <r>
    <s v="Shampoo"/>
    <s v="Organic"/>
    <x v="2"/>
    <x v="20"/>
    <x v="1"/>
    <x v="1"/>
    <n v="9"/>
    <n v="1386"/>
    <n v="11900"/>
  </r>
  <r>
    <s v="Shampoo"/>
    <s v="Organic"/>
    <x v="2"/>
    <x v="20"/>
    <x v="1"/>
    <x v="1"/>
    <n v="10"/>
    <n v="1218"/>
    <n v="10360"/>
  </r>
  <r>
    <s v="Shampoo"/>
    <s v="Organic"/>
    <x v="2"/>
    <x v="20"/>
    <x v="1"/>
    <x v="1"/>
    <n v="11"/>
    <n v="931"/>
    <n v="7742"/>
  </r>
  <r>
    <s v="Shampoo"/>
    <s v="Organic"/>
    <x v="2"/>
    <x v="20"/>
    <x v="1"/>
    <x v="1"/>
    <n v="12"/>
    <n v="1407"/>
    <n v="12019"/>
  </r>
  <r>
    <s v="Shampoo"/>
    <s v="Organic"/>
    <x v="2"/>
    <x v="20"/>
    <x v="1"/>
    <x v="2"/>
    <n v="1"/>
    <n v="1218"/>
    <n v="103215"/>
  </r>
  <r>
    <s v="Shampoo"/>
    <s v="Organic"/>
    <x v="2"/>
    <x v="20"/>
    <x v="1"/>
    <x v="2"/>
    <n v="2"/>
    <n v="16485"/>
    <n v="14238"/>
  </r>
  <r>
    <s v="Shampoo"/>
    <s v="Organic"/>
    <x v="2"/>
    <x v="20"/>
    <x v="1"/>
    <x v="2"/>
    <n v="3"/>
    <n v="1911"/>
    <n v="158865"/>
  </r>
  <r>
    <s v="Shampoo"/>
    <s v="Organic"/>
    <x v="2"/>
    <x v="20"/>
    <x v="1"/>
    <x v="2"/>
    <n v="4"/>
    <n v="18585"/>
    <n v="163065"/>
  </r>
  <r>
    <s v="Shampoo"/>
    <s v="Organic"/>
    <x v="2"/>
    <x v="20"/>
    <x v="1"/>
    <x v="2"/>
    <n v="5"/>
    <n v="10815"/>
    <n v="8967"/>
  </r>
  <r>
    <s v="Shampoo"/>
    <s v="Organic"/>
    <x v="2"/>
    <x v="20"/>
    <x v="1"/>
    <x v="2"/>
    <n v="6"/>
    <n v="1407"/>
    <n v="11802"/>
  </r>
  <r>
    <s v="Shampoo"/>
    <s v="Organic"/>
    <x v="2"/>
    <x v="20"/>
    <x v="1"/>
    <x v="2"/>
    <n v="7"/>
    <n v="1365"/>
    <n v="117915"/>
  </r>
  <r>
    <s v="Shampoo"/>
    <s v="Organic"/>
    <x v="2"/>
    <x v="20"/>
    <x v="1"/>
    <x v="2"/>
    <n v="8"/>
    <n v="1197"/>
    <n v="101745"/>
  </r>
  <r>
    <s v="Shampoo"/>
    <s v="Organic"/>
    <x v="2"/>
    <x v="20"/>
    <x v="1"/>
    <x v="2"/>
    <n v="9"/>
    <n v="1764"/>
    <n v="14826"/>
  </r>
  <r>
    <s v="Shampoo"/>
    <s v="Organic"/>
    <x v="2"/>
    <x v="20"/>
    <x v="1"/>
    <x v="2"/>
    <n v="10"/>
    <n v="2226"/>
    <n v="192255"/>
  </r>
  <r>
    <s v="Shampoo"/>
    <s v="Organic"/>
    <x v="2"/>
    <x v="20"/>
    <x v="1"/>
    <x v="2"/>
    <n v="11"/>
    <n v="16065"/>
    <n v="141855"/>
  </r>
  <r>
    <s v="Shampoo"/>
    <s v="Organic"/>
    <x v="2"/>
    <x v="20"/>
    <x v="1"/>
    <x v="2"/>
    <n v="12"/>
    <n v="23415"/>
    <n v="201915"/>
  </r>
  <r>
    <s v="Shampoo"/>
    <s v="Organic"/>
    <x v="2"/>
    <x v="20"/>
    <x v="1"/>
    <x v="3"/>
    <n v="1"/>
    <n v="36708"/>
    <n v="318458"/>
  </r>
  <r>
    <s v="Shampoo"/>
    <s v="Organic"/>
    <x v="2"/>
    <x v="20"/>
    <x v="1"/>
    <x v="3"/>
    <n v="2"/>
    <n v="29785"/>
    <n v="260015"/>
  </r>
  <r>
    <s v="Shampoo"/>
    <s v="Organic"/>
    <x v="2"/>
    <x v="20"/>
    <x v="1"/>
    <x v="3"/>
    <n v="3"/>
    <n v="39606"/>
    <n v="336651"/>
  </r>
  <r>
    <s v="Shampoo"/>
    <s v="Organic"/>
    <x v="2"/>
    <x v="20"/>
    <x v="1"/>
    <x v="3"/>
    <n v="4"/>
    <n v="34776"/>
    <n v="305578"/>
  </r>
  <r>
    <s v="Shampoo"/>
    <s v="Organic"/>
    <x v="2"/>
    <x v="20"/>
    <x v="1"/>
    <x v="3"/>
    <n v="5"/>
    <n v="33166"/>
    <n v="288029"/>
  </r>
  <r>
    <s v="Shampoo"/>
    <s v="Organic"/>
    <x v="2"/>
    <x v="20"/>
    <x v="1"/>
    <x v="3"/>
    <n v="6"/>
    <n v="21413"/>
    <n v="183057"/>
  </r>
  <r>
    <s v="Shampoo"/>
    <s v="Organic"/>
    <x v="2"/>
    <x v="20"/>
    <x v="1"/>
    <x v="3"/>
    <n v="7"/>
    <n v="34776"/>
    <n v="311696"/>
  </r>
  <r>
    <s v="Shampoo"/>
    <s v="Organic"/>
    <x v="2"/>
    <x v="20"/>
    <x v="1"/>
    <x v="3"/>
    <n v="8"/>
    <n v="31878"/>
    <n v="286902"/>
  </r>
  <r>
    <s v="Shampoo"/>
    <s v="Organic"/>
    <x v="2"/>
    <x v="20"/>
    <x v="1"/>
    <x v="3"/>
    <n v="9"/>
    <n v="30912"/>
    <n v="279013"/>
  </r>
  <r>
    <s v="Shampoo"/>
    <s v="Organic"/>
    <x v="2"/>
    <x v="20"/>
    <x v="1"/>
    <x v="3"/>
    <n v="10"/>
    <n v="38157"/>
    <n v="344057"/>
  </r>
  <r>
    <s v="Shampoo"/>
    <s v="Organic"/>
    <x v="2"/>
    <x v="20"/>
    <x v="1"/>
    <x v="3"/>
    <n v="11"/>
    <n v="33488"/>
    <n v="302519"/>
  </r>
  <r>
    <s v="Shampoo"/>
    <s v="Organic"/>
    <x v="2"/>
    <x v="20"/>
    <x v="1"/>
    <x v="3"/>
    <n v="12"/>
    <n v="3220"/>
    <n v="292537"/>
  </r>
  <r>
    <s v="Shampoo"/>
    <s v="Organic"/>
    <x v="2"/>
    <x v="20"/>
    <x v="1"/>
    <x v="4"/>
    <n v="1"/>
    <n v="3801"/>
    <n v="34062"/>
  </r>
  <r>
    <s v="Shampoo"/>
    <s v="Organic"/>
    <x v="2"/>
    <x v="20"/>
    <x v="1"/>
    <x v="4"/>
    <n v="2"/>
    <n v="4620"/>
    <n v="42063"/>
  </r>
  <r>
    <s v="Shampoo"/>
    <s v="Organic"/>
    <x v="2"/>
    <x v="20"/>
    <x v="1"/>
    <x v="4"/>
    <n v="3"/>
    <n v="4494"/>
    <n v="40656"/>
  </r>
  <r>
    <s v="Shampoo"/>
    <s v="Organic"/>
    <x v="2"/>
    <x v="20"/>
    <x v="1"/>
    <x v="4"/>
    <n v="4"/>
    <n v="5292"/>
    <n v="46263"/>
  </r>
  <r>
    <s v="Shampoo"/>
    <s v="Organic"/>
    <x v="2"/>
    <x v="20"/>
    <x v="1"/>
    <x v="4"/>
    <n v="5"/>
    <n v="5292"/>
    <n v="47271"/>
  </r>
  <r>
    <s v="Shampoo"/>
    <s v="Organic"/>
    <x v="2"/>
    <x v="20"/>
    <x v="1"/>
    <x v="4"/>
    <n v="6"/>
    <n v="5208"/>
    <n v="47208"/>
  </r>
  <r>
    <s v="Shampoo"/>
    <s v="Organic"/>
    <x v="2"/>
    <x v="20"/>
    <x v="1"/>
    <x v="4"/>
    <n v="7"/>
    <n v="4515"/>
    <n v="40950"/>
  </r>
  <r>
    <s v="Shampoo"/>
    <s v="Organic"/>
    <x v="2"/>
    <x v="20"/>
    <x v="1"/>
    <x v="4"/>
    <n v="8"/>
    <n v="7161"/>
    <n v="64953"/>
  </r>
  <r>
    <s v="Shampoo"/>
    <s v="Organic"/>
    <x v="2"/>
    <x v="20"/>
    <x v="1"/>
    <x v="4"/>
    <n v="9"/>
    <n v="5691"/>
    <n v="51240"/>
  </r>
  <r>
    <s v="Shampoo"/>
    <s v="Organic"/>
    <x v="2"/>
    <x v="20"/>
    <x v="1"/>
    <x v="4"/>
    <n v="10"/>
    <n v="5733"/>
    <n v="51282"/>
  </r>
  <r>
    <s v="Shampoo"/>
    <s v="Organic"/>
    <x v="2"/>
    <x v="20"/>
    <x v="1"/>
    <x v="4"/>
    <n v="11"/>
    <n v="6993"/>
    <n v="63378"/>
  </r>
  <r>
    <s v="Shampoo"/>
    <s v="Organic"/>
    <x v="2"/>
    <x v="20"/>
    <x v="1"/>
    <x v="4"/>
    <n v="12"/>
    <n v="6678"/>
    <n v="62328"/>
  </r>
  <r>
    <s v="Shampoo"/>
    <s v="Organic"/>
    <x v="2"/>
    <x v="20"/>
    <x v="1"/>
    <x v="5"/>
    <n v="1"/>
    <n v="9352"/>
    <n v="88704"/>
  </r>
  <r>
    <s v="Shampoo"/>
    <s v="Organic"/>
    <x v="2"/>
    <x v="20"/>
    <x v="1"/>
    <x v="5"/>
    <n v="2"/>
    <n v="9464"/>
    <n v="90552"/>
  </r>
  <r>
    <s v="Shampoo"/>
    <s v="Organic"/>
    <x v="2"/>
    <x v="20"/>
    <x v="1"/>
    <x v="5"/>
    <n v="3"/>
    <n v="11172"/>
    <n v="106736"/>
  </r>
  <r>
    <s v="Shampoo"/>
    <s v="Organic"/>
    <x v="2"/>
    <x v="20"/>
    <x v="2"/>
    <x v="0"/>
    <n v="1"/>
    <n v="154"/>
    <n v="12565"/>
  </r>
  <r>
    <s v="Shampoo"/>
    <s v="Organic"/>
    <x v="2"/>
    <x v="20"/>
    <x v="2"/>
    <x v="0"/>
    <n v="2"/>
    <n v="1155"/>
    <n v="9345"/>
  </r>
  <r>
    <s v="Shampoo"/>
    <s v="Organic"/>
    <x v="2"/>
    <x v="20"/>
    <x v="2"/>
    <x v="0"/>
    <n v="3"/>
    <n v="245"/>
    <n v="1918"/>
  </r>
  <r>
    <s v="Shampoo"/>
    <s v="Organic"/>
    <x v="2"/>
    <x v="20"/>
    <x v="2"/>
    <x v="0"/>
    <n v="4"/>
    <n v="203"/>
    <n v="1624"/>
  </r>
  <r>
    <s v="Shampoo"/>
    <s v="Organic"/>
    <x v="2"/>
    <x v="20"/>
    <x v="2"/>
    <x v="0"/>
    <n v="5"/>
    <n v="2555"/>
    <n v="2065"/>
  </r>
  <r>
    <s v="Shampoo"/>
    <s v="Organic"/>
    <x v="2"/>
    <x v="20"/>
    <x v="2"/>
    <x v="0"/>
    <n v="6"/>
    <n v="1715"/>
    <n v="1477"/>
  </r>
  <r>
    <s v="Shampoo"/>
    <s v="Organic"/>
    <x v="2"/>
    <x v="20"/>
    <x v="2"/>
    <x v="0"/>
    <n v="7"/>
    <n v="945"/>
    <n v="693"/>
  </r>
  <r>
    <s v="Shampoo"/>
    <s v="Organic"/>
    <x v="2"/>
    <x v="20"/>
    <x v="2"/>
    <x v="0"/>
    <n v="8"/>
    <n v="1015"/>
    <n v="8645"/>
  </r>
  <r>
    <s v="Shampoo"/>
    <s v="Organic"/>
    <x v="2"/>
    <x v="20"/>
    <x v="2"/>
    <x v="0"/>
    <n v="9"/>
    <n v="1015"/>
    <n v="9415"/>
  </r>
  <r>
    <s v="Shampoo"/>
    <s v="Organic"/>
    <x v="2"/>
    <x v="20"/>
    <x v="2"/>
    <x v="0"/>
    <n v="10"/>
    <n v="203"/>
    <n v="1589"/>
  </r>
  <r>
    <s v="Shampoo"/>
    <s v="Organic"/>
    <x v="2"/>
    <x v="20"/>
    <x v="2"/>
    <x v="0"/>
    <n v="11"/>
    <n v="735"/>
    <n v="665"/>
  </r>
  <r>
    <s v="Shampoo"/>
    <s v="Organic"/>
    <x v="2"/>
    <x v="20"/>
    <x v="2"/>
    <x v="0"/>
    <n v="12"/>
    <n v="189"/>
    <n v="16415"/>
  </r>
  <r>
    <s v="Shampoo"/>
    <s v="Organic"/>
    <x v="2"/>
    <x v="20"/>
    <x v="2"/>
    <x v="1"/>
    <n v="1"/>
    <n v="182"/>
    <n v="1638"/>
  </r>
  <r>
    <s v="Shampoo"/>
    <s v="Organic"/>
    <x v="2"/>
    <x v="20"/>
    <x v="2"/>
    <x v="1"/>
    <n v="2"/>
    <n v="119"/>
    <n v="994"/>
  </r>
  <r>
    <s v="Shampoo"/>
    <s v="Organic"/>
    <x v="2"/>
    <x v="20"/>
    <x v="2"/>
    <x v="1"/>
    <n v="3"/>
    <n v="91"/>
    <n v="658"/>
  </r>
  <r>
    <s v="Shampoo"/>
    <s v="Organic"/>
    <x v="2"/>
    <x v="20"/>
    <x v="2"/>
    <x v="1"/>
    <n v="4"/>
    <n v="399"/>
    <n v="3157"/>
  </r>
  <r>
    <s v="Shampoo"/>
    <s v="Organic"/>
    <x v="2"/>
    <x v="20"/>
    <x v="2"/>
    <x v="1"/>
    <n v="5"/>
    <n v="462"/>
    <n v="4060"/>
  </r>
  <r>
    <s v="Shampoo"/>
    <s v="Organic"/>
    <x v="2"/>
    <x v="20"/>
    <x v="2"/>
    <x v="1"/>
    <n v="7"/>
    <n v="308"/>
    <n v="2555"/>
  </r>
  <r>
    <s v="Shampoo"/>
    <s v="Organic"/>
    <x v="2"/>
    <x v="20"/>
    <x v="2"/>
    <x v="1"/>
    <n v="8"/>
    <n v="231"/>
    <n v="1645"/>
  </r>
  <r>
    <s v="Shampoo"/>
    <s v="Organic"/>
    <x v="2"/>
    <x v="20"/>
    <x v="2"/>
    <x v="1"/>
    <n v="9"/>
    <n v="217"/>
    <n v="1694"/>
  </r>
  <r>
    <s v="Shampoo"/>
    <s v="Organic"/>
    <x v="2"/>
    <x v="20"/>
    <x v="2"/>
    <x v="1"/>
    <n v="10"/>
    <n v="147"/>
    <n v="1267"/>
  </r>
  <r>
    <s v="Shampoo"/>
    <s v="Organic"/>
    <x v="2"/>
    <x v="20"/>
    <x v="2"/>
    <x v="1"/>
    <n v="11"/>
    <n v="28"/>
    <n v="175"/>
  </r>
  <r>
    <s v="Shampoo"/>
    <s v="Organic"/>
    <x v="2"/>
    <x v="20"/>
    <x v="2"/>
    <x v="1"/>
    <n v="12"/>
    <n v="259"/>
    <n v="2128"/>
  </r>
  <r>
    <s v="Shampoo"/>
    <s v="Organic"/>
    <x v="2"/>
    <x v="20"/>
    <x v="2"/>
    <x v="2"/>
    <n v="1"/>
    <n v="1575"/>
    <n v="11655"/>
  </r>
  <r>
    <s v="Shampoo"/>
    <s v="Organic"/>
    <x v="2"/>
    <x v="20"/>
    <x v="2"/>
    <x v="2"/>
    <n v="2"/>
    <n v="2415"/>
    <n v="2100"/>
  </r>
  <r>
    <s v="Shampoo"/>
    <s v="Organic"/>
    <x v="2"/>
    <x v="20"/>
    <x v="2"/>
    <x v="2"/>
    <n v="3"/>
    <n v="315"/>
    <n v="2331"/>
  </r>
  <r>
    <s v="Shampoo"/>
    <s v="Organic"/>
    <x v="2"/>
    <x v="20"/>
    <x v="2"/>
    <x v="2"/>
    <n v="4"/>
    <n v="2205"/>
    <n v="1596"/>
  </r>
  <r>
    <s v="Shampoo"/>
    <s v="Organic"/>
    <x v="2"/>
    <x v="20"/>
    <x v="2"/>
    <x v="2"/>
    <n v="5"/>
    <n v="189"/>
    <n v="1491"/>
  </r>
  <r>
    <s v="Shampoo"/>
    <s v="Organic"/>
    <x v="2"/>
    <x v="20"/>
    <x v="2"/>
    <x v="2"/>
    <n v="6"/>
    <n v="651"/>
    <n v="54495"/>
  </r>
  <r>
    <s v="Shampoo"/>
    <s v="Organic"/>
    <x v="2"/>
    <x v="20"/>
    <x v="2"/>
    <x v="2"/>
    <n v="7"/>
    <n v="2415"/>
    <n v="21735"/>
  </r>
  <r>
    <s v="Shampoo"/>
    <s v="Organic"/>
    <x v="2"/>
    <x v="20"/>
    <x v="2"/>
    <x v="2"/>
    <n v="8"/>
    <n v="4305"/>
    <n v="36225"/>
  </r>
  <r>
    <s v="Shampoo"/>
    <s v="Organic"/>
    <x v="2"/>
    <x v="20"/>
    <x v="2"/>
    <x v="2"/>
    <n v="9"/>
    <n v="735"/>
    <n v="6069"/>
  </r>
  <r>
    <s v="Shampoo"/>
    <s v="Organic"/>
    <x v="2"/>
    <x v="20"/>
    <x v="2"/>
    <x v="2"/>
    <n v="10"/>
    <n v="1365"/>
    <n v="11025"/>
  </r>
  <r>
    <s v="Shampoo"/>
    <s v="Organic"/>
    <x v="2"/>
    <x v="20"/>
    <x v="2"/>
    <x v="2"/>
    <n v="11"/>
    <n v="7665"/>
    <n v="5817"/>
  </r>
  <r>
    <s v="Shampoo"/>
    <s v="Organic"/>
    <x v="2"/>
    <x v="20"/>
    <x v="2"/>
    <x v="2"/>
    <n v="12"/>
    <n v="189"/>
    <n v="15435"/>
  </r>
  <r>
    <s v="Shampoo"/>
    <s v="Organic"/>
    <x v="2"/>
    <x v="20"/>
    <x v="2"/>
    <x v="3"/>
    <n v="1"/>
    <n v="2737"/>
    <n v="20608"/>
  </r>
  <r>
    <s v="Shampoo"/>
    <s v="Organic"/>
    <x v="2"/>
    <x v="20"/>
    <x v="2"/>
    <x v="3"/>
    <n v="2"/>
    <n v="4669"/>
    <n v="37191"/>
  </r>
  <r>
    <s v="Shampoo"/>
    <s v="Organic"/>
    <x v="2"/>
    <x v="20"/>
    <x v="2"/>
    <x v="3"/>
    <n v="3"/>
    <n v="4669"/>
    <n v="41699"/>
  </r>
  <r>
    <s v="Shampoo"/>
    <s v="Organic"/>
    <x v="2"/>
    <x v="20"/>
    <x v="2"/>
    <x v="3"/>
    <n v="4"/>
    <n v="2576"/>
    <n v="19159"/>
  </r>
  <r>
    <s v="Shampoo"/>
    <s v="Organic"/>
    <x v="2"/>
    <x v="20"/>
    <x v="2"/>
    <x v="3"/>
    <n v="5"/>
    <n v="4669"/>
    <n v="37513"/>
  </r>
  <r>
    <s v="Shampoo"/>
    <s v="Organic"/>
    <x v="2"/>
    <x v="20"/>
    <x v="2"/>
    <x v="3"/>
    <n v="6"/>
    <n v="5152"/>
    <n v="42504"/>
  </r>
  <r>
    <s v="Shampoo"/>
    <s v="Organic"/>
    <x v="2"/>
    <x v="20"/>
    <x v="2"/>
    <x v="3"/>
    <n v="7"/>
    <n v="5957"/>
    <n v="4991"/>
  </r>
  <r>
    <s v="Shampoo"/>
    <s v="Organic"/>
    <x v="2"/>
    <x v="20"/>
    <x v="2"/>
    <x v="3"/>
    <n v="8"/>
    <n v="9016"/>
    <n v="81144"/>
  </r>
  <r>
    <s v="Shampoo"/>
    <s v="Organic"/>
    <x v="2"/>
    <x v="20"/>
    <x v="2"/>
    <x v="3"/>
    <n v="9"/>
    <n v="4669"/>
    <n v="40572"/>
  </r>
  <r>
    <s v="Shampoo"/>
    <s v="Organic"/>
    <x v="2"/>
    <x v="20"/>
    <x v="2"/>
    <x v="3"/>
    <n v="10"/>
    <n v="2415"/>
    <n v="18032"/>
  </r>
  <r>
    <s v="Shampoo"/>
    <s v="Organic"/>
    <x v="2"/>
    <x v="20"/>
    <x v="2"/>
    <x v="3"/>
    <n v="11"/>
    <n v="10143"/>
    <n v="89033"/>
  </r>
  <r>
    <s v="Shampoo"/>
    <s v="Organic"/>
    <x v="2"/>
    <x v="20"/>
    <x v="2"/>
    <x v="3"/>
    <n v="12"/>
    <n v="5152"/>
    <n v="44114"/>
  </r>
  <r>
    <s v="Shampoo"/>
    <s v="Organic"/>
    <x v="2"/>
    <x v="20"/>
    <x v="2"/>
    <x v="4"/>
    <n v="1"/>
    <n v="735"/>
    <n v="6636"/>
  </r>
  <r>
    <s v="Shampoo"/>
    <s v="Organic"/>
    <x v="2"/>
    <x v="20"/>
    <x v="2"/>
    <x v="4"/>
    <n v="2"/>
    <n v="1344"/>
    <n v="12243"/>
  </r>
  <r>
    <s v="Shampoo"/>
    <s v="Organic"/>
    <x v="2"/>
    <x v="20"/>
    <x v="2"/>
    <x v="4"/>
    <n v="3"/>
    <n v="1176"/>
    <n v="10626"/>
  </r>
  <r>
    <s v="Shampoo"/>
    <s v="Organic"/>
    <x v="2"/>
    <x v="20"/>
    <x v="2"/>
    <x v="4"/>
    <n v="4"/>
    <n v="882"/>
    <n v="7896"/>
  </r>
  <r>
    <s v="Shampoo"/>
    <s v="Organic"/>
    <x v="2"/>
    <x v="20"/>
    <x v="2"/>
    <x v="4"/>
    <n v="5"/>
    <n v="1575"/>
    <n v="13755"/>
  </r>
  <r>
    <s v="Shampoo"/>
    <s v="Organic"/>
    <x v="2"/>
    <x v="20"/>
    <x v="2"/>
    <x v="4"/>
    <n v="6"/>
    <n v="1449"/>
    <n v="13104"/>
  </r>
  <r>
    <s v="Shampoo"/>
    <s v="Organic"/>
    <x v="2"/>
    <x v="20"/>
    <x v="2"/>
    <x v="4"/>
    <n v="7"/>
    <n v="945"/>
    <n v="8190"/>
  </r>
  <r>
    <s v="Shampoo"/>
    <s v="Organic"/>
    <x v="2"/>
    <x v="20"/>
    <x v="2"/>
    <x v="4"/>
    <n v="8"/>
    <n v="2121"/>
    <n v="18753"/>
  </r>
  <r>
    <s v="Shampoo"/>
    <s v="Organic"/>
    <x v="2"/>
    <x v="20"/>
    <x v="2"/>
    <x v="4"/>
    <n v="9"/>
    <n v="798"/>
    <n v="6951"/>
  </r>
  <r>
    <s v="Shampoo"/>
    <s v="Organic"/>
    <x v="2"/>
    <x v="20"/>
    <x v="2"/>
    <x v="4"/>
    <n v="10"/>
    <n v="1974"/>
    <n v="16947"/>
  </r>
  <r>
    <s v="Shampoo"/>
    <s v="Organic"/>
    <x v="2"/>
    <x v="20"/>
    <x v="2"/>
    <x v="4"/>
    <n v="11"/>
    <n v="1575"/>
    <n v="14070"/>
  </r>
  <r>
    <s v="Shampoo"/>
    <s v="Organic"/>
    <x v="2"/>
    <x v="20"/>
    <x v="2"/>
    <x v="4"/>
    <n v="12"/>
    <n v="1827"/>
    <n v="16611"/>
  </r>
  <r>
    <s v="Shampoo"/>
    <s v="Organic"/>
    <x v="2"/>
    <x v="20"/>
    <x v="2"/>
    <x v="5"/>
    <n v="1"/>
    <n v="2688"/>
    <n v="24724"/>
  </r>
  <r>
    <s v="Shampoo"/>
    <s v="Organic"/>
    <x v="2"/>
    <x v="20"/>
    <x v="2"/>
    <x v="5"/>
    <n v="2"/>
    <n v="2016"/>
    <n v="19544"/>
  </r>
  <r>
    <s v="Shampoo"/>
    <s v="Organic"/>
    <x v="2"/>
    <x v="20"/>
    <x v="2"/>
    <x v="5"/>
    <n v="3"/>
    <n v="3920"/>
    <n v="38304"/>
  </r>
  <r>
    <s v="Shampoo"/>
    <s v="Organic"/>
    <x v="4"/>
    <x v="21"/>
    <x v="0"/>
    <x v="0"/>
    <n v="1"/>
    <n v="616"/>
    <n v="33215"/>
  </r>
  <r>
    <s v="Shampoo"/>
    <s v="Organic"/>
    <x v="4"/>
    <x v="21"/>
    <x v="0"/>
    <x v="0"/>
    <n v="2"/>
    <n v="413"/>
    <n v="2240"/>
  </r>
  <r>
    <s v="Shampoo"/>
    <s v="Organic"/>
    <x v="4"/>
    <x v="21"/>
    <x v="0"/>
    <x v="0"/>
    <n v="3"/>
    <n v="3465"/>
    <n v="1876"/>
  </r>
  <r>
    <s v="Shampoo"/>
    <s v="Organic"/>
    <x v="4"/>
    <x v="21"/>
    <x v="0"/>
    <x v="0"/>
    <n v="4"/>
    <n v="350"/>
    <n v="1897"/>
  </r>
  <r>
    <s v="Shampoo"/>
    <s v="Organic"/>
    <x v="4"/>
    <x v="21"/>
    <x v="0"/>
    <x v="0"/>
    <n v="5"/>
    <n v="4585"/>
    <n v="24675"/>
  </r>
  <r>
    <s v="Shampoo"/>
    <s v="Organic"/>
    <x v="4"/>
    <x v="21"/>
    <x v="0"/>
    <x v="0"/>
    <n v="6"/>
    <n v="476"/>
    <n v="25865"/>
  </r>
  <r>
    <s v="Shampoo"/>
    <s v="Organic"/>
    <x v="4"/>
    <x v="21"/>
    <x v="0"/>
    <x v="0"/>
    <n v="7"/>
    <n v="308"/>
    <n v="16485"/>
  </r>
  <r>
    <s v="Shampoo"/>
    <s v="Organic"/>
    <x v="4"/>
    <x v="21"/>
    <x v="0"/>
    <x v="0"/>
    <n v="8"/>
    <n v="5285"/>
    <n v="2863"/>
  </r>
  <r>
    <s v="Shampoo"/>
    <s v="Organic"/>
    <x v="4"/>
    <x v="21"/>
    <x v="0"/>
    <x v="0"/>
    <n v="9"/>
    <n v="3535"/>
    <n v="1904"/>
  </r>
  <r>
    <s v="Shampoo"/>
    <s v="Organic"/>
    <x v="4"/>
    <x v="21"/>
    <x v="0"/>
    <x v="0"/>
    <n v="10"/>
    <n v="413"/>
    <n v="22365"/>
  </r>
  <r>
    <s v="Shampoo"/>
    <s v="Organic"/>
    <x v="4"/>
    <x v="21"/>
    <x v="0"/>
    <x v="0"/>
    <n v="11"/>
    <n v="308"/>
    <n v="16555"/>
  </r>
  <r>
    <s v="Shampoo"/>
    <s v="Organic"/>
    <x v="4"/>
    <x v="21"/>
    <x v="0"/>
    <x v="0"/>
    <n v="12"/>
    <n v="3745"/>
    <n v="2030"/>
  </r>
  <r>
    <s v="Shampoo"/>
    <s v="Organic"/>
    <x v="4"/>
    <x v="21"/>
    <x v="0"/>
    <x v="1"/>
    <n v="1"/>
    <n v="721"/>
    <n v="3899"/>
  </r>
  <r>
    <s v="Shampoo"/>
    <s v="Organic"/>
    <x v="4"/>
    <x v="21"/>
    <x v="0"/>
    <x v="1"/>
    <n v="2"/>
    <n v="644"/>
    <n v="3458"/>
  </r>
  <r>
    <s v="Shampoo"/>
    <s v="Organic"/>
    <x v="4"/>
    <x v="21"/>
    <x v="0"/>
    <x v="1"/>
    <n v="3"/>
    <n v="637"/>
    <n v="3444"/>
  </r>
  <r>
    <s v="Shampoo"/>
    <s v="Organic"/>
    <x v="4"/>
    <x v="21"/>
    <x v="0"/>
    <x v="1"/>
    <n v="4"/>
    <n v="840"/>
    <n v="4522"/>
  </r>
  <r>
    <s v="Shampoo"/>
    <s v="Organic"/>
    <x v="4"/>
    <x v="21"/>
    <x v="0"/>
    <x v="1"/>
    <n v="5"/>
    <n v="441"/>
    <n v="2373"/>
  </r>
  <r>
    <s v="Shampoo"/>
    <s v="Organic"/>
    <x v="4"/>
    <x v="21"/>
    <x v="0"/>
    <x v="1"/>
    <n v="6"/>
    <n v="791"/>
    <n v="4284"/>
  </r>
  <r>
    <s v="Shampoo"/>
    <s v="Organic"/>
    <x v="4"/>
    <x v="21"/>
    <x v="0"/>
    <x v="1"/>
    <n v="7"/>
    <n v="637"/>
    <n v="3444"/>
  </r>
  <r>
    <s v="Shampoo"/>
    <s v="Organic"/>
    <x v="4"/>
    <x v="21"/>
    <x v="0"/>
    <x v="1"/>
    <n v="8"/>
    <n v="791"/>
    <n v="4256"/>
  </r>
  <r>
    <s v="Shampoo"/>
    <s v="Organic"/>
    <x v="4"/>
    <x v="21"/>
    <x v="0"/>
    <x v="1"/>
    <n v="9"/>
    <n v="679"/>
    <n v="3647"/>
  </r>
  <r>
    <s v="Shampoo"/>
    <s v="Organic"/>
    <x v="4"/>
    <x v="21"/>
    <x v="0"/>
    <x v="1"/>
    <n v="10"/>
    <n v="560"/>
    <n v="3017"/>
  </r>
  <r>
    <s v="Shampoo"/>
    <s v="Organic"/>
    <x v="4"/>
    <x v="21"/>
    <x v="0"/>
    <x v="1"/>
    <n v="11"/>
    <n v="329"/>
    <n v="1799"/>
  </r>
  <r>
    <s v="Shampoo"/>
    <s v="Organic"/>
    <x v="4"/>
    <x v="21"/>
    <x v="0"/>
    <x v="1"/>
    <n v="12"/>
    <n v="273"/>
    <n v="1505"/>
  </r>
  <r>
    <s v="Shampoo"/>
    <s v="Organic"/>
    <x v="4"/>
    <x v="21"/>
    <x v="0"/>
    <x v="2"/>
    <n v="1"/>
    <n v="3465"/>
    <n v="1890"/>
  </r>
  <r>
    <s v="Shampoo"/>
    <s v="Organic"/>
    <x v="4"/>
    <x v="21"/>
    <x v="0"/>
    <x v="2"/>
    <n v="2"/>
    <n v="105"/>
    <n v="546"/>
  </r>
  <r>
    <s v="Shampoo"/>
    <s v="Organic"/>
    <x v="4"/>
    <x v="21"/>
    <x v="0"/>
    <x v="2"/>
    <n v="3"/>
    <n v="168"/>
    <n v="924"/>
  </r>
  <r>
    <s v="Shampoo"/>
    <s v="Organic"/>
    <x v="4"/>
    <x v="21"/>
    <x v="0"/>
    <x v="2"/>
    <n v="4"/>
    <n v="1995"/>
    <n v="1092"/>
  </r>
  <r>
    <s v="Shampoo"/>
    <s v="Organic"/>
    <x v="4"/>
    <x v="21"/>
    <x v="0"/>
    <x v="2"/>
    <n v="5"/>
    <n v="315"/>
    <n v="147"/>
  </r>
  <r>
    <s v="Shampoo"/>
    <s v="Organic"/>
    <x v="4"/>
    <x v="21"/>
    <x v="0"/>
    <x v="2"/>
    <n v="6"/>
    <n v="945"/>
    <n v="483"/>
  </r>
  <r>
    <s v="Shampoo"/>
    <s v="Organic"/>
    <x v="4"/>
    <x v="21"/>
    <x v="0"/>
    <x v="2"/>
    <n v="7"/>
    <n v="63"/>
    <n v="357"/>
  </r>
  <r>
    <s v="Shampoo"/>
    <s v="Organic"/>
    <x v="4"/>
    <x v="21"/>
    <x v="0"/>
    <x v="2"/>
    <n v="8"/>
    <n v="84"/>
    <n v="483"/>
  </r>
  <r>
    <s v="Shampoo"/>
    <s v="Organic"/>
    <x v="4"/>
    <x v="21"/>
    <x v="0"/>
    <x v="2"/>
    <n v="9"/>
    <n v="84"/>
    <n v="483"/>
  </r>
  <r>
    <s v="Shampoo"/>
    <s v="Organic"/>
    <x v="4"/>
    <x v="21"/>
    <x v="0"/>
    <x v="2"/>
    <n v="11"/>
    <n v="525"/>
    <n v="2625"/>
  </r>
  <r>
    <s v="Shampoo"/>
    <s v="Organic"/>
    <x v="4"/>
    <x v="21"/>
    <x v="0"/>
    <x v="2"/>
    <n v="12"/>
    <n v="315"/>
    <n v="147"/>
  </r>
  <r>
    <s v="Shampoo"/>
    <s v="Organic"/>
    <x v="4"/>
    <x v="21"/>
    <x v="0"/>
    <x v="3"/>
    <n v="1"/>
    <n v="1449"/>
    <n v="7889"/>
  </r>
  <r>
    <s v="Shampoo"/>
    <s v="Organic"/>
    <x v="4"/>
    <x v="21"/>
    <x v="0"/>
    <x v="3"/>
    <n v="2"/>
    <n v="322"/>
    <n v="1932"/>
  </r>
  <r>
    <s v="Shampoo"/>
    <s v="Organic"/>
    <x v="4"/>
    <x v="21"/>
    <x v="0"/>
    <x v="3"/>
    <n v="4"/>
    <n v="322"/>
    <n v="1771"/>
  </r>
  <r>
    <s v="Shampoo"/>
    <s v="Organic"/>
    <x v="4"/>
    <x v="21"/>
    <x v="0"/>
    <x v="3"/>
    <n v="5"/>
    <n v="644"/>
    <n v="3703"/>
  </r>
  <r>
    <s v="Shampoo"/>
    <s v="Organic"/>
    <x v="4"/>
    <x v="21"/>
    <x v="1"/>
    <x v="0"/>
    <n v="1"/>
    <n v="1029"/>
    <n v="5551"/>
  </r>
  <r>
    <s v="Shampoo"/>
    <s v="Organic"/>
    <x v="4"/>
    <x v="21"/>
    <x v="1"/>
    <x v="0"/>
    <n v="2"/>
    <n v="1057"/>
    <n v="57015"/>
  </r>
  <r>
    <s v="Shampoo"/>
    <s v="Organic"/>
    <x v="4"/>
    <x v="21"/>
    <x v="1"/>
    <x v="0"/>
    <n v="3"/>
    <n v="945"/>
    <n v="5103"/>
  </r>
  <r>
    <s v="Shampoo"/>
    <s v="Organic"/>
    <x v="4"/>
    <x v="21"/>
    <x v="1"/>
    <x v="0"/>
    <n v="4"/>
    <n v="8715"/>
    <n v="47005"/>
  </r>
  <r>
    <s v="Shampoo"/>
    <s v="Organic"/>
    <x v="4"/>
    <x v="21"/>
    <x v="1"/>
    <x v="0"/>
    <n v="5"/>
    <n v="756"/>
    <n v="40775"/>
  </r>
  <r>
    <s v="Shampoo"/>
    <s v="Organic"/>
    <x v="4"/>
    <x v="21"/>
    <x v="1"/>
    <x v="0"/>
    <n v="6"/>
    <n v="10185"/>
    <n v="5495"/>
  </r>
  <r>
    <s v="Shampoo"/>
    <s v="Organic"/>
    <x v="4"/>
    <x v="21"/>
    <x v="1"/>
    <x v="0"/>
    <n v="7"/>
    <n v="8295"/>
    <n v="4480"/>
  </r>
  <r>
    <s v="Shampoo"/>
    <s v="Organic"/>
    <x v="4"/>
    <x v="21"/>
    <x v="1"/>
    <x v="0"/>
    <n v="8"/>
    <n v="8365"/>
    <n v="4529"/>
  </r>
  <r>
    <s v="Shampoo"/>
    <s v="Organic"/>
    <x v="4"/>
    <x v="21"/>
    <x v="1"/>
    <x v="0"/>
    <n v="9"/>
    <n v="6965"/>
    <n v="37555"/>
  </r>
  <r>
    <s v="Shampoo"/>
    <s v="Organic"/>
    <x v="4"/>
    <x v="21"/>
    <x v="1"/>
    <x v="0"/>
    <n v="10"/>
    <n v="6825"/>
    <n v="3682"/>
  </r>
  <r>
    <s v="Shampoo"/>
    <s v="Organic"/>
    <x v="4"/>
    <x v="21"/>
    <x v="1"/>
    <x v="0"/>
    <n v="11"/>
    <n v="8435"/>
    <n v="4557"/>
  </r>
  <r>
    <s v="Shampoo"/>
    <s v="Organic"/>
    <x v="4"/>
    <x v="21"/>
    <x v="1"/>
    <x v="0"/>
    <n v="12"/>
    <n v="7385"/>
    <n v="3983"/>
  </r>
  <r>
    <s v="Shampoo"/>
    <s v="Organic"/>
    <x v="4"/>
    <x v="21"/>
    <x v="1"/>
    <x v="1"/>
    <n v="1"/>
    <n v="1785"/>
    <n v="9632"/>
  </r>
  <r>
    <s v="Shampoo"/>
    <s v="Organic"/>
    <x v="4"/>
    <x v="21"/>
    <x v="1"/>
    <x v="1"/>
    <n v="2"/>
    <n v="1540"/>
    <n v="8316"/>
  </r>
  <r>
    <s v="Shampoo"/>
    <s v="Organic"/>
    <x v="4"/>
    <x v="21"/>
    <x v="1"/>
    <x v="1"/>
    <n v="3"/>
    <n v="1330"/>
    <n v="7168"/>
  </r>
  <r>
    <s v="Shampoo"/>
    <s v="Organic"/>
    <x v="4"/>
    <x v="21"/>
    <x v="1"/>
    <x v="1"/>
    <n v="4"/>
    <n v="1407"/>
    <n v="7574"/>
  </r>
  <r>
    <s v="Shampoo"/>
    <s v="Organic"/>
    <x v="4"/>
    <x v="21"/>
    <x v="1"/>
    <x v="1"/>
    <n v="5"/>
    <n v="1309"/>
    <n v="7070"/>
  </r>
  <r>
    <s v="Shampoo"/>
    <s v="Organic"/>
    <x v="4"/>
    <x v="21"/>
    <x v="1"/>
    <x v="1"/>
    <n v="6"/>
    <n v="1113"/>
    <n v="6013"/>
  </r>
  <r>
    <s v="Shampoo"/>
    <s v="Organic"/>
    <x v="4"/>
    <x v="21"/>
    <x v="1"/>
    <x v="1"/>
    <n v="7"/>
    <n v="1827"/>
    <n v="9891"/>
  </r>
  <r>
    <s v="Shampoo"/>
    <s v="Organic"/>
    <x v="4"/>
    <x v="21"/>
    <x v="1"/>
    <x v="1"/>
    <n v="8"/>
    <n v="2359"/>
    <n v="12747"/>
  </r>
  <r>
    <s v="Shampoo"/>
    <s v="Organic"/>
    <x v="4"/>
    <x v="21"/>
    <x v="1"/>
    <x v="1"/>
    <n v="9"/>
    <n v="1071"/>
    <n v="5789"/>
  </r>
  <r>
    <s v="Shampoo"/>
    <s v="Organic"/>
    <x v="4"/>
    <x v="21"/>
    <x v="1"/>
    <x v="1"/>
    <n v="10"/>
    <n v="2016"/>
    <n v="10871"/>
  </r>
  <r>
    <s v="Shampoo"/>
    <s v="Organic"/>
    <x v="4"/>
    <x v="21"/>
    <x v="1"/>
    <x v="1"/>
    <n v="11"/>
    <n v="1246"/>
    <n v="6713"/>
  </r>
  <r>
    <s v="Shampoo"/>
    <s v="Organic"/>
    <x v="4"/>
    <x v="21"/>
    <x v="1"/>
    <x v="1"/>
    <n v="12"/>
    <n v="1141"/>
    <n v="6188"/>
  </r>
  <r>
    <s v="Shampoo"/>
    <s v="Organic"/>
    <x v="4"/>
    <x v="21"/>
    <x v="1"/>
    <x v="2"/>
    <n v="1"/>
    <n v="14175"/>
    <n v="7665"/>
  </r>
  <r>
    <s v="Shampoo"/>
    <s v="Organic"/>
    <x v="4"/>
    <x v="21"/>
    <x v="1"/>
    <x v="2"/>
    <n v="2"/>
    <n v="7665"/>
    <n v="40845"/>
  </r>
  <r>
    <s v="Shampoo"/>
    <s v="Organic"/>
    <x v="4"/>
    <x v="21"/>
    <x v="1"/>
    <x v="2"/>
    <n v="3"/>
    <n v="7035"/>
    <n v="3759"/>
  </r>
  <r>
    <s v="Shampoo"/>
    <s v="Organic"/>
    <x v="4"/>
    <x v="21"/>
    <x v="1"/>
    <x v="2"/>
    <n v="4"/>
    <n v="210"/>
    <n v="1134"/>
  </r>
  <r>
    <s v="Shampoo"/>
    <s v="Organic"/>
    <x v="4"/>
    <x v="21"/>
    <x v="1"/>
    <x v="2"/>
    <n v="5"/>
    <n v="462"/>
    <n v="25305"/>
  </r>
  <r>
    <s v="Shampoo"/>
    <s v="Organic"/>
    <x v="4"/>
    <x v="21"/>
    <x v="1"/>
    <x v="2"/>
    <n v="6"/>
    <n v="147"/>
    <n v="819"/>
  </r>
  <r>
    <s v="Shampoo"/>
    <s v="Organic"/>
    <x v="4"/>
    <x v="21"/>
    <x v="1"/>
    <x v="2"/>
    <n v="7"/>
    <n v="84"/>
    <n v="4725"/>
  </r>
  <r>
    <s v="Shampoo"/>
    <s v="Organic"/>
    <x v="4"/>
    <x v="21"/>
    <x v="1"/>
    <x v="2"/>
    <n v="8"/>
    <n v="1995"/>
    <n v="10815"/>
  </r>
  <r>
    <s v="Shampoo"/>
    <s v="Organic"/>
    <x v="4"/>
    <x v="21"/>
    <x v="1"/>
    <x v="2"/>
    <n v="9"/>
    <n v="735"/>
    <n v="4095"/>
  </r>
  <r>
    <s v="Shampoo"/>
    <s v="Organic"/>
    <x v="4"/>
    <x v="21"/>
    <x v="1"/>
    <x v="2"/>
    <n v="10"/>
    <n v="525"/>
    <n v="2625"/>
  </r>
  <r>
    <s v="Shampoo"/>
    <s v="Organic"/>
    <x v="4"/>
    <x v="21"/>
    <x v="1"/>
    <x v="2"/>
    <n v="11"/>
    <n v="735"/>
    <n v="399"/>
  </r>
  <r>
    <s v="Shampoo"/>
    <s v="Organic"/>
    <x v="4"/>
    <x v="21"/>
    <x v="1"/>
    <x v="2"/>
    <n v="12"/>
    <n v="945"/>
    <n v="504"/>
  </r>
  <r>
    <s v="Shampoo"/>
    <s v="Organic"/>
    <x v="4"/>
    <x v="21"/>
    <x v="1"/>
    <x v="3"/>
    <n v="1"/>
    <n v="322"/>
    <n v="161"/>
  </r>
  <r>
    <s v="Shampoo"/>
    <s v="Organic"/>
    <x v="4"/>
    <x v="21"/>
    <x v="1"/>
    <x v="3"/>
    <n v="2"/>
    <n v="966"/>
    <n v="4991"/>
  </r>
  <r>
    <s v="Shampoo"/>
    <s v="Organic"/>
    <x v="4"/>
    <x v="21"/>
    <x v="1"/>
    <x v="3"/>
    <n v="3"/>
    <n v="644"/>
    <n v="3381"/>
  </r>
  <r>
    <s v="Shampoo"/>
    <s v="Organic"/>
    <x v="4"/>
    <x v="21"/>
    <x v="1"/>
    <x v="3"/>
    <n v="4"/>
    <n v="805"/>
    <n v="483"/>
  </r>
  <r>
    <s v="Shampoo"/>
    <s v="Organic"/>
    <x v="4"/>
    <x v="21"/>
    <x v="1"/>
    <x v="3"/>
    <n v="5"/>
    <n v="322"/>
    <n v="161"/>
  </r>
  <r>
    <s v="Shampoo"/>
    <s v="Organic"/>
    <x v="4"/>
    <x v="21"/>
    <x v="1"/>
    <x v="4"/>
    <n v="2"/>
    <n v="105"/>
    <n v="588"/>
  </r>
  <r>
    <s v="Shampoo"/>
    <s v="Organic"/>
    <x v="4"/>
    <x v="21"/>
    <x v="2"/>
    <x v="0"/>
    <n v="1"/>
    <n v="9135"/>
    <n v="49315"/>
  </r>
  <r>
    <s v="Shampoo"/>
    <s v="Organic"/>
    <x v="4"/>
    <x v="21"/>
    <x v="2"/>
    <x v="0"/>
    <n v="2"/>
    <n v="8715"/>
    <n v="4718"/>
  </r>
  <r>
    <s v="Shampoo"/>
    <s v="Organic"/>
    <x v="4"/>
    <x v="21"/>
    <x v="2"/>
    <x v="0"/>
    <n v="3"/>
    <n v="9415"/>
    <n v="5096"/>
  </r>
  <r>
    <s v="Shampoo"/>
    <s v="Organic"/>
    <x v="4"/>
    <x v="21"/>
    <x v="2"/>
    <x v="0"/>
    <n v="4"/>
    <n v="4375"/>
    <n v="2359"/>
  </r>
  <r>
    <s v="Shampoo"/>
    <s v="Organic"/>
    <x v="4"/>
    <x v="21"/>
    <x v="2"/>
    <x v="0"/>
    <n v="5"/>
    <n v="7105"/>
    <n v="3836"/>
  </r>
  <r>
    <s v="Shampoo"/>
    <s v="Organic"/>
    <x v="4"/>
    <x v="21"/>
    <x v="2"/>
    <x v="0"/>
    <n v="6"/>
    <n v="5985"/>
    <n v="32165"/>
  </r>
  <r>
    <s v="Shampoo"/>
    <s v="Organic"/>
    <x v="4"/>
    <x v="21"/>
    <x v="2"/>
    <x v="0"/>
    <n v="7"/>
    <n v="8715"/>
    <n v="4718"/>
  </r>
  <r>
    <s v="Shampoo"/>
    <s v="Organic"/>
    <x v="4"/>
    <x v="21"/>
    <x v="2"/>
    <x v="0"/>
    <n v="8"/>
    <n v="595"/>
    <n v="3206"/>
  </r>
  <r>
    <s v="Shampoo"/>
    <s v="Organic"/>
    <x v="4"/>
    <x v="21"/>
    <x v="2"/>
    <x v="0"/>
    <n v="9"/>
    <n v="511"/>
    <n v="2772"/>
  </r>
  <r>
    <s v="Shampoo"/>
    <s v="Organic"/>
    <x v="4"/>
    <x v="21"/>
    <x v="2"/>
    <x v="0"/>
    <n v="10"/>
    <n v="791"/>
    <n v="4277"/>
  </r>
  <r>
    <s v="Shampoo"/>
    <s v="Organic"/>
    <x v="4"/>
    <x v="21"/>
    <x v="2"/>
    <x v="0"/>
    <n v="11"/>
    <n v="8085"/>
    <n v="43575"/>
  </r>
  <r>
    <s v="Shampoo"/>
    <s v="Organic"/>
    <x v="4"/>
    <x v="21"/>
    <x v="2"/>
    <x v="0"/>
    <n v="12"/>
    <n v="7875"/>
    <n v="4263"/>
  </r>
  <r>
    <s v="Shampoo"/>
    <s v="Organic"/>
    <x v="4"/>
    <x v="21"/>
    <x v="2"/>
    <x v="1"/>
    <n v="1"/>
    <n v="1078"/>
    <n v="5845"/>
  </r>
  <r>
    <s v="Shampoo"/>
    <s v="Organic"/>
    <x v="4"/>
    <x v="21"/>
    <x v="2"/>
    <x v="1"/>
    <n v="2"/>
    <n v="1036"/>
    <n v="5600"/>
  </r>
  <r>
    <s v="Shampoo"/>
    <s v="Organic"/>
    <x v="4"/>
    <x v="21"/>
    <x v="2"/>
    <x v="1"/>
    <n v="3"/>
    <n v="1470"/>
    <n v="7924"/>
  </r>
  <r>
    <s v="Shampoo"/>
    <s v="Organic"/>
    <x v="4"/>
    <x v="21"/>
    <x v="2"/>
    <x v="1"/>
    <n v="4"/>
    <n v="1470"/>
    <n v="7924"/>
  </r>
  <r>
    <s v="Shampoo"/>
    <s v="Organic"/>
    <x v="4"/>
    <x v="21"/>
    <x v="2"/>
    <x v="1"/>
    <n v="5"/>
    <n v="1218"/>
    <n v="6559"/>
  </r>
  <r>
    <s v="Shampoo"/>
    <s v="Organic"/>
    <x v="4"/>
    <x v="21"/>
    <x v="2"/>
    <x v="1"/>
    <n v="6"/>
    <n v="1127"/>
    <n v="6104"/>
  </r>
  <r>
    <s v="Shampoo"/>
    <s v="Organic"/>
    <x v="4"/>
    <x v="21"/>
    <x v="2"/>
    <x v="1"/>
    <n v="7"/>
    <n v="1134"/>
    <n v="6160"/>
  </r>
  <r>
    <s v="Shampoo"/>
    <s v="Organic"/>
    <x v="4"/>
    <x v="21"/>
    <x v="2"/>
    <x v="1"/>
    <n v="8"/>
    <n v="1085"/>
    <n v="5880"/>
  </r>
  <r>
    <s v="Shampoo"/>
    <s v="Organic"/>
    <x v="4"/>
    <x v="21"/>
    <x v="2"/>
    <x v="1"/>
    <n v="9"/>
    <n v="1092"/>
    <n v="5929"/>
  </r>
  <r>
    <s v="Shampoo"/>
    <s v="Organic"/>
    <x v="4"/>
    <x v="21"/>
    <x v="2"/>
    <x v="1"/>
    <n v="10"/>
    <n v="987"/>
    <n v="5341"/>
  </r>
  <r>
    <s v="Shampoo"/>
    <s v="Organic"/>
    <x v="4"/>
    <x v="21"/>
    <x v="2"/>
    <x v="1"/>
    <n v="11"/>
    <n v="406"/>
    <n v="2170"/>
  </r>
  <r>
    <s v="Shampoo"/>
    <s v="Organic"/>
    <x v="4"/>
    <x v="21"/>
    <x v="2"/>
    <x v="1"/>
    <n v="12"/>
    <n v="385"/>
    <n v="2086"/>
  </r>
  <r>
    <s v="Shampoo"/>
    <s v="Organic"/>
    <x v="4"/>
    <x v="21"/>
    <x v="2"/>
    <x v="2"/>
    <n v="1"/>
    <n v="651"/>
    <n v="35175"/>
  </r>
  <r>
    <s v="Shampoo"/>
    <s v="Organic"/>
    <x v="4"/>
    <x v="21"/>
    <x v="2"/>
    <x v="2"/>
    <n v="2"/>
    <n v="1575"/>
    <n v="840"/>
  </r>
  <r>
    <s v="Shampoo"/>
    <s v="Organic"/>
    <x v="4"/>
    <x v="21"/>
    <x v="2"/>
    <x v="2"/>
    <n v="3"/>
    <n v="2835"/>
    <n v="1554"/>
  </r>
  <r>
    <s v="Shampoo"/>
    <s v="Organic"/>
    <x v="4"/>
    <x v="21"/>
    <x v="2"/>
    <x v="2"/>
    <n v="4"/>
    <n v="168"/>
    <n v="9345"/>
  </r>
  <r>
    <s v="Shampoo"/>
    <s v="Organic"/>
    <x v="4"/>
    <x v="21"/>
    <x v="2"/>
    <x v="2"/>
    <n v="7"/>
    <n v="84"/>
    <n v="4305"/>
  </r>
  <r>
    <s v="Shampoo"/>
    <s v="Organic"/>
    <x v="4"/>
    <x v="21"/>
    <x v="2"/>
    <x v="2"/>
    <n v="8"/>
    <n v="315"/>
    <n v="1785"/>
  </r>
  <r>
    <s v="Shampoo"/>
    <s v="Organic"/>
    <x v="4"/>
    <x v="21"/>
    <x v="2"/>
    <x v="2"/>
    <n v="10"/>
    <n v="945"/>
    <n v="504"/>
  </r>
  <r>
    <s v="Shampoo"/>
    <s v="Organic"/>
    <x v="4"/>
    <x v="21"/>
    <x v="2"/>
    <x v="2"/>
    <n v="11"/>
    <n v="21"/>
    <n v="1365"/>
  </r>
  <r>
    <s v="Shampoo"/>
    <s v="Organic"/>
    <x v="4"/>
    <x v="21"/>
    <x v="2"/>
    <x v="2"/>
    <n v="12"/>
    <n v="735"/>
    <n v="3885"/>
  </r>
  <r>
    <s v="Shampoo"/>
    <s v="Organic"/>
    <x v="4"/>
    <x v="21"/>
    <x v="2"/>
    <x v="3"/>
    <n v="1"/>
    <n v="644"/>
    <n v="322"/>
  </r>
  <r>
    <s v="Shampoo"/>
    <s v="Organic"/>
    <x v="4"/>
    <x v="21"/>
    <x v="2"/>
    <x v="3"/>
    <n v="2"/>
    <n v="483"/>
    <n v="2737"/>
  </r>
  <r>
    <s v="Shampoo"/>
    <s v="Organic"/>
    <x v="4"/>
    <x v="21"/>
    <x v="2"/>
    <x v="3"/>
    <n v="7"/>
    <n v="644"/>
    <n v="3542"/>
  </r>
  <r>
    <s v="Shampoo"/>
    <s v="Organic"/>
    <x v="16"/>
    <x v="22"/>
    <x v="0"/>
    <x v="1"/>
    <n v="7"/>
    <n v="140"/>
    <n v="1365"/>
  </r>
  <r>
    <s v="Shampoo"/>
    <s v="Organic"/>
    <x v="16"/>
    <x v="22"/>
    <x v="0"/>
    <x v="1"/>
    <n v="10"/>
    <n v="49"/>
    <n v="518"/>
  </r>
  <r>
    <s v="Shampoo"/>
    <s v="Organic"/>
    <x v="16"/>
    <x v="22"/>
    <x v="0"/>
    <x v="2"/>
    <n v="10"/>
    <n v="3465"/>
    <n v="3339"/>
  </r>
  <r>
    <s v="Shampoo"/>
    <s v="Organic"/>
    <x v="16"/>
    <x v="22"/>
    <x v="0"/>
    <x v="2"/>
    <n v="11"/>
    <n v="42"/>
    <n v="5565"/>
  </r>
  <r>
    <s v="Shampoo"/>
    <s v="Organic"/>
    <x v="16"/>
    <x v="22"/>
    <x v="0"/>
    <x v="3"/>
    <n v="1"/>
    <n v="644"/>
    <n v="7728"/>
  </r>
  <r>
    <s v="Shampoo"/>
    <s v="Organic"/>
    <x v="16"/>
    <x v="22"/>
    <x v="0"/>
    <x v="3"/>
    <n v="3"/>
    <n v="3864"/>
    <n v="38479"/>
  </r>
  <r>
    <s v="Shampoo"/>
    <s v="Organic"/>
    <x v="16"/>
    <x v="22"/>
    <x v="0"/>
    <x v="3"/>
    <n v="4"/>
    <n v="1127"/>
    <n v="9177"/>
  </r>
  <r>
    <s v="Shampoo"/>
    <s v="Organic"/>
    <x v="16"/>
    <x v="22"/>
    <x v="0"/>
    <x v="3"/>
    <n v="5"/>
    <n v="644"/>
    <n v="805"/>
  </r>
  <r>
    <s v="Shampoo"/>
    <s v="Organic"/>
    <x v="16"/>
    <x v="22"/>
    <x v="0"/>
    <x v="3"/>
    <n v="6"/>
    <n v="1127"/>
    <n v="1127"/>
  </r>
  <r>
    <s v="Shampoo"/>
    <s v="Organic"/>
    <x v="16"/>
    <x v="22"/>
    <x v="0"/>
    <x v="3"/>
    <n v="7"/>
    <n v="1771"/>
    <n v="16261"/>
  </r>
  <r>
    <s v="Shampoo"/>
    <s v="Organic"/>
    <x v="16"/>
    <x v="22"/>
    <x v="0"/>
    <x v="3"/>
    <n v="8"/>
    <n v="2093"/>
    <n v="21896"/>
  </r>
  <r>
    <s v="Shampoo"/>
    <s v="Organic"/>
    <x v="16"/>
    <x v="22"/>
    <x v="0"/>
    <x v="3"/>
    <n v="10"/>
    <n v="1127"/>
    <n v="10304"/>
  </r>
  <r>
    <s v="Shampoo"/>
    <s v="Organic"/>
    <x v="16"/>
    <x v="22"/>
    <x v="0"/>
    <x v="3"/>
    <n v="11"/>
    <n v="1127"/>
    <n v="9177"/>
  </r>
  <r>
    <s v="Shampoo"/>
    <s v="Organic"/>
    <x v="16"/>
    <x v="22"/>
    <x v="0"/>
    <x v="4"/>
    <n v="2"/>
    <n v="462"/>
    <n v="4746"/>
  </r>
  <r>
    <s v="Shampoo"/>
    <s v="Organic"/>
    <x v="16"/>
    <x v="22"/>
    <x v="0"/>
    <x v="4"/>
    <n v="4"/>
    <n v="231"/>
    <n v="2478"/>
  </r>
  <r>
    <s v="Shampoo"/>
    <s v="Organic"/>
    <x v="16"/>
    <x v="22"/>
    <x v="0"/>
    <x v="4"/>
    <n v="5"/>
    <n v="273"/>
    <n v="2520"/>
  </r>
  <r>
    <s v="Shampoo"/>
    <s v="Organic"/>
    <x v="16"/>
    <x v="22"/>
    <x v="0"/>
    <x v="4"/>
    <n v="7"/>
    <n v="84"/>
    <n v="819"/>
  </r>
  <r>
    <s v="Shampoo"/>
    <s v="Organic"/>
    <x v="16"/>
    <x v="22"/>
    <x v="0"/>
    <x v="4"/>
    <n v="8"/>
    <n v="84"/>
    <n v="924"/>
  </r>
  <r>
    <s v="Shampoo"/>
    <s v="Organic"/>
    <x v="16"/>
    <x v="22"/>
    <x v="0"/>
    <x v="4"/>
    <n v="10"/>
    <n v="273"/>
    <n v="2814"/>
  </r>
  <r>
    <s v="Shampoo"/>
    <s v="Organic"/>
    <x v="16"/>
    <x v="22"/>
    <x v="0"/>
    <x v="4"/>
    <n v="11"/>
    <n v="147"/>
    <n v="1428"/>
  </r>
  <r>
    <s v="Shampoo"/>
    <s v="Organic"/>
    <x v="16"/>
    <x v="22"/>
    <x v="0"/>
    <x v="4"/>
    <n v="12"/>
    <n v="84"/>
    <n v="882"/>
  </r>
  <r>
    <s v="Shampoo"/>
    <s v="Organic"/>
    <x v="16"/>
    <x v="22"/>
    <x v="0"/>
    <x v="5"/>
    <n v="2"/>
    <n v="112"/>
    <n v="1232"/>
  </r>
  <r>
    <s v="Shampoo"/>
    <s v="Organic"/>
    <x v="16"/>
    <x v="22"/>
    <x v="1"/>
    <x v="0"/>
    <n v="1"/>
    <n v="94745"/>
    <n v="945385"/>
  </r>
  <r>
    <s v="Shampoo"/>
    <s v="Organic"/>
    <x v="16"/>
    <x v="22"/>
    <x v="1"/>
    <x v="0"/>
    <n v="2"/>
    <n v="6230"/>
    <n v="62195"/>
  </r>
  <r>
    <s v="Shampoo"/>
    <s v="Organic"/>
    <x v="16"/>
    <x v="22"/>
    <x v="1"/>
    <x v="0"/>
    <n v="3"/>
    <n v="46515"/>
    <n v="46459"/>
  </r>
  <r>
    <s v="Shampoo"/>
    <s v="Organic"/>
    <x v="16"/>
    <x v="22"/>
    <x v="1"/>
    <x v="0"/>
    <n v="4"/>
    <n v="39165"/>
    <n v="390915"/>
  </r>
  <r>
    <s v="Shampoo"/>
    <s v="Organic"/>
    <x v="16"/>
    <x v="22"/>
    <x v="1"/>
    <x v="0"/>
    <n v="5"/>
    <n v="5019"/>
    <n v="500815"/>
  </r>
  <r>
    <s v="Shampoo"/>
    <s v="Organic"/>
    <x v="16"/>
    <x v="22"/>
    <x v="1"/>
    <x v="0"/>
    <n v="6"/>
    <n v="3717"/>
    <n v="37114"/>
  </r>
  <r>
    <s v="Shampoo"/>
    <s v="Organic"/>
    <x v="16"/>
    <x v="22"/>
    <x v="1"/>
    <x v="0"/>
    <n v="7"/>
    <n v="29435"/>
    <n v="293405"/>
  </r>
  <r>
    <s v="Shampoo"/>
    <s v="Organic"/>
    <x v="16"/>
    <x v="22"/>
    <x v="1"/>
    <x v="0"/>
    <n v="8"/>
    <n v="34965"/>
    <n v="348985"/>
  </r>
  <r>
    <s v="Shampoo"/>
    <s v="Organic"/>
    <x v="16"/>
    <x v="22"/>
    <x v="1"/>
    <x v="0"/>
    <n v="9"/>
    <n v="34195"/>
    <n v="341565"/>
  </r>
  <r>
    <s v="Shampoo"/>
    <s v="Organic"/>
    <x v="16"/>
    <x v="22"/>
    <x v="1"/>
    <x v="0"/>
    <n v="10"/>
    <n v="27965"/>
    <n v="27909"/>
  </r>
  <r>
    <s v="Shampoo"/>
    <s v="Organic"/>
    <x v="16"/>
    <x v="22"/>
    <x v="1"/>
    <x v="0"/>
    <n v="11"/>
    <n v="2758"/>
    <n v="27517"/>
  </r>
  <r>
    <s v="Shampoo"/>
    <s v="Organic"/>
    <x v="16"/>
    <x v="22"/>
    <x v="1"/>
    <x v="0"/>
    <n v="12"/>
    <n v="2646"/>
    <n v="26383"/>
  </r>
  <r>
    <s v="Shampoo"/>
    <s v="Organic"/>
    <x v="16"/>
    <x v="22"/>
    <x v="1"/>
    <x v="1"/>
    <n v="1"/>
    <n v="4536"/>
    <n v="45360"/>
  </r>
  <r>
    <s v="Shampoo"/>
    <s v="Organic"/>
    <x v="16"/>
    <x v="22"/>
    <x v="1"/>
    <x v="1"/>
    <n v="2"/>
    <n v="4354"/>
    <n v="43442"/>
  </r>
  <r>
    <s v="Shampoo"/>
    <s v="Organic"/>
    <x v="16"/>
    <x v="22"/>
    <x v="1"/>
    <x v="1"/>
    <n v="3"/>
    <n v="6622"/>
    <n v="66101"/>
  </r>
  <r>
    <s v="Shampoo"/>
    <s v="Organic"/>
    <x v="16"/>
    <x v="22"/>
    <x v="1"/>
    <x v="1"/>
    <n v="4"/>
    <n v="6006"/>
    <n v="60046"/>
  </r>
  <r>
    <s v="Shampoo"/>
    <s v="Organic"/>
    <x v="16"/>
    <x v="22"/>
    <x v="1"/>
    <x v="1"/>
    <n v="5"/>
    <n v="4550"/>
    <n v="45500"/>
  </r>
  <r>
    <s v="Shampoo"/>
    <s v="Organic"/>
    <x v="16"/>
    <x v="22"/>
    <x v="1"/>
    <x v="1"/>
    <n v="6"/>
    <n v="4368"/>
    <n v="43617"/>
  </r>
  <r>
    <s v="Shampoo"/>
    <s v="Organic"/>
    <x v="16"/>
    <x v="22"/>
    <x v="1"/>
    <x v="1"/>
    <n v="7"/>
    <n v="4095"/>
    <n v="40810"/>
  </r>
  <r>
    <s v="Shampoo"/>
    <s v="Organic"/>
    <x v="16"/>
    <x v="22"/>
    <x v="1"/>
    <x v="1"/>
    <n v="8"/>
    <n v="3983"/>
    <n v="39830"/>
  </r>
  <r>
    <s v="Shampoo"/>
    <s v="Organic"/>
    <x v="16"/>
    <x v="22"/>
    <x v="1"/>
    <x v="1"/>
    <n v="9"/>
    <n v="3171"/>
    <n v="31598"/>
  </r>
  <r>
    <s v="Shampoo"/>
    <s v="Organic"/>
    <x v="16"/>
    <x v="22"/>
    <x v="1"/>
    <x v="1"/>
    <n v="10"/>
    <n v="1827"/>
    <n v="18200"/>
  </r>
  <r>
    <s v="Shampoo"/>
    <s v="Organic"/>
    <x v="16"/>
    <x v="22"/>
    <x v="1"/>
    <x v="1"/>
    <n v="11"/>
    <n v="1673"/>
    <n v="16681"/>
  </r>
  <r>
    <s v="Shampoo"/>
    <s v="Organic"/>
    <x v="16"/>
    <x v="22"/>
    <x v="1"/>
    <x v="1"/>
    <n v="12"/>
    <n v="1456"/>
    <n v="14546"/>
  </r>
  <r>
    <s v="Shampoo"/>
    <s v="Organic"/>
    <x v="16"/>
    <x v="22"/>
    <x v="1"/>
    <x v="2"/>
    <n v="1"/>
    <n v="3402"/>
    <n v="33873"/>
  </r>
  <r>
    <s v="Shampoo"/>
    <s v="Organic"/>
    <x v="16"/>
    <x v="22"/>
    <x v="1"/>
    <x v="2"/>
    <n v="2"/>
    <n v="3150"/>
    <n v="313635"/>
  </r>
  <r>
    <s v="Shampoo"/>
    <s v="Organic"/>
    <x v="16"/>
    <x v="22"/>
    <x v="1"/>
    <x v="2"/>
    <n v="3"/>
    <n v="1428"/>
    <n v="141435"/>
  </r>
  <r>
    <s v="Shampoo"/>
    <s v="Organic"/>
    <x v="16"/>
    <x v="22"/>
    <x v="1"/>
    <x v="2"/>
    <n v="4"/>
    <n v="22575"/>
    <n v="225855"/>
  </r>
  <r>
    <s v="Shampoo"/>
    <s v="Organic"/>
    <x v="16"/>
    <x v="22"/>
    <x v="1"/>
    <x v="2"/>
    <n v="5"/>
    <n v="20685"/>
    <n v="206955"/>
  </r>
  <r>
    <s v="Shampoo"/>
    <s v="Organic"/>
    <x v="16"/>
    <x v="22"/>
    <x v="1"/>
    <x v="2"/>
    <n v="6"/>
    <n v="2163"/>
    <n v="21588"/>
  </r>
  <r>
    <s v="Shampoo"/>
    <s v="Organic"/>
    <x v="16"/>
    <x v="22"/>
    <x v="1"/>
    <x v="2"/>
    <n v="7"/>
    <n v="30345"/>
    <n v="30303"/>
  </r>
  <r>
    <s v="Shampoo"/>
    <s v="Organic"/>
    <x v="16"/>
    <x v="22"/>
    <x v="1"/>
    <x v="2"/>
    <n v="8"/>
    <n v="2373"/>
    <n v="23667"/>
  </r>
  <r>
    <s v="Shampoo"/>
    <s v="Organic"/>
    <x v="16"/>
    <x v="22"/>
    <x v="1"/>
    <x v="2"/>
    <n v="9"/>
    <n v="2226"/>
    <n v="223545"/>
  </r>
  <r>
    <s v="Shampoo"/>
    <s v="Organic"/>
    <x v="16"/>
    <x v="22"/>
    <x v="1"/>
    <x v="2"/>
    <n v="10"/>
    <n v="15435"/>
    <n v="153195"/>
  </r>
  <r>
    <s v="Shampoo"/>
    <s v="Organic"/>
    <x v="16"/>
    <x v="22"/>
    <x v="1"/>
    <x v="2"/>
    <n v="11"/>
    <n v="1680"/>
    <n v="167895"/>
  </r>
  <r>
    <s v="Shampoo"/>
    <s v="Organic"/>
    <x v="16"/>
    <x v="22"/>
    <x v="1"/>
    <x v="2"/>
    <n v="12"/>
    <n v="2436"/>
    <n v="243495"/>
  </r>
  <r>
    <s v="Shampoo"/>
    <s v="Organic"/>
    <x v="16"/>
    <x v="22"/>
    <x v="1"/>
    <x v="3"/>
    <n v="1"/>
    <n v="32844"/>
    <n v="327152"/>
  </r>
  <r>
    <s v="Shampoo"/>
    <s v="Organic"/>
    <x v="16"/>
    <x v="22"/>
    <x v="1"/>
    <x v="3"/>
    <n v="2"/>
    <n v="27853"/>
    <n v="279657"/>
  </r>
  <r>
    <s v="Shampoo"/>
    <s v="Organic"/>
    <x v="16"/>
    <x v="22"/>
    <x v="1"/>
    <x v="3"/>
    <n v="3"/>
    <n v="27853"/>
    <n v="279657"/>
  </r>
  <r>
    <s v="Shampoo"/>
    <s v="Organic"/>
    <x v="16"/>
    <x v="22"/>
    <x v="1"/>
    <x v="3"/>
    <n v="4"/>
    <n v="34132"/>
    <n v="341642"/>
  </r>
  <r>
    <s v="Shampoo"/>
    <s v="Organic"/>
    <x v="16"/>
    <x v="22"/>
    <x v="1"/>
    <x v="3"/>
    <n v="5"/>
    <n v="42021"/>
    <n v="419566"/>
  </r>
  <r>
    <s v="Shampoo"/>
    <s v="Organic"/>
    <x v="16"/>
    <x v="22"/>
    <x v="1"/>
    <x v="3"/>
    <n v="6"/>
    <n v="58121"/>
    <n v="579278"/>
  </r>
  <r>
    <s v="Shampoo"/>
    <s v="Organic"/>
    <x v="16"/>
    <x v="22"/>
    <x v="1"/>
    <x v="3"/>
    <n v="7"/>
    <n v="37674"/>
    <n v="377223"/>
  </r>
  <r>
    <s v="Shampoo"/>
    <s v="Organic"/>
    <x v="16"/>
    <x v="22"/>
    <x v="1"/>
    <x v="3"/>
    <n v="8"/>
    <n v="4830"/>
    <n v="482356"/>
  </r>
  <r>
    <s v="Shampoo"/>
    <s v="Organic"/>
    <x v="16"/>
    <x v="22"/>
    <x v="1"/>
    <x v="3"/>
    <n v="9"/>
    <n v="36386"/>
    <n v="36064"/>
  </r>
  <r>
    <s v="Shampoo"/>
    <s v="Organic"/>
    <x v="16"/>
    <x v="22"/>
    <x v="1"/>
    <x v="3"/>
    <n v="10"/>
    <n v="37674"/>
    <n v="37835"/>
  </r>
  <r>
    <s v="Shampoo"/>
    <s v="Organic"/>
    <x v="16"/>
    <x v="22"/>
    <x v="1"/>
    <x v="3"/>
    <n v="11"/>
    <n v="27531"/>
    <n v="274988"/>
  </r>
  <r>
    <s v="Shampoo"/>
    <s v="Organic"/>
    <x v="16"/>
    <x v="22"/>
    <x v="1"/>
    <x v="3"/>
    <n v="12"/>
    <n v="28175"/>
    <n v="281428"/>
  </r>
  <r>
    <s v="Shampoo"/>
    <s v="Organic"/>
    <x v="16"/>
    <x v="22"/>
    <x v="1"/>
    <x v="4"/>
    <n v="1"/>
    <n v="3549"/>
    <n v="35322"/>
  </r>
  <r>
    <s v="Shampoo"/>
    <s v="Organic"/>
    <x v="16"/>
    <x v="22"/>
    <x v="1"/>
    <x v="4"/>
    <n v="2"/>
    <n v="3213"/>
    <n v="31962"/>
  </r>
  <r>
    <s v="Shampoo"/>
    <s v="Organic"/>
    <x v="16"/>
    <x v="22"/>
    <x v="1"/>
    <x v="4"/>
    <n v="3"/>
    <n v="3444"/>
    <n v="34272"/>
  </r>
  <r>
    <s v="Shampoo"/>
    <s v="Organic"/>
    <x v="16"/>
    <x v="22"/>
    <x v="1"/>
    <x v="4"/>
    <n v="4"/>
    <n v="3591"/>
    <n v="35826"/>
  </r>
  <r>
    <s v="Shampoo"/>
    <s v="Organic"/>
    <x v="16"/>
    <x v="22"/>
    <x v="1"/>
    <x v="4"/>
    <n v="5"/>
    <n v="3780"/>
    <n v="37758"/>
  </r>
  <r>
    <s v="Shampoo"/>
    <s v="Organic"/>
    <x v="16"/>
    <x v="22"/>
    <x v="1"/>
    <x v="4"/>
    <n v="6"/>
    <n v="4137"/>
    <n v="41244"/>
  </r>
  <r>
    <s v="Shampoo"/>
    <s v="Organic"/>
    <x v="16"/>
    <x v="22"/>
    <x v="1"/>
    <x v="4"/>
    <n v="7"/>
    <n v="3255"/>
    <n v="32571"/>
  </r>
  <r>
    <s v="Shampoo"/>
    <s v="Organic"/>
    <x v="16"/>
    <x v="22"/>
    <x v="1"/>
    <x v="4"/>
    <n v="8"/>
    <n v="3360"/>
    <n v="33663"/>
  </r>
  <r>
    <s v="Shampoo"/>
    <s v="Organic"/>
    <x v="16"/>
    <x v="22"/>
    <x v="1"/>
    <x v="4"/>
    <n v="9"/>
    <n v="3402"/>
    <n v="34041"/>
  </r>
  <r>
    <s v="Shampoo"/>
    <s v="Organic"/>
    <x v="16"/>
    <x v="22"/>
    <x v="1"/>
    <x v="4"/>
    <n v="10"/>
    <n v="2352"/>
    <n v="23184"/>
  </r>
  <r>
    <s v="Shampoo"/>
    <s v="Organic"/>
    <x v="16"/>
    <x v="22"/>
    <x v="1"/>
    <x v="4"/>
    <n v="11"/>
    <n v="1848"/>
    <n v="18249"/>
  </r>
  <r>
    <s v="Shampoo"/>
    <s v="Organic"/>
    <x v="16"/>
    <x v="22"/>
    <x v="1"/>
    <x v="4"/>
    <n v="12"/>
    <n v="2940"/>
    <n v="29442"/>
  </r>
  <r>
    <s v="Shampoo"/>
    <s v="Organic"/>
    <x v="16"/>
    <x v="22"/>
    <x v="1"/>
    <x v="5"/>
    <n v="1"/>
    <n v="3444"/>
    <n v="34524"/>
  </r>
  <r>
    <s v="Shampoo"/>
    <s v="Organic"/>
    <x v="16"/>
    <x v="22"/>
    <x v="1"/>
    <x v="5"/>
    <n v="2"/>
    <n v="3556"/>
    <n v="35448"/>
  </r>
  <r>
    <s v="Shampoo"/>
    <s v="Organic"/>
    <x v="16"/>
    <x v="22"/>
    <x v="1"/>
    <x v="5"/>
    <n v="3"/>
    <n v="3444"/>
    <n v="34160"/>
  </r>
  <r>
    <s v="Shampoo"/>
    <s v="Organic"/>
    <x v="16"/>
    <x v="22"/>
    <x v="2"/>
    <x v="0"/>
    <n v="11"/>
    <n v="161"/>
    <n v="15715"/>
  </r>
  <r>
    <s v="Shampoo"/>
    <s v="Organic"/>
    <x v="16"/>
    <x v="22"/>
    <x v="2"/>
    <x v="0"/>
    <n v="12"/>
    <n v="1925"/>
    <n v="19005"/>
  </r>
  <r>
    <s v="Shampoo"/>
    <s v="Organic"/>
    <x v="16"/>
    <x v="22"/>
    <x v="2"/>
    <x v="1"/>
    <n v="1"/>
    <n v="980"/>
    <n v="9814"/>
  </r>
  <r>
    <s v="Shampoo"/>
    <s v="Organic"/>
    <x v="16"/>
    <x v="22"/>
    <x v="2"/>
    <x v="1"/>
    <n v="2"/>
    <n v="784"/>
    <n v="7756"/>
  </r>
  <r>
    <s v="Shampoo"/>
    <s v="Organic"/>
    <x v="16"/>
    <x v="22"/>
    <x v="2"/>
    <x v="1"/>
    <n v="3"/>
    <n v="1183"/>
    <n v="11788"/>
  </r>
  <r>
    <s v="Shampoo"/>
    <s v="Organic"/>
    <x v="16"/>
    <x v="22"/>
    <x v="2"/>
    <x v="1"/>
    <n v="4"/>
    <n v="1337"/>
    <n v="13349"/>
  </r>
  <r>
    <s v="Shampoo"/>
    <s v="Organic"/>
    <x v="16"/>
    <x v="22"/>
    <x v="2"/>
    <x v="1"/>
    <n v="5"/>
    <n v="917"/>
    <n v="9247"/>
  </r>
  <r>
    <s v="Shampoo"/>
    <s v="Organic"/>
    <x v="16"/>
    <x v="22"/>
    <x v="2"/>
    <x v="1"/>
    <n v="6"/>
    <n v="1148"/>
    <n v="11480"/>
  </r>
  <r>
    <s v="Shampoo"/>
    <s v="Organic"/>
    <x v="16"/>
    <x v="22"/>
    <x v="2"/>
    <x v="1"/>
    <n v="7"/>
    <n v="826"/>
    <n v="8204"/>
  </r>
  <r>
    <s v="Shampoo"/>
    <s v="Organic"/>
    <x v="16"/>
    <x v="22"/>
    <x v="2"/>
    <x v="1"/>
    <n v="8"/>
    <n v="1106"/>
    <n v="10962"/>
  </r>
  <r>
    <s v="Shampoo"/>
    <s v="Organic"/>
    <x v="16"/>
    <x v="22"/>
    <x v="2"/>
    <x v="1"/>
    <n v="9"/>
    <n v="658"/>
    <n v="6608"/>
  </r>
  <r>
    <s v="Shampoo"/>
    <s v="Organic"/>
    <x v="16"/>
    <x v="22"/>
    <x v="2"/>
    <x v="1"/>
    <n v="10"/>
    <n v="840"/>
    <n v="8463"/>
  </r>
  <r>
    <s v="Shampoo"/>
    <s v="Organic"/>
    <x v="16"/>
    <x v="22"/>
    <x v="2"/>
    <x v="1"/>
    <n v="11"/>
    <n v="616"/>
    <n v="6055"/>
  </r>
  <r>
    <s v="Shampoo"/>
    <s v="Organic"/>
    <x v="16"/>
    <x v="22"/>
    <x v="2"/>
    <x v="1"/>
    <n v="12"/>
    <n v="749"/>
    <n v="7483"/>
  </r>
  <r>
    <s v="Shampoo"/>
    <s v="Organic"/>
    <x v="16"/>
    <x v="22"/>
    <x v="2"/>
    <x v="2"/>
    <n v="1"/>
    <n v="735"/>
    <n v="73395"/>
  </r>
  <r>
    <s v="Shampoo"/>
    <s v="Organic"/>
    <x v="16"/>
    <x v="22"/>
    <x v="2"/>
    <x v="2"/>
    <n v="2"/>
    <n v="8295"/>
    <n v="8211"/>
  </r>
  <r>
    <s v="Shampoo"/>
    <s v="Organic"/>
    <x v="16"/>
    <x v="22"/>
    <x v="2"/>
    <x v="2"/>
    <n v="3"/>
    <n v="8295"/>
    <n v="83265"/>
  </r>
  <r>
    <s v="Shampoo"/>
    <s v="Organic"/>
    <x v="16"/>
    <x v="22"/>
    <x v="2"/>
    <x v="2"/>
    <n v="4"/>
    <n v="966"/>
    <n v="95445"/>
  </r>
  <r>
    <s v="Shampoo"/>
    <s v="Organic"/>
    <x v="16"/>
    <x v="22"/>
    <x v="2"/>
    <x v="2"/>
    <n v="5"/>
    <n v="756"/>
    <n v="7539"/>
  </r>
  <r>
    <s v="Shampoo"/>
    <s v="Organic"/>
    <x v="16"/>
    <x v="22"/>
    <x v="2"/>
    <x v="2"/>
    <n v="6"/>
    <n v="13335"/>
    <n v="131985"/>
  </r>
  <r>
    <s v="Shampoo"/>
    <s v="Organic"/>
    <x v="16"/>
    <x v="22"/>
    <x v="2"/>
    <x v="2"/>
    <n v="7"/>
    <n v="462"/>
    <n v="4599"/>
  </r>
  <r>
    <s v="Shampoo"/>
    <s v="Organic"/>
    <x v="16"/>
    <x v="22"/>
    <x v="2"/>
    <x v="2"/>
    <n v="8"/>
    <n v="693"/>
    <n v="6783"/>
  </r>
  <r>
    <s v="Shampoo"/>
    <s v="Organic"/>
    <x v="16"/>
    <x v="22"/>
    <x v="2"/>
    <x v="2"/>
    <n v="9"/>
    <n v="5565"/>
    <n v="54495"/>
  </r>
  <r>
    <s v="Shampoo"/>
    <s v="Organic"/>
    <x v="16"/>
    <x v="22"/>
    <x v="2"/>
    <x v="2"/>
    <n v="10"/>
    <n v="11235"/>
    <n v="11340"/>
  </r>
  <r>
    <s v="Shampoo"/>
    <s v="Organic"/>
    <x v="16"/>
    <x v="22"/>
    <x v="2"/>
    <x v="2"/>
    <n v="11"/>
    <n v="8925"/>
    <n v="90615"/>
  </r>
  <r>
    <s v="Shampoo"/>
    <s v="Organic"/>
    <x v="16"/>
    <x v="22"/>
    <x v="2"/>
    <x v="2"/>
    <n v="12"/>
    <n v="6195"/>
    <n v="61635"/>
  </r>
  <r>
    <s v="Shampoo"/>
    <s v="Organic"/>
    <x v="16"/>
    <x v="22"/>
    <x v="2"/>
    <x v="3"/>
    <n v="1"/>
    <n v="7084"/>
    <n v="69874"/>
  </r>
  <r>
    <s v="Shampoo"/>
    <s v="Organic"/>
    <x v="16"/>
    <x v="22"/>
    <x v="2"/>
    <x v="3"/>
    <n v="2"/>
    <n v="805"/>
    <n v="8211"/>
  </r>
  <r>
    <s v="Shampoo"/>
    <s v="Organic"/>
    <x v="16"/>
    <x v="22"/>
    <x v="2"/>
    <x v="3"/>
    <n v="3"/>
    <n v="17227"/>
    <n v="170982"/>
  </r>
  <r>
    <s v="Shampoo"/>
    <s v="Organic"/>
    <x v="16"/>
    <x v="22"/>
    <x v="2"/>
    <x v="3"/>
    <n v="4"/>
    <n v="11592"/>
    <n v="117047"/>
  </r>
  <r>
    <s v="Shampoo"/>
    <s v="Organic"/>
    <x v="16"/>
    <x v="22"/>
    <x v="2"/>
    <x v="3"/>
    <n v="5"/>
    <n v="5635"/>
    <n v="56833"/>
  </r>
  <r>
    <s v="Shampoo"/>
    <s v="Organic"/>
    <x v="16"/>
    <x v="22"/>
    <x v="2"/>
    <x v="3"/>
    <n v="6"/>
    <n v="4991"/>
    <n v="48622"/>
  </r>
  <r>
    <s v="Shampoo"/>
    <s v="Organic"/>
    <x v="16"/>
    <x v="22"/>
    <x v="2"/>
    <x v="3"/>
    <n v="7"/>
    <n v="1127"/>
    <n v="111734"/>
  </r>
  <r>
    <s v="Shampoo"/>
    <s v="Organic"/>
    <x v="16"/>
    <x v="22"/>
    <x v="2"/>
    <x v="3"/>
    <n v="8"/>
    <n v="8533"/>
    <n v="85008"/>
  </r>
  <r>
    <s v="Shampoo"/>
    <s v="Organic"/>
    <x v="16"/>
    <x v="22"/>
    <x v="2"/>
    <x v="3"/>
    <n v="9"/>
    <n v="10626"/>
    <n v="105455"/>
  </r>
  <r>
    <s v="Shampoo"/>
    <s v="Organic"/>
    <x v="16"/>
    <x v="22"/>
    <x v="2"/>
    <x v="3"/>
    <n v="10"/>
    <n v="3864"/>
    <n v="38157"/>
  </r>
  <r>
    <s v="Shampoo"/>
    <s v="Organic"/>
    <x v="16"/>
    <x v="22"/>
    <x v="2"/>
    <x v="3"/>
    <n v="11"/>
    <n v="7406"/>
    <n v="73416"/>
  </r>
  <r>
    <s v="Shampoo"/>
    <s v="Organic"/>
    <x v="16"/>
    <x v="22"/>
    <x v="2"/>
    <x v="3"/>
    <n v="12"/>
    <n v="11592"/>
    <n v="116081"/>
  </r>
  <r>
    <s v="Shampoo"/>
    <s v="Organic"/>
    <x v="16"/>
    <x v="22"/>
    <x v="2"/>
    <x v="4"/>
    <n v="1"/>
    <n v="1008"/>
    <n v="9933"/>
  </r>
  <r>
    <s v="Shampoo"/>
    <s v="Organic"/>
    <x v="16"/>
    <x v="22"/>
    <x v="2"/>
    <x v="4"/>
    <n v="2"/>
    <n v="1344"/>
    <n v="13251"/>
  </r>
  <r>
    <s v="Shampoo"/>
    <s v="Organic"/>
    <x v="16"/>
    <x v="22"/>
    <x v="2"/>
    <x v="4"/>
    <n v="3"/>
    <n v="1113"/>
    <n v="11088"/>
  </r>
  <r>
    <s v="Shampoo"/>
    <s v="Organic"/>
    <x v="16"/>
    <x v="22"/>
    <x v="2"/>
    <x v="4"/>
    <n v="4"/>
    <n v="777"/>
    <n v="7812"/>
  </r>
  <r>
    <s v="Shampoo"/>
    <s v="Organic"/>
    <x v="16"/>
    <x v="22"/>
    <x v="2"/>
    <x v="4"/>
    <n v="5"/>
    <n v="966"/>
    <n v="9471"/>
  </r>
  <r>
    <s v="Shampoo"/>
    <s v="Organic"/>
    <x v="16"/>
    <x v="22"/>
    <x v="2"/>
    <x v="4"/>
    <n v="6"/>
    <n v="735"/>
    <n v="7413"/>
  </r>
  <r>
    <s v="Shampoo"/>
    <s v="Organic"/>
    <x v="16"/>
    <x v="22"/>
    <x v="2"/>
    <x v="4"/>
    <n v="7"/>
    <n v="273"/>
    <n v="2520"/>
  </r>
  <r>
    <s v="Shampoo"/>
    <s v="Organic"/>
    <x v="16"/>
    <x v="22"/>
    <x v="2"/>
    <x v="4"/>
    <n v="8"/>
    <n v="924"/>
    <n v="9009"/>
  </r>
  <r>
    <s v="Shampoo"/>
    <s v="Organic"/>
    <x v="16"/>
    <x v="22"/>
    <x v="2"/>
    <x v="4"/>
    <n v="9"/>
    <n v="882"/>
    <n v="8820"/>
  </r>
  <r>
    <s v="Shampoo"/>
    <s v="Organic"/>
    <x v="16"/>
    <x v="22"/>
    <x v="2"/>
    <x v="4"/>
    <n v="10"/>
    <n v="1512"/>
    <n v="15141"/>
  </r>
  <r>
    <s v="Shampoo"/>
    <s v="Organic"/>
    <x v="16"/>
    <x v="22"/>
    <x v="2"/>
    <x v="4"/>
    <n v="11"/>
    <n v="651"/>
    <n v="6258"/>
  </r>
  <r>
    <s v="Shampoo"/>
    <s v="Organic"/>
    <x v="16"/>
    <x v="22"/>
    <x v="2"/>
    <x v="4"/>
    <n v="12"/>
    <n v="378"/>
    <n v="3486"/>
  </r>
  <r>
    <s v="Shampoo"/>
    <s v="Organic"/>
    <x v="16"/>
    <x v="22"/>
    <x v="2"/>
    <x v="5"/>
    <n v="1"/>
    <n v="1176"/>
    <n v="11340"/>
  </r>
  <r>
    <s v="Shampoo"/>
    <s v="Organic"/>
    <x v="16"/>
    <x v="22"/>
    <x v="2"/>
    <x v="5"/>
    <n v="2"/>
    <n v="672"/>
    <n v="6692"/>
  </r>
  <r>
    <s v="Shampoo"/>
    <s v="Organic"/>
    <x v="16"/>
    <x v="22"/>
    <x v="2"/>
    <x v="5"/>
    <n v="3"/>
    <n v="1400"/>
    <n v="14112"/>
  </r>
  <r>
    <s v="Shampoo"/>
    <s v="Volumizing"/>
    <x v="2"/>
    <x v="23"/>
    <x v="0"/>
    <x v="0"/>
    <n v="1"/>
    <n v="2863"/>
    <n v="16037"/>
  </r>
  <r>
    <s v="Shampoo"/>
    <s v="Volumizing"/>
    <x v="2"/>
    <x v="23"/>
    <x v="0"/>
    <x v="0"/>
    <n v="2"/>
    <n v="2569"/>
    <n v="14399"/>
  </r>
  <r>
    <s v="Shampoo"/>
    <s v="Volumizing"/>
    <x v="2"/>
    <x v="23"/>
    <x v="0"/>
    <x v="0"/>
    <n v="3"/>
    <n v="3248"/>
    <n v="18193"/>
  </r>
  <r>
    <s v="Shampoo"/>
    <s v="Volumizing"/>
    <x v="2"/>
    <x v="23"/>
    <x v="0"/>
    <x v="0"/>
    <n v="4"/>
    <n v="3157"/>
    <n v="17703"/>
  </r>
  <r>
    <s v="Shampoo"/>
    <s v="Volumizing"/>
    <x v="2"/>
    <x v="23"/>
    <x v="0"/>
    <x v="0"/>
    <n v="5"/>
    <n v="2429"/>
    <n v="13622"/>
  </r>
  <r>
    <s v="Shampoo"/>
    <s v="Volumizing"/>
    <x v="2"/>
    <x v="23"/>
    <x v="0"/>
    <x v="0"/>
    <n v="6"/>
    <n v="3031"/>
    <n v="16940"/>
  </r>
  <r>
    <s v="Shampoo"/>
    <s v="Volumizing"/>
    <x v="2"/>
    <x v="23"/>
    <x v="0"/>
    <x v="0"/>
    <n v="7"/>
    <n v="2667"/>
    <n v="14910"/>
  </r>
  <r>
    <s v="Shampoo"/>
    <s v="Volumizing"/>
    <x v="2"/>
    <x v="23"/>
    <x v="0"/>
    <x v="0"/>
    <n v="8"/>
    <n v="3339"/>
    <n v="18725"/>
  </r>
  <r>
    <s v="Shampoo"/>
    <s v="Volumizing"/>
    <x v="2"/>
    <x v="23"/>
    <x v="0"/>
    <x v="0"/>
    <n v="9"/>
    <n v="2793"/>
    <n v="15659"/>
  </r>
  <r>
    <s v="Shampoo"/>
    <s v="Volumizing"/>
    <x v="2"/>
    <x v="23"/>
    <x v="0"/>
    <x v="0"/>
    <n v="10"/>
    <n v="4025"/>
    <n v="22561"/>
  </r>
  <r>
    <s v="Shampoo"/>
    <s v="Volumizing"/>
    <x v="2"/>
    <x v="23"/>
    <x v="0"/>
    <x v="0"/>
    <n v="11"/>
    <n v="2674"/>
    <n v="14952"/>
  </r>
  <r>
    <s v="Shampoo"/>
    <s v="Volumizing"/>
    <x v="2"/>
    <x v="23"/>
    <x v="0"/>
    <x v="0"/>
    <n v="12"/>
    <n v="3227"/>
    <n v="18046"/>
  </r>
  <r>
    <s v="Shampoo"/>
    <s v="Volumizing"/>
    <x v="2"/>
    <x v="23"/>
    <x v="0"/>
    <x v="1"/>
    <n v="1"/>
    <n v="3948"/>
    <n v="22106"/>
  </r>
  <r>
    <s v="Shampoo"/>
    <s v="Volumizing"/>
    <x v="2"/>
    <x v="23"/>
    <x v="0"/>
    <x v="1"/>
    <n v="2"/>
    <n v="3087"/>
    <n v="17269"/>
  </r>
  <r>
    <s v="Shampoo"/>
    <s v="Volumizing"/>
    <x v="2"/>
    <x v="23"/>
    <x v="0"/>
    <x v="1"/>
    <n v="3"/>
    <n v="2737"/>
    <n v="15330"/>
  </r>
  <r>
    <s v="Shampoo"/>
    <s v="Volumizing"/>
    <x v="2"/>
    <x v="23"/>
    <x v="0"/>
    <x v="1"/>
    <n v="4"/>
    <n v="3906"/>
    <n v="21889"/>
  </r>
  <r>
    <s v="Shampoo"/>
    <s v="Volumizing"/>
    <x v="2"/>
    <x v="23"/>
    <x v="0"/>
    <x v="1"/>
    <n v="5"/>
    <n v="3514"/>
    <n v="19684"/>
  </r>
  <r>
    <s v="Shampoo"/>
    <s v="Volumizing"/>
    <x v="2"/>
    <x v="23"/>
    <x v="0"/>
    <x v="1"/>
    <n v="6"/>
    <n v="3640"/>
    <n v="20391"/>
  </r>
  <r>
    <s v="Shampoo"/>
    <s v="Volumizing"/>
    <x v="2"/>
    <x v="23"/>
    <x v="0"/>
    <x v="1"/>
    <n v="7"/>
    <n v="3353"/>
    <n v="18774"/>
  </r>
  <r>
    <s v="Shampoo"/>
    <s v="Volumizing"/>
    <x v="2"/>
    <x v="23"/>
    <x v="0"/>
    <x v="1"/>
    <n v="8"/>
    <n v="2317"/>
    <n v="12950"/>
  </r>
  <r>
    <s v="Shampoo"/>
    <s v="Volumizing"/>
    <x v="2"/>
    <x v="23"/>
    <x v="0"/>
    <x v="1"/>
    <n v="9"/>
    <n v="2492"/>
    <n v="13965"/>
  </r>
  <r>
    <s v="Shampoo"/>
    <s v="Volumizing"/>
    <x v="2"/>
    <x v="23"/>
    <x v="0"/>
    <x v="1"/>
    <n v="10"/>
    <n v="2555"/>
    <n v="14315"/>
  </r>
  <r>
    <s v="Shampoo"/>
    <s v="Volumizing"/>
    <x v="2"/>
    <x v="23"/>
    <x v="0"/>
    <x v="1"/>
    <n v="11"/>
    <n v="2625"/>
    <n v="14721"/>
  </r>
  <r>
    <s v="Shampoo"/>
    <s v="Volumizing"/>
    <x v="2"/>
    <x v="23"/>
    <x v="0"/>
    <x v="1"/>
    <n v="12"/>
    <n v="4081"/>
    <n v="22890"/>
  </r>
  <r>
    <s v="Shampoo"/>
    <s v="Volumizing"/>
    <x v="2"/>
    <x v="23"/>
    <x v="0"/>
    <x v="2"/>
    <n v="1"/>
    <n v="3605"/>
    <n v="20167"/>
  </r>
  <r>
    <s v="Shampoo"/>
    <s v="Volumizing"/>
    <x v="2"/>
    <x v="23"/>
    <x v="0"/>
    <x v="2"/>
    <n v="2"/>
    <n v="4494"/>
    <n v="25165"/>
  </r>
  <r>
    <s v="Shampoo"/>
    <s v="Volumizing"/>
    <x v="2"/>
    <x v="23"/>
    <x v="0"/>
    <x v="2"/>
    <n v="3"/>
    <n v="2681"/>
    <n v="15008"/>
  </r>
  <r>
    <s v="Shampoo"/>
    <s v="Volumizing"/>
    <x v="2"/>
    <x v="23"/>
    <x v="0"/>
    <x v="2"/>
    <n v="4"/>
    <n v="3143"/>
    <n v="17633"/>
  </r>
  <r>
    <s v="Shampoo"/>
    <s v="Volumizing"/>
    <x v="2"/>
    <x v="23"/>
    <x v="0"/>
    <x v="2"/>
    <n v="5"/>
    <n v="2170"/>
    <n v="12152"/>
  </r>
  <r>
    <s v="Shampoo"/>
    <s v="Volumizing"/>
    <x v="2"/>
    <x v="23"/>
    <x v="0"/>
    <x v="2"/>
    <n v="6"/>
    <n v="2485"/>
    <n v="13909"/>
  </r>
  <r>
    <s v="Shampoo"/>
    <s v="Volumizing"/>
    <x v="2"/>
    <x v="23"/>
    <x v="0"/>
    <x v="2"/>
    <n v="7"/>
    <n v="2940"/>
    <n v="16450"/>
  </r>
  <r>
    <s v="Shampoo"/>
    <s v="Volumizing"/>
    <x v="2"/>
    <x v="23"/>
    <x v="0"/>
    <x v="2"/>
    <n v="8"/>
    <n v="2513"/>
    <n v="14049"/>
  </r>
  <r>
    <s v="Shampoo"/>
    <s v="Volumizing"/>
    <x v="2"/>
    <x v="23"/>
    <x v="0"/>
    <x v="2"/>
    <n v="9"/>
    <n v="2877"/>
    <n v="16121"/>
  </r>
  <r>
    <s v="Shampoo"/>
    <s v="Volumizing"/>
    <x v="2"/>
    <x v="23"/>
    <x v="0"/>
    <x v="2"/>
    <n v="10"/>
    <n v="3108"/>
    <n v="17416"/>
  </r>
  <r>
    <s v="Shampoo"/>
    <s v="Volumizing"/>
    <x v="2"/>
    <x v="23"/>
    <x v="0"/>
    <x v="2"/>
    <n v="11"/>
    <n v="2583"/>
    <n v="14490"/>
  </r>
  <r>
    <s v="Shampoo"/>
    <s v="Volumizing"/>
    <x v="2"/>
    <x v="23"/>
    <x v="0"/>
    <x v="2"/>
    <n v="12"/>
    <n v="3325"/>
    <n v="18627"/>
  </r>
  <r>
    <s v="Shampoo"/>
    <s v="Volumizing"/>
    <x v="2"/>
    <x v="23"/>
    <x v="0"/>
    <x v="3"/>
    <n v="1"/>
    <n v="2996"/>
    <n v="16786"/>
  </r>
  <r>
    <s v="Shampoo"/>
    <s v="Volumizing"/>
    <x v="2"/>
    <x v="23"/>
    <x v="0"/>
    <x v="3"/>
    <n v="2"/>
    <n v="3248"/>
    <n v="18179"/>
  </r>
  <r>
    <s v="Shampoo"/>
    <s v="Volumizing"/>
    <x v="2"/>
    <x v="23"/>
    <x v="0"/>
    <x v="3"/>
    <n v="3"/>
    <n v="3276"/>
    <n v="18354"/>
  </r>
  <r>
    <s v="Shampoo"/>
    <s v="Volumizing"/>
    <x v="2"/>
    <x v="23"/>
    <x v="0"/>
    <x v="3"/>
    <n v="4"/>
    <n v="2961"/>
    <n v="16590"/>
  </r>
  <r>
    <s v="Shampoo"/>
    <s v="Volumizing"/>
    <x v="2"/>
    <x v="23"/>
    <x v="0"/>
    <x v="3"/>
    <n v="5"/>
    <n v="2681"/>
    <n v="14987"/>
  </r>
  <r>
    <s v="Shampoo"/>
    <s v="Volumizing"/>
    <x v="2"/>
    <x v="23"/>
    <x v="0"/>
    <x v="3"/>
    <n v="6"/>
    <n v="2835"/>
    <n v="15897"/>
  </r>
  <r>
    <s v="Shampoo"/>
    <s v="Volumizing"/>
    <x v="2"/>
    <x v="23"/>
    <x v="0"/>
    <x v="3"/>
    <n v="7"/>
    <n v="2898"/>
    <n v="16352"/>
  </r>
  <r>
    <s v="Shampoo"/>
    <s v="Volumizing"/>
    <x v="2"/>
    <x v="23"/>
    <x v="0"/>
    <x v="3"/>
    <n v="8"/>
    <n v="2471"/>
    <n v="13944"/>
  </r>
  <r>
    <s v="Shampoo"/>
    <s v="Volumizing"/>
    <x v="2"/>
    <x v="23"/>
    <x v="0"/>
    <x v="3"/>
    <n v="9"/>
    <n v="3045"/>
    <n v="17192"/>
  </r>
  <r>
    <s v="Shampoo"/>
    <s v="Volumizing"/>
    <x v="2"/>
    <x v="23"/>
    <x v="0"/>
    <x v="3"/>
    <n v="10"/>
    <n v="2961"/>
    <n v="16723"/>
  </r>
  <r>
    <s v="Shampoo"/>
    <s v="Volumizing"/>
    <x v="2"/>
    <x v="23"/>
    <x v="0"/>
    <x v="3"/>
    <n v="11"/>
    <n v="2989"/>
    <n v="16891"/>
  </r>
  <r>
    <s v="Shampoo"/>
    <s v="Volumizing"/>
    <x v="2"/>
    <x v="23"/>
    <x v="0"/>
    <x v="3"/>
    <n v="12"/>
    <n v="3381"/>
    <n v="19103"/>
  </r>
  <r>
    <s v="Shampoo"/>
    <s v="Volumizing"/>
    <x v="2"/>
    <x v="23"/>
    <x v="0"/>
    <x v="4"/>
    <n v="1"/>
    <n v="2919"/>
    <n v="16478"/>
  </r>
  <r>
    <s v="Shampoo"/>
    <s v="Volumizing"/>
    <x v="2"/>
    <x v="23"/>
    <x v="0"/>
    <x v="4"/>
    <n v="2"/>
    <n v="2569"/>
    <n v="14504"/>
  </r>
  <r>
    <s v="Shampoo"/>
    <s v="Volumizing"/>
    <x v="2"/>
    <x v="23"/>
    <x v="0"/>
    <x v="4"/>
    <n v="3"/>
    <n v="3157"/>
    <n v="17857"/>
  </r>
  <r>
    <s v="Shampoo"/>
    <s v="Volumizing"/>
    <x v="2"/>
    <x v="23"/>
    <x v="0"/>
    <x v="4"/>
    <n v="4"/>
    <n v="2891"/>
    <n v="16338"/>
  </r>
  <r>
    <s v="Shampoo"/>
    <s v="Volumizing"/>
    <x v="2"/>
    <x v="23"/>
    <x v="0"/>
    <x v="4"/>
    <n v="5"/>
    <n v="3122"/>
    <n v="17640"/>
  </r>
  <r>
    <s v="Shampoo"/>
    <s v="Volumizing"/>
    <x v="2"/>
    <x v="23"/>
    <x v="0"/>
    <x v="4"/>
    <n v="6"/>
    <n v="3059"/>
    <n v="17276"/>
  </r>
  <r>
    <s v="Shampoo"/>
    <s v="Volumizing"/>
    <x v="2"/>
    <x v="23"/>
    <x v="0"/>
    <x v="4"/>
    <n v="7"/>
    <n v="2646"/>
    <n v="14938"/>
  </r>
  <r>
    <s v="Shampoo"/>
    <s v="Volumizing"/>
    <x v="2"/>
    <x v="23"/>
    <x v="0"/>
    <x v="4"/>
    <n v="8"/>
    <n v="2940"/>
    <n v="16597"/>
  </r>
  <r>
    <s v="Shampoo"/>
    <s v="Volumizing"/>
    <x v="2"/>
    <x v="23"/>
    <x v="0"/>
    <x v="4"/>
    <n v="9"/>
    <n v="3038"/>
    <n v="17157"/>
  </r>
  <r>
    <s v="Shampoo"/>
    <s v="Volumizing"/>
    <x v="2"/>
    <x v="23"/>
    <x v="0"/>
    <x v="4"/>
    <n v="10"/>
    <n v="3150"/>
    <n v="17794"/>
  </r>
  <r>
    <s v="Shampoo"/>
    <s v="Volumizing"/>
    <x v="2"/>
    <x v="23"/>
    <x v="0"/>
    <x v="4"/>
    <n v="11"/>
    <n v="2982"/>
    <n v="16863"/>
  </r>
  <r>
    <s v="Shampoo"/>
    <s v="Volumizing"/>
    <x v="2"/>
    <x v="23"/>
    <x v="0"/>
    <x v="4"/>
    <n v="12"/>
    <n v="3311"/>
    <n v="19096"/>
  </r>
  <r>
    <s v="Shampoo"/>
    <s v="Volumizing"/>
    <x v="2"/>
    <x v="23"/>
    <x v="0"/>
    <x v="5"/>
    <n v="1"/>
    <n v="3164"/>
    <n v="18865"/>
  </r>
  <r>
    <s v="Shampoo"/>
    <s v="Volumizing"/>
    <x v="2"/>
    <x v="23"/>
    <x v="0"/>
    <x v="5"/>
    <n v="2"/>
    <n v="3045"/>
    <n v="18088"/>
  </r>
  <r>
    <s v="Shampoo"/>
    <s v="Volumizing"/>
    <x v="2"/>
    <x v="23"/>
    <x v="0"/>
    <x v="5"/>
    <n v="3"/>
    <n v="3024"/>
    <n v="17990"/>
  </r>
  <r>
    <s v="Shampoo"/>
    <s v="Volumizing"/>
    <x v="2"/>
    <x v="23"/>
    <x v="1"/>
    <x v="0"/>
    <n v="1"/>
    <n v="1225"/>
    <n v="6860"/>
  </r>
  <r>
    <s v="Shampoo"/>
    <s v="Volumizing"/>
    <x v="2"/>
    <x v="23"/>
    <x v="1"/>
    <x v="0"/>
    <n v="2"/>
    <n v="896"/>
    <n v="4991"/>
  </r>
  <r>
    <s v="Shampoo"/>
    <s v="Volumizing"/>
    <x v="2"/>
    <x v="23"/>
    <x v="1"/>
    <x v="0"/>
    <n v="3"/>
    <n v="945"/>
    <n v="5306"/>
  </r>
  <r>
    <s v="Shampoo"/>
    <s v="Volumizing"/>
    <x v="2"/>
    <x v="23"/>
    <x v="1"/>
    <x v="0"/>
    <n v="4"/>
    <n v="721"/>
    <n v="4039"/>
  </r>
  <r>
    <s v="Shampoo"/>
    <s v="Volumizing"/>
    <x v="2"/>
    <x v="23"/>
    <x v="1"/>
    <x v="0"/>
    <n v="5"/>
    <n v="945"/>
    <n v="5313"/>
  </r>
  <r>
    <s v="Shampoo"/>
    <s v="Volumizing"/>
    <x v="2"/>
    <x v="23"/>
    <x v="1"/>
    <x v="0"/>
    <n v="6"/>
    <n v="735"/>
    <n v="4116"/>
  </r>
  <r>
    <s v="Shampoo"/>
    <s v="Volumizing"/>
    <x v="2"/>
    <x v="23"/>
    <x v="1"/>
    <x v="0"/>
    <n v="7"/>
    <n v="714"/>
    <n v="3983"/>
  </r>
  <r>
    <s v="Shampoo"/>
    <s v="Volumizing"/>
    <x v="2"/>
    <x v="23"/>
    <x v="1"/>
    <x v="0"/>
    <n v="8"/>
    <n v="770"/>
    <n v="4312"/>
  </r>
  <r>
    <s v="Shampoo"/>
    <s v="Volumizing"/>
    <x v="2"/>
    <x v="23"/>
    <x v="1"/>
    <x v="0"/>
    <n v="9"/>
    <n v="420"/>
    <n v="2373"/>
  </r>
  <r>
    <s v="Shampoo"/>
    <s v="Volumizing"/>
    <x v="2"/>
    <x v="23"/>
    <x v="1"/>
    <x v="0"/>
    <n v="10"/>
    <n v="595"/>
    <n v="3353"/>
  </r>
  <r>
    <s v="Shampoo"/>
    <s v="Volumizing"/>
    <x v="2"/>
    <x v="23"/>
    <x v="1"/>
    <x v="0"/>
    <n v="11"/>
    <n v="826"/>
    <n v="4606"/>
  </r>
  <r>
    <s v="Shampoo"/>
    <s v="Volumizing"/>
    <x v="2"/>
    <x v="23"/>
    <x v="1"/>
    <x v="0"/>
    <n v="12"/>
    <n v="756"/>
    <n v="4242"/>
  </r>
  <r>
    <s v="Shampoo"/>
    <s v="Volumizing"/>
    <x v="2"/>
    <x v="23"/>
    <x v="1"/>
    <x v="1"/>
    <n v="1"/>
    <n v="868"/>
    <n v="4865"/>
  </r>
  <r>
    <s v="Shampoo"/>
    <s v="Volumizing"/>
    <x v="2"/>
    <x v="23"/>
    <x v="1"/>
    <x v="1"/>
    <n v="2"/>
    <n v="917"/>
    <n v="5124"/>
  </r>
  <r>
    <s v="Shampoo"/>
    <s v="Volumizing"/>
    <x v="2"/>
    <x v="23"/>
    <x v="1"/>
    <x v="1"/>
    <n v="3"/>
    <n v="777"/>
    <n v="4354"/>
  </r>
  <r>
    <s v="Shampoo"/>
    <s v="Volumizing"/>
    <x v="2"/>
    <x v="23"/>
    <x v="1"/>
    <x v="1"/>
    <n v="4"/>
    <n v="504"/>
    <n v="2800"/>
  </r>
  <r>
    <s v="Shampoo"/>
    <s v="Volumizing"/>
    <x v="2"/>
    <x v="23"/>
    <x v="1"/>
    <x v="1"/>
    <n v="5"/>
    <n v="588"/>
    <n v="3290"/>
  </r>
  <r>
    <s v="Shampoo"/>
    <s v="Volumizing"/>
    <x v="2"/>
    <x v="23"/>
    <x v="1"/>
    <x v="1"/>
    <n v="6"/>
    <n v="630"/>
    <n v="3556"/>
  </r>
  <r>
    <s v="Shampoo"/>
    <s v="Volumizing"/>
    <x v="2"/>
    <x v="23"/>
    <x v="1"/>
    <x v="1"/>
    <n v="7"/>
    <n v="1071"/>
    <n v="6006"/>
  </r>
  <r>
    <s v="Shampoo"/>
    <s v="Volumizing"/>
    <x v="2"/>
    <x v="23"/>
    <x v="1"/>
    <x v="1"/>
    <n v="8"/>
    <n v="777"/>
    <n v="4375"/>
  </r>
  <r>
    <s v="Shampoo"/>
    <s v="Volumizing"/>
    <x v="2"/>
    <x v="23"/>
    <x v="1"/>
    <x v="1"/>
    <n v="9"/>
    <n v="721"/>
    <n v="4032"/>
  </r>
  <r>
    <s v="Shampoo"/>
    <s v="Volumizing"/>
    <x v="2"/>
    <x v="23"/>
    <x v="1"/>
    <x v="1"/>
    <n v="10"/>
    <n v="945"/>
    <n v="5313"/>
  </r>
  <r>
    <s v="Shampoo"/>
    <s v="Volumizing"/>
    <x v="2"/>
    <x v="23"/>
    <x v="1"/>
    <x v="1"/>
    <n v="11"/>
    <n v="1554"/>
    <n v="8666"/>
  </r>
  <r>
    <s v="Shampoo"/>
    <s v="Volumizing"/>
    <x v="2"/>
    <x v="23"/>
    <x v="1"/>
    <x v="1"/>
    <n v="12"/>
    <n v="763"/>
    <n v="4291"/>
  </r>
  <r>
    <s v="Shampoo"/>
    <s v="Volumizing"/>
    <x v="2"/>
    <x v="23"/>
    <x v="1"/>
    <x v="2"/>
    <n v="1"/>
    <n v="840"/>
    <n v="4690"/>
  </r>
  <r>
    <s v="Shampoo"/>
    <s v="Volumizing"/>
    <x v="2"/>
    <x v="23"/>
    <x v="1"/>
    <x v="2"/>
    <n v="2"/>
    <n v="1008"/>
    <n v="5635"/>
  </r>
  <r>
    <s v="Shampoo"/>
    <s v="Volumizing"/>
    <x v="2"/>
    <x v="23"/>
    <x v="1"/>
    <x v="2"/>
    <n v="3"/>
    <n v="707"/>
    <n v="3955"/>
  </r>
  <r>
    <s v="Shampoo"/>
    <s v="Volumizing"/>
    <x v="2"/>
    <x v="23"/>
    <x v="1"/>
    <x v="2"/>
    <n v="4"/>
    <n v="812"/>
    <n v="4550"/>
  </r>
  <r>
    <s v="Shampoo"/>
    <s v="Volumizing"/>
    <x v="2"/>
    <x v="23"/>
    <x v="1"/>
    <x v="2"/>
    <n v="5"/>
    <n v="1127"/>
    <n v="6300"/>
  </r>
  <r>
    <s v="Shampoo"/>
    <s v="Volumizing"/>
    <x v="2"/>
    <x v="23"/>
    <x v="1"/>
    <x v="2"/>
    <n v="6"/>
    <n v="1015"/>
    <n v="5684"/>
  </r>
  <r>
    <s v="Shampoo"/>
    <s v="Volumizing"/>
    <x v="2"/>
    <x v="23"/>
    <x v="1"/>
    <x v="2"/>
    <n v="7"/>
    <n v="1029"/>
    <n v="5740"/>
  </r>
  <r>
    <s v="Shampoo"/>
    <s v="Volumizing"/>
    <x v="2"/>
    <x v="23"/>
    <x v="1"/>
    <x v="2"/>
    <n v="8"/>
    <n v="728"/>
    <n v="4053"/>
  </r>
  <r>
    <s v="Shampoo"/>
    <s v="Volumizing"/>
    <x v="2"/>
    <x v="23"/>
    <x v="1"/>
    <x v="2"/>
    <n v="9"/>
    <n v="945"/>
    <n v="5299"/>
  </r>
  <r>
    <s v="Shampoo"/>
    <s v="Volumizing"/>
    <x v="2"/>
    <x v="23"/>
    <x v="1"/>
    <x v="2"/>
    <n v="10"/>
    <n v="1092"/>
    <n v="6104"/>
  </r>
  <r>
    <s v="Shampoo"/>
    <s v="Volumizing"/>
    <x v="2"/>
    <x v="23"/>
    <x v="1"/>
    <x v="2"/>
    <n v="11"/>
    <n v="987"/>
    <n v="5523"/>
  </r>
  <r>
    <s v="Shampoo"/>
    <s v="Volumizing"/>
    <x v="2"/>
    <x v="23"/>
    <x v="1"/>
    <x v="2"/>
    <n v="12"/>
    <n v="1085"/>
    <n v="6083"/>
  </r>
  <r>
    <s v="Shampoo"/>
    <s v="Volumizing"/>
    <x v="2"/>
    <x v="23"/>
    <x v="1"/>
    <x v="3"/>
    <n v="1"/>
    <n v="959"/>
    <n v="5390"/>
  </r>
  <r>
    <s v="Shampoo"/>
    <s v="Volumizing"/>
    <x v="2"/>
    <x v="23"/>
    <x v="1"/>
    <x v="3"/>
    <n v="2"/>
    <n v="1162"/>
    <n v="6538"/>
  </r>
  <r>
    <s v="Shampoo"/>
    <s v="Volumizing"/>
    <x v="2"/>
    <x v="23"/>
    <x v="1"/>
    <x v="3"/>
    <n v="3"/>
    <n v="1099"/>
    <n v="6174"/>
  </r>
  <r>
    <s v="Shampoo"/>
    <s v="Volumizing"/>
    <x v="2"/>
    <x v="23"/>
    <x v="1"/>
    <x v="3"/>
    <n v="4"/>
    <n v="1029"/>
    <n v="5747"/>
  </r>
  <r>
    <s v="Shampoo"/>
    <s v="Volumizing"/>
    <x v="2"/>
    <x v="23"/>
    <x v="1"/>
    <x v="3"/>
    <n v="5"/>
    <n v="931"/>
    <n v="5236"/>
  </r>
  <r>
    <s v="Shampoo"/>
    <s v="Volumizing"/>
    <x v="2"/>
    <x v="23"/>
    <x v="1"/>
    <x v="3"/>
    <n v="6"/>
    <n v="903"/>
    <n v="5061"/>
  </r>
  <r>
    <s v="Shampoo"/>
    <s v="Volumizing"/>
    <x v="2"/>
    <x v="23"/>
    <x v="1"/>
    <x v="3"/>
    <n v="7"/>
    <n v="903"/>
    <n v="5117"/>
  </r>
  <r>
    <s v="Shampoo"/>
    <s v="Volumizing"/>
    <x v="2"/>
    <x v="23"/>
    <x v="1"/>
    <x v="3"/>
    <n v="8"/>
    <n v="1008"/>
    <n v="5691"/>
  </r>
  <r>
    <s v="Shampoo"/>
    <s v="Volumizing"/>
    <x v="2"/>
    <x v="23"/>
    <x v="1"/>
    <x v="3"/>
    <n v="9"/>
    <n v="770"/>
    <n v="4361"/>
  </r>
  <r>
    <s v="Shampoo"/>
    <s v="Volumizing"/>
    <x v="2"/>
    <x v="23"/>
    <x v="1"/>
    <x v="3"/>
    <n v="10"/>
    <n v="826"/>
    <n v="4669"/>
  </r>
  <r>
    <s v="Shampoo"/>
    <s v="Volumizing"/>
    <x v="2"/>
    <x v="23"/>
    <x v="1"/>
    <x v="3"/>
    <n v="11"/>
    <n v="896"/>
    <n v="5040"/>
  </r>
  <r>
    <s v="Shampoo"/>
    <s v="Volumizing"/>
    <x v="2"/>
    <x v="23"/>
    <x v="1"/>
    <x v="3"/>
    <n v="12"/>
    <n v="644"/>
    <n v="3605"/>
  </r>
  <r>
    <s v="Shampoo"/>
    <s v="Volumizing"/>
    <x v="2"/>
    <x v="23"/>
    <x v="1"/>
    <x v="4"/>
    <n v="1"/>
    <n v="868"/>
    <n v="4900"/>
  </r>
  <r>
    <s v="Shampoo"/>
    <s v="Volumizing"/>
    <x v="2"/>
    <x v="23"/>
    <x v="1"/>
    <x v="4"/>
    <n v="2"/>
    <n v="868"/>
    <n v="4914"/>
  </r>
  <r>
    <s v="Shampoo"/>
    <s v="Volumizing"/>
    <x v="2"/>
    <x v="23"/>
    <x v="1"/>
    <x v="4"/>
    <n v="3"/>
    <n v="840"/>
    <n v="4732"/>
  </r>
  <r>
    <s v="Shampoo"/>
    <s v="Volumizing"/>
    <x v="2"/>
    <x v="23"/>
    <x v="1"/>
    <x v="4"/>
    <n v="4"/>
    <n v="693"/>
    <n v="3906"/>
  </r>
  <r>
    <s v="Shampoo"/>
    <s v="Volumizing"/>
    <x v="2"/>
    <x v="23"/>
    <x v="1"/>
    <x v="4"/>
    <n v="5"/>
    <n v="777"/>
    <n v="4389"/>
  </r>
  <r>
    <s v="Shampoo"/>
    <s v="Volumizing"/>
    <x v="2"/>
    <x v="23"/>
    <x v="1"/>
    <x v="4"/>
    <n v="6"/>
    <n v="1008"/>
    <n v="5684"/>
  </r>
  <r>
    <s v="Shampoo"/>
    <s v="Volumizing"/>
    <x v="2"/>
    <x v="23"/>
    <x v="1"/>
    <x v="4"/>
    <n v="7"/>
    <n v="854"/>
    <n v="4830"/>
  </r>
  <r>
    <s v="Shampoo"/>
    <s v="Volumizing"/>
    <x v="2"/>
    <x v="23"/>
    <x v="1"/>
    <x v="4"/>
    <n v="8"/>
    <n v="840"/>
    <n v="4739"/>
  </r>
  <r>
    <s v="Shampoo"/>
    <s v="Volumizing"/>
    <x v="2"/>
    <x v="23"/>
    <x v="1"/>
    <x v="4"/>
    <n v="9"/>
    <n v="770"/>
    <n v="4368"/>
  </r>
  <r>
    <s v="Shampoo"/>
    <s v="Volumizing"/>
    <x v="2"/>
    <x v="23"/>
    <x v="1"/>
    <x v="4"/>
    <n v="10"/>
    <n v="1085"/>
    <n v="6146"/>
  </r>
  <r>
    <s v="Shampoo"/>
    <s v="Volumizing"/>
    <x v="2"/>
    <x v="23"/>
    <x v="1"/>
    <x v="4"/>
    <n v="11"/>
    <n v="1043"/>
    <n v="5880"/>
  </r>
  <r>
    <s v="Shampoo"/>
    <s v="Volumizing"/>
    <x v="2"/>
    <x v="23"/>
    <x v="1"/>
    <x v="4"/>
    <n v="12"/>
    <n v="1057"/>
    <n v="6104"/>
  </r>
  <r>
    <s v="Shampoo"/>
    <s v="Volumizing"/>
    <x v="2"/>
    <x v="23"/>
    <x v="1"/>
    <x v="5"/>
    <n v="1"/>
    <n v="1218"/>
    <n v="7252"/>
  </r>
  <r>
    <s v="Shampoo"/>
    <s v="Volumizing"/>
    <x v="2"/>
    <x v="23"/>
    <x v="1"/>
    <x v="5"/>
    <n v="2"/>
    <n v="1197"/>
    <n v="7098"/>
  </r>
  <r>
    <s v="Shampoo"/>
    <s v="Volumizing"/>
    <x v="2"/>
    <x v="23"/>
    <x v="1"/>
    <x v="5"/>
    <n v="3"/>
    <n v="1302"/>
    <n v="7770"/>
  </r>
  <r>
    <s v="Shampoo"/>
    <s v="Volumizing"/>
    <x v="2"/>
    <x v="23"/>
    <x v="2"/>
    <x v="0"/>
    <n v="1"/>
    <n v="1141"/>
    <n v="6398"/>
  </r>
  <r>
    <s v="Shampoo"/>
    <s v="Volumizing"/>
    <x v="2"/>
    <x v="23"/>
    <x v="2"/>
    <x v="0"/>
    <n v="2"/>
    <n v="658"/>
    <n v="3668"/>
  </r>
  <r>
    <s v="Shampoo"/>
    <s v="Volumizing"/>
    <x v="2"/>
    <x v="23"/>
    <x v="2"/>
    <x v="0"/>
    <n v="3"/>
    <n v="749"/>
    <n v="4200"/>
  </r>
  <r>
    <s v="Shampoo"/>
    <s v="Volumizing"/>
    <x v="2"/>
    <x v="23"/>
    <x v="2"/>
    <x v="0"/>
    <n v="4"/>
    <n v="749"/>
    <n v="4193"/>
  </r>
  <r>
    <s v="Shampoo"/>
    <s v="Volumizing"/>
    <x v="2"/>
    <x v="23"/>
    <x v="2"/>
    <x v="0"/>
    <n v="5"/>
    <n v="357"/>
    <n v="1981"/>
  </r>
  <r>
    <s v="Shampoo"/>
    <s v="Volumizing"/>
    <x v="2"/>
    <x v="23"/>
    <x v="2"/>
    <x v="0"/>
    <n v="6"/>
    <n v="826"/>
    <n v="4613"/>
  </r>
  <r>
    <s v="Shampoo"/>
    <s v="Volumizing"/>
    <x v="2"/>
    <x v="23"/>
    <x v="2"/>
    <x v="0"/>
    <n v="7"/>
    <n v="553"/>
    <n v="3101"/>
  </r>
  <r>
    <s v="Shampoo"/>
    <s v="Volumizing"/>
    <x v="2"/>
    <x v="23"/>
    <x v="2"/>
    <x v="0"/>
    <n v="8"/>
    <n v="665"/>
    <n v="3710"/>
  </r>
  <r>
    <s v="Shampoo"/>
    <s v="Volumizing"/>
    <x v="2"/>
    <x v="23"/>
    <x v="2"/>
    <x v="0"/>
    <n v="9"/>
    <n v="672"/>
    <n v="3738"/>
  </r>
  <r>
    <s v="Shampoo"/>
    <s v="Volumizing"/>
    <x v="2"/>
    <x v="23"/>
    <x v="2"/>
    <x v="0"/>
    <n v="10"/>
    <n v="1050"/>
    <n v="5859"/>
  </r>
  <r>
    <s v="Shampoo"/>
    <s v="Volumizing"/>
    <x v="2"/>
    <x v="23"/>
    <x v="2"/>
    <x v="0"/>
    <n v="11"/>
    <n v="420"/>
    <n v="2366"/>
  </r>
  <r>
    <s v="Shampoo"/>
    <s v="Volumizing"/>
    <x v="2"/>
    <x v="23"/>
    <x v="2"/>
    <x v="0"/>
    <n v="12"/>
    <n v="602"/>
    <n v="3402"/>
  </r>
  <r>
    <s v="Shampoo"/>
    <s v="Volumizing"/>
    <x v="2"/>
    <x v="23"/>
    <x v="2"/>
    <x v="1"/>
    <n v="1"/>
    <n v="833"/>
    <n v="4662"/>
  </r>
  <r>
    <s v="Shampoo"/>
    <s v="Volumizing"/>
    <x v="2"/>
    <x v="23"/>
    <x v="2"/>
    <x v="1"/>
    <n v="2"/>
    <n v="714"/>
    <n v="4004"/>
  </r>
  <r>
    <s v="Shampoo"/>
    <s v="Volumizing"/>
    <x v="2"/>
    <x v="23"/>
    <x v="2"/>
    <x v="1"/>
    <n v="3"/>
    <n v="882"/>
    <n v="4928"/>
  </r>
  <r>
    <s v="Shampoo"/>
    <s v="Volumizing"/>
    <x v="2"/>
    <x v="23"/>
    <x v="2"/>
    <x v="1"/>
    <n v="4"/>
    <n v="560"/>
    <n v="3129"/>
  </r>
  <r>
    <s v="Shampoo"/>
    <s v="Volumizing"/>
    <x v="2"/>
    <x v="23"/>
    <x v="2"/>
    <x v="1"/>
    <n v="5"/>
    <n v="378"/>
    <n v="2128"/>
  </r>
  <r>
    <s v="Shampoo"/>
    <s v="Volumizing"/>
    <x v="2"/>
    <x v="23"/>
    <x v="2"/>
    <x v="1"/>
    <n v="6"/>
    <n v="658"/>
    <n v="3682"/>
  </r>
  <r>
    <s v="Shampoo"/>
    <s v="Volumizing"/>
    <x v="2"/>
    <x v="23"/>
    <x v="2"/>
    <x v="1"/>
    <n v="7"/>
    <n v="441"/>
    <n v="2478"/>
  </r>
  <r>
    <s v="Shampoo"/>
    <s v="Volumizing"/>
    <x v="2"/>
    <x v="23"/>
    <x v="2"/>
    <x v="1"/>
    <n v="8"/>
    <n v="672"/>
    <n v="3759"/>
  </r>
  <r>
    <s v="Shampoo"/>
    <s v="Volumizing"/>
    <x v="2"/>
    <x v="23"/>
    <x v="2"/>
    <x v="1"/>
    <n v="9"/>
    <n v="385"/>
    <n v="2142"/>
  </r>
  <r>
    <s v="Shampoo"/>
    <s v="Volumizing"/>
    <x v="2"/>
    <x v="23"/>
    <x v="2"/>
    <x v="1"/>
    <n v="10"/>
    <n v="392"/>
    <n v="2191"/>
  </r>
  <r>
    <s v="Shampoo"/>
    <s v="Volumizing"/>
    <x v="2"/>
    <x v="23"/>
    <x v="2"/>
    <x v="1"/>
    <n v="11"/>
    <n v="511"/>
    <n v="2863"/>
  </r>
  <r>
    <s v="Shampoo"/>
    <s v="Volumizing"/>
    <x v="2"/>
    <x v="23"/>
    <x v="2"/>
    <x v="1"/>
    <n v="12"/>
    <n v="434"/>
    <n v="2429"/>
  </r>
  <r>
    <s v="Shampoo"/>
    <s v="Volumizing"/>
    <x v="2"/>
    <x v="23"/>
    <x v="2"/>
    <x v="2"/>
    <n v="1"/>
    <n v="434"/>
    <n v="2464"/>
  </r>
  <r>
    <s v="Shampoo"/>
    <s v="Volumizing"/>
    <x v="2"/>
    <x v="23"/>
    <x v="2"/>
    <x v="2"/>
    <n v="2"/>
    <n v="567"/>
    <n v="3192"/>
  </r>
  <r>
    <s v="Shampoo"/>
    <s v="Volumizing"/>
    <x v="2"/>
    <x v="23"/>
    <x v="2"/>
    <x v="2"/>
    <n v="3"/>
    <n v="693"/>
    <n v="3850"/>
  </r>
  <r>
    <s v="Shampoo"/>
    <s v="Volumizing"/>
    <x v="2"/>
    <x v="23"/>
    <x v="2"/>
    <x v="2"/>
    <n v="4"/>
    <n v="539"/>
    <n v="2996"/>
  </r>
  <r>
    <s v="Shampoo"/>
    <s v="Volumizing"/>
    <x v="2"/>
    <x v="23"/>
    <x v="2"/>
    <x v="2"/>
    <n v="5"/>
    <n v="322"/>
    <n v="1806"/>
  </r>
  <r>
    <s v="Shampoo"/>
    <s v="Volumizing"/>
    <x v="2"/>
    <x v="23"/>
    <x v="2"/>
    <x v="2"/>
    <n v="6"/>
    <n v="525"/>
    <n v="2933"/>
  </r>
  <r>
    <s v="Shampoo"/>
    <s v="Volumizing"/>
    <x v="2"/>
    <x v="23"/>
    <x v="2"/>
    <x v="2"/>
    <n v="7"/>
    <n v="462"/>
    <n v="2569"/>
  </r>
  <r>
    <s v="Shampoo"/>
    <s v="Volumizing"/>
    <x v="2"/>
    <x v="23"/>
    <x v="2"/>
    <x v="2"/>
    <n v="8"/>
    <n v="392"/>
    <n v="2184"/>
  </r>
  <r>
    <s v="Shampoo"/>
    <s v="Volumizing"/>
    <x v="2"/>
    <x v="23"/>
    <x v="2"/>
    <x v="2"/>
    <n v="9"/>
    <n v="560"/>
    <n v="3122"/>
  </r>
  <r>
    <s v="Shampoo"/>
    <s v="Volumizing"/>
    <x v="2"/>
    <x v="23"/>
    <x v="2"/>
    <x v="2"/>
    <n v="10"/>
    <n v="553"/>
    <n v="3094"/>
  </r>
  <r>
    <s v="Shampoo"/>
    <s v="Volumizing"/>
    <x v="2"/>
    <x v="23"/>
    <x v="2"/>
    <x v="2"/>
    <n v="11"/>
    <n v="532"/>
    <n v="2954"/>
  </r>
  <r>
    <s v="Shampoo"/>
    <s v="Volumizing"/>
    <x v="2"/>
    <x v="23"/>
    <x v="2"/>
    <x v="2"/>
    <n v="12"/>
    <n v="609"/>
    <n v="3437"/>
  </r>
  <r>
    <s v="Shampoo"/>
    <s v="Volumizing"/>
    <x v="2"/>
    <x v="23"/>
    <x v="2"/>
    <x v="3"/>
    <n v="1"/>
    <n v="532"/>
    <n v="2968"/>
  </r>
  <r>
    <s v="Shampoo"/>
    <s v="Volumizing"/>
    <x v="2"/>
    <x v="23"/>
    <x v="2"/>
    <x v="3"/>
    <n v="2"/>
    <n v="630"/>
    <n v="3528"/>
  </r>
  <r>
    <s v="Shampoo"/>
    <s v="Volumizing"/>
    <x v="2"/>
    <x v="23"/>
    <x v="2"/>
    <x v="3"/>
    <n v="3"/>
    <n v="630"/>
    <n v="3535"/>
  </r>
  <r>
    <s v="Shampoo"/>
    <s v="Volumizing"/>
    <x v="2"/>
    <x v="23"/>
    <x v="2"/>
    <x v="3"/>
    <n v="4"/>
    <n v="392"/>
    <n v="2198"/>
  </r>
  <r>
    <s v="Shampoo"/>
    <s v="Volumizing"/>
    <x v="2"/>
    <x v="23"/>
    <x v="2"/>
    <x v="3"/>
    <n v="5"/>
    <n v="406"/>
    <n v="2289"/>
  </r>
  <r>
    <s v="Shampoo"/>
    <s v="Volumizing"/>
    <x v="2"/>
    <x v="23"/>
    <x v="2"/>
    <x v="3"/>
    <n v="6"/>
    <n v="343"/>
    <n v="1932"/>
  </r>
  <r>
    <s v="Shampoo"/>
    <s v="Volumizing"/>
    <x v="2"/>
    <x v="23"/>
    <x v="2"/>
    <x v="3"/>
    <n v="7"/>
    <n v="609"/>
    <n v="3437"/>
  </r>
  <r>
    <s v="Shampoo"/>
    <s v="Volumizing"/>
    <x v="2"/>
    <x v="23"/>
    <x v="2"/>
    <x v="3"/>
    <n v="8"/>
    <n v="539"/>
    <n v="3031"/>
  </r>
  <r>
    <s v="Shampoo"/>
    <s v="Volumizing"/>
    <x v="2"/>
    <x v="23"/>
    <x v="2"/>
    <x v="3"/>
    <n v="9"/>
    <n v="336"/>
    <n v="1876"/>
  </r>
  <r>
    <s v="Shampoo"/>
    <s v="Volumizing"/>
    <x v="2"/>
    <x v="23"/>
    <x v="2"/>
    <x v="3"/>
    <n v="10"/>
    <n v="350"/>
    <n v="1960"/>
  </r>
  <r>
    <s v="Shampoo"/>
    <s v="Volumizing"/>
    <x v="2"/>
    <x v="23"/>
    <x v="2"/>
    <x v="3"/>
    <n v="11"/>
    <n v="294"/>
    <n v="1645"/>
  </r>
  <r>
    <s v="Shampoo"/>
    <s v="Volumizing"/>
    <x v="2"/>
    <x v="23"/>
    <x v="2"/>
    <x v="3"/>
    <n v="12"/>
    <n v="504"/>
    <n v="2863"/>
  </r>
  <r>
    <s v="Shampoo"/>
    <s v="Volumizing"/>
    <x v="2"/>
    <x v="23"/>
    <x v="2"/>
    <x v="4"/>
    <n v="1"/>
    <n v="497"/>
    <n v="2807"/>
  </r>
  <r>
    <s v="Shampoo"/>
    <s v="Volumizing"/>
    <x v="2"/>
    <x v="23"/>
    <x v="2"/>
    <x v="4"/>
    <n v="2"/>
    <n v="406"/>
    <n v="2324"/>
  </r>
  <r>
    <s v="Shampoo"/>
    <s v="Volumizing"/>
    <x v="2"/>
    <x v="23"/>
    <x v="2"/>
    <x v="4"/>
    <n v="3"/>
    <n v="504"/>
    <n v="2849"/>
  </r>
  <r>
    <s v="Shampoo"/>
    <s v="Volumizing"/>
    <x v="2"/>
    <x v="23"/>
    <x v="2"/>
    <x v="4"/>
    <n v="4"/>
    <n v="392"/>
    <n v="2205"/>
  </r>
  <r>
    <s v="Shampoo"/>
    <s v="Volumizing"/>
    <x v="2"/>
    <x v="23"/>
    <x v="2"/>
    <x v="4"/>
    <n v="5"/>
    <n v="553"/>
    <n v="3129"/>
  </r>
  <r>
    <s v="Shampoo"/>
    <s v="Volumizing"/>
    <x v="2"/>
    <x v="23"/>
    <x v="2"/>
    <x v="4"/>
    <n v="6"/>
    <n v="392"/>
    <n v="2240"/>
  </r>
  <r>
    <s v="Shampoo"/>
    <s v="Volumizing"/>
    <x v="2"/>
    <x v="23"/>
    <x v="2"/>
    <x v="4"/>
    <n v="7"/>
    <n v="315"/>
    <n v="1771"/>
  </r>
  <r>
    <s v="Shampoo"/>
    <s v="Volumizing"/>
    <x v="2"/>
    <x v="23"/>
    <x v="2"/>
    <x v="4"/>
    <n v="8"/>
    <n v="350"/>
    <n v="1967"/>
  </r>
  <r>
    <s v="Shampoo"/>
    <s v="Volumizing"/>
    <x v="2"/>
    <x v="23"/>
    <x v="2"/>
    <x v="4"/>
    <n v="9"/>
    <n v="588"/>
    <n v="3325"/>
  </r>
  <r>
    <s v="Shampoo"/>
    <s v="Volumizing"/>
    <x v="2"/>
    <x v="23"/>
    <x v="2"/>
    <x v="4"/>
    <n v="10"/>
    <n v="385"/>
    <n v="2198"/>
  </r>
  <r>
    <s v="Shampoo"/>
    <s v="Volumizing"/>
    <x v="2"/>
    <x v="23"/>
    <x v="2"/>
    <x v="4"/>
    <n v="11"/>
    <n v="546"/>
    <n v="3094"/>
  </r>
  <r>
    <s v="Shampoo"/>
    <s v="Volumizing"/>
    <x v="2"/>
    <x v="23"/>
    <x v="2"/>
    <x v="4"/>
    <n v="12"/>
    <n v="609"/>
    <n v="3542"/>
  </r>
  <r>
    <s v="Shampoo"/>
    <s v="Volumizing"/>
    <x v="2"/>
    <x v="23"/>
    <x v="2"/>
    <x v="5"/>
    <n v="1"/>
    <n v="609"/>
    <n v="3633"/>
  </r>
  <r>
    <s v="Shampoo"/>
    <s v="Volumizing"/>
    <x v="2"/>
    <x v="23"/>
    <x v="2"/>
    <x v="5"/>
    <n v="2"/>
    <n v="469"/>
    <n v="2758"/>
  </r>
  <r>
    <s v="Shampoo"/>
    <s v="Volumizing"/>
    <x v="2"/>
    <x v="23"/>
    <x v="2"/>
    <x v="5"/>
    <n v="3"/>
    <n v="623"/>
    <n v="3724"/>
  </r>
  <r>
    <s v="Shampoo"/>
    <s v="Volumizing"/>
    <x v="3"/>
    <x v="24"/>
    <x v="0"/>
    <x v="0"/>
    <n v="1"/>
    <n v="221599"/>
    <n v="1170659"/>
  </r>
  <r>
    <s v="Shampoo"/>
    <s v="Volumizing"/>
    <x v="3"/>
    <x v="24"/>
    <x v="0"/>
    <x v="0"/>
    <n v="2"/>
    <n v="162519"/>
    <n v="856114"/>
  </r>
  <r>
    <s v="Shampoo"/>
    <s v="Volumizing"/>
    <x v="3"/>
    <x v="24"/>
    <x v="0"/>
    <x v="0"/>
    <n v="3"/>
    <n v="231091"/>
    <n v="1220422"/>
  </r>
  <r>
    <s v="Shampoo"/>
    <s v="Volumizing"/>
    <x v="3"/>
    <x v="24"/>
    <x v="0"/>
    <x v="0"/>
    <n v="4"/>
    <n v="222747"/>
    <n v="1175608"/>
  </r>
  <r>
    <s v="Shampoo"/>
    <s v="Volumizing"/>
    <x v="3"/>
    <x v="24"/>
    <x v="0"/>
    <x v="0"/>
    <n v="5"/>
    <n v="231364"/>
    <n v="1220723"/>
  </r>
  <r>
    <s v="Shampoo"/>
    <s v="Volumizing"/>
    <x v="3"/>
    <x v="24"/>
    <x v="0"/>
    <x v="0"/>
    <n v="6"/>
    <n v="233919"/>
    <n v="1240337"/>
  </r>
  <r>
    <s v="Shampoo"/>
    <s v="Volumizing"/>
    <x v="3"/>
    <x v="24"/>
    <x v="0"/>
    <x v="0"/>
    <n v="7"/>
    <n v="217021"/>
    <n v="1152550"/>
  </r>
  <r>
    <s v="Shampoo"/>
    <s v="Volumizing"/>
    <x v="3"/>
    <x v="24"/>
    <x v="0"/>
    <x v="0"/>
    <n v="8"/>
    <n v="209244"/>
    <n v="1107148"/>
  </r>
  <r>
    <s v="Shampoo"/>
    <s v="Volumizing"/>
    <x v="3"/>
    <x v="24"/>
    <x v="0"/>
    <x v="0"/>
    <n v="9"/>
    <n v="197435"/>
    <n v="1044848"/>
  </r>
  <r>
    <s v="Shampoo"/>
    <s v="Volumizing"/>
    <x v="3"/>
    <x v="24"/>
    <x v="0"/>
    <x v="0"/>
    <n v="10"/>
    <n v="219037"/>
    <n v="1163540"/>
  </r>
  <r>
    <s v="Shampoo"/>
    <s v="Volumizing"/>
    <x v="3"/>
    <x v="24"/>
    <x v="0"/>
    <x v="0"/>
    <n v="11"/>
    <n v="190925"/>
    <n v="1017296"/>
  </r>
  <r>
    <s v="Shampoo"/>
    <s v="Volumizing"/>
    <x v="3"/>
    <x v="24"/>
    <x v="0"/>
    <x v="0"/>
    <n v="12"/>
    <n v="192220"/>
    <n v="1021601"/>
  </r>
  <r>
    <s v="Shampoo"/>
    <s v="Volumizing"/>
    <x v="3"/>
    <x v="24"/>
    <x v="0"/>
    <x v="1"/>
    <n v="1"/>
    <n v="200389"/>
    <n v="1064336"/>
  </r>
  <r>
    <s v="Shampoo"/>
    <s v="Volumizing"/>
    <x v="3"/>
    <x v="24"/>
    <x v="0"/>
    <x v="1"/>
    <n v="2"/>
    <n v="179305"/>
    <n v="951202"/>
  </r>
  <r>
    <s v="Shampoo"/>
    <s v="Volumizing"/>
    <x v="3"/>
    <x v="24"/>
    <x v="0"/>
    <x v="1"/>
    <n v="3"/>
    <n v="182616"/>
    <n v="970893"/>
  </r>
  <r>
    <s v="Shampoo"/>
    <s v="Volumizing"/>
    <x v="3"/>
    <x v="24"/>
    <x v="0"/>
    <x v="1"/>
    <n v="4"/>
    <n v="196581"/>
    <n v="1049790"/>
  </r>
  <r>
    <s v="Shampoo"/>
    <s v="Volumizing"/>
    <x v="3"/>
    <x v="24"/>
    <x v="0"/>
    <x v="1"/>
    <n v="5"/>
    <n v="197771"/>
    <n v="1058953"/>
  </r>
  <r>
    <s v="Shampoo"/>
    <s v="Volumizing"/>
    <x v="3"/>
    <x v="24"/>
    <x v="0"/>
    <x v="1"/>
    <n v="6"/>
    <n v="191275"/>
    <n v="1019690"/>
  </r>
  <r>
    <s v="Shampoo"/>
    <s v="Volumizing"/>
    <x v="3"/>
    <x v="24"/>
    <x v="0"/>
    <x v="1"/>
    <n v="7"/>
    <n v="190939"/>
    <n v="1019277"/>
  </r>
  <r>
    <s v="Shampoo"/>
    <s v="Volumizing"/>
    <x v="3"/>
    <x v="24"/>
    <x v="0"/>
    <x v="1"/>
    <n v="8"/>
    <n v="174433"/>
    <n v="931385"/>
  </r>
  <r>
    <s v="Shampoo"/>
    <s v="Volumizing"/>
    <x v="3"/>
    <x v="24"/>
    <x v="0"/>
    <x v="1"/>
    <n v="9"/>
    <n v="164367"/>
    <n v="876169"/>
  </r>
  <r>
    <s v="Shampoo"/>
    <s v="Volumizing"/>
    <x v="3"/>
    <x v="24"/>
    <x v="0"/>
    <x v="1"/>
    <n v="10"/>
    <n v="208691"/>
    <n v="1121519"/>
  </r>
  <r>
    <s v="Shampoo"/>
    <s v="Volumizing"/>
    <x v="3"/>
    <x v="24"/>
    <x v="0"/>
    <x v="1"/>
    <n v="11"/>
    <n v="189945"/>
    <n v="1023512"/>
  </r>
  <r>
    <s v="Shampoo"/>
    <s v="Volumizing"/>
    <x v="3"/>
    <x v="24"/>
    <x v="0"/>
    <x v="1"/>
    <n v="12"/>
    <n v="187467"/>
    <n v="1007363"/>
  </r>
  <r>
    <s v="Shampoo"/>
    <s v="Volumizing"/>
    <x v="3"/>
    <x v="24"/>
    <x v="0"/>
    <x v="2"/>
    <n v="1"/>
    <n v="188447"/>
    <n v="1011038"/>
  </r>
  <r>
    <s v="Shampoo"/>
    <s v="Volumizing"/>
    <x v="3"/>
    <x v="24"/>
    <x v="0"/>
    <x v="2"/>
    <n v="2"/>
    <n v="165830"/>
    <n v="888643"/>
  </r>
  <r>
    <s v="Shampoo"/>
    <s v="Volumizing"/>
    <x v="3"/>
    <x v="24"/>
    <x v="0"/>
    <x v="2"/>
    <n v="3"/>
    <n v="251671"/>
    <n v="1344672"/>
  </r>
  <r>
    <s v="Shampoo"/>
    <s v="Volumizing"/>
    <x v="3"/>
    <x v="24"/>
    <x v="0"/>
    <x v="2"/>
    <n v="4"/>
    <n v="212947"/>
    <n v="1148301"/>
  </r>
  <r>
    <s v="Shampoo"/>
    <s v="Volumizing"/>
    <x v="3"/>
    <x v="24"/>
    <x v="0"/>
    <x v="2"/>
    <n v="5"/>
    <n v="169659"/>
    <n v="909006"/>
  </r>
  <r>
    <s v="Shampoo"/>
    <s v="Volumizing"/>
    <x v="3"/>
    <x v="24"/>
    <x v="0"/>
    <x v="2"/>
    <n v="6"/>
    <n v="185689"/>
    <n v="996121"/>
  </r>
  <r>
    <s v="Shampoo"/>
    <s v="Volumizing"/>
    <x v="3"/>
    <x v="24"/>
    <x v="0"/>
    <x v="2"/>
    <n v="7"/>
    <n v="211022"/>
    <n v="1130829"/>
  </r>
  <r>
    <s v="Shampoo"/>
    <s v="Volumizing"/>
    <x v="3"/>
    <x v="24"/>
    <x v="0"/>
    <x v="2"/>
    <n v="8"/>
    <n v="164276"/>
    <n v="881377"/>
  </r>
  <r>
    <s v="Shampoo"/>
    <s v="Volumizing"/>
    <x v="3"/>
    <x v="24"/>
    <x v="0"/>
    <x v="2"/>
    <n v="9"/>
    <n v="175231"/>
    <n v="940023"/>
  </r>
  <r>
    <s v="Shampoo"/>
    <s v="Volumizing"/>
    <x v="3"/>
    <x v="24"/>
    <x v="0"/>
    <x v="2"/>
    <n v="10"/>
    <n v="200872"/>
    <n v="1081878"/>
  </r>
  <r>
    <s v="Shampoo"/>
    <s v="Volumizing"/>
    <x v="3"/>
    <x v="24"/>
    <x v="0"/>
    <x v="2"/>
    <n v="11"/>
    <n v="179795"/>
    <n v="969087"/>
  </r>
  <r>
    <s v="Shampoo"/>
    <s v="Volumizing"/>
    <x v="3"/>
    <x v="24"/>
    <x v="0"/>
    <x v="2"/>
    <n v="12"/>
    <n v="188748"/>
    <n v="1019942"/>
  </r>
  <r>
    <s v="Shampoo"/>
    <s v="Volumizing"/>
    <x v="3"/>
    <x v="24"/>
    <x v="0"/>
    <x v="3"/>
    <n v="1"/>
    <n v="169785"/>
    <n v="920871"/>
  </r>
  <r>
    <s v="Shampoo"/>
    <s v="Volumizing"/>
    <x v="3"/>
    <x v="24"/>
    <x v="0"/>
    <x v="3"/>
    <n v="2"/>
    <n v="159992"/>
    <n v="869729"/>
  </r>
  <r>
    <s v="Shampoo"/>
    <s v="Volumizing"/>
    <x v="3"/>
    <x v="24"/>
    <x v="0"/>
    <x v="3"/>
    <n v="3"/>
    <n v="188405"/>
    <n v="1024842"/>
  </r>
  <r>
    <s v="Shampoo"/>
    <s v="Volumizing"/>
    <x v="3"/>
    <x v="24"/>
    <x v="0"/>
    <x v="3"/>
    <n v="4"/>
    <n v="181279"/>
    <n v="989226"/>
  </r>
  <r>
    <s v="Shampoo"/>
    <s v="Volumizing"/>
    <x v="3"/>
    <x v="24"/>
    <x v="0"/>
    <x v="3"/>
    <n v="5"/>
    <n v="178171"/>
    <n v="983227"/>
  </r>
  <r>
    <s v="Shampoo"/>
    <s v="Volumizing"/>
    <x v="3"/>
    <x v="24"/>
    <x v="0"/>
    <x v="3"/>
    <n v="6"/>
    <n v="199220"/>
    <n v="1099658"/>
  </r>
  <r>
    <s v="Shampoo"/>
    <s v="Volumizing"/>
    <x v="3"/>
    <x v="24"/>
    <x v="0"/>
    <x v="3"/>
    <n v="7"/>
    <n v="201789"/>
    <n v="1114498"/>
  </r>
  <r>
    <s v="Shampoo"/>
    <s v="Volumizing"/>
    <x v="3"/>
    <x v="24"/>
    <x v="0"/>
    <x v="3"/>
    <n v="8"/>
    <n v="180131"/>
    <n v="996002"/>
  </r>
  <r>
    <s v="Shampoo"/>
    <s v="Volumizing"/>
    <x v="3"/>
    <x v="24"/>
    <x v="0"/>
    <x v="3"/>
    <n v="9"/>
    <n v="185605"/>
    <n v="1025395"/>
  </r>
  <r>
    <s v="Shampoo"/>
    <s v="Volumizing"/>
    <x v="3"/>
    <x v="24"/>
    <x v="0"/>
    <x v="3"/>
    <n v="10"/>
    <n v="199983"/>
    <n v="1106812"/>
  </r>
  <r>
    <s v="Shampoo"/>
    <s v="Volumizing"/>
    <x v="3"/>
    <x v="24"/>
    <x v="0"/>
    <x v="3"/>
    <n v="11"/>
    <n v="190911"/>
    <n v="1055684"/>
  </r>
  <r>
    <s v="Shampoo"/>
    <s v="Volumizing"/>
    <x v="3"/>
    <x v="24"/>
    <x v="0"/>
    <x v="3"/>
    <n v="12"/>
    <n v="189945"/>
    <n v="1050896"/>
  </r>
  <r>
    <s v="Shampoo"/>
    <s v="Volumizing"/>
    <x v="3"/>
    <x v="24"/>
    <x v="0"/>
    <x v="4"/>
    <n v="1"/>
    <n v="171115"/>
    <n v="943614"/>
  </r>
  <r>
    <s v="Shampoo"/>
    <s v="Volumizing"/>
    <x v="3"/>
    <x v="24"/>
    <x v="0"/>
    <x v="4"/>
    <n v="2"/>
    <n v="154763"/>
    <n v="856037"/>
  </r>
  <r>
    <s v="Shampoo"/>
    <s v="Volumizing"/>
    <x v="3"/>
    <x v="24"/>
    <x v="0"/>
    <x v="4"/>
    <n v="3"/>
    <n v="188125"/>
    <n v="1038387"/>
  </r>
  <r>
    <s v="Shampoo"/>
    <s v="Volumizing"/>
    <x v="3"/>
    <x v="24"/>
    <x v="0"/>
    <x v="4"/>
    <n v="4"/>
    <n v="171045"/>
    <n v="949886"/>
  </r>
  <r>
    <s v="Shampoo"/>
    <s v="Volumizing"/>
    <x v="3"/>
    <x v="24"/>
    <x v="0"/>
    <x v="4"/>
    <n v="5"/>
    <n v="175329"/>
    <n v="981169"/>
  </r>
  <r>
    <s v="Shampoo"/>
    <s v="Volumizing"/>
    <x v="3"/>
    <x v="24"/>
    <x v="0"/>
    <x v="4"/>
    <n v="6"/>
    <n v="171731"/>
    <n v="968065"/>
  </r>
  <r>
    <s v="Shampoo"/>
    <s v="Volumizing"/>
    <x v="3"/>
    <x v="24"/>
    <x v="0"/>
    <x v="4"/>
    <n v="7"/>
    <n v="167951"/>
    <n v="954982"/>
  </r>
  <r>
    <s v="Shampoo"/>
    <s v="Volumizing"/>
    <x v="3"/>
    <x v="24"/>
    <x v="0"/>
    <x v="4"/>
    <n v="8"/>
    <n v="162393"/>
    <n v="940996"/>
  </r>
  <r>
    <s v="Shampoo"/>
    <s v="Volumizing"/>
    <x v="3"/>
    <x v="24"/>
    <x v="0"/>
    <x v="4"/>
    <n v="9"/>
    <n v="163772"/>
    <n v="1001987"/>
  </r>
  <r>
    <s v="Shampoo"/>
    <s v="Volumizing"/>
    <x v="3"/>
    <x v="24"/>
    <x v="0"/>
    <x v="4"/>
    <n v="10"/>
    <n v="154945"/>
    <n v="950474"/>
  </r>
  <r>
    <s v="Shampoo"/>
    <s v="Volumizing"/>
    <x v="3"/>
    <x v="24"/>
    <x v="0"/>
    <x v="4"/>
    <n v="11"/>
    <n v="159390"/>
    <n v="981561"/>
  </r>
  <r>
    <s v="Shampoo"/>
    <s v="Volumizing"/>
    <x v="3"/>
    <x v="24"/>
    <x v="0"/>
    <x v="4"/>
    <n v="12"/>
    <n v="162666"/>
    <n v="999621"/>
  </r>
  <r>
    <s v="Shampoo"/>
    <s v="Volumizing"/>
    <x v="3"/>
    <x v="24"/>
    <x v="0"/>
    <x v="5"/>
    <n v="1"/>
    <n v="152838"/>
    <n v="939323"/>
  </r>
  <r>
    <s v="Shampoo"/>
    <s v="Volumizing"/>
    <x v="3"/>
    <x v="24"/>
    <x v="0"/>
    <x v="5"/>
    <n v="2"/>
    <n v="151599"/>
    <n v="931868"/>
  </r>
  <r>
    <s v="Shampoo"/>
    <s v="Volumizing"/>
    <x v="3"/>
    <x v="24"/>
    <x v="0"/>
    <x v="5"/>
    <n v="3"/>
    <n v="176295"/>
    <n v="1112524"/>
  </r>
  <r>
    <s v="Shampoo"/>
    <s v="Volumizing"/>
    <x v="3"/>
    <x v="24"/>
    <x v="1"/>
    <x v="0"/>
    <n v="1"/>
    <n v="61187"/>
    <n v="331380"/>
  </r>
  <r>
    <s v="Shampoo"/>
    <s v="Volumizing"/>
    <x v="3"/>
    <x v="24"/>
    <x v="1"/>
    <x v="0"/>
    <n v="2"/>
    <n v="52402"/>
    <n v="283311"/>
  </r>
  <r>
    <s v="Shampoo"/>
    <s v="Volumizing"/>
    <x v="3"/>
    <x v="24"/>
    <x v="1"/>
    <x v="0"/>
    <n v="3"/>
    <n v="65597"/>
    <n v="355740"/>
  </r>
  <r>
    <s v="Shampoo"/>
    <s v="Volumizing"/>
    <x v="3"/>
    <x v="24"/>
    <x v="1"/>
    <x v="0"/>
    <n v="4"/>
    <n v="51464"/>
    <n v="277396"/>
  </r>
  <r>
    <s v="Shampoo"/>
    <s v="Volumizing"/>
    <x v="3"/>
    <x v="24"/>
    <x v="1"/>
    <x v="0"/>
    <n v="5"/>
    <n v="62314"/>
    <n v="335125"/>
  </r>
  <r>
    <s v="Shampoo"/>
    <s v="Volumizing"/>
    <x v="3"/>
    <x v="24"/>
    <x v="1"/>
    <x v="0"/>
    <n v="6"/>
    <n v="62321"/>
    <n v="338121"/>
  </r>
  <r>
    <s v="Shampoo"/>
    <s v="Volumizing"/>
    <x v="3"/>
    <x v="24"/>
    <x v="1"/>
    <x v="0"/>
    <n v="7"/>
    <n v="61327"/>
    <n v="333193"/>
  </r>
  <r>
    <s v="Shampoo"/>
    <s v="Volumizing"/>
    <x v="3"/>
    <x v="24"/>
    <x v="1"/>
    <x v="0"/>
    <n v="8"/>
    <n v="57827"/>
    <n v="313159"/>
  </r>
  <r>
    <s v="Shampoo"/>
    <s v="Volumizing"/>
    <x v="3"/>
    <x v="24"/>
    <x v="1"/>
    <x v="0"/>
    <n v="9"/>
    <n v="52472"/>
    <n v="284193"/>
  </r>
  <r>
    <s v="Shampoo"/>
    <s v="Volumizing"/>
    <x v="3"/>
    <x v="24"/>
    <x v="1"/>
    <x v="0"/>
    <n v="10"/>
    <n v="68733"/>
    <n v="371301"/>
  </r>
  <r>
    <s v="Shampoo"/>
    <s v="Volumizing"/>
    <x v="3"/>
    <x v="24"/>
    <x v="1"/>
    <x v="0"/>
    <n v="11"/>
    <n v="54432"/>
    <n v="295589"/>
  </r>
  <r>
    <s v="Shampoo"/>
    <s v="Volumizing"/>
    <x v="3"/>
    <x v="24"/>
    <x v="1"/>
    <x v="0"/>
    <n v="12"/>
    <n v="57078"/>
    <n v="310548"/>
  </r>
  <r>
    <s v="Shampoo"/>
    <s v="Volumizing"/>
    <x v="3"/>
    <x v="24"/>
    <x v="1"/>
    <x v="1"/>
    <n v="1"/>
    <n v="56175"/>
    <n v="304346"/>
  </r>
  <r>
    <s v="Shampoo"/>
    <s v="Volumizing"/>
    <x v="3"/>
    <x v="24"/>
    <x v="1"/>
    <x v="1"/>
    <n v="2"/>
    <n v="52787"/>
    <n v="287504"/>
  </r>
  <r>
    <s v="Shampoo"/>
    <s v="Volumizing"/>
    <x v="3"/>
    <x v="24"/>
    <x v="1"/>
    <x v="1"/>
    <n v="3"/>
    <n v="54768"/>
    <n v="298599"/>
  </r>
  <r>
    <s v="Shampoo"/>
    <s v="Volumizing"/>
    <x v="3"/>
    <x v="24"/>
    <x v="1"/>
    <x v="1"/>
    <n v="4"/>
    <n v="52234"/>
    <n v="285957"/>
  </r>
  <r>
    <s v="Shampoo"/>
    <s v="Volumizing"/>
    <x v="3"/>
    <x v="24"/>
    <x v="1"/>
    <x v="1"/>
    <n v="5"/>
    <n v="61775"/>
    <n v="337960"/>
  </r>
  <r>
    <s v="Shampoo"/>
    <s v="Volumizing"/>
    <x v="3"/>
    <x v="24"/>
    <x v="1"/>
    <x v="1"/>
    <n v="6"/>
    <n v="56994"/>
    <n v="310401"/>
  </r>
  <r>
    <s v="Shampoo"/>
    <s v="Volumizing"/>
    <x v="3"/>
    <x v="24"/>
    <x v="1"/>
    <x v="1"/>
    <n v="7"/>
    <n v="66437"/>
    <n v="361277"/>
  </r>
  <r>
    <s v="Shampoo"/>
    <s v="Volumizing"/>
    <x v="3"/>
    <x v="24"/>
    <x v="1"/>
    <x v="1"/>
    <n v="8"/>
    <n v="65289"/>
    <n v="356083"/>
  </r>
  <r>
    <s v="Shampoo"/>
    <s v="Volumizing"/>
    <x v="3"/>
    <x v="24"/>
    <x v="1"/>
    <x v="1"/>
    <n v="9"/>
    <n v="62167"/>
    <n v="339598"/>
  </r>
  <r>
    <s v="Shampoo"/>
    <s v="Volumizing"/>
    <x v="3"/>
    <x v="24"/>
    <x v="1"/>
    <x v="1"/>
    <n v="10"/>
    <n v="82509"/>
    <n v="451661"/>
  </r>
  <r>
    <s v="Shampoo"/>
    <s v="Volumizing"/>
    <x v="3"/>
    <x v="24"/>
    <x v="1"/>
    <x v="1"/>
    <n v="11"/>
    <n v="69699"/>
    <n v="380996"/>
  </r>
  <r>
    <s v="Shampoo"/>
    <s v="Volumizing"/>
    <x v="3"/>
    <x v="24"/>
    <x v="1"/>
    <x v="1"/>
    <n v="12"/>
    <n v="68047"/>
    <n v="372001"/>
  </r>
  <r>
    <s v="Shampoo"/>
    <s v="Volumizing"/>
    <x v="3"/>
    <x v="24"/>
    <x v="1"/>
    <x v="2"/>
    <n v="1"/>
    <n v="69244"/>
    <n v="377783"/>
  </r>
  <r>
    <s v="Shampoo"/>
    <s v="Volumizing"/>
    <x v="3"/>
    <x v="24"/>
    <x v="1"/>
    <x v="2"/>
    <n v="2"/>
    <n v="64813"/>
    <n v="356622"/>
  </r>
  <r>
    <s v="Shampoo"/>
    <s v="Volumizing"/>
    <x v="3"/>
    <x v="24"/>
    <x v="1"/>
    <x v="2"/>
    <n v="3"/>
    <n v="83391"/>
    <n v="455028"/>
  </r>
  <r>
    <s v="Shampoo"/>
    <s v="Volumizing"/>
    <x v="3"/>
    <x v="24"/>
    <x v="1"/>
    <x v="2"/>
    <n v="4"/>
    <n v="68257"/>
    <n v="373751"/>
  </r>
  <r>
    <s v="Shampoo"/>
    <s v="Volumizing"/>
    <x v="3"/>
    <x v="24"/>
    <x v="1"/>
    <x v="2"/>
    <n v="5"/>
    <n v="68894"/>
    <n v="375956"/>
  </r>
  <r>
    <s v="Shampoo"/>
    <s v="Volumizing"/>
    <x v="3"/>
    <x v="24"/>
    <x v="1"/>
    <x v="2"/>
    <n v="6"/>
    <n v="71547"/>
    <n v="391062"/>
  </r>
  <r>
    <s v="Shampoo"/>
    <s v="Volumizing"/>
    <x v="3"/>
    <x v="24"/>
    <x v="1"/>
    <x v="2"/>
    <n v="7"/>
    <n v="73325"/>
    <n v="400561"/>
  </r>
  <r>
    <s v="Shampoo"/>
    <s v="Volumizing"/>
    <x v="3"/>
    <x v="24"/>
    <x v="1"/>
    <x v="2"/>
    <n v="8"/>
    <n v="64715"/>
    <n v="352359"/>
  </r>
  <r>
    <s v="Shampoo"/>
    <s v="Volumizing"/>
    <x v="3"/>
    <x v="24"/>
    <x v="1"/>
    <x v="2"/>
    <n v="9"/>
    <n v="73500"/>
    <n v="403186"/>
  </r>
  <r>
    <s v="Shampoo"/>
    <s v="Volumizing"/>
    <x v="3"/>
    <x v="24"/>
    <x v="1"/>
    <x v="2"/>
    <n v="10"/>
    <n v="73787"/>
    <n v="405993"/>
  </r>
  <r>
    <s v="Shampoo"/>
    <s v="Volumizing"/>
    <x v="3"/>
    <x v="24"/>
    <x v="1"/>
    <x v="2"/>
    <n v="11"/>
    <n v="61943"/>
    <n v="340382"/>
  </r>
  <r>
    <s v="Shampoo"/>
    <s v="Volumizing"/>
    <x v="3"/>
    <x v="24"/>
    <x v="1"/>
    <x v="2"/>
    <n v="12"/>
    <n v="69545"/>
    <n v="382683"/>
  </r>
  <r>
    <s v="Shampoo"/>
    <s v="Volumizing"/>
    <x v="3"/>
    <x v="24"/>
    <x v="1"/>
    <x v="3"/>
    <n v="1"/>
    <n v="60753"/>
    <n v="337722"/>
  </r>
  <r>
    <s v="Shampoo"/>
    <s v="Volumizing"/>
    <x v="3"/>
    <x v="24"/>
    <x v="1"/>
    <x v="3"/>
    <n v="2"/>
    <n v="64960"/>
    <n v="360402"/>
  </r>
  <r>
    <s v="Shampoo"/>
    <s v="Volumizing"/>
    <x v="3"/>
    <x v="24"/>
    <x v="1"/>
    <x v="3"/>
    <n v="3"/>
    <n v="71162"/>
    <n v="395864"/>
  </r>
  <r>
    <s v="Shampoo"/>
    <s v="Volumizing"/>
    <x v="3"/>
    <x v="24"/>
    <x v="1"/>
    <x v="3"/>
    <n v="4"/>
    <n v="73143"/>
    <n v="406672"/>
  </r>
  <r>
    <s v="Shampoo"/>
    <s v="Volumizing"/>
    <x v="3"/>
    <x v="24"/>
    <x v="1"/>
    <x v="3"/>
    <n v="5"/>
    <n v="70518"/>
    <n v="399490"/>
  </r>
  <r>
    <s v="Shampoo"/>
    <s v="Volumizing"/>
    <x v="3"/>
    <x v="24"/>
    <x v="1"/>
    <x v="3"/>
    <n v="6"/>
    <n v="75271"/>
    <n v="422240"/>
  </r>
  <r>
    <s v="Shampoo"/>
    <s v="Volumizing"/>
    <x v="3"/>
    <x v="24"/>
    <x v="1"/>
    <x v="3"/>
    <n v="7"/>
    <n v="79156"/>
    <n v="446579"/>
  </r>
  <r>
    <s v="Shampoo"/>
    <s v="Volumizing"/>
    <x v="3"/>
    <x v="24"/>
    <x v="1"/>
    <x v="3"/>
    <n v="8"/>
    <n v="66822"/>
    <n v="378357"/>
  </r>
  <r>
    <s v="Shampoo"/>
    <s v="Volumizing"/>
    <x v="3"/>
    <x v="24"/>
    <x v="1"/>
    <x v="3"/>
    <n v="9"/>
    <n v="75292"/>
    <n v="424802"/>
  </r>
  <r>
    <s v="Shampoo"/>
    <s v="Volumizing"/>
    <x v="3"/>
    <x v="24"/>
    <x v="1"/>
    <x v="3"/>
    <n v="10"/>
    <n v="75992"/>
    <n v="427805"/>
  </r>
  <r>
    <s v="Shampoo"/>
    <s v="Volumizing"/>
    <x v="3"/>
    <x v="24"/>
    <x v="1"/>
    <x v="3"/>
    <n v="11"/>
    <n v="70077"/>
    <n v="395276"/>
  </r>
  <r>
    <s v="Shampoo"/>
    <s v="Volumizing"/>
    <x v="3"/>
    <x v="24"/>
    <x v="1"/>
    <x v="3"/>
    <n v="12"/>
    <n v="77196"/>
    <n v="434518"/>
  </r>
  <r>
    <s v="Shampoo"/>
    <s v="Volumizing"/>
    <x v="3"/>
    <x v="24"/>
    <x v="1"/>
    <x v="4"/>
    <n v="1"/>
    <n v="72968"/>
    <n v="413252"/>
  </r>
  <r>
    <s v="Shampoo"/>
    <s v="Volumizing"/>
    <x v="3"/>
    <x v="24"/>
    <x v="1"/>
    <x v="4"/>
    <n v="2"/>
    <n v="63483"/>
    <n v="356839"/>
  </r>
  <r>
    <s v="Shampoo"/>
    <s v="Volumizing"/>
    <x v="3"/>
    <x v="24"/>
    <x v="1"/>
    <x v="4"/>
    <n v="3"/>
    <n v="74529"/>
    <n v="420735"/>
  </r>
  <r>
    <s v="Shampoo"/>
    <s v="Volumizing"/>
    <x v="3"/>
    <x v="24"/>
    <x v="1"/>
    <x v="4"/>
    <n v="4"/>
    <n v="65191"/>
    <n v="367745"/>
  </r>
  <r>
    <s v="Shampoo"/>
    <s v="Volumizing"/>
    <x v="3"/>
    <x v="24"/>
    <x v="1"/>
    <x v="4"/>
    <n v="5"/>
    <n v="78855"/>
    <n v="449694"/>
  </r>
  <r>
    <s v="Shampoo"/>
    <s v="Volumizing"/>
    <x v="3"/>
    <x v="24"/>
    <x v="1"/>
    <x v="4"/>
    <n v="6"/>
    <n v="75705"/>
    <n v="435057"/>
  </r>
  <r>
    <s v="Shampoo"/>
    <s v="Volumizing"/>
    <x v="3"/>
    <x v="24"/>
    <x v="1"/>
    <x v="4"/>
    <n v="7"/>
    <n v="76706"/>
    <n v="449722"/>
  </r>
  <r>
    <s v="Shampoo"/>
    <s v="Volumizing"/>
    <x v="3"/>
    <x v="24"/>
    <x v="1"/>
    <x v="4"/>
    <n v="8"/>
    <n v="72331"/>
    <n v="424802"/>
  </r>
  <r>
    <s v="Shampoo"/>
    <s v="Volumizing"/>
    <x v="3"/>
    <x v="24"/>
    <x v="1"/>
    <x v="4"/>
    <n v="9"/>
    <n v="76125"/>
    <n v="471324"/>
  </r>
  <r>
    <s v="Shampoo"/>
    <s v="Volumizing"/>
    <x v="3"/>
    <x v="24"/>
    <x v="1"/>
    <x v="4"/>
    <n v="10"/>
    <n v="79093"/>
    <n v="490252"/>
  </r>
  <r>
    <s v="Shampoo"/>
    <s v="Volumizing"/>
    <x v="3"/>
    <x v="24"/>
    <x v="1"/>
    <x v="4"/>
    <n v="11"/>
    <n v="74137"/>
    <n v="458696"/>
  </r>
  <r>
    <s v="Shampoo"/>
    <s v="Volumizing"/>
    <x v="3"/>
    <x v="24"/>
    <x v="1"/>
    <x v="4"/>
    <n v="12"/>
    <n v="79856"/>
    <n v="495992"/>
  </r>
  <r>
    <s v="Shampoo"/>
    <s v="Volumizing"/>
    <x v="3"/>
    <x v="24"/>
    <x v="1"/>
    <x v="5"/>
    <n v="1"/>
    <n v="78778"/>
    <n v="485422"/>
  </r>
  <r>
    <s v="Shampoo"/>
    <s v="Volumizing"/>
    <x v="3"/>
    <x v="24"/>
    <x v="1"/>
    <x v="5"/>
    <n v="2"/>
    <n v="79765"/>
    <n v="499037"/>
  </r>
  <r>
    <s v="Shampoo"/>
    <s v="Volumizing"/>
    <x v="3"/>
    <x v="24"/>
    <x v="1"/>
    <x v="5"/>
    <n v="3"/>
    <n v="84665"/>
    <n v="539196"/>
  </r>
  <r>
    <s v="Shampoo"/>
    <s v="Volumizing"/>
    <x v="3"/>
    <x v="24"/>
    <x v="2"/>
    <x v="0"/>
    <n v="1"/>
    <n v="46613"/>
    <n v="251013"/>
  </r>
  <r>
    <s v="Shampoo"/>
    <s v="Volumizing"/>
    <x v="3"/>
    <x v="24"/>
    <x v="2"/>
    <x v="0"/>
    <n v="2"/>
    <n v="43512"/>
    <n v="232841"/>
  </r>
  <r>
    <s v="Shampoo"/>
    <s v="Volumizing"/>
    <x v="3"/>
    <x v="24"/>
    <x v="2"/>
    <x v="0"/>
    <n v="3"/>
    <n v="56154"/>
    <n v="301560"/>
  </r>
  <r>
    <s v="Shampoo"/>
    <s v="Volumizing"/>
    <x v="3"/>
    <x v="24"/>
    <x v="2"/>
    <x v="0"/>
    <n v="4"/>
    <n v="50757"/>
    <n v="271964"/>
  </r>
  <r>
    <s v="Shampoo"/>
    <s v="Volumizing"/>
    <x v="3"/>
    <x v="24"/>
    <x v="2"/>
    <x v="0"/>
    <n v="5"/>
    <n v="51786"/>
    <n v="277767"/>
  </r>
  <r>
    <s v="Shampoo"/>
    <s v="Volumizing"/>
    <x v="3"/>
    <x v="24"/>
    <x v="2"/>
    <x v="0"/>
    <n v="6"/>
    <n v="52157"/>
    <n v="281897"/>
  </r>
  <r>
    <s v="Shampoo"/>
    <s v="Volumizing"/>
    <x v="3"/>
    <x v="24"/>
    <x v="2"/>
    <x v="0"/>
    <n v="7"/>
    <n v="48636"/>
    <n v="260554"/>
  </r>
  <r>
    <s v="Shampoo"/>
    <s v="Volumizing"/>
    <x v="3"/>
    <x v="24"/>
    <x v="2"/>
    <x v="0"/>
    <n v="8"/>
    <n v="47999"/>
    <n v="257936"/>
  </r>
  <r>
    <s v="Shampoo"/>
    <s v="Volumizing"/>
    <x v="3"/>
    <x v="24"/>
    <x v="2"/>
    <x v="0"/>
    <n v="9"/>
    <n v="51156"/>
    <n v="276787"/>
  </r>
  <r>
    <s v="Shampoo"/>
    <s v="Volumizing"/>
    <x v="3"/>
    <x v="24"/>
    <x v="2"/>
    <x v="0"/>
    <n v="10"/>
    <n v="60396"/>
    <n v="327264"/>
  </r>
  <r>
    <s v="Shampoo"/>
    <s v="Volumizing"/>
    <x v="3"/>
    <x v="24"/>
    <x v="2"/>
    <x v="0"/>
    <n v="11"/>
    <n v="46935"/>
    <n v="253617"/>
  </r>
  <r>
    <s v="Shampoo"/>
    <s v="Volumizing"/>
    <x v="3"/>
    <x v="24"/>
    <x v="2"/>
    <x v="0"/>
    <n v="12"/>
    <n v="46879"/>
    <n v="252623"/>
  </r>
  <r>
    <s v="Shampoo"/>
    <s v="Volumizing"/>
    <x v="3"/>
    <x v="24"/>
    <x v="2"/>
    <x v="1"/>
    <n v="1"/>
    <n v="47425"/>
    <n v="256823"/>
  </r>
  <r>
    <s v="Shampoo"/>
    <s v="Volumizing"/>
    <x v="3"/>
    <x v="24"/>
    <x v="2"/>
    <x v="1"/>
    <n v="2"/>
    <n v="44982"/>
    <n v="243061"/>
  </r>
  <r>
    <s v="Shampoo"/>
    <s v="Volumizing"/>
    <x v="3"/>
    <x v="24"/>
    <x v="2"/>
    <x v="1"/>
    <n v="3"/>
    <n v="50260"/>
    <n v="272489"/>
  </r>
  <r>
    <s v="Shampoo"/>
    <s v="Volumizing"/>
    <x v="3"/>
    <x v="24"/>
    <x v="2"/>
    <x v="1"/>
    <n v="4"/>
    <n v="48405"/>
    <n v="264166"/>
  </r>
  <r>
    <s v="Shampoo"/>
    <s v="Volumizing"/>
    <x v="3"/>
    <x v="24"/>
    <x v="2"/>
    <x v="1"/>
    <n v="5"/>
    <n v="51275"/>
    <n v="279909"/>
  </r>
  <r>
    <s v="Shampoo"/>
    <s v="Volumizing"/>
    <x v="3"/>
    <x v="24"/>
    <x v="2"/>
    <x v="1"/>
    <n v="6"/>
    <n v="47999"/>
    <n v="260848"/>
  </r>
  <r>
    <s v="Shampoo"/>
    <s v="Volumizing"/>
    <x v="3"/>
    <x v="24"/>
    <x v="2"/>
    <x v="1"/>
    <n v="7"/>
    <n v="46053"/>
    <n v="250761"/>
  </r>
  <r>
    <s v="Shampoo"/>
    <s v="Volumizing"/>
    <x v="3"/>
    <x v="24"/>
    <x v="2"/>
    <x v="1"/>
    <n v="8"/>
    <n v="38556"/>
    <n v="208978"/>
  </r>
  <r>
    <s v="Shampoo"/>
    <s v="Volumizing"/>
    <x v="3"/>
    <x v="24"/>
    <x v="2"/>
    <x v="1"/>
    <n v="9"/>
    <n v="45052"/>
    <n v="244804"/>
  </r>
  <r>
    <s v="Shampoo"/>
    <s v="Volumizing"/>
    <x v="3"/>
    <x v="24"/>
    <x v="2"/>
    <x v="1"/>
    <n v="10"/>
    <n v="51086"/>
    <n v="279139"/>
  </r>
  <r>
    <s v="Shampoo"/>
    <s v="Volumizing"/>
    <x v="3"/>
    <x v="24"/>
    <x v="2"/>
    <x v="1"/>
    <n v="11"/>
    <n v="46823"/>
    <n v="254212"/>
  </r>
  <r>
    <s v="Shampoo"/>
    <s v="Volumizing"/>
    <x v="3"/>
    <x v="24"/>
    <x v="2"/>
    <x v="1"/>
    <n v="12"/>
    <n v="44107"/>
    <n v="239001"/>
  </r>
  <r>
    <s v="Shampoo"/>
    <s v="Volumizing"/>
    <x v="3"/>
    <x v="24"/>
    <x v="2"/>
    <x v="2"/>
    <n v="1"/>
    <n v="44968"/>
    <n v="244916"/>
  </r>
  <r>
    <s v="Shampoo"/>
    <s v="Volumizing"/>
    <x v="3"/>
    <x v="24"/>
    <x v="2"/>
    <x v="2"/>
    <n v="2"/>
    <n v="41657"/>
    <n v="225435"/>
  </r>
  <r>
    <s v="Shampoo"/>
    <s v="Volumizing"/>
    <x v="3"/>
    <x v="24"/>
    <x v="2"/>
    <x v="2"/>
    <n v="3"/>
    <n v="50099"/>
    <n v="271544"/>
  </r>
  <r>
    <s v="Shampoo"/>
    <s v="Volumizing"/>
    <x v="3"/>
    <x v="24"/>
    <x v="2"/>
    <x v="2"/>
    <n v="4"/>
    <n v="42385"/>
    <n v="230706"/>
  </r>
  <r>
    <s v="Shampoo"/>
    <s v="Volumizing"/>
    <x v="3"/>
    <x v="24"/>
    <x v="2"/>
    <x v="2"/>
    <n v="5"/>
    <n v="34356"/>
    <n v="185913"/>
  </r>
  <r>
    <s v="Shampoo"/>
    <s v="Volumizing"/>
    <x v="3"/>
    <x v="24"/>
    <x v="2"/>
    <x v="2"/>
    <n v="6"/>
    <n v="40103"/>
    <n v="216986"/>
  </r>
  <r>
    <s v="Shampoo"/>
    <s v="Volumizing"/>
    <x v="3"/>
    <x v="24"/>
    <x v="2"/>
    <x v="2"/>
    <n v="7"/>
    <n v="41909"/>
    <n v="228676"/>
  </r>
  <r>
    <s v="Shampoo"/>
    <s v="Volumizing"/>
    <x v="3"/>
    <x v="24"/>
    <x v="2"/>
    <x v="2"/>
    <n v="8"/>
    <n v="31402"/>
    <n v="170520"/>
  </r>
  <r>
    <s v="Shampoo"/>
    <s v="Volumizing"/>
    <x v="3"/>
    <x v="24"/>
    <x v="2"/>
    <x v="2"/>
    <n v="9"/>
    <n v="37485"/>
    <n v="203798"/>
  </r>
  <r>
    <s v="Shampoo"/>
    <s v="Volumizing"/>
    <x v="3"/>
    <x v="24"/>
    <x v="2"/>
    <x v="2"/>
    <n v="10"/>
    <n v="43435"/>
    <n v="237013"/>
  </r>
  <r>
    <s v="Shampoo"/>
    <s v="Volumizing"/>
    <x v="3"/>
    <x v="24"/>
    <x v="2"/>
    <x v="2"/>
    <n v="11"/>
    <n v="37849"/>
    <n v="206983"/>
  </r>
  <r>
    <s v="Shampoo"/>
    <s v="Volumizing"/>
    <x v="3"/>
    <x v="24"/>
    <x v="2"/>
    <x v="2"/>
    <n v="12"/>
    <n v="39466"/>
    <n v="217224"/>
  </r>
  <r>
    <s v="Shampoo"/>
    <s v="Volumizing"/>
    <x v="3"/>
    <x v="24"/>
    <x v="2"/>
    <x v="3"/>
    <n v="1"/>
    <n v="38584"/>
    <n v="212002"/>
  </r>
  <r>
    <s v="Shampoo"/>
    <s v="Volumizing"/>
    <x v="3"/>
    <x v="24"/>
    <x v="2"/>
    <x v="3"/>
    <n v="2"/>
    <n v="37751"/>
    <n v="209251"/>
  </r>
  <r>
    <s v="Shampoo"/>
    <s v="Volumizing"/>
    <x v="3"/>
    <x v="24"/>
    <x v="2"/>
    <x v="3"/>
    <n v="3"/>
    <n v="41132"/>
    <n v="226744"/>
  </r>
  <r>
    <s v="Shampoo"/>
    <s v="Volumizing"/>
    <x v="3"/>
    <x v="24"/>
    <x v="2"/>
    <x v="3"/>
    <n v="4"/>
    <n v="37947"/>
    <n v="209440"/>
  </r>
  <r>
    <s v="Shampoo"/>
    <s v="Volumizing"/>
    <x v="3"/>
    <x v="24"/>
    <x v="2"/>
    <x v="3"/>
    <n v="5"/>
    <n v="38185"/>
    <n v="214137"/>
  </r>
  <r>
    <s v="Shampoo"/>
    <s v="Volumizing"/>
    <x v="3"/>
    <x v="24"/>
    <x v="2"/>
    <x v="3"/>
    <n v="6"/>
    <n v="46641"/>
    <n v="261331"/>
  </r>
  <r>
    <s v="Shampoo"/>
    <s v="Volumizing"/>
    <x v="3"/>
    <x v="24"/>
    <x v="2"/>
    <x v="3"/>
    <n v="7"/>
    <n v="41629"/>
    <n v="233324"/>
  </r>
  <r>
    <s v="Shampoo"/>
    <s v="Volumizing"/>
    <x v="3"/>
    <x v="24"/>
    <x v="2"/>
    <x v="3"/>
    <n v="8"/>
    <n v="37051"/>
    <n v="206087"/>
  </r>
  <r>
    <s v="Shampoo"/>
    <s v="Volumizing"/>
    <x v="3"/>
    <x v="24"/>
    <x v="2"/>
    <x v="3"/>
    <n v="9"/>
    <n v="41209"/>
    <n v="229915"/>
  </r>
  <r>
    <s v="Shampoo"/>
    <s v="Volumizing"/>
    <x v="3"/>
    <x v="24"/>
    <x v="2"/>
    <x v="3"/>
    <n v="10"/>
    <n v="44849"/>
    <n v="250404"/>
  </r>
  <r>
    <s v="Shampoo"/>
    <s v="Volumizing"/>
    <x v="3"/>
    <x v="24"/>
    <x v="2"/>
    <x v="3"/>
    <n v="11"/>
    <n v="44828"/>
    <n v="251580"/>
  </r>
  <r>
    <s v="Shampoo"/>
    <s v="Volumizing"/>
    <x v="3"/>
    <x v="24"/>
    <x v="2"/>
    <x v="3"/>
    <n v="12"/>
    <n v="44464"/>
    <n v="248416"/>
  </r>
  <r>
    <s v="Shampoo"/>
    <s v="Volumizing"/>
    <x v="3"/>
    <x v="24"/>
    <x v="2"/>
    <x v="4"/>
    <n v="1"/>
    <n v="38724"/>
    <n v="217056"/>
  </r>
  <r>
    <s v="Shampoo"/>
    <s v="Volumizing"/>
    <x v="3"/>
    <x v="24"/>
    <x v="2"/>
    <x v="4"/>
    <n v="2"/>
    <n v="40719"/>
    <n v="227038"/>
  </r>
  <r>
    <s v="Shampoo"/>
    <s v="Volumizing"/>
    <x v="3"/>
    <x v="24"/>
    <x v="2"/>
    <x v="4"/>
    <n v="3"/>
    <n v="46851"/>
    <n v="260554"/>
  </r>
  <r>
    <s v="Shampoo"/>
    <s v="Volumizing"/>
    <x v="3"/>
    <x v="24"/>
    <x v="2"/>
    <x v="4"/>
    <n v="4"/>
    <n v="41825"/>
    <n v="233744"/>
  </r>
  <r>
    <s v="Shampoo"/>
    <s v="Volumizing"/>
    <x v="3"/>
    <x v="24"/>
    <x v="2"/>
    <x v="4"/>
    <n v="5"/>
    <n v="43246"/>
    <n v="243439"/>
  </r>
  <r>
    <s v="Shampoo"/>
    <s v="Volumizing"/>
    <x v="3"/>
    <x v="24"/>
    <x v="2"/>
    <x v="4"/>
    <n v="6"/>
    <n v="45185"/>
    <n v="255948"/>
  </r>
  <r>
    <s v="Shampoo"/>
    <s v="Volumizing"/>
    <x v="3"/>
    <x v="24"/>
    <x v="2"/>
    <x v="4"/>
    <n v="7"/>
    <n v="41930"/>
    <n v="236677"/>
  </r>
  <r>
    <s v="Shampoo"/>
    <s v="Volumizing"/>
    <x v="3"/>
    <x v="24"/>
    <x v="2"/>
    <x v="4"/>
    <n v="8"/>
    <n v="37975"/>
    <n v="219023"/>
  </r>
  <r>
    <s v="Shampoo"/>
    <s v="Volumizing"/>
    <x v="3"/>
    <x v="24"/>
    <x v="2"/>
    <x v="4"/>
    <n v="9"/>
    <n v="43960"/>
    <n v="268142"/>
  </r>
  <r>
    <s v="Shampoo"/>
    <s v="Volumizing"/>
    <x v="3"/>
    <x v="24"/>
    <x v="2"/>
    <x v="4"/>
    <n v="10"/>
    <n v="45598"/>
    <n v="281169"/>
  </r>
  <r>
    <s v="Shampoo"/>
    <s v="Volumizing"/>
    <x v="3"/>
    <x v="24"/>
    <x v="2"/>
    <x v="4"/>
    <n v="11"/>
    <n v="46683"/>
    <n v="289331"/>
  </r>
  <r>
    <s v="Shampoo"/>
    <s v="Volumizing"/>
    <x v="3"/>
    <x v="24"/>
    <x v="2"/>
    <x v="4"/>
    <n v="12"/>
    <n v="46326"/>
    <n v="284382"/>
  </r>
  <r>
    <s v="Shampoo"/>
    <s v="Volumizing"/>
    <x v="3"/>
    <x v="24"/>
    <x v="2"/>
    <x v="5"/>
    <n v="1"/>
    <n v="49637"/>
    <n v="305865"/>
  </r>
  <r>
    <s v="Shampoo"/>
    <s v="Volumizing"/>
    <x v="3"/>
    <x v="24"/>
    <x v="2"/>
    <x v="5"/>
    <n v="2"/>
    <n v="47831"/>
    <n v="292299"/>
  </r>
  <r>
    <s v="Shampoo"/>
    <s v="Volumizing"/>
    <x v="3"/>
    <x v="24"/>
    <x v="2"/>
    <x v="5"/>
    <n v="3"/>
    <n v="54215"/>
    <n v="340095"/>
  </r>
  <r>
    <m/>
    <m/>
    <x v="17"/>
    <x v="25"/>
    <x v="3"/>
    <x v="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3">
  <r>
    <s v="Shampoo"/>
    <x v="0"/>
    <s v="Apex Trading Co."/>
    <x v="0"/>
    <x v="0"/>
    <x v="0"/>
    <x v="0"/>
    <n v="11560"/>
    <n v="62800"/>
    <n v="11560"/>
    <n v="62800"/>
    <n v="11560"/>
    <n v="62800"/>
  </r>
  <r>
    <s v="Shampoo"/>
    <x v="0"/>
    <s v="Apex Trading Co."/>
    <x v="0"/>
    <x v="0"/>
    <x v="0"/>
    <x v="1"/>
    <n v="10750"/>
    <n v="58360"/>
    <n v="22310"/>
    <n v="121160"/>
    <n v="22310"/>
    <n v="121160"/>
  </r>
  <r>
    <s v="Shampoo"/>
    <x v="0"/>
    <s v="Apex Trading Co."/>
    <x v="0"/>
    <x v="0"/>
    <x v="0"/>
    <x v="2"/>
    <n v="11020"/>
    <n v="59840"/>
    <n v="33330"/>
    <n v="181000"/>
    <n v="33330"/>
    <n v="181000"/>
  </r>
  <r>
    <s v="Shampoo"/>
    <x v="0"/>
    <s v="Apex Trading Co."/>
    <x v="0"/>
    <x v="0"/>
    <x v="0"/>
    <x v="3"/>
    <n v="11310"/>
    <n v="61400"/>
    <n v="44640"/>
    <n v="242400"/>
    <n v="44640"/>
    <n v="242400"/>
  </r>
  <r>
    <s v="Shampoo"/>
    <x v="0"/>
    <s v="Apex Trading Co."/>
    <x v="0"/>
    <x v="0"/>
    <x v="0"/>
    <x v="4"/>
    <n v="13780"/>
    <n v="74870"/>
    <n v="58420"/>
    <n v="317270"/>
    <n v="58420"/>
    <n v="317270"/>
  </r>
  <r>
    <s v="Shampoo"/>
    <x v="0"/>
    <s v="Apex Trading Co."/>
    <x v="0"/>
    <x v="0"/>
    <x v="0"/>
    <x v="5"/>
    <n v="13260"/>
    <n v="72050"/>
    <n v="71680"/>
    <n v="389320"/>
    <n v="71680"/>
    <n v="389320"/>
  </r>
  <r>
    <s v="Shampoo"/>
    <x v="0"/>
    <s v="Apex Trading Co."/>
    <x v="0"/>
    <x v="0"/>
    <x v="0"/>
    <x v="6"/>
    <n v="11710"/>
    <n v="63620"/>
    <n v="83390"/>
    <n v="452940"/>
    <n v="83390"/>
    <n v="452940"/>
  </r>
  <r>
    <s v="Shampoo"/>
    <x v="0"/>
    <s v="Apex Trading Co."/>
    <x v="0"/>
    <x v="0"/>
    <x v="0"/>
    <x v="7"/>
    <n v="12800"/>
    <n v="69500"/>
    <n v="96190"/>
    <n v="522440"/>
    <n v="96190"/>
    <n v="522440"/>
  </r>
  <r>
    <s v="Shampoo"/>
    <x v="0"/>
    <s v="Apex Trading Co."/>
    <x v="0"/>
    <x v="0"/>
    <x v="0"/>
    <x v="8"/>
    <n v="9140"/>
    <n v="49640"/>
    <n v="105330"/>
    <n v="572080"/>
    <n v="105330"/>
    <n v="572080"/>
  </r>
  <r>
    <s v="Shampoo"/>
    <x v="0"/>
    <s v="Apex Trading Co."/>
    <x v="0"/>
    <x v="0"/>
    <x v="0"/>
    <x v="9"/>
    <n v="11690"/>
    <n v="63460"/>
    <n v="117020"/>
    <n v="635540"/>
    <n v="117020"/>
    <n v="635540"/>
  </r>
  <r>
    <s v="Shampoo"/>
    <x v="0"/>
    <s v="Apex Trading Co."/>
    <x v="0"/>
    <x v="0"/>
    <x v="0"/>
    <x v="10"/>
    <n v="9520"/>
    <n v="51710"/>
    <n v="126540"/>
    <n v="687250"/>
    <n v="126540"/>
    <n v="687250"/>
  </r>
  <r>
    <s v="Shampoo"/>
    <x v="0"/>
    <s v="Apex Trading Co."/>
    <x v="0"/>
    <x v="0"/>
    <x v="0"/>
    <x v="11"/>
    <n v="13110"/>
    <n v="71200"/>
    <n v="139650"/>
    <n v="758450"/>
    <n v="139650"/>
    <n v="758450"/>
  </r>
  <r>
    <s v="Shampoo"/>
    <x v="0"/>
    <s v="Apex Trading Co."/>
    <x v="0"/>
    <x v="0"/>
    <x v="1"/>
    <x v="0"/>
    <n v="9280"/>
    <n v="55560"/>
    <n v="9280"/>
    <n v="55560"/>
    <n v="137370"/>
    <n v="751210"/>
  </r>
  <r>
    <s v="Shampoo"/>
    <x v="0"/>
    <s v="Apex Trading Co."/>
    <x v="0"/>
    <x v="0"/>
    <x v="1"/>
    <x v="1"/>
    <n v="11380"/>
    <n v="68140"/>
    <n v="20660"/>
    <n v="123700"/>
    <n v="138000"/>
    <n v="760990"/>
  </r>
  <r>
    <s v="Shampoo"/>
    <x v="0"/>
    <s v="Apex Trading Co."/>
    <x v="0"/>
    <x v="0"/>
    <x v="1"/>
    <x v="2"/>
    <n v="10990"/>
    <n v="65840"/>
    <n v="31650"/>
    <n v="189540"/>
    <n v="137970"/>
    <n v="766990"/>
  </r>
  <r>
    <s v="Shampoo"/>
    <x v="0"/>
    <s v="Apex Trading Co."/>
    <x v="0"/>
    <x v="0"/>
    <x v="1"/>
    <x v="3"/>
    <n v="11920"/>
    <n v="71430"/>
    <n v="43570"/>
    <n v="260970"/>
    <n v="138580"/>
    <n v="777020"/>
  </r>
  <r>
    <s v="Shampoo"/>
    <x v="0"/>
    <s v="Apex Trading Co."/>
    <x v="0"/>
    <x v="0"/>
    <x v="1"/>
    <x v="4"/>
    <n v="10080"/>
    <n v="60330"/>
    <n v="53650"/>
    <n v="321300"/>
    <n v="134880"/>
    <n v="762480"/>
  </r>
  <r>
    <s v="Shampoo"/>
    <x v="0"/>
    <s v="Apex Trading Co."/>
    <x v="0"/>
    <x v="0"/>
    <x v="1"/>
    <x v="5"/>
    <n v="9190"/>
    <n v="55050"/>
    <n v="62840"/>
    <n v="376350"/>
    <n v="130810"/>
    <n v="745480"/>
  </r>
  <r>
    <s v="Shampoo"/>
    <x v="0"/>
    <s v="Apex Trading Co."/>
    <x v="0"/>
    <x v="0"/>
    <x v="1"/>
    <x v="6"/>
    <n v="9430"/>
    <n v="56520"/>
    <n v="72270"/>
    <n v="432870"/>
    <n v="128530"/>
    <n v="738380"/>
  </r>
  <r>
    <s v="Shampoo"/>
    <x v="0"/>
    <s v="Apex Trading Co."/>
    <x v="0"/>
    <x v="0"/>
    <x v="1"/>
    <x v="7"/>
    <n v="7960"/>
    <n v="47700"/>
    <n v="80230"/>
    <n v="480570"/>
    <n v="123690"/>
    <n v="716580"/>
  </r>
  <r>
    <s v="Shampoo"/>
    <x v="0"/>
    <s v="Apex Trading Co."/>
    <x v="0"/>
    <x v="0"/>
    <x v="1"/>
    <x v="8"/>
    <n v="9110"/>
    <n v="54500"/>
    <n v="89340"/>
    <n v="535070"/>
    <n v="123660"/>
    <n v="721440"/>
  </r>
  <r>
    <s v="Shampoo"/>
    <x v="0"/>
    <s v="Apex Trading Co."/>
    <x v="0"/>
    <x v="0"/>
    <x v="1"/>
    <x v="9"/>
    <n v="9720"/>
    <n v="58230"/>
    <n v="99060"/>
    <n v="593300"/>
    <n v="121690"/>
    <n v="716210"/>
  </r>
  <r>
    <s v="Shampoo"/>
    <x v="0"/>
    <s v="Apex Trading Co."/>
    <x v="0"/>
    <x v="0"/>
    <x v="1"/>
    <x v="10"/>
    <n v="7430"/>
    <n v="44480"/>
    <n v="106490"/>
    <n v="637780"/>
    <n v="119600"/>
    <n v="708980"/>
  </r>
  <r>
    <s v="Shampoo"/>
    <x v="0"/>
    <s v="Apex Trading Co."/>
    <x v="0"/>
    <x v="0"/>
    <x v="1"/>
    <x v="11"/>
    <n v="8040"/>
    <n v="48180"/>
    <n v="114530"/>
    <n v="685960"/>
    <n v="114530"/>
    <n v="685960"/>
  </r>
  <r>
    <s v="Shampoo"/>
    <x v="0"/>
    <s v="Apex Trading Co."/>
    <x v="0"/>
    <x v="0"/>
    <x v="2"/>
    <x v="0"/>
    <n v="8170"/>
    <n v="48950"/>
    <n v="8170"/>
    <n v="48950"/>
    <n v="113420"/>
    <n v="679350"/>
  </r>
  <r>
    <s v="Shampoo"/>
    <x v="0"/>
    <s v="Apex Trading Co."/>
    <x v="0"/>
    <x v="0"/>
    <x v="2"/>
    <x v="1"/>
    <n v="7240"/>
    <n v="43390"/>
    <n v="15410"/>
    <n v="92340"/>
    <n v="109280"/>
    <n v="654600"/>
  </r>
  <r>
    <s v="Shampoo"/>
    <x v="0"/>
    <s v="Apex Trading Co."/>
    <x v="0"/>
    <x v="0"/>
    <x v="2"/>
    <x v="2"/>
    <n v="10530"/>
    <n v="63090"/>
    <n v="25940"/>
    <n v="155430"/>
    <n v="108820"/>
    <n v="651850"/>
  </r>
  <r>
    <s v="Shampoo"/>
    <x v="0"/>
    <s v="Apex Trading Co."/>
    <x v="0"/>
    <x v="0"/>
    <x v="2"/>
    <x v="3"/>
    <n v="8930"/>
    <n v="53510"/>
    <n v="34870"/>
    <n v="208940"/>
    <n v="105830"/>
    <n v="633930"/>
  </r>
  <r>
    <s v="Shampoo"/>
    <x v="0"/>
    <s v="Apex Trading Co."/>
    <x v="0"/>
    <x v="0"/>
    <x v="2"/>
    <x v="4"/>
    <n v="7250"/>
    <n v="43460"/>
    <n v="42120"/>
    <n v="252400"/>
    <n v="103000"/>
    <n v="617060"/>
  </r>
  <r>
    <s v="Shampoo"/>
    <x v="0"/>
    <s v="Apex Trading Co."/>
    <x v="0"/>
    <x v="0"/>
    <x v="2"/>
    <x v="5"/>
    <n v="8700"/>
    <n v="52140"/>
    <n v="50820"/>
    <n v="304540"/>
    <n v="102510"/>
    <n v="614150"/>
  </r>
  <r>
    <s v="Shampoo"/>
    <x v="0"/>
    <s v="Apex Trading Co."/>
    <x v="0"/>
    <x v="0"/>
    <x v="2"/>
    <x v="6"/>
    <n v="7170"/>
    <n v="42940"/>
    <n v="57990"/>
    <n v="347480"/>
    <n v="100250"/>
    <n v="600570"/>
  </r>
  <r>
    <s v="Shampoo"/>
    <x v="0"/>
    <s v="Apex Trading Co."/>
    <x v="0"/>
    <x v="0"/>
    <x v="2"/>
    <x v="7"/>
    <n v="7880"/>
    <n v="47160"/>
    <n v="65870"/>
    <n v="394640"/>
    <n v="100170"/>
    <n v="600030"/>
  </r>
  <r>
    <s v="Shampoo"/>
    <x v="0"/>
    <s v="Apex Trading Co."/>
    <x v="0"/>
    <x v="0"/>
    <x v="2"/>
    <x v="8"/>
    <n v="7330"/>
    <n v="43910"/>
    <n v="73200"/>
    <n v="438550"/>
    <n v="98390"/>
    <n v="589440"/>
  </r>
  <r>
    <s v="Shampoo"/>
    <x v="0"/>
    <s v="Apex Trading Co."/>
    <x v="0"/>
    <x v="0"/>
    <x v="2"/>
    <x v="9"/>
    <n v="8500"/>
    <n v="50920"/>
    <n v="81700"/>
    <n v="489470"/>
    <n v="97170"/>
    <n v="582130"/>
  </r>
  <r>
    <s v="Shampoo"/>
    <x v="0"/>
    <s v="Apex Trading Co."/>
    <x v="0"/>
    <x v="0"/>
    <x v="2"/>
    <x v="10"/>
    <n v="7210"/>
    <n v="43200"/>
    <n v="88910"/>
    <n v="532670"/>
    <n v="96950"/>
    <n v="580850"/>
  </r>
  <r>
    <s v="Shampoo"/>
    <x v="0"/>
    <s v="Apex Trading Co."/>
    <x v="0"/>
    <x v="0"/>
    <x v="2"/>
    <x v="11"/>
    <n v="8770"/>
    <n v="52550"/>
    <n v="97680"/>
    <n v="585220"/>
    <n v="97680"/>
    <n v="585220"/>
  </r>
  <r>
    <s v="Shampoo"/>
    <x v="0"/>
    <s v="Apex Trading Co."/>
    <x v="0"/>
    <x v="0"/>
    <x v="3"/>
    <x v="0"/>
    <n v="8950"/>
    <n v="53620"/>
    <n v="8950"/>
    <n v="53620"/>
    <n v="98460"/>
    <n v="589890"/>
  </r>
  <r>
    <s v="Shampoo"/>
    <x v="0"/>
    <s v="Apex Trading Co."/>
    <x v="0"/>
    <x v="0"/>
    <x v="3"/>
    <x v="1"/>
    <n v="6990"/>
    <n v="41850"/>
    <n v="15940"/>
    <n v="95470"/>
    <n v="98210"/>
    <n v="588350"/>
  </r>
  <r>
    <s v="Shampoo"/>
    <x v="0"/>
    <s v="Apex Trading Co."/>
    <x v="0"/>
    <x v="0"/>
    <x v="3"/>
    <x v="2"/>
    <n v="8110"/>
    <n v="48550"/>
    <n v="24050"/>
    <n v="144020"/>
    <n v="95790"/>
    <n v="573810"/>
  </r>
  <r>
    <s v="Shampoo"/>
    <x v="0"/>
    <s v="Apex Trading Co."/>
    <x v="0"/>
    <x v="0"/>
    <x v="3"/>
    <x v="3"/>
    <n v="7240"/>
    <n v="43370"/>
    <n v="31290"/>
    <n v="187390"/>
    <n v="94100"/>
    <n v="563670"/>
  </r>
  <r>
    <s v="Shampoo"/>
    <x v="0"/>
    <s v="Apex Trading Co."/>
    <x v="0"/>
    <x v="0"/>
    <x v="3"/>
    <x v="4"/>
    <n v="6700"/>
    <n v="40120"/>
    <n v="37990"/>
    <n v="227510"/>
    <n v="93550"/>
    <n v="560330"/>
  </r>
  <r>
    <s v="Shampoo"/>
    <x v="0"/>
    <s v="Apex Trading Co."/>
    <x v="0"/>
    <x v="0"/>
    <x v="3"/>
    <x v="5"/>
    <n v="7310"/>
    <n v="43810"/>
    <n v="45300"/>
    <n v="271320"/>
    <n v="92160"/>
    <n v="552000"/>
  </r>
  <r>
    <s v="Shampoo"/>
    <x v="0"/>
    <s v="Apex Trading Co."/>
    <x v="0"/>
    <x v="0"/>
    <x v="3"/>
    <x v="6"/>
    <n v="7390"/>
    <n v="44260"/>
    <n v="52690"/>
    <n v="315580"/>
    <n v="92380"/>
    <n v="553320"/>
  </r>
  <r>
    <s v="Shampoo"/>
    <x v="0"/>
    <s v="Apex Trading Co."/>
    <x v="0"/>
    <x v="0"/>
    <x v="3"/>
    <x v="7"/>
    <n v="6720"/>
    <n v="40240"/>
    <n v="59410"/>
    <n v="355820"/>
    <n v="91220"/>
    <n v="546400"/>
  </r>
  <r>
    <s v="Shampoo"/>
    <x v="0"/>
    <s v="Apex Trading Co."/>
    <x v="0"/>
    <x v="0"/>
    <x v="3"/>
    <x v="8"/>
    <n v="7110"/>
    <n v="42580"/>
    <n v="66520"/>
    <n v="398400"/>
    <n v="91000"/>
    <n v="545070"/>
  </r>
  <r>
    <s v="Shampoo"/>
    <x v="0"/>
    <s v="Apex Trading Co."/>
    <x v="0"/>
    <x v="0"/>
    <x v="3"/>
    <x v="9"/>
    <n v="7480"/>
    <n v="44810"/>
    <n v="74000"/>
    <n v="443210"/>
    <n v="89980"/>
    <n v="538960"/>
  </r>
  <r>
    <s v="Shampoo"/>
    <x v="0"/>
    <s v="Apex Trading Co."/>
    <x v="0"/>
    <x v="0"/>
    <x v="3"/>
    <x v="10"/>
    <n v="6100"/>
    <n v="36560"/>
    <n v="80100"/>
    <n v="479770"/>
    <n v="88870"/>
    <n v="532320"/>
  </r>
  <r>
    <s v="Shampoo"/>
    <x v="0"/>
    <s v="Apex Trading Co."/>
    <x v="0"/>
    <x v="0"/>
    <x v="3"/>
    <x v="11"/>
    <n v="7480"/>
    <n v="44810"/>
    <n v="87580"/>
    <n v="524580"/>
    <n v="87580"/>
    <n v="524580"/>
  </r>
  <r>
    <s v="Shampoo"/>
    <x v="0"/>
    <s v="Apex Trading Co."/>
    <x v="0"/>
    <x v="0"/>
    <x v="4"/>
    <x v="0"/>
    <n v="6660"/>
    <n v="39930"/>
    <n v="6660"/>
    <n v="39930"/>
    <n v="85290"/>
    <n v="510890"/>
  </r>
  <r>
    <s v="Shampoo"/>
    <x v="0"/>
    <s v="Apex Trading Co."/>
    <x v="0"/>
    <x v="0"/>
    <x v="4"/>
    <x v="1"/>
    <n v="6070"/>
    <n v="36340"/>
    <n v="12730"/>
    <n v="76270"/>
    <n v="84370"/>
    <n v="505380"/>
  </r>
  <r>
    <s v="Shampoo"/>
    <x v="0"/>
    <s v="Apex Trading Co."/>
    <x v="0"/>
    <x v="0"/>
    <x v="4"/>
    <x v="2"/>
    <n v="6850"/>
    <n v="41030"/>
    <n v="19580"/>
    <n v="117300"/>
    <n v="83110"/>
    <n v="497860"/>
  </r>
  <r>
    <s v="Shampoo"/>
    <x v="0"/>
    <s v="Apex Trading Co."/>
    <x v="0"/>
    <x v="0"/>
    <x v="4"/>
    <x v="3"/>
    <n v="6310"/>
    <n v="37800"/>
    <n v="25890"/>
    <n v="155100"/>
    <n v="82180"/>
    <n v="492290"/>
  </r>
  <r>
    <s v="Shampoo"/>
    <x v="0"/>
    <s v="Apex Trading Co."/>
    <x v="0"/>
    <x v="0"/>
    <x v="4"/>
    <x v="4"/>
    <n v="6270"/>
    <n v="37520"/>
    <n v="32160"/>
    <n v="192620"/>
    <n v="81750"/>
    <n v="489690"/>
  </r>
  <r>
    <s v="Shampoo"/>
    <x v="0"/>
    <s v="Apex Trading Co."/>
    <x v="0"/>
    <x v="0"/>
    <x v="4"/>
    <x v="5"/>
    <n v="7440"/>
    <n v="44580"/>
    <n v="39600"/>
    <n v="237200"/>
    <n v="81880"/>
    <n v="490460"/>
  </r>
  <r>
    <s v="Shampoo"/>
    <x v="0"/>
    <s v="Apex Trading Co."/>
    <x v="0"/>
    <x v="0"/>
    <x v="4"/>
    <x v="6"/>
    <n v="5420"/>
    <n v="32480"/>
    <n v="45020"/>
    <n v="269680"/>
    <n v="79910"/>
    <n v="478680"/>
  </r>
  <r>
    <s v="Shampoo"/>
    <x v="0"/>
    <s v="Apex Trading Co."/>
    <x v="0"/>
    <x v="0"/>
    <x v="4"/>
    <x v="7"/>
    <n v="6570"/>
    <n v="39300"/>
    <n v="51590"/>
    <n v="308980"/>
    <n v="79760"/>
    <n v="477740"/>
  </r>
  <r>
    <s v="Shampoo"/>
    <x v="0"/>
    <s v="Apex Trading Co."/>
    <x v="0"/>
    <x v="0"/>
    <x v="4"/>
    <x v="8"/>
    <n v="4930"/>
    <n v="29550"/>
    <n v="56520"/>
    <n v="338530"/>
    <n v="77580"/>
    <n v="464710"/>
  </r>
  <r>
    <s v="Shampoo"/>
    <x v="0"/>
    <s v="Apex Trading Co."/>
    <x v="0"/>
    <x v="0"/>
    <x v="4"/>
    <x v="9"/>
    <n v="4660"/>
    <n v="28660"/>
    <n v="61180"/>
    <n v="367190"/>
    <n v="74760"/>
    <n v="448560"/>
  </r>
  <r>
    <s v="Shampoo"/>
    <x v="0"/>
    <s v="Apex Trading Co."/>
    <x v="0"/>
    <x v="0"/>
    <x v="4"/>
    <x v="10"/>
    <n v="3460"/>
    <n v="23720"/>
    <n v="64640"/>
    <n v="390910"/>
    <n v="72120"/>
    <n v="435720"/>
  </r>
  <r>
    <s v="Shampoo"/>
    <x v="0"/>
    <s v="Apex Trading Co."/>
    <x v="0"/>
    <x v="0"/>
    <x v="4"/>
    <x v="11"/>
    <n v="2930"/>
    <n v="20120"/>
    <n v="67570"/>
    <n v="411030"/>
    <n v="67570"/>
    <n v="411030"/>
  </r>
  <r>
    <s v="Shampoo"/>
    <x v="0"/>
    <s v="Apex Trading Co."/>
    <x v="0"/>
    <x v="0"/>
    <x v="5"/>
    <x v="0"/>
    <n v="4310"/>
    <n v="29790"/>
    <n v="4310"/>
    <n v="29790"/>
    <n v="65220"/>
    <n v="400890"/>
  </r>
  <r>
    <s v="Shampoo"/>
    <x v="0"/>
    <s v="Apex Trading Co."/>
    <x v="0"/>
    <x v="0"/>
    <x v="5"/>
    <x v="1"/>
    <n v="5630"/>
    <n v="38970"/>
    <n v="9940"/>
    <n v="68760"/>
    <n v="64780"/>
    <n v="403520"/>
  </r>
  <r>
    <s v="Shampoo"/>
    <x v="0"/>
    <s v="Apex Trading Co."/>
    <x v="0"/>
    <x v="0"/>
    <x v="5"/>
    <x v="2"/>
    <n v="5660"/>
    <n v="39270"/>
    <n v="15600"/>
    <n v="108030"/>
    <n v="63590"/>
    <n v="401760"/>
  </r>
  <r>
    <s v="Shampoo"/>
    <x v="0"/>
    <s v="Apex Trading Co."/>
    <x v="0"/>
    <x v="1"/>
    <x v="0"/>
    <x v="0"/>
    <n v="10910"/>
    <n v="59250"/>
    <n v="10910"/>
    <n v="59250"/>
    <n v="10910"/>
    <n v="59250"/>
  </r>
  <r>
    <s v="Shampoo"/>
    <x v="0"/>
    <s v="Apex Trading Co."/>
    <x v="0"/>
    <x v="1"/>
    <x v="0"/>
    <x v="1"/>
    <n v="9650"/>
    <n v="52380"/>
    <n v="20560"/>
    <n v="111630"/>
    <n v="20560"/>
    <n v="111630"/>
  </r>
  <r>
    <s v="Shampoo"/>
    <x v="0"/>
    <s v="Apex Trading Co."/>
    <x v="0"/>
    <x v="1"/>
    <x v="0"/>
    <x v="2"/>
    <n v="11350"/>
    <n v="61660"/>
    <n v="31910"/>
    <n v="173290"/>
    <n v="31910"/>
    <n v="173290"/>
  </r>
  <r>
    <s v="Shampoo"/>
    <x v="0"/>
    <s v="Apex Trading Co."/>
    <x v="0"/>
    <x v="1"/>
    <x v="0"/>
    <x v="3"/>
    <n v="10870"/>
    <n v="59010"/>
    <n v="42780"/>
    <n v="232300"/>
    <n v="42780"/>
    <n v="232300"/>
  </r>
  <r>
    <s v="Shampoo"/>
    <x v="0"/>
    <s v="Apex Trading Co."/>
    <x v="0"/>
    <x v="1"/>
    <x v="0"/>
    <x v="4"/>
    <n v="11990"/>
    <n v="65080"/>
    <n v="54770"/>
    <n v="297380"/>
    <n v="54770"/>
    <n v="297380"/>
  </r>
  <r>
    <s v="Shampoo"/>
    <x v="0"/>
    <s v="Apex Trading Co."/>
    <x v="0"/>
    <x v="1"/>
    <x v="0"/>
    <x v="5"/>
    <n v="10610"/>
    <n v="57630"/>
    <n v="65380"/>
    <n v="355010"/>
    <n v="65380"/>
    <n v="355010"/>
  </r>
  <r>
    <s v="Shampoo"/>
    <x v="0"/>
    <s v="Apex Trading Co."/>
    <x v="0"/>
    <x v="1"/>
    <x v="0"/>
    <x v="6"/>
    <n v="10900"/>
    <n v="59170"/>
    <n v="76280"/>
    <n v="414180"/>
    <n v="76280"/>
    <n v="414180"/>
  </r>
  <r>
    <s v="Shampoo"/>
    <x v="0"/>
    <s v="Apex Trading Co."/>
    <x v="0"/>
    <x v="1"/>
    <x v="0"/>
    <x v="7"/>
    <n v="9390"/>
    <n v="50990"/>
    <n v="85670"/>
    <n v="465170"/>
    <n v="85670"/>
    <n v="465170"/>
  </r>
  <r>
    <s v="Shampoo"/>
    <x v="0"/>
    <s v="Apex Trading Co."/>
    <x v="0"/>
    <x v="1"/>
    <x v="0"/>
    <x v="8"/>
    <n v="8860"/>
    <n v="48130"/>
    <n v="94530"/>
    <n v="513300"/>
    <n v="94530"/>
    <n v="513300"/>
  </r>
  <r>
    <s v="Shampoo"/>
    <x v="0"/>
    <s v="Apex Trading Co."/>
    <x v="0"/>
    <x v="1"/>
    <x v="0"/>
    <x v="9"/>
    <n v="10170"/>
    <n v="55200"/>
    <n v="104700"/>
    <n v="568500"/>
    <n v="104700"/>
    <n v="568500"/>
  </r>
  <r>
    <s v="Shampoo"/>
    <x v="0"/>
    <s v="Apex Trading Co."/>
    <x v="0"/>
    <x v="1"/>
    <x v="0"/>
    <x v="10"/>
    <n v="9260"/>
    <n v="50290"/>
    <n v="113960"/>
    <n v="618790"/>
    <n v="113960"/>
    <n v="618790"/>
  </r>
  <r>
    <s v="Shampoo"/>
    <x v="0"/>
    <s v="Apex Trading Co."/>
    <x v="0"/>
    <x v="1"/>
    <x v="0"/>
    <x v="11"/>
    <n v="10310"/>
    <n v="55960"/>
    <n v="124270"/>
    <n v="674750"/>
    <n v="124270"/>
    <n v="674750"/>
  </r>
  <r>
    <s v="Shampoo"/>
    <x v="0"/>
    <s v="Apex Trading Co."/>
    <x v="0"/>
    <x v="1"/>
    <x v="1"/>
    <x v="0"/>
    <n v="10290"/>
    <n v="61640"/>
    <n v="10290"/>
    <n v="61640"/>
    <n v="123650"/>
    <n v="677140"/>
  </r>
  <r>
    <s v="Shampoo"/>
    <x v="0"/>
    <s v="Apex Trading Co."/>
    <x v="0"/>
    <x v="1"/>
    <x v="1"/>
    <x v="1"/>
    <n v="8720"/>
    <n v="52260"/>
    <n v="19010"/>
    <n v="113900"/>
    <n v="122720"/>
    <n v="677020"/>
  </r>
  <r>
    <s v="Shampoo"/>
    <x v="0"/>
    <s v="Apex Trading Co."/>
    <x v="0"/>
    <x v="1"/>
    <x v="1"/>
    <x v="2"/>
    <n v="8750"/>
    <n v="52360"/>
    <n v="27760"/>
    <n v="166260"/>
    <n v="120120"/>
    <n v="667720"/>
  </r>
  <r>
    <s v="Shampoo"/>
    <x v="0"/>
    <s v="Apex Trading Co."/>
    <x v="0"/>
    <x v="1"/>
    <x v="1"/>
    <x v="3"/>
    <n v="8970"/>
    <n v="53680"/>
    <n v="36730"/>
    <n v="219940"/>
    <n v="118220"/>
    <n v="662390"/>
  </r>
  <r>
    <s v="Shampoo"/>
    <x v="0"/>
    <s v="Apex Trading Co."/>
    <x v="0"/>
    <x v="1"/>
    <x v="1"/>
    <x v="4"/>
    <n v="10090"/>
    <n v="60430"/>
    <n v="46820"/>
    <n v="280370"/>
    <n v="116320"/>
    <n v="657740"/>
  </r>
  <r>
    <s v="Shampoo"/>
    <x v="0"/>
    <s v="Apex Trading Co."/>
    <x v="0"/>
    <x v="1"/>
    <x v="1"/>
    <x v="5"/>
    <n v="9160"/>
    <n v="54870"/>
    <n v="55980"/>
    <n v="335240"/>
    <n v="114870"/>
    <n v="654980"/>
  </r>
  <r>
    <s v="Shampoo"/>
    <x v="0"/>
    <s v="Apex Trading Co."/>
    <x v="0"/>
    <x v="1"/>
    <x v="1"/>
    <x v="6"/>
    <n v="8920"/>
    <n v="53460"/>
    <n v="64900"/>
    <n v="388700"/>
    <n v="112890"/>
    <n v="649270"/>
  </r>
  <r>
    <s v="Shampoo"/>
    <x v="0"/>
    <s v="Apex Trading Co."/>
    <x v="0"/>
    <x v="1"/>
    <x v="1"/>
    <x v="7"/>
    <n v="7950"/>
    <n v="47590"/>
    <n v="72850"/>
    <n v="436290"/>
    <n v="111450"/>
    <n v="645870"/>
  </r>
  <r>
    <s v="Shampoo"/>
    <x v="0"/>
    <s v="Apex Trading Co."/>
    <x v="0"/>
    <x v="1"/>
    <x v="1"/>
    <x v="8"/>
    <n v="9130"/>
    <n v="54650"/>
    <n v="81980"/>
    <n v="490940"/>
    <n v="111720"/>
    <n v="652390"/>
  </r>
  <r>
    <s v="Shampoo"/>
    <x v="0"/>
    <s v="Apex Trading Co."/>
    <x v="0"/>
    <x v="1"/>
    <x v="1"/>
    <x v="9"/>
    <n v="9090"/>
    <n v="54500"/>
    <n v="91070"/>
    <n v="545440"/>
    <n v="110640"/>
    <n v="651690"/>
  </r>
  <r>
    <s v="Shampoo"/>
    <x v="0"/>
    <s v="Apex Trading Co."/>
    <x v="0"/>
    <x v="1"/>
    <x v="1"/>
    <x v="10"/>
    <n v="8320"/>
    <n v="49830"/>
    <n v="99390"/>
    <n v="595270"/>
    <n v="109700"/>
    <n v="651230"/>
  </r>
  <r>
    <s v="Shampoo"/>
    <x v="0"/>
    <s v="Apex Trading Co."/>
    <x v="0"/>
    <x v="1"/>
    <x v="1"/>
    <x v="11"/>
    <n v="7170"/>
    <n v="42940"/>
    <n v="106560"/>
    <n v="638210"/>
    <n v="106560"/>
    <n v="638210"/>
  </r>
  <r>
    <s v="Shampoo"/>
    <x v="0"/>
    <s v="Apex Trading Co."/>
    <x v="0"/>
    <x v="1"/>
    <x v="2"/>
    <x v="0"/>
    <n v="9510"/>
    <n v="56950"/>
    <n v="9510"/>
    <n v="56950"/>
    <n v="105780"/>
    <n v="633520"/>
  </r>
  <r>
    <s v="Shampoo"/>
    <x v="0"/>
    <s v="Apex Trading Co."/>
    <x v="0"/>
    <x v="1"/>
    <x v="2"/>
    <x v="1"/>
    <n v="8580"/>
    <n v="51400"/>
    <n v="18090"/>
    <n v="108350"/>
    <n v="105640"/>
    <n v="632660"/>
  </r>
  <r>
    <s v="Shampoo"/>
    <x v="0"/>
    <s v="Apex Trading Co."/>
    <x v="0"/>
    <x v="1"/>
    <x v="2"/>
    <x v="2"/>
    <n v="9210"/>
    <n v="55150"/>
    <n v="27300"/>
    <n v="163500"/>
    <n v="106100"/>
    <n v="635450"/>
  </r>
  <r>
    <s v="Shampoo"/>
    <x v="0"/>
    <s v="Apex Trading Co."/>
    <x v="0"/>
    <x v="1"/>
    <x v="2"/>
    <x v="3"/>
    <n v="9710"/>
    <n v="58170"/>
    <n v="37010"/>
    <n v="221670"/>
    <n v="106840"/>
    <n v="639940"/>
  </r>
  <r>
    <s v="Shampoo"/>
    <x v="0"/>
    <s v="Apex Trading Co."/>
    <x v="0"/>
    <x v="1"/>
    <x v="2"/>
    <x v="4"/>
    <n v="8700"/>
    <n v="52090"/>
    <n v="45710"/>
    <n v="273760"/>
    <n v="105450"/>
    <n v="631600"/>
  </r>
  <r>
    <s v="Shampoo"/>
    <x v="0"/>
    <s v="Apex Trading Co."/>
    <x v="0"/>
    <x v="1"/>
    <x v="2"/>
    <x v="5"/>
    <n v="8440"/>
    <n v="50620"/>
    <n v="54150"/>
    <n v="324380"/>
    <n v="104730"/>
    <n v="627350"/>
  </r>
  <r>
    <s v="Shampoo"/>
    <x v="0"/>
    <s v="Apex Trading Co."/>
    <x v="0"/>
    <x v="1"/>
    <x v="2"/>
    <x v="6"/>
    <n v="9010"/>
    <n v="53980"/>
    <n v="63160"/>
    <n v="378360"/>
    <n v="104820"/>
    <n v="627870"/>
  </r>
  <r>
    <s v="Shampoo"/>
    <x v="0"/>
    <s v="Apex Trading Co."/>
    <x v="0"/>
    <x v="1"/>
    <x v="2"/>
    <x v="7"/>
    <n v="6450"/>
    <n v="38660"/>
    <n v="69610"/>
    <n v="417020"/>
    <n v="103320"/>
    <n v="618940"/>
  </r>
  <r>
    <s v="Shampoo"/>
    <x v="0"/>
    <s v="Apex Trading Co."/>
    <x v="0"/>
    <x v="1"/>
    <x v="2"/>
    <x v="8"/>
    <n v="8040"/>
    <n v="48140"/>
    <n v="77650"/>
    <n v="465160"/>
    <n v="102230"/>
    <n v="612430"/>
  </r>
  <r>
    <s v="Shampoo"/>
    <x v="0"/>
    <s v="Apex Trading Co."/>
    <x v="0"/>
    <x v="1"/>
    <x v="2"/>
    <x v="9"/>
    <n v="8820"/>
    <n v="52820"/>
    <n v="86470"/>
    <n v="517980"/>
    <n v="101960"/>
    <n v="610750"/>
  </r>
  <r>
    <s v="Shampoo"/>
    <x v="0"/>
    <s v="Apex Trading Co."/>
    <x v="0"/>
    <x v="1"/>
    <x v="2"/>
    <x v="10"/>
    <n v="8270"/>
    <n v="49540"/>
    <n v="94740"/>
    <n v="567520"/>
    <n v="101910"/>
    <n v="610460"/>
  </r>
  <r>
    <s v="Shampoo"/>
    <x v="0"/>
    <s v="Apex Trading Co."/>
    <x v="0"/>
    <x v="1"/>
    <x v="2"/>
    <x v="11"/>
    <n v="8360"/>
    <n v="50090"/>
    <n v="103100"/>
    <n v="617610"/>
    <n v="103100"/>
    <n v="617610"/>
  </r>
  <r>
    <s v="Shampoo"/>
    <x v="0"/>
    <s v="Apex Trading Co."/>
    <x v="0"/>
    <x v="1"/>
    <x v="3"/>
    <x v="0"/>
    <n v="8490"/>
    <n v="50870"/>
    <n v="8490"/>
    <n v="50870"/>
    <n v="102080"/>
    <n v="611530"/>
  </r>
  <r>
    <s v="Shampoo"/>
    <x v="0"/>
    <s v="Apex Trading Co."/>
    <x v="0"/>
    <x v="1"/>
    <x v="3"/>
    <x v="1"/>
    <n v="7360"/>
    <n v="44080"/>
    <n v="15850"/>
    <n v="94950"/>
    <n v="100860"/>
    <n v="604210"/>
  </r>
  <r>
    <s v="Shampoo"/>
    <x v="0"/>
    <s v="Apex Trading Co."/>
    <x v="0"/>
    <x v="1"/>
    <x v="3"/>
    <x v="2"/>
    <n v="7460"/>
    <n v="44660"/>
    <n v="23310"/>
    <n v="139610"/>
    <n v="99110"/>
    <n v="593720"/>
  </r>
  <r>
    <s v="Shampoo"/>
    <x v="0"/>
    <s v="Apex Trading Co."/>
    <x v="0"/>
    <x v="1"/>
    <x v="3"/>
    <x v="3"/>
    <n v="8910"/>
    <n v="53390"/>
    <n v="32220"/>
    <n v="193000"/>
    <n v="98310"/>
    <n v="588940"/>
  </r>
  <r>
    <s v="Shampoo"/>
    <x v="0"/>
    <s v="Apex Trading Co."/>
    <x v="0"/>
    <x v="1"/>
    <x v="3"/>
    <x v="4"/>
    <n v="7490"/>
    <n v="44890"/>
    <n v="39710"/>
    <n v="237890"/>
    <n v="97100"/>
    <n v="581740"/>
  </r>
  <r>
    <s v="Shampoo"/>
    <x v="0"/>
    <s v="Apex Trading Co."/>
    <x v="0"/>
    <x v="1"/>
    <x v="3"/>
    <x v="5"/>
    <n v="7520"/>
    <n v="45060"/>
    <n v="47230"/>
    <n v="282950"/>
    <n v="96180"/>
    <n v="576180"/>
  </r>
  <r>
    <s v="Shampoo"/>
    <x v="0"/>
    <s v="Apex Trading Co."/>
    <x v="0"/>
    <x v="1"/>
    <x v="3"/>
    <x v="6"/>
    <n v="8200"/>
    <n v="49100"/>
    <n v="55430"/>
    <n v="332050"/>
    <n v="95370"/>
    <n v="571300"/>
  </r>
  <r>
    <s v="Shampoo"/>
    <x v="0"/>
    <s v="Apex Trading Co."/>
    <x v="0"/>
    <x v="1"/>
    <x v="3"/>
    <x v="7"/>
    <n v="7780"/>
    <n v="46650"/>
    <n v="63210"/>
    <n v="378700"/>
    <n v="96700"/>
    <n v="579290"/>
  </r>
  <r>
    <s v="Shampoo"/>
    <x v="0"/>
    <s v="Apex Trading Co."/>
    <x v="0"/>
    <x v="1"/>
    <x v="3"/>
    <x v="8"/>
    <n v="7490"/>
    <n v="44860"/>
    <n v="70700"/>
    <n v="423560"/>
    <n v="96150"/>
    <n v="576010"/>
  </r>
  <r>
    <s v="Shampoo"/>
    <x v="0"/>
    <s v="Apex Trading Co."/>
    <x v="0"/>
    <x v="1"/>
    <x v="3"/>
    <x v="9"/>
    <n v="7990"/>
    <n v="47890"/>
    <n v="78690"/>
    <n v="471450"/>
    <n v="95320"/>
    <n v="571080"/>
  </r>
  <r>
    <s v="Shampoo"/>
    <x v="0"/>
    <s v="Apex Trading Co."/>
    <x v="0"/>
    <x v="1"/>
    <x v="3"/>
    <x v="10"/>
    <n v="6780"/>
    <n v="40610"/>
    <n v="85470"/>
    <n v="512060"/>
    <n v="93830"/>
    <n v="562150"/>
  </r>
  <r>
    <s v="Shampoo"/>
    <x v="0"/>
    <s v="Apex Trading Co."/>
    <x v="0"/>
    <x v="1"/>
    <x v="3"/>
    <x v="11"/>
    <n v="8170"/>
    <n v="48930"/>
    <n v="93640"/>
    <n v="560990"/>
    <n v="93640"/>
    <n v="560990"/>
  </r>
  <r>
    <s v="Shampoo"/>
    <x v="0"/>
    <s v="Apex Trading Co."/>
    <x v="0"/>
    <x v="1"/>
    <x v="4"/>
    <x v="0"/>
    <n v="7000"/>
    <n v="41950"/>
    <n v="7000"/>
    <n v="41950"/>
    <n v="92150"/>
    <n v="552070"/>
  </r>
  <r>
    <s v="Shampoo"/>
    <x v="0"/>
    <s v="Apex Trading Co."/>
    <x v="0"/>
    <x v="1"/>
    <x v="4"/>
    <x v="1"/>
    <n v="7460"/>
    <n v="44680"/>
    <n v="14460"/>
    <n v="86630"/>
    <n v="92250"/>
    <n v="552670"/>
  </r>
  <r>
    <s v="Shampoo"/>
    <x v="0"/>
    <s v="Apex Trading Co."/>
    <x v="0"/>
    <x v="1"/>
    <x v="4"/>
    <x v="2"/>
    <n v="8030"/>
    <n v="48110"/>
    <n v="22490"/>
    <n v="134740"/>
    <n v="92820"/>
    <n v="556120"/>
  </r>
  <r>
    <s v="Shampoo"/>
    <x v="0"/>
    <s v="Apex Trading Co."/>
    <x v="0"/>
    <x v="1"/>
    <x v="4"/>
    <x v="3"/>
    <n v="6830"/>
    <n v="40960"/>
    <n v="29320"/>
    <n v="175700"/>
    <n v="90740"/>
    <n v="543690"/>
  </r>
  <r>
    <s v="Shampoo"/>
    <x v="0"/>
    <s v="Apex Trading Co."/>
    <x v="0"/>
    <x v="1"/>
    <x v="4"/>
    <x v="4"/>
    <n v="7390"/>
    <n v="44290"/>
    <n v="36710"/>
    <n v="219990"/>
    <n v="90640"/>
    <n v="543090"/>
  </r>
  <r>
    <s v="Shampoo"/>
    <x v="0"/>
    <s v="Apex Trading Co."/>
    <x v="0"/>
    <x v="1"/>
    <x v="4"/>
    <x v="5"/>
    <n v="7610"/>
    <n v="45560"/>
    <n v="44320"/>
    <n v="265550"/>
    <n v="90730"/>
    <n v="543590"/>
  </r>
  <r>
    <s v="Shampoo"/>
    <x v="0"/>
    <s v="Apex Trading Co."/>
    <x v="0"/>
    <x v="1"/>
    <x v="4"/>
    <x v="6"/>
    <n v="7030"/>
    <n v="42120"/>
    <n v="51350"/>
    <n v="307670"/>
    <n v="89560"/>
    <n v="536610"/>
  </r>
  <r>
    <s v="Shampoo"/>
    <x v="0"/>
    <s v="Apex Trading Co."/>
    <x v="0"/>
    <x v="1"/>
    <x v="4"/>
    <x v="7"/>
    <n v="5880"/>
    <n v="35260"/>
    <n v="57230"/>
    <n v="342930"/>
    <n v="87660"/>
    <n v="525220"/>
  </r>
  <r>
    <s v="Shampoo"/>
    <x v="0"/>
    <s v="Apex Trading Co."/>
    <x v="0"/>
    <x v="1"/>
    <x v="4"/>
    <x v="8"/>
    <n v="4800"/>
    <n v="28730"/>
    <n v="62030"/>
    <n v="371660"/>
    <n v="84970"/>
    <n v="509090"/>
  </r>
  <r>
    <s v="Shampoo"/>
    <x v="0"/>
    <s v="Apex Trading Co."/>
    <x v="0"/>
    <x v="1"/>
    <x v="4"/>
    <x v="9"/>
    <n v="3350"/>
    <n v="20450"/>
    <n v="65380"/>
    <n v="392110"/>
    <n v="80330"/>
    <n v="481650"/>
  </r>
  <r>
    <s v="Shampoo"/>
    <x v="0"/>
    <s v="Apex Trading Co."/>
    <x v="0"/>
    <x v="1"/>
    <x v="4"/>
    <x v="10"/>
    <n v="2210"/>
    <n v="15180"/>
    <n v="67590"/>
    <n v="407290"/>
    <n v="75760"/>
    <n v="456220"/>
  </r>
  <r>
    <s v="Shampoo"/>
    <x v="0"/>
    <s v="Apex Trading Co."/>
    <x v="0"/>
    <x v="1"/>
    <x v="4"/>
    <x v="11"/>
    <n v="1750"/>
    <n v="12010"/>
    <n v="69340"/>
    <n v="419300"/>
    <n v="69340"/>
    <n v="419300"/>
  </r>
  <r>
    <s v="Shampoo"/>
    <x v="0"/>
    <s v="Apex Trading Co."/>
    <x v="0"/>
    <x v="1"/>
    <x v="5"/>
    <x v="0"/>
    <n v="4310"/>
    <n v="29820"/>
    <n v="4310"/>
    <n v="29820"/>
    <n v="66650"/>
    <n v="407170"/>
  </r>
  <r>
    <s v="Shampoo"/>
    <x v="0"/>
    <s v="Apex Trading Co."/>
    <x v="0"/>
    <x v="1"/>
    <x v="5"/>
    <x v="1"/>
    <n v="5570"/>
    <n v="38540"/>
    <n v="9880"/>
    <n v="68360"/>
    <n v="64760"/>
    <n v="401030"/>
  </r>
  <r>
    <s v="Shampoo"/>
    <x v="0"/>
    <s v="Apex Trading Co."/>
    <x v="0"/>
    <x v="1"/>
    <x v="5"/>
    <x v="2"/>
    <n v="5790"/>
    <n v="40100"/>
    <n v="15670"/>
    <n v="108460"/>
    <n v="62520"/>
    <n v="393020"/>
  </r>
  <r>
    <s v="Shampoo"/>
    <x v="0"/>
    <s v="Apex Trading Co."/>
    <x v="0"/>
    <x v="2"/>
    <x v="0"/>
    <x v="0"/>
    <n v="6920"/>
    <n v="37540"/>
    <n v="6920"/>
    <n v="37540"/>
    <n v="6920"/>
    <n v="37540"/>
  </r>
  <r>
    <s v="Shampoo"/>
    <x v="0"/>
    <s v="Apex Trading Co."/>
    <x v="0"/>
    <x v="2"/>
    <x v="0"/>
    <x v="1"/>
    <n v="6790"/>
    <n v="36850"/>
    <n v="13710"/>
    <n v="74390"/>
    <n v="13710"/>
    <n v="74390"/>
  </r>
  <r>
    <s v="Shampoo"/>
    <x v="0"/>
    <s v="Apex Trading Co."/>
    <x v="0"/>
    <x v="2"/>
    <x v="0"/>
    <x v="2"/>
    <n v="8100"/>
    <n v="43940"/>
    <n v="21810"/>
    <n v="118330"/>
    <n v="21810"/>
    <n v="118330"/>
  </r>
  <r>
    <s v="Shampoo"/>
    <x v="0"/>
    <s v="Apex Trading Co."/>
    <x v="0"/>
    <x v="2"/>
    <x v="0"/>
    <x v="3"/>
    <n v="5200"/>
    <n v="28230"/>
    <n v="27010"/>
    <n v="146560"/>
    <n v="27010"/>
    <n v="146560"/>
  </r>
  <r>
    <s v="Shampoo"/>
    <x v="0"/>
    <s v="Apex Trading Co."/>
    <x v="0"/>
    <x v="2"/>
    <x v="0"/>
    <x v="4"/>
    <n v="6630"/>
    <n v="35970"/>
    <n v="33640"/>
    <n v="182530"/>
    <n v="33640"/>
    <n v="182530"/>
  </r>
  <r>
    <s v="Shampoo"/>
    <x v="0"/>
    <s v="Apex Trading Co."/>
    <x v="0"/>
    <x v="2"/>
    <x v="0"/>
    <x v="5"/>
    <n v="7450"/>
    <n v="40430"/>
    <n v="41090"/>
    <n v="222960"/>
    <n v="41090"/>
    <n v="222960"/>
  </r>
  <r>
    <s v="Shampoo"/>
    <x v="0"/>
    <s v="Apex Trading Co."/>
    <x v="0"/>
    <x v="2"/>
    <x v="0"/>
    <x v="6"/>
    <n v="4090"/>
    <n v="22180"/>
    <n v="45180"/>
    <n v="245140"/>
    <n v="45180"/>
    <n v="245140"/>
  </r>
  <r>
    <s v="Shampoo"/>
    <x v="0"/>
    <s v="Apex Trading Co."/>
    <x v="0"/>
    <x v="2"/>
    <x v="0"/>
    <x v="7"/>
    <n v="3820"/>
    <n v="20770"/>
    <n v="49000"/>
    <n v="265910"/>
    <n v="49000"/>
    <n v="265910"/>
  </r>
  <r>
    <s v="Shampoo"/>
    <x v="0"/>
    <s v="Apex Trading Co."/>
    <x v="0"/>
    <x v="2"/>
    <x v="0"/>
    <x v="8"/>
    <n v="6120"/>
    <n v="33200"/>
    <n v="55120"/>
    <n v="299110"/>
    <n v="55120"/>
    <n v="299110"/>
  </r>
  <r>
    <s v="Shampoo"/>
    <x v="0"/>
    <s v="Apex Trading Co."/>
    <x v="0"/>
    <x v="2"/>
    <x v="0"/>
    <x v="9"/>
    <n v="6160"/>
    <n v="33480"/>
    <n v="61280"/>
    <n v="332590"/>
    <n v="61280"/>
    <n v="332590"/>
  </r>
  <r>
    <s v="Shampoo"/>
    <x v="0"/>
    <s v="Apex Trading Co."/>
    <x v="0"/>
    <x v="2"/>
    <x v="0"/>
    <x v="10"/>
    <n v="7020"/>
    <n v="38120"/>
    <n v="68300"/>
    <n v="370710"/>
    <n v="68300"/>
    <n v="370710"/>
  </r>
  <r>
    <s v="Shampoo"/>
    <x v="0"/>
    <s v="Apex Trading Co."/>
    <x v="0"/>
    <x v="2"/>
    <x v="0"/>
    <x v="11"/>
    <n v="5440"/>
    <n v="29540"/>
    <n v="73740"/>
    <n v="400250"/>
    <n v="73740"/>
    <n v="400250"/>
  </r>
  <r>
    <s v="Shampoo"/>
    <x v="0"/>
    <s v="Apex Trading Co."/>
    <x v="0"/>
    <x v="2"/>
    <x v="1"/>
    <x v="0"/>
    <n v="6830"/>
    <n v="40910"/>
    <n v="6830"/>
    <n v="40910"/>
    <n v="73650"/>
    <n v="403620"/>
  </r>
  <r>
    <s v="Shampoo"/>
    <x v="0"/>
    <s v="Apex Trading Co."/>
    <x v="0"/>
    <x v="2"/>
    <x v="1"/>
    <x v="1"/>
    <n v="5020"/>
    <n v="30010"/>
    <n v="11850"/>
    <n v="70920"/>
    <n v="71880"/>
    <n v="396780"/>
  </r>
  <r>
    <s v="Shampoo"/>
    <x v="0"/>
    <s v="Apex Trading Co."/>
    <x v="0"/>
    <x v="2"/>
    <x v="1"/>
    <x v="2"/>
    <n v="5120"/>
    <n v="30660"/>
    <n v="16970"/>
    <n v="101580"/>
    <n v="68900"/>
    <n v="383500"/>
  </r>
  <r>
    <s v="Shampoo"/>
    <x v="0"/>
    <s v="Apex Trading Co."/>
    <x v="0"/>
    <x v="2"/>
    <x v="1"/>
    <x v="3"/>
    <n v="5270"/>
    <n v="31590"/>
    <n v="22240"/>
    <n v="133170"/>
    <n v="68970"/>
    <n v="386860"/>
  </r>
  <r>
    <s v="Shampoo"/>
    <x v="0"/>
    <s v="Apex Trading Co."/>
    <x v="0"/>
    <x v="2"/>
    <x v="1"/>
    <x v="4"/>
    <n v="5360"/>
    <n v="32130"/>
    <n v="27600"/>
    <n v="165300"/>
    <n v="67700"/>
    <n v="383020"/>
  </r>
  <r>
    <s v="Shampoo"/>
    <x v="0"/>
    <s v="Apex Trading Co."/>
    <x v="0"/>
    <x v="2"/>
    <x v="1"/>
    <x v="5"/>
    <n v="5720"/>
    <n v="34290"/>
    <n v="33320"/>
    <n v="199590"/>
    <n v="65970"/>
    <n v="376880"/>
  </r>
  <r>
    <s v="Shampoo"/>
    <x v="0"/>
    <s v="Apex Trading Co."/>
    <x v="0"/>
    <x v="2"/>
    <x v="1"/>
    <x v="6"/>
    <n v="4120"/>
    <n v="24670"/>
    <n v="37440"/>
    <n v="224260"/>
    <n v="66000"/>
    <n v="379370"/>
  </r>
  <r>
    <s v="Shampoo"/>
    <x v="0"/>
    <s v="Apex Trading Co."/>
    <x v="0"/>
    <x v="2"/>
    <x v="1"/>
    <x v="7"/>
    <n v="3380"/>
    <n v="20270"/>
    <n v="40820"/>
    <n v="244530"/>
    <n v="65560"/>
    <n v="378870"/>
  </r>
  <r>
    <s v="Shampoo"/>
    <x v="0"/>
    <s v="Apex Trading Co."/>
    <x v="0"/>
    <x v="2"/>
    <x v="1"/>
    <x v="8"/>
    <n v="4530"/>
    <n v="27140"/>
    <n v="45350"/>
    <n v="271670"/>
    <n v="63970"/>
    <n v="372810"/>
  </r>
  <r>
    <s v="Shampoo"/>
    <x v="0"/>
    <s v="Apex Trading Co."/>
    <x v="0"/>
    <x v="2"/>
    <x v="1"/>
    <x v="9"/>
    <n v="4960"/>
    <n v="29710"/>
    <n v="50310"/>
    <n v="301380"/>
    <n v="62770"/>
    <n v="369040"/>
  </r>
  <r>
    <s v="Shampoo"/>
    <x v="0"/>
    <s v="Apex Trading Co."/>
    <x v="0"/>
    <x v="2"/>
    <x v="1"/>
    <x v="10"/>
    <n v="4890"/>
    <n v="29260"/>
    <n v="55200"/>
    <n v="330640"/>
    <n v="60640"/>
    <n v="360180"/>
  </r>
  <r>
    <s v="Shampoo"/>
    <x v="0"/>
    <s v="Apex Trading Co."/>
    <x v="0"/>
    <x v="2"/>
    <x v="1"/>
    <x v="11"/>
    <n v="4510"/>
    <n v="26970"/>
    <n v="59710"/>
    <n v="357610"/>
    <n v="59710"/>
    <n v="357610"/>
  </r>
  <r>
    <s v="Shampoo"/>
    <x v="0"/>
    <s v="Apex Trading Co."/>
    <x v="0"/>
    <x v="2"/>
    <x v="2"/>
    <x v="0"/>
    <n v="4140"/>
    <n v="24800"/>
    <n v="4140"/>
    <n v="24800"/>
    <n v="57020"/>
    <n v="341500"/>
  </r>
  <r>
    <s v="Shampoo"/>
    <x v="0"/>
    <s v="Apex Trading Co."/>
    <x v="0"/>
    <x v="2"/>
    <x v="2"/>
    <x v="1"/>
    <n v="3940"/>
    <n v="23570"/>
    <n v="8080"/>
    <n v="48370"/>
    <n v="55940"/>
    <n v="335060"/>
  </r>
  <r>
    <s v="Shampoo"/>
    <x v="0"/>
    <s v="Apex Trading Co."/>
    <x v="0"/>
    <x v="2"/>
    <x v="2"/>
    <x v="2"/>
    <n v="3980"/>
    <n v="23840"/>
    <n v="12060"/>
    <n v="72210"/>
    <n v="54800"/>
    <n v="328240"/>
  </r>
  <r>
    <s v="Shampoo"/>
    <x v="0"/>
    <s v="Apex Trading Co."/>
    <x v="0"/>
    <x v="2"/>
    <x v="2"/>
    <x v="3"/>
    <n v="3860"/>
    <n v="23100"/>
    <n v="15920"/>
    <n v="95310"/>
    <n v="53390"/>
    <n v="319750"/>
  </r>
  <r>
    <s v="Shampoo"/>
    <x v="0"/>
    <s v="Apex Trading Co."/>
    <x v="0"/>
    <x v="2"/>
    <x v="2"/>
    <x v="4"/>
    <n v="4380"/>
    <n v="26240"/>
    <n v="20300"/>
    <n v="121550"/>
    <n v="52410"/>
    <n v="313860"/>
  </r>
  <r>
    <s v="Shampoo"/>
    <x v="0"/>
    <s v="Apex Trading Co."/>
    <x v="0"/>
    <x v="2"/>
    <x v="2"/>
    <x v="5"/>
    <n v="5120"/>
    <n v="30700"/>
    <n v="25420"/>
    <n v="152250"/>
    <n v="51810"/>
    <n v="310270"/>
  </r>
  <r>
    <s v="Shampoo"/>
    <x v="0"/>
    <s v="Apex Trading Co."/>
    <x v="0"/>
    <x v="2"/>
    <x v="2"/>
    <x v="6"/>
    <n v="3450"/>
    <n v="20690"/>
    <n v="28870"/>
    <n v="172940"/>
    <n v="51140"/>
    <n v="306290"/>
  </r>
  <r>
    <s v="Shampoo"/>
    <x v="0"/>
    <s v="Apex Trading Co."/>
    <x v="0"/>
    <x v="2"/>
    <x v="2"/>
    <x v="7"/>
    <n v="3260"/>
    <n v="19520"/>
    <n v="32130"/>
    <n v="192460"/>
    <n v="51020"/>
    <n v="305540"/>
  </r>
  <r>
    <s v="Shampoo"/>
    <x v="0"/>
    <s v="Apex Trading Co."/>
    <x v="0"/>
    <x v="2"/>
    <x v="2"/>
    <x v="8"/>
    <n v="4600"/>
    <n v="27540"/>
    <n v="36730"/>
    <n v="220000"/>
    <n v="51090"/>
    <n v="305940"/>
  </r>
  <r>
    <s v="Shampoo"/>
    <x v="0"/>
    <s v="Apex Trading Co."/>
    <x v="0"/>
    <x v="2"/>
    <x v="2"/>
    <x v="9"/>
    <n v="4330"/>
    <n v="25960"/>
    <n v="41060"/>
    <n v="245960"/>
    <n v="50460"/>
    <n v="302190"/>
  </r>
  <r>
    <s v="Shampoo"/>
    <x v="0"/>
    <s v="Apex Trading Co."/>
    <x v="0"/>
    <x v="2"/>
    <x v="2"/>
    <x v="10"/>
    <n v="3350"/>
    <n v="20030"/>
    <n v="44410"/>
    <n v="265990"/>
    <n v="48920"/>
    <n v="292960"/>
  </r>
  <r>
    <s v="Shampoo"/>
    <x v="0"/>
    <s v="Apex Trading Co."/>
    <x v="0"/>
    <x v="2"/>
    <x v="2"/>
    <x v="11"/>
    <n v="3390"/>
    <n v="20340"/>
    <n v="47800"/>
    <n v="286330"/>
    <n v="47800"/>
    <n v="286330"/>
  </r>
  <r>
    <s v="Shampoo"/>
    <x v="0"/>
    <s v="Apex Trading Co."/>
    <x v="0"/>
    <x v="2"/>
    <x v="3"/>
    <x v="0"/>
    <n v="3520"/>
    <n v="21090"/>
    <n v="3520"/>
    <n v="21090"/>
    <n v="47180"/>
    <n v="282620"/>
  </r>
  <r>
    <s v="Shampoo"/>
    <x v="0"/>
    <s v="Apex Trading Co."/>
    <x v="0"/>
    <x v="2"/>
    <x v="3"/>
    <x v="1"/>
    <n v="3850"/>
    <n v="23050"/>
    <n v="7370"/>
    <n v="44140"/>
    <n v="47090"/>
    <n v="282100"/>
  </r>
  <r>
    <s v="Shampoo"/>
    <x v="0"/>
    <s v="Apex Trading Co."/>
    <x v="0"/>
    <x v="2"/>
    <x v="3"/>
    <x v="2"/>
    <n v="4110"/>
    <n v="24640"/>
    <n v="11480"/>
    <n v="68780"/>
    <n v="47220"/>
    <n v="282900"/>
  </r>
  <r>
    <s v="Shampoo"/>
    <x v="0"/>
    <s v="Apex Trading Co."/>
    <x v="0"/>
    <x v="2"/>
    <x v="3"/>
    <x v="3"/>
    <n v="4030"/>
    <n v="24120"/>
    <n v="15510"/>
    <n v="92900"/>
    <n v="47390"/>
    <n v="283920"/>
  </r>
  <r>
    <s v="Shampoo"/>
    <x v="0"/>
    <s v="Apex Trading Co."/>
    <x v="0"/>
    <x v="2"/>
    <x v="3"/>
    <x v="4"/>
    <n v="3210"/>
    <n v="19190"/>
    <n v="18720"/>
    <n v="112090"/>
    <n v="46220"/>
    <n v="276870"/>
  </r>
  <r>
    <s v="Shampoo"/>
    <x v="0"/>
    <s v="Apex Trading Co."/>
    <x v="0"/>
    <x v="2"/>
    <x v="3"/>
    <x v="5"/>
    <n v="5170"/>
    <n v="30920"/>
    <n v="23890"/>
    <n v="143010"/>
    <n v="46270"/>
    <n v="277090"/>
  </r>
  <r>
    <s v="Shampoo"/>
    <x v="0"/>
    <s v="Apex Trading Co."/>
    <x v="0"/>
    <x v="2"/>
    <x v="3"/>
    <x v="6"/>
    <n v="3340"/>
    <n v="19990"/>
    <n v="27230"/>
    <n v="163000"/>
    <n v="46160"/>
    <n v="276390"/>
  </r>
  <r>
    <s v="Shampoo"/>
    <x v="0"/>
    <s v="Apex Trading Co."/>
    <x v="0"/>
    <x v="2"/>
    <x v="3"/>
    <x v="7"/>
    <n v="3310"/>
    <n v="19870"/>
    <n v="30540"/>
    <n v="182870"/>
    <n v="46210"/>
    <n v="276740"/>
  </r>
  <r>
    <s v="Shampoo"/>
    <x v="0"/>
    <s v="Apex Trading Co."/>
    <x v="0"/>
    <x v="2"/>
    <x v="3"/>
    <x v="8"/>
    <n v="3510"/>
    <n v="21050"/>
    <n v="34050"/>
    <n v="203920"/>
    <n v="45120"/>
    <n v="270250"/>
  </r>
  <r>
    <s v="Shampoo"/>
    <x v="0"/>
    <s v="Apex Trading Co."/>
    <x v="0"/>
    <x v="2"/>
    <x v="3"/>
    <x v="9"/>
    <n v="3640"/>
    <n v="21810"/>
    <n v="37690"/>
    <n v="225730"/>
    <n v="44430"/>
    <n v="266100"/>
  </r>
  <r>
    <s v="Shampoo"/>
    <x v="0"/>
    <s v="Apex Trading Co."/>
    <x v="0"/>
    <x v="2"/>
    <x v="3"/>
    <x v="10"/>
    <n v="3350"/>
    <n v="20050"/>
    <n v="41040"/>
    <n v="245780"/>
    <n v="44430"/>
    <n v="266120"/>
  </r>
  <r>
    <s v="Shampoo"/>
    <x v="0"/>
    <s v="Apex Trading Co."/>
    <x v="0"/>
    <x v="2"/>
    <x v="3"/>
    <x v="11"/>
    <n v="3920"/>
    <n v="23470"/>
    <n v="44960"/>
    <n v="269250"/>
    <n v="44960"/>
    <n v="269250"/>
  </r>
  <r>
    <s v="Shampoo"/>
    <x v="0"/>
    <s v="Apex Trading Co."/>
    <x v="0"/>
    <x v="2"/>
    <x v="4"/>
    <x v="0"/>
    <n v="4310"/>
    <n v="25810"/>
    <n v="4310"/>
    <n v="25810"/>
    <n v="45750"/>
    <n v="273970"/>
  </r>
  <r>
    <s v="Shampoo"/>
    <x v="0"/>
    <s v="Apex Trading Co."/>
    <x v="0"/>
    <x v="2"/>
    <x v="4"/>
    <x v="1"/>
    <n v="3700"/>
    <n v="22150"/>
    <n v="8010"/>
    <n v="47960"/>
    <n v="45600"/>
    <n v="273070"/>
  </r>
  <r>
    <s v="Shampoo"/>
    <x v="0"/>
    <s v="Apex Trading Co."/>
    <x v="0"/>
    <x v="2"/>
    <x v="4"/>
    <x v="2"/>
    <n v="4120"/>
    <n v="24710"/>
    <n v="12130"/>
    <n v="72670"/>
    <n v="45610"/>
    <n v="273140"/>
  </r>
  <r>
    <s v="Shampoo"/>
    <x v="0"/>
    <s v="Apex Trading Co."/>
    <x v="0"/>
    <x v="2"/>
    <x v="4"/>
    <x v="3"/>
    <n v="4150"/>
    <n v="24870"/>
    <n v="16280"/>
    <n v="97540"/>
    <n v="45730"/>
    <n v="273890"/>
  </r>
  <r>
    <s v="Shampoo"/>
    <x v="0"/>
    <s v="Apex Trading Co."/>
    <x v="0"/>
    <x v="2"/>
    <x v="4"/>
    <x v="4"/>
    <n v="3730"/>
    <n v="22370"/>
    <n v="20010"/>
    <n v="119910"/>
    <n v="46250"/>
    <n v="277070"/>
  </r>
  <r>
    <s v="Shampoo"/>
    <x v="0"/>
    <s v="Apex Trading Co."/>
    <x v="0"/>
    <x v="2"/>
    <x v="4"/>
    <x v="5"/>
    <n v="4450"/>
    <n v="26640"/>
    <n v="24460"/>
    <n v="146550"/>
    <n v="45530"/>
    <n v="272790"/>
  </r>
  <r>
    <s v="Shampoo"/>
    <x v="0"/>
    <s v="Apex Trading Co."/>
    <x v="0"/>
    <x v="2"/>
    <x v="4"/>
    <x v="6"/>
    <n v="3200"/>
    <n v="19170"/>
    <n v="27660"/>
    <n v="165720"/>
    <n v="45390"/>
    <n v="271970"/>
  </r>
  <r>
    <s v="Shampoo"/>
    <x v="0"/>
    <s v="Apex Trading Co."/>
    <x v="0"/>
    <x v="2"/>
    <x v="4"/>
    <x v="7"/>
    <n v="3010"/>
    <n v="18060"/>
    <n v="30670"/>
    <n v="183780"/>
    <n v="45090"/>
    <n v="270160"/>
  </r>
  <r>
    <s v="Shampoo"/>
    <x v="0"/>
    <s v="Apex Trading Co."/>
    <x v="0"/>
    <x v="2"/>
    <x v="4"/>
    <x v="8"/>
    <n v="2560"/>
    <n v="15340"/>
    <n v="33230"/>
    <n v="199120"/>
    <n v="44140"/>
    <n v="264450"/>
  </r>
  <r>
    <s v="Shampoo"/>
    <x v="0"/>
    <s v="Apex Trading Co."/>
    <x v="0"/>
    <x v="2"/>
    <x v="4"/>
    <x v="9"/>
    <n v="1990"/>
    <n v="12140"/>
    <n v="35220"/>
    <n v="211260"/>
    <n v="42490"/>
    <n v="254780"/>
  </r>
  <r>
    <s v="Shampoo"/>
    <x v="0"/>
    <s v="Apex Trading Co."/>
    <x v="0"/>
    <x v="2"/>
    <x v="4"/>
    <x v="10"/>
    <n v="1740"/>
    <n v="11900"/>
    <n v="36960"/>
    <n v="223160"/>
    <n v="40880"/>
    <n v="246630"/>
  </r>
  <r>
    <s v="Shampoo"/>
    <x v="0"/>
    <s v="Apex Trading Co."/>
    <x v="0"/>
    <x v="2"/>
    <x v="4"/>
    <x v="11"/>
    <n v="830"/>
    <n v="5720"/>
    <n v="37790"/>
    <n v="228880"/>
    <n v="37790"/>
    <n v="228880"/>
  </r>
  <r>
    <s v="Shampoo"/>
    <x v="0"/>
    <s v="Apex Trading Co."/>
    <x v="0"/>
    <x v="2"/>
    <x v="5"/>
    <x v="0"/>
    <n v="2150"/>
    <n v="14950"/>
    <n v="2150"/>
    <n v="14950"/>
    <n v="35630"/>
    <n v="218020"/>
  </r>
  <r>
    <s v="Shampoo"/>
    <x v="0"/>
    <s v="Apex Trading Co."/>
    <x v="0"/>
    <x v="2"/>
    <x v="5"/>
    <x v="1"/>
    <n v="2100"/>
    <n v="14480"/>
    <n v="4250"/>
    <n v="29430"/>
    <n v="34030"/>
    <n v="210350"/>
  </r>
  <r>
    <s v="Shampoo"/>
    <x v="0"/>
    <s v="Apex Trading Co."/>
    <x v="0"/>
    <x v="2"/>
    <x v="5"/>
    <x v="2"/>
    <n v="2500"/>
    <n v="17330"/>
    <n v="6750"/>
    <n v="46760"/>
    <n v="32410"/>
    <n v="202970"/>
  </r>
  <r>
    <s v="Shampoo"/>
    <x v="0"/>
    <s v="AquaSolutions"/>
    <x v="1"/>
    <x v="0"/>
    <x v="0"/>
    <x v="0"/>
    <n v="24570"/>
    <n v="152340"/>
    <n v="24570"/>
    <n v="152340"/>
    <n v="24570"/>
    <n v="152340"/>
  </r>
  <r>
    <s v="Shampoo"/>
    <x v="0"/>
    <s v="AquaSolutions"/>
    <x v="1"/>
    <x v="0"/>
    <x v="0"/>
    <x v="1"/>
    <n v="17270"/>
    <n v="107120"/>
    <n v="41840"/>
    <n v="259460"/>
    <n v="41840"/>
    <n v="259460"/>
  </r>
  <r>
    <s v="Shampoo"/>
    <x v="0"/>
    <s v="AquaSolutions"/>
    <x v="1"/>
    <x v="0"/>
    <x v="0"/>
    <x v="2"/>
    <n v="23310"/>
    <n v="144530"/>
    <n v="65150"/>
    <n v="403990"/>
    <n v="65150"/>
    <n v="403990"/>
  </r>
  <r>
    <s v="Shampoo"/>
    <x v="0"/>
    <s v="AquaSolutions"/>
    <x v="1"/>
    <x v="0"/>
    <x v="0"/>
    <x v="3"/>
    <n v="12430"/>
    <n v="77110"/>
    <n v="77580"/>
    <n v="481100"/>
    <n v="77580"/>
    <n v="481100"/>
  </r>
  <r>
    <s v="Shampoo"/>
    <x v="0"/>
    <s v="AquaSolutions"/>
    <x v="1"/>
    <x v="0"/>
    <x v="0"/>
    <x v="4"/>
    <n v="22130"/>
    <n v="137220"/>
    <n v="99710"/>
    <n v="618320"/>
    <n v="99710"/>
    <n v="618320"/>
  </r>
  <r>
    <s v="Shampoo"/>
    <x v="0"/>
    <s v="AquaSolutions"/>
    <x v="1"/>
    <x v="0"/>
    <x v="0"/>
    <x v="5"/>
    <n v="22950"/>
    <n v="142250"/>
    <n v="122660"/>
    <n v="760570"/>
    <n v="122660"/>
    <n v="760570"/>
  </r>
  <r>
    <s v="Shampoo"/>
    <x v="0"/>
    <s v="AquaSolutions"/>
    <x v="1"/>
    <x v="0"/>
    <x v="0"/>
    <x v="6"/>
    <n v="23980"/>
    <n v="148670"/>
    <n v="146640"/>
    <n v="909240"/>
    <n v="146640"/>
    <n v="909240"/>
  </r>
  <r>
    <s v="Shampoo"/>
    <x v="0"/>
    <s v="AquaSolutions"/>
    <x v="1"/>
    <x v="0"/>
    <x v="0"/>
    <x v="7"/>
    <n v="21100"/>
    <n v="130810"/>
    <n v="167740"/>
    <n v="1040050"/>
    <n v="167740"/>
    <n v="1040050"/>
  </r>
  <r>
    <s v="Shampoo"/>
    <x v="0"/>
    <s v="AquaSolutions"/>
    <x v="1"/>
    <x v="0"/>
    <x v="0"/>
    <x v="8"/>
    <n v="22790"/>
    <n v="141310"/>
    <n v="190530"/>
    <n v="1181360"/>
    <n v="190530"/>
    <n v="1181360"/>
  </r>
  <r>
    <s v="Shampoo"/>
    <x v="0"/>
    <s v="AquaSolutions"/>
    <x v="1"/>
    <x v="0"/>
    <x v="0"/>
    <x v="9"/>
    <n v="24020"/>
    <n v="148920"/>
    <n v="214550"/>
    <n v="1330280"/>
    <n v="214550"/>
    <n v="1330280"/>
  </r>
  <r>
    <s v="Shampoo"/>
    <x v="0"/>
    <s v="AquaSolutions"/>
    <x v="1"/>
    <x v="0"/>
    <x v="0"/>
    <x v="10"/>
    <n v="20000"/>
    <n v="123960"/>
    <n v="234550"/>
    <n v="1454240"/>
    <n v="234550"/>
    <n v="1454240"/>
  </r>
  <r>
    <s v="Shampoo"/>
    <x v="0"/>
    <s v="AquaSolutions"/>
    <x v="1"/>
    <x v="0"/>
    <x v="0"/>
    <x v="11"/>
    <n v="22520"/>
    <n v="152320"/>
    <n v="257070"/>
    <n v="1606560"/>
    <n v="257070"/>
    <n v="1606560"/>
  </r>
  <r>
    <s v="Shampoo"/>
    <x v="0"/>
    <s v="AquaSolutions"/>
    <x v="1"/>
    <x v="0"/>
    <x v="1"/>
    <x v="0"/>
    <n v="19950"/>
    <n v="145690"/>
    <n v="19950"/>
    <n v="145690"/>
    <n v="252450"/>
    <n v="1599910"/>
  </r>
  <r>
    <s v="Shampoo"/>
    <x v="0"/>
    <s v="AquaSolutions"/>
    <x v="1"/>
    <x v="0"/>
    <x v="1"/>
    <x v="1"/>
    <n v="17990"/>
    <n v="131370"/>
    <n v="37940"/>
    <n v="277060"/>
    <n v="253170"/>
    <n v="1624160"/>
  </r>
  <r>
    <s v="Shampoo"/>
    <x v="0"/>
    <s v="AquaSolutions"/>
    <x v="1"/>
    <x v="0"/>
    <x v="1"/>
    <x v="2"/>
    <n v="20400"/>
    <n v="148970"/>
    <n v="58340"/>
    <n v="426030"/>
    <n v="250260"/>
    <n v="1628600"/>
  </r>
  <r>
    <s v="Shampoo"/>
    <x v="0"/>
    <s v="AquaSolutions"/>
    <x v="1"/>
    <x v="0"/>
    <x v="1"/>
    <x v="3"/>
    <n v="20120"/>
    <n v="146900"/>
    <n v="78460"/>
    <n v="572930"/>
    <n v="257950"/>
    <n v="1698390"/>
  </r>
  <r>
    <s v="Shampoo"/>
    <x v="0"/>
    <s v="AquaSolutions"/>
    <x v="1"/>
    <x v="0"/>
    <x v="1"/>
    <x v="4"/>
    <n v="20990"/>
    <n v="153180"/>
    <n v="99450"/>
    <n v="726110"/>
    <n v="256810"/>
    <n v="1714350"/>
  </r>
  <r>
    <s v="Shampoo"/>
    <x v="0"/>
    <s v="AquaSolutions"/>
    <x v="1"/>
    <x v="0"/>
    <x v="1"/>
    <x v="5"/>
    <n v="18190"/>
    <n v="132830"/>
    <n v="117640"/>
    <n v="858940"/>
    <n v="252050"/>
    <n v="1704930"/>
  </r>
  <r>
    <s v="Shampoo"/>
    <x v="0"/>
    <s v="AquaSolutions"/>
    <x v="1"/>
    <x v="0"/>
    <x v="1"/>
    <x v="6"/>
    <n v="16160"/>
    <n v="118010"/>
    <n v="133800"/>
    <n v="976950"/>
    <n v="244230"/>
    <n v="1674270"/>
  </r>
  <r>
    <s v="Shampoo"/>
    <x v="0"/>
    <s v="AquaSolutions"/>
    <x v="1"/>
    <x v="0"/>
    <x v="1"/>
    <x v="7"/>
    <n v="16500"/>
    <n v="120440"/>
    <n v="150300"/>
    <n v="1097390"/>
    <n v="239630"/>
    <n v="1663900"/>
  </r>
  <r>
    <s v="Shampoo"/>
    <x v="0"/>
    <s v="AquaSolutions"/>
    <x v="1"/>
    <x v="0"/>
    <x v="1"/>
    <x v="8"/>
    <n v="19860"/>
    <n v="145050"/>
    <n v="170160"/>
    <n v="1242440"/>
    <n v="236700"/>
    <n v="1667640"/>
  </r>
  <r>
    <s v="Shampoo"/>
    <x v="0"/>
    <s v="AquaSolutions"/>
    <x v="1"/>
    <x v="0"/>
    <x v="1"/>
    <x v="9"/>
    <n v="16690"/>
    <n v="121880"/>
    <n v="186850"/>
    <n v="1364320"/>
    <n v="229370"/>
    <n v="1640600"/>
  </r>
  <r>
    <s v="Shampoo"/>
    <x v="0"/>
    <s v="AquaSolutions"/>
    <x v="1"/>
    <x v="0"/>
    <x v="1"/>
    <x v="10"/>
    <n v="16380"/>
    <n v="119570"/>
    <n v="203230"/>
    <n v="1483890"/>
    <n v="225750"/>
    <n v="1636210"/>
  </r>
  <r>
    <s v="Shampoo"/>
    <x v="0"/>
    <s v="AquaSolutions"/>
    <x v="1"/>
    <x v="0"/>
    <x v="1"/>
    <x v="11"/>
    <n v="17060"/>
    <n v="124580"/>
    <n v="220290"/>
    <n v="1608470"/>
    <n v="220290"/>
    <n v="1608470"/>
  </r>
  <r>
    <s v="Shampoo"/>
    <x v="0"/>
    <s v="AquaSolutions"/>
    <x v="1"/>
    <x v="0"/>
    <x v="2"/>
    <x v="0"/>
    <n v="17060"/>
    <n v="124510"/>
    <n v="17060"/>
    <n v="124510"/>
    <n v="217400"/>
    <n v="1587290"/>
  </r>
  <r>
    <s v="Shampoo"/>
    <x v="0"/>
    <s v="AquaSolutions"/>
    <x v="1"/>
    <x v="0"/>
    <x v="2"/>
    <x v="1"/>
    <n v="16190"/>
    <n v="118200"/>
    <n v="33250"/>
    <n v="242710"/>
    <n v="215600"/>
    <n v="1574120"/>
  </r>
  <r>
    <s v="Shampoo"/>
    <x v="0"/>
    <s v="AquaSolutions"/>
    <x v="1"/>
    <x v="0"/>
    <x v="2"/>
    <x v="2"/>
    <n v="21660"/>
    <n v="158080"/>
    <n v="54910"/>
    <n v="400790"/>
    <n v="216860"/>
    <n v="1583230"/>
  </r>
  <r>
    <s v="Shampoo"/>
    <x v="0"/>
    <s v="AquaSolutions"/>
    <x v="1"/>
    <x v="0"/>
    <x v="2"/>
    <x v="3"/>
    <n v="15280"/>
    <n v="111540"/>
    <n v="70190"/>
    <n v="512330"/>
    <n v="212020"/>
    <n v="1547870"/>
  </r>
  <r>
    <s v="Shampoo"/>
    <x v="0"/>
    <s v="AquaSolutions"/>
    <x v="1"/>
    <x v="0"/>
    <x v="2"/>
    <x v="4"/>
    <n v="14810"/>
    <n v="108090"/>
    <n v="85000"/>
    <n v="620420"/>
    <n v="205840"/>
    <n v="1502780"/>
  </r>
  <r>
    <s v="Shampoo"/>
    <x v="0"/>
    <s v="AquaSolutions"/>
    <x v="1"/>
    <x v="0"/>
    <x v="2"/>
    <x v="5"/>
    <n v="18410"/>
    <n v="134340"/>
    <n v="103410"/>
    <n v="754760"/>
    <n v="206060"/>
    <n v="1504290"/>
  </r>
  <r>
    <s v="Shampoo"/>
    <x v="0"/>
    <s v="AquaSolutions"/>
    <x v="1"/>
    <x v="0"/>
    <x v="2"/>
    <x v="6"/>
    <n v="18960"/>
    <n v="138340"/>
    <n v="122370"/>
    <n v="893100"/>
    <n v="208860"/>
    <n v="1524620"/>
  </r>
  <r>
    <s v="Shampoo"/>
    <x v="0"/>
    <s v="AquaSolutions"/>
    <x v="1"/>
    <x v="0"/>
    <x v="2"/>
    <x v="7"/>
    <n v="14140"/>
    <n v="103190"/>
    <n v="136510"/>
    <n v="996290"/>
    <n v="206500"/>
    <n v="1507370"/>
  </r>
  <r>
    <s v="Shampoo"/>
    <x v="0"/>
    <s v="AquaSolutions"/>
    <x v="1"/>
    <x v="0"/>
    <x v="2"/>
    <x v="8"/>
    <n v="15460"/>
    <n v="112820"/>
    <n v="151970"/>
    <n v="1109110"/>
    <n v="202100"/>
    <n v="1475140"/>
  </r>
  <r>
    <s v="Shampoo"/>
    <x v="0"/>
    <s v="AquaSolutions"/>
    <x v="1"/>
    <x v="0"/>
    <x v="2"/>
    <x v="9"/>
    <n v="16460"/>
    <n v="120130"/>
    <n v="168430"/>
    <n v="1229240"/>
    <n v="201870"/>
    <n v="1473390"/>
  </r>
  <r>
    <s v="Shampoo"/>
    <x v="0"/>
    <s v="AquaSolutions"/>
    <x v="1"/>
    <x v="0"/>
    <x v="2"/>
    <x v="10"/>
    <n v="15840"/>
    <n v="115610"/>
    <n v="184270"/>
    <n v="1344850"/>
    <n v="201330"/>
    <n v="1469430"/>
  </r>
  <r>
    <s v="Shampoo"/>
    <x v="0"/>
    <s v="AquaSolutions"/>
    <x v="1"/>
    <x v="0"/>
    <x v="2"/>
    <x v="11"/>
    <n v="16580"/>
    <n v="121030"/>
    <n v="200850"/>
    <n v="1465880"/>
    <n v="200850"/>
    <n v="1465880"/>
  </r>
  <r>
    <s v="Shampoo"/>
    <x v="0"/>
    <s v="AquaSolutions"/>
    <x v="1"/>
    <x v="0"/>
    <x v="3"/>
    <x v="0"/>
    <n v="14690"/>
    <n v="107210"/>
    <n v="14690"/>
    <n v="107210"/>
    <n v="198480"/>
    <n v="1448580"/>
  </r>
  <r>
    <s v="Shampoo"/>
    <x v="0"/>
    <s v="AquaSolutions"/>
    <x v="1"/>
    <x v="0"/>
    <x v="3"/>
    <x v="1"/>
    <n v="12860"/>
    <n v="93840"/>
    <n v="27550"/>
    <n v="201050"/>
    <n v="195150"/>
    <n v="1424220"/>
  </r>
  <r>
    <s v="Shampoo"/>
    <x v="0"/>
    <s v="AquaSolutions"/>
    <x v="1"/>
    <x v="0"/>
    <x v="3"/>
    <x v="2"/>
    <n v="16120"/>
    <n v="117690"/>
    <n v="43670"/>
    <n v="318740"/>
    <n v="189610"/>
    <n v="1383830"/>
  </r>
  <r>
    <s v="Shampoo"/>
    <x v="0"/>
    <s v="AquaSolutions"/>
    <x v="1"/>
    <x v="0"/>
    <x v="3"/>
    <x v="3"/>
    <n v="14910"/>
    <n v="108860"/>
    <n v="58580"/>
    <n v="427600"/>
    <n v="189240"/>
    <n v="1381150"/>
  </r>
  <r>
    <s v="Shampoo"/>
    <x v="0"/>
    <s v="AquaSolutions"/>
    <x v="1"/>
    <x v="0"/>
    <x v="3"/>
    <x v="4"/>
    <n v="15110"/>
    <n v="110330"/>
    <n v="73690"/>
    <n v="537930"/>
    <n v="189540"/>
    <n v="1383390"/>
  </r>
  <r>
    <s v="Shampoo"/>
    <x v="0"/>
    <s v="AquaSolutions"/>
    <x v="1"/>
    <x v="0"/>
    <x v="3"/>
    <x v="5"/>
    <n v="17400"/>
    <n v="126960"/>
    <n v="91090"/>
    <n v="664890"/>
    <n v="188530"/>
    <n v="1376010"/>
  </r>
  <r>
    <s v="Shampoo"/>
    <x v="0"/>
    <s v="AquaSolutions"/>
    <x v="1"/>
    <x v="0"/>
    <x v="3"/>
    <x v="6"/>
    <n v="16030"/>
    <n v="117040"/>
    <n v="107120"/>
    <n v="781930"/>
    <n v="185600"/>
    <n v="1354710"/>
  </r>
  <r>
    <s v="Shampoo"/>
    <x v="0"/>
    <s v="AquaSolutions"/>
    <x v="1"/>
    <x v="0"/>
    <x v="3"/>
    <x v="7"/>
    <n v="13890"/>
    <n v="101380"/>
    <n v="121010"/>
    <n v="883310"/>
    <n v="185350"/>
    <n v="1352900"/>
  </r>
  <r>
    <s v="Shampoo"/>
    <x v="0"/>
    <s v="AquaSolutions"/>
    <x v="1"/>
    <x v="0"/>
    <x v="3"/>
    <x v="8"/>
    <n v="14710"/>
    <n v="107380"/>
    <n v="135720"/>
    <n v="990690"/>
    <n v="184600"/>
    <n v="1347460"/>
  </r>
  <r>
    <s v="Shampoo"/>
    <x v="0"/>
    <s v="AquaSolutions"/>
    <x v="1"/>
    <x v="0"/>
    <x v="3"/>
    <x v="9"/>
    <n v="14660"/>
    <n v="107040"/>
    <n v="150380"/>
    <n v="1097730"/>
    <n v="182800"/>
    <n v="1334370"/>
  </r>
  <r>
    <s v="Shampoo"/>
    <x v="0"/>
    <s v="AquaSolutions"/>
    <x v="1"/>
    <x v="0"/>
    <x v="3"/>
    <x v="10"/>
    <n v="15290"/>
    <n v="111600"/>
    <n v="165670"/>
    <n v="1209330"/>
    <n v="182250"/>
    <n v="1330360"/>
  </r>
  <r>
    <s v="Shampoo"/>
    <x v="0"/>
    <s v="AquaSolutions"/>
    <x v="1"/>
    <x v="0"/>
    <x v="3"/>
    <x v="11"/>
    <n v="16640"/>
    <n v="121430"/>
    <n v="182310"/>
    <n v="1330760"/>
    <n v="182310"/>
    <n v="1330760"/>
  </r>
  <r>
    <s v="Shampoo"/>
    <x v="0"/>
    <s v="AquaSolutions"/>
    <x v="1"/>
    <x v="0"/>
    <x v="4"/>
    <x v="0"/>
    <n v="15920"/>
    <n v="116180"/>
    <n v="15920"/>
    <n v="116180"/>
    <n v="183540"/>
    <n v="1339730"/>
  </r>
  <r>
    <s v="Shampoo"/>
    <x v="0"/>
    <s v="AquaSolutions"/>
    <x v="1"/>
    <x v="0"/>
    <x v="4"/>
    <x v="1"/>
    <n v="13170"/>
    <n v="96160"/>
    <n v="29090"/>
    <n v="212340"/>
    <n v="183850"/>
    <n v="1342050"/>
  </r>
  <r>
    <s v="Shampoo"/>
    <x v="0"/>
    <s v="AquaSolutions"/>
    <x v="1"/>
    <x v="0"/>
    <x v="4"/>
    <x v="2"/>
    <n v="15760"/>
    <n v="115090"/>
    <n v="44850"/>
    <n v="327430"/>
    <n v="183490"/>
    <n v="1339450"/>
  </r>
  <r>
    <s v="Shampoo"/>
    <x v="0"/>
    <s v="AquaSolutions"/>
    <x v="1"/>
    <x v="0"/>
    <x v="4"/>
    <x v="3"/>
    <n v="14700"/>
    <n v="107270"/>
    <n v="59550"/>
    <n v="434700"/>
    <n v="183280"/>
    <n v="1337860"/>
  </r>
  <r>
    <s v="Shampoo"/>
    <x v="0"/>
    <s v="AquaSolutions"/>
    <x v="1"/>
    <x v="0"/>
    <x v="4"/>
    <x v="4"/>
    <n v="14260"/>
    <n v="104120"/>
    <n v="73810"/>
    <n v="538820"/>
    <n v="182430"/>
    <n v="1331650"/>
  </r>
  <r>
    <s v="Shampoo"/>
    <x v="0"/>
    <s v="AquaSolutions"/>
    <x v="1"/>
    <x v="0"/>
    <x v="4"/>
    <x v="5"/>
    <n v="14950"/>
    <n v="109150"/>
    <n v="88760"/>
    <n v="647970"/>
    <n v="179980"/>
    <n v="1313840"/>
  </r>
  <r>
    <s v="Shampoo"/>
    <x v="0"/>
    <s v="AquaSolutions"/>
    <x v="1"/>
    <x v="0"/>
    <x v="4"/>
    <x v="6"/>
    <n v="12870"/>
    <n v="93920"/>
    <n v="101630"/>
    <n v="741890"/>
    <n v="176820"/>
    <n v="1290720"/>
  </r>
  <r>
    <s v="Shampoo"/>
    <x v="0"/>
    <s v="AquaSolutions"/>
    <x v="1"/>
    <x v="0"/>
    <x v="4"/>
    <x v="7"/>
    <n v="14420"/>
    <n v="105210"/>
    <n v="116050"/>
    <n v="847100"/>
    <n v="177350"/>
    <n v="1294550"/>
  </r>
  <r>
    <s v="Shampoo"/>
    <x v="0"/>
    <s v="AquaSolutions"/>
    <x v="1"/>
    <x v="0"/>
    <x v="4"/>
    <x v="8"/>
    <n v="14560"/>
    <n v="106300"/>
    <n v="130610"/>
    <n v="953400"/>
    <n v="177200"/>
    <n v="1293470"/>
  </r>
  <r>
    <s v="Shampoo"/>
    <x v="0"/>
    <s v="AquaSolutions"/>
    <x v="1"/>
    <x v="0"/>
    <x v="4"/>
    <x v="9"/>
    <n v="13700"/>
    <n v="99990"/>
    <n v="144310"/>
    <n v="1053390"/>
    <n v="176240"/>
    <n v="1286420"/>
  </r>
  <r>
    <s v="Shampoo"/>
    <x v="0"/>
    <s v="AquaSolutions"/>
    <x v="1"/>
    <x v="0"/>
    <x v="4"/>
    <x v="10"/>
    <n v="11950"/>
    <n v="87230"/>
    <n v="156260"/>
    <n v="1140620"/>
    <n v="172900"/>
    <n v="1262050"/>
  </r>
  <r>
    <s v="Shampoo"/>
    <x v="0"/>
    <s v="AquaSolutions"/>
    <x v="1"/>
    <x v="0"/>
    <x v="4"/>
    <x v="11"/>
    <n v="11930"/>
    <n v="87070"/>
    <n v="168190"/>
    <n v="1227690"/>
    <n v="168190"/>
    <n v="1227690"/>
  </r>
  <r>
    <s v="Shampoo"/>
    <x v="0"/>
    <s v="AquaSolutions"/>
    <x v="1"/>
    <x v="0"/>
    <x v="5"/>
    <x v="0"/>
    <n v="7760"/>
    <n v="56610"/>
    <n v="7760"/>
    <n v="56610"/>
    <n v="160030"/>
    <n v="1168120"/>
  </r>
  <r>
    <s v="Shampoo"/>
    <x v="0"/>
    <s v="AquaSolutions"/>
    <x v="1"/>
    <x v="0"/>
    <x v="5"/>
    <x v="1"/>
    <n v="6050"/>
    <n v="44160"/>
    <n v="13810"/>
    <n v="100770"/>
    <n v="152910"/>
    <n v="1116120"/>
  </r>
  <r>
    <s v="Shampoo"/>
    <x v="0"/>
    <s v="AquaSolutions"/>
    <x v="1"/>
    <x v="0"/>
    <x v="5"/>
    <x v="2"/>
    <n v="3340"/>
    <n v="24350"/>
    <n v="17150"/>
    <n v="125120"/>
    <n v="140490"/>
    <n v="1025380"/>
  </r>
  <r>
    <s v="Shampoo"/>
    <x v="0"/>
    <s v="AquaSolutions"/>
    <x v="1"/>
    <x v="1"/>
    <x v="0"/>
    <x v="0"/>
    <n v="15380"/>
    <n v="95390"/>
    <n v="15380"/>
    <n v="95390"/>
    <n v="15380"/>
    <n v="95390"/>
  </r>
  <r>
    <s v="Shampoo"/>
    <x v="0"/>
    <s v="AquaSolutions"/>
    <x v="1"/>
    <x v="1"/>
    <x v="0"/>
    <x v="1"/>
    <n v="13450"/>
    <n v="83380"/>
    <n v="28830"/>
    <n v="178770"/>
    <n v="28830"/>
    <n v="178770"/>
  </r>
  <r>
    <s v="Shampoo"/>
    <x v="0"/>
    <s v="AquaSolutions"/>
    <x v="1"/>
    <x v="1"/>
    <x v="0"/>
    <x v="2"/>
    <n v="12810"/>
    <n v="79430"/>
    <n v="41640"/>
    <n v="258200"/>
    <n v="41640"/>
    <n v="258200"/>
  </r>
  <r>
    <s v="Shampoo"/>
    <x v="0"/>
    <s v="AquaSolutions"/>
    <x v="1"/>
    <x v="1"/>
    <x v="0"/>
    <x v="3"/>
    <n v="7420"/>
    <n v="45990"/>
    <n v="49060"/>
    <n v="304190"/>
    <n v="49060"/>
    <n v="304190"/>
  </r>
  <r>
    <s v="Shampoo"/>
    <x v="0"/>
    <s v="AquaSolutions"/>
    <x v="1"/>
    <x v="1"/>
    <x v="0"/>
    <x v="4"/>
    <n v="11300"/>
    <n v="70080"/>
    <n v="60360"/>
    <n v="374270"/>
    <n v="60360"/>
    <n v="374270"/>
  </r>
  <r>
    <s v="Shampoo"/>
    <x v="0"/>
    <s v="AquaSolutions"/>
    <x v="1"/>
    <x v="1"/>
    <x v="0"/>
    <x v="5"/>
    <n v="13350"/>
    <n v="82750"/>
    <n v="73710"/>
    <n v="457020"/>
    <n v="73710"/>
    <n v="457020"/>
  </r>
  <r>
    <s v="Shampoo"/>
    <x v="0"/>
    <s v="AquaSolutions"/>
    <x v="1"/>
    <x v="1"/>
    <x v="0"/>
    <x v="6"/>
    <n v="11520"/>
    <n v="71430"/>
    <n v="85230"/>
    <n v="528450"/>
    <n v="85230"/>
    <n v="528450"/>
  </r>
  <r>
    <s v="Shampoo"/>
    <x v="0"/>
    <s v="AquaSolutions"/>
    <x v="1"/>
    <x v="1"/>
    <x v="0"/>
    <x v="7"/>
    <n v="13040"/>
    <n v="80850"/>
    <n v="98270"/>
    <n v="609300"/>
    <n v="98270"/>
    <n v="609300"/>
  </r>
  <r>
    <s v="Shampoo"/>
    <x v="0"/>
    <s v="AquaSolutions"/>
    <x v="1"/>
    <x v="1"/>
    <x v="0"/>
    <x v="8"/>
    <n v="10830"/>
    <n v="67130"/>
    <n v="109100"/>
    <n v="676430"/>
    <n v="109100"/>
    <n v="676430"/>
  </r>
  <r>
    <s v="Shampoo"/>
    <x v="0"/>
    <s v="AquaSolutions"/>
    <x v="1"/>
    <x v="1"/>
    <x v="0"/>
    <x v="9"/>
    <n v="14910"/>
    <n v="92470"/>
    <n v="124010"/>
    <n v="768900"/>
    <n v="124010"/>
    <n v="768900"/>
  </r>
  <r>
    <s v="Shampoo"/>
    <x v="0"/>
    <s v="AquaSolutions"/>
    <x v="1"/>
    <x v="1"/>
    <x v="0"/>
    <x v="10"/>
    <n v="11550"/>
    <n v="71590"/>
    <n v="135560"/>
    <n v="840490"/>
    <n v="135560"/>
    <n v="840490"/>
  </r>
  <r>
    <s v="Shampoo"/>
    <x v="0"/>
    <s v="AquaSolutions"/>
    <x v="1"/>
    <x v="1"/>
    <x v="0"/>
    <x v="11"/>
    <n v="11920"/>
    <n v="80480"/>
    <n v="147480"/>
    <n v="920970"/>
    <n v="147480"/>
    <n v="920970"/>
  </r>
  <r>
    <s v="Shampoo"/>
    <x v="0"/>
    <s v="AquaSolutions"/>
    <x v="1"/>
    <x v="1"/>
    <x v="1"/>
    <x v="0"/>
    <n v="12300"/>
    <n v="89780"/>
    <n v="12300"/>
    <n v="89780"/>
    <n v="144400"/>
    <n v="915360"/>
  </r>
  <r>
    <s v="Shampoo"/>
    <x v="0"/>
    <s v="AquaSolutions"/>
    <x v="1"/>
    <x v="1"/>
    <x v="1"/>
    <x v="1"/>
    <n v="11430"/>
    <n v="83440"/>
    <n v="23730"/>
    <n v="173220"/>
    <n v="142380"/>
    <n v="915420"/>
  </r>
  <r>
    <s v="Shampoo"/>
    <x v="0"/>
    <s v="AquaSolutions"/>
    <x v="1"/>
    <x v="1"/>
    <x v="1"/>
    <x v="2"/>
    <n v="11640"/>
    <n v="84960"/>
    <n v="35370"/>
    <n v="258180"/>
    <n v="141210"/>
    <n v="920950"/>
  </r>
  <r>
    <s v="Shampoo"/>
    <x v="0"/>
    <s v="AquaSolutions"/>
    <x v="1"/>
    <x v="1"/>
    <x v="1"/>
    <x v="3"/>
    <n v="12680"/>
    <n v="92540"/>
    <n v="48050"/>
    <n v="350720"/>
    <n v="146470"/>
    <n v="967500"/>
  </r>
  <r>
    <s v="Shampoo"/>
    <x v="0"/>
    <s v="AquaSolutions"/>
    <x v="1"/>
    <x v="1"/>
    <x v="1"/>
    <x v="4"/>
    <n v="12780"/>
    <n v="93280"/>
    <n v="60830"/>
    <n v="444000"/>
    <n v="147950"/>
    <n v="990700"/>
  </r>
  <r>
    <s v="Shampoo"/>
    <x v="0"/>
    <s v="AquaSolutions"/>
    <x v="1"/>
    <x v="1"/>
    <x v="1"/>
    <x v="5"/>
    <n v="12970"/>
    <n v="94690"/>
    <n v="73800"/>
    <n v="538690"/>
    <n v="147570"/>
    <n v="1002640"/>
  </r>
  <r>
    <s v="Shampoo"/>
    <x v="0"/>
    <s v="AquaSolutions"/>
    <x v="1"/>
    <x v="1"/>
    <x v="1"/>
    <x v="6"/>
    <n v="9650"/>
    <n v="70470"/>
    <n v="83450"/>
    <n v="609160"/>
    <n v="145700"/>
    <n v="1001680"/>
  </r>
  <r>
    <s v="Shampoo"/>
    <x v="0"/>
    <s v="AquaSolutions"/>
    <x v="1"/>
    <x v="1"/>
    <x v="1"/>
    <x v="7"/>
    <n v="11700"/>
    <n v="85430"/>
    <n v="95150"/>
    <n v="694590"/>
    <n v="144360"/>
    <n v="1006260"/>
  </r>
  <r>
    <s v="Shampoo"/>
    <x v="0"/>
    <s v="AquaSolutions"/>
    <x v="1"/>
    <x v="1"/>
    <x v="1"/>
    <x v="8"/>
    <n v="9200"/>
    <n v="67180"/>
    <n v="104350"/>
    <n v="761770"/>
    <n v="142730"/>
    <n v="1006310"/>
  </r>
  <r>
    <s v="Shampoo"/>
    <x v="0"/>
    <s v="AquaSolutions"/>
    <x v="1"/>
    <x v="1"/>
    <x v="1"/>
    <x v="9"/>
    <n v="10560"/>
    <n v="77060"/>
    <n v="114910"/>
    <n v="838830"/>
    <n v="138380"/>
    <n v="990900"/>
  </r>
  <r>
    <s v="Shampoo"/>
    <x v="0"/>
    <s v="AquaSolutions"/>
    <x v="1"/>
    <x v="1"/>
    <x v="1"/>
    <x v="10"/>
    <n v="9890"/>
    <n v="72150"/>
    <n v="124800"/>
    <n v="910980"/>
    <n v="136720"/>
    <n v="991460"/>
  </r>
  <r>
    <s v="Shampoo"/>
    <x v="0"/>
    <s v="AquaSolutions"/>
    <x v="1"/>
    <x v="1"/>
    <x v="1"/>
    <x v="11"/>
    <n v="9780"/>
    <n v="71320"/>
    <n v="134580"/>
    <n v="982300"/>
    <n v="134580"/>
    <n v="982300"/>
  </r>
  <r>
    <s v="Shampoo"/>
    <x v="0"/>
    <s v="AquaSolutions"/>
    <x v="1"/>
    <x v="1"/>
    <x v="2"/>
    <x v="0"/>
    <n v="8690"/>
    <n v="63430"/>
    <n v="8690"/>
    <n v="63430"/>
    <n v="130970"/>
    <n v="955950"/>
  </r>
  <r>
    <s v="Shampoo"/>
    <x v="0"/>
    <s v="AquaSolutions"/>
    <x v="1"/>
    <x v="1"/>
    <x v="2"/>
    <x v="1"/>
    <n v="11110"/>
    <n v="81120"/>
    <n v="19800"/>
    <n v="144550"/>
    <n v="130650"/>
    <n v="953630"/>
  </r>
  <r>
    <s v="Shampoo"/>
    <x v="0"/>
    <s v="AquaSolutions"/>
    <x v="1"/>
    <x v="1"/>
    <x v="2"/>
    <x v="2"/>
    <n v="12810"/>
    <n v="93500"/>
    <n v="32610"/>
    <n v="238050"/>
    <n v="131820"/>
    <n v="962170"/>
  </r>
  <r>
    <s v="Shampoo"/>
    <x v="0"/>
    <s v="AquaSolutions"/>
    <x v="1"/>
    <x v="1"/>
    <x v="2"/>
    <x v="3"/>
    <n v="10510"/>
    <n v="76730"/>
    <n v="43120"/>
    <n v="314780"/>
    <n v="129650"/>
    <n v="946360"/>
  </r>
  <r>
    <s v="Shampoo"/>
    <x v="0"/>
    <s v="AquaSolutions"/>
    <x v="1"/>
    <x v="1"/>
    <x v="2"/>
    <x v="4"/>
    <n v="9070"/>
    <n v="66170"/>
    <n v="52190"/>
    <n v="380950"/>
    <n v="125940"/>
    <n v="919250"/>
  </r>
  <r>
    <s v="Shampoo"/>
    <x v="0"/>
    <s v="AquaSolutions"/>
    <x v="1"/>
    <x v="1"/>
    <x v="2"/>
    <x v="5"/>
    <n v="10870"/>
    <n v="79400"/>
    <n v="63060"/>
    <n v="460350"/>
    <n v="123840"/>
    <n v="903960"/>
  </r>
  <r>
    <s v="Shampoo"/>
    <x v="0"/>
    <s v="AquaSolutions"/>
    <x v="1"/>
    <x v="1"/>
    <x v="2"/>
    <x v="6"/>
    <n v="10230"/>
    <n v="74710"/>
    <n v="73290"/>
    <n v="535060"/>
    <n v="124420"/>
    <n v="908200"/>
  </r>
  <r>
    <s v="Shampoo"/>
    <x v="0"/>
    <s v="AquaSolutions"/>
    <x v="1"/>
    <x v="1"/>
    <x v="2"/>
    <x v="7"/>
    <n v="9460"/>
    <n v="69050"/>
    <n v="82750"/>
    <n v="604110"/>
    <n v="122180"/>
    <n v="891820"/>
  </r>
  <r>
    <s v="Shampoo"/>
    <x v="0"/>
    <s v="AquaSolutions"/>
    <x v="1"/>
    <x v="1"/>
    <x v="2"/>
    <x v="8"/>
    <n v="10570"/>
    <n v="77180"/>
    <n v="93320"/>
    <n v="681290"/>
    <n v="123550"/>
    <n v="901820"/>
  </r>
  <r>
    <s v="Shampoo"/>
    <x v="0"/>
    <s v="AquaSolutions"/>
    <x v="1"/>
    <x v="1"/>
    <x v="2"/>
    <x v="9"/>
    <n v="10270"/>
    <n v="74970"/>
    <n v="103590"/>
    <n v="756260"/>
    <n v="123260"/>
    <n v="899730"/>
  </r>
  <r>
    <s v="Shampoo"/>
    <x v="0"/>
    <s v="AquaSolutions"/>
    <x v="1"/>
    <x v="1"/>
    <x v="2"/>
    <x v="10"/>
    <n v="8210"/>
    <n v="59930"/>
    <n v="111800"/>
    <n v="816190"/>
    <n v="121580"/>
    <n v="887510"/>
  </r>
  <r>
    <s v="Shampoo"/>
    <x v="0"/>
    <s v="AquaSolutions"/>
    <x v="1"/>
    <x v="1"/>
    <x v="2"/>
    <x v="11"/>
    <n v="9730"/>
    <n v="71040"/>
    <n v="121530"/>
    <n v="887230"/>
    <n v="121530"/>
    <n v="887230"/>
  </r>
  <r>
    <s v="Shampoo"/>
    <x v="0"/>
    <s v="AquaSolutions"/>
    <x v="1"/>
    <x v="1"/>
    <x v="3"/>
    <x v="0"/>
    <n v="9210"/>
    <n v="67240"/>
    <n v="9210"/>
    <n v="67240"/>
    <n v="122050"/>
    <n v="891040"/>
  </r>
  <r>
    <s v="Shampoo"/>
    <x v="0"/>
    <s v="AquaSolutions"/>
    <x v="1"/>
    <x v="1"/>
    <x v="3"/>
    <x v="1"/>
    <n v="8160"/>
    <n v="59590"/>
    <n v="17370"/>
    <n v="126830"/>
    <n v="119100"/>
    <n v="869510"/>
  </r>
  <r>
    <s v="Shampoo"/>
    <x v="0"/>
    <s v="AquaSolutions"/>
    <x v="1"/>
    <x v="1"/>
    <x v="3"/>
    <x v="2"/>
    <n v="9350"/>
    <n v="68220"/>
    <n v="26720"/>
    <n v="195050"/>
    <n v="115640"/>
    <n v="844230"/>
  </r>
  <r>
    <s v="Shampoo"/>
    <x v="0"/>
    <s v="AquaSolutions"/>
    <x v="1"/>
    <x v="1"/>
    <x v="3"/>
    <x v="3"/>
    <n v="9380"/>
    <n v="68500"/>
    <n v="36100"/>
    <n v="263550"/>
    <n v="114510"/>
    <n v="836000"/>
  </r>
  <r>
    <s v="Shampoo"/>
    <x v="0"/>
    <s v="AquaSolutions"/>
    <x v="1"/>
    <x v="1"/>
    <x v="3"/>
    <x v="4"/>
    <n v="8620"/>
    <n v="62920"/>
    <n v="44720"/>
    <n v="326470"/>
    <n v="114060"/>
    <n v="832750"/>
  </r>
  <r>
    <s v="Shampoo"/>
    <x v="0"/>
    <s v="AquaSolutions"/>
    <x v="1"/>
    <x v="1"/>
    <x v="3"/>
    <x v="5"/>
    <n v="8410"/>
    <n v="61410"/>
    <n v="53130"/>
    <n v="387880"/>
    <n v="111600"/>
    <n v="814760"/>
  </r>
  <r>
    <s v="Shampoo"/>
    <x v="0"/>
    <s v="AquaSolutions"/>
    <x v="1"/>
    <x v="1"/>
    <x v="3"/>
    <x v="6"/>
    <n v="9050"/>
    <n v="66070"/>
    <n v="62180"/>
    <n v="453950"/>
    <n v="110420"/>
    <n v="806120"/>
  </r>
  <r>
    <s v="Shampoo"/>
    <x v="0"/>
    <s v="AquaSolutions"/>
    <x v="1"/>
    <x v="1"/>
    <x v="3"/>
    <x v="7"/>
    <n v="8820"/>
    <n v="64400"/>
    <n v="71000"/>
    <n v="518350"/>
    <n v="109780"/>
    <n v="801470"/>
  </r>
  <r>
    <s v="Shampoo"/>
    <x v="0"/>
    <s v="AquaSolutions"/>
    <x v="1"/>
    <x v="1"/>
    <x v="3"/>
    <x v="8"/>
    <n v="9090"/>
    <n v="66400"/>
    <n v="80090"/>
    <n v="584750"/>
    <n v="108300"/>
    <n v="790690"/>
  </r>
  <r>
    <s v="Shampoo"/>
    <x v="0"/>
    <s v="AquaSolutions"/>
    <x v="1"/>
    <x v="1"/>
    <x v="3"/>
    <x v="9"/>
    <n v="9170"/>
    <n v="66970"/>
    <n v="89260"/>
    <n v="651720"/>
    <n v="107200"/>
    <n v="782690"/>
  </r>
  <r>
    <s v="Shampoo"/>
    <x v="0"/>
    <s v="AquaSolutions"/>
    <x v="1"/>
    <x v="1"/>
    <x v="3"/>
    <x v="10"/>
    <n v="8790"/>
    <n v="64150"/>
    <n v="98050"/>
    <n v="715870"/>
    <n v="107780"/>
    <n v="786910"/>
  </r>
  <r>
    <s v="Shampoo"/>
    <x v="0"/>
    <s v="AquaSolutions"/>
    <x v="1"/>
    <x v="1"/>
    <x v="3"/>
    <x v="11"/>
    <n v="7940"/>
    <n v="57940"/>
    <n v="105990"/>
    <n v="773810"/>
    <n v="105990"/>
    <n v="773810"/>
  </r>
  <r>
    <s v="Shampoo"/>
    <x v="0"/>
    <s v="AquaSolutions"/>
    <x v="1"/>
    <x v="1"/>
    <x v="4"/>
    <x v="0"/>
    <n v="8520"/>
    <n v="62170"/>
    <n v="8520"/>
    <n v="62170"/>
    <n v="105300"/>
    <n v="768740"/>
  </r>
  <r>
    <s v="Shampoo"/>
    <x v="0"/>
    <s v="AquaSolutions"/>
    <x v="1"/>
    <x v="1"/>
    <x v="4"/>
    <x v="1"/>
    <n v="8280"/>
    <n v="60480"/>
    <n v="16800"/>
    <n v="122650"/>
    <n v="105420"/>
    <n v="769630"/>
  </r>
  <r>
    <s v="Shampoo"/>
    <x v="0"/>
    <s v="AquaSolutions"/>
    <x v="1"/>
    <x v="1"/>
    <x v="4"/>
    <x v="2"/>
    <n v="8840"/>
    <n v="64540"/>
    <n v="25640"/>
    <n v="187190"/>
    <n v="104910"/>
    <n v="765950"/>
  </r>
  <r>
    <s v="Shampoo"/>
    <x v="0"/>
    <s v="AquaSolutions"/>
    <x v="1"/>
    <x v="1"/>
    <x v="4"/>
    <x v="3"/>
    <n v="7560"/>
    <n v="55190"/>
    <n v="33200"/>
    <n v="242380"/>
    <n v="103090"/>
    <n v="752640"/>
  </r>
  <r>
    <s v="Shampoo"/>
    <x v="0"/>
    <s v="AquaSolutions"/>
    <x v="1"/>
    <x v="1"/>
    <x v="4"/>
    <x v="4"/>
    <n v="7980"/>
    <n v="58300"/>
    <n v="41180"/>
    <n v="300680"/>
    <n v="102450"/>
    <n v="748020"/>
  </r>
  <r>
    <s v="Shampoo"/>
    <x v="0"/>
    <s v="AquaSolutions"/>
    <x v="1"/>
    <x v="1"/>
    <x v="4"/>
    <x v="5"/>
    <n v="8090"/>
    <n v="59080"/>
    <n v="49270"/>
    <n v="359760"/>
    <n v="102130"/>
    <n v="745690"/>
  </r>
  <r>
    <s v="Shampoo"/>
    <x v="0"/>
    <s v="AquaSolutions"/>
    <x v="1"/>
    <x v="1"/>
    <x v="4"/>
    <x v="6"/>
    <n v="9290"/>
    <n v="67840"/>
    <n v="58560"/>
    <n v="427600"/>
    <n v="102370"/>
    <n v="747460"/>
  </r>
  <r>
    <s v="Shampoo"/>
    <x v="0"/>
    <s v="AquaSolutions"/>
    <x v="1"/>
    <x v="1"/>
    <x v="4"/>
    <x v="7"/>
    <n v="8300"/>
    <n v="60520"/>
    <n v="66860"/>
    <n v="488120"/>
    <n v="101850"/>
    <n v="743580"/>
  </r>
  <r>
    <s v="Shampoo"/>
    <x v="0"/>
    <s v="AquaSolutions"/>
    <x v="1"/>
    <x v="1"/>
    <x v="4"/>
    <x v="8"/>
    <n v="7490"/>
    <n v="54650"/>
    <n v="74350"/>
    <n v="542770"/>
    <n v="100250"/>
    <n v="731830"/>
  </r>
  <r>
    <s v="Shampoo"/>
    <x v="0"/>
    <s v="AquaSolutions"/>
    <x v="1"/>
    <x v="1"/>
    <x v="4"/>
    <x v="9"/>
    <n v="9530"/>
    <n v="69540"/>
    <n v="83880"/>
    <n v="612310"/>
    <n v="100610"/>
    <n v="734400"/>
  </r>
  <r>
    <s v="Shampoo"/>
    <x v="0"/>
    <s v="AquaSolutions"/>
    <x v="1"/>
    <x v="1"/>
    <x v="4"/>
    <x v="10"/>
    <n v="4230"/>
    <n v="30880"/>
    <n v="88110"/>
    <n v="643190"/>
    <n v="96050"/>
    <n v="701130"/>
  </r>
  <r>
    <s v="Shampoo"/>
    <x v="0"/>
    <s v="AquaSolutions"/>
    <x v="1"/>
    <x v="1"/>
    <x v="4"/>
    <x v="11"/>
    <n v="3690"/>
    <n v="26950"/>
    <n v="91800"/>
    <n v="670140"/>
    <n v="91800"/>
    <n v="670140"/>
  </r>
  <r>
    <s v="Shampoo"/>
    <x v="0"/>
    <s v="AquaSolutions"/>
    <x v="1"/>
    <x v="1"/>
    <x v="5"/>
    <x v="0"/>
    <n v="2250"/>
    <n v="16430"/>
    <n v="2250"/>
    <n v="16430"/>
    <n v="85530"/>
    <n v="624400"/>
  </r>
  <r>
    <s v="Shampoo"/>
    <x v="0"/>
    <s v="AquaSolutions"/>
    <x v="1"/>
    <x v="1"/>
    <x v="5"/>
    <x v="1"/>
    <n v="1120"/>
    <n v="8190"/>
    <n v="3370"/>
    <n v="24620"/>
    <n v="78370"/>
    <n v="572110"/>
  </r>
  <r>
    <s v="Shampoo"/>
    <x v="0"/>
    <s v="AquaSolutions"/>
    <x v="1"/>
    <x v="1"/>
    <x v="5"/>
    <x v="2"/>
    <n v="1420"/>
    <n v="10410"/>
    <n v="4790"/>
    <n v="35030"/>
    <n v="70950"/>
    <n v="517980"/>
  </r>
  <r>
    <s v="Shampoo"/>
    <x v="0"/>
    <s v="AquaSolutions"/>
    <x v="1"/>
    <x v="2"/>
    <x v="0"/>
    <x v="0"/>
    <n v="7780"/>
    <n v="48210"/>
    <n v="7780"/>
    <n v="48210"/>
    <n v="7780"/>
    <n v="48210"/>
  </r>
  <r>
    <s v="Shampoo"/>
    <x v="0"/>
    <s v="AquaSolutions"/>
    <x v="1"/>
    <x v="2"/>
    <x v="0"/>
    <x v="1"/>
    <n v="6830"/>
    <n v="42310"/>
    <n v="14610"/>
    <n v="90520"/>
    <n v="14610"/>
    <n v="90520"/>
  </r>
  <r>
    <s v="Shampoo"/>
    <x v="0"/>
    <s v="AquaSolutions"/>
    <x v="1"/>
    <x v="2"/>
    <x v="0"/>
    <x v="2"/>
    <n v="4850"/>
    <n v="30080"/>
    <n v="19460"/>
    <n v="120600"/>
    <n v="19460"/>
    <n v="120600"/>
  </r>
  <r>
    <s v="Shampoo"/>
    <x v="0"/>
    <s v="AquaSolutions"/>
    <x v="1"/>
    <x v="2"/>
    <x v="0"/>
    <x v="3"/>
    <n v="2430"/>
    <n v="15080"/>
    <n v="21890"/>
    <n v="135680"/>
    <n v="21890"/>
    <n v="135680"/>
  </r>
  <r>
    <s v="Shampoo"/>
    <x v="0"/>
    <s v="AquaSolutions"/>
    <x v="1"/>
    <x v="2"/>
    <x v="0"/>
    <x v="4"/>
    <n v="4460"/>
    <n v="27680"/>
    <n v="26350"/>
    <n v="163360"/>
    <n v="26350"/>
    <n v="163360"/>
  </r>
  <r>
    <s v="Shampoo"/>
    <x v="0"/>
    <s v="AquaSolutions"/>
    <x v="1"/>
    <x v="2"/>
    <x v="0"/>
    <x v="5"/>
    <n v="5280"/>
    <n v="32770"/>
    <n v="31630"/>
    <n v="196130"/>
    <n v="31630"/>
    <n v="196130"/>
  </r>
  <r>
    <s v="Shampoo"/>
    <x v="0"/>
    <s v="AquaSolutions"/>
    <x v="1"/>
    <x v="2"/>
    <x v="0"/>
    <x v="6"/>
    <n v="4270"/>
    <n v="26500"/>
    <n v="35900"/>
    <n v="222630"/>
    <n v="35900"/>
    <n v="222630"/>
  </r>
  <r>
    <s v="Shampoo"/>
    <x v="0"/>
    <s v="AquaSolutions"/>
    <x v="1"/>
    <x v="2"/>
    <x v="0"/>
    <x v="7"/>
    <n v="4300"/>
    <n v="26670"/>
    <n v="40200"/>
    <n v="249300"/>
    <n v="40200"/>
    <n v="249300"/>
  </r>
  <r>
    <s v="Shampoo"/>
    <x v="0"/>
    <s v="AquaSolutions"/>
    <x v="1"/>
    <x v="2"/>
    <x v="0"/>
    <x v="8"/>
    <n v="3110"/>
    <n v="19280"/>
    <n v="43310"/>
    <n v="268580"/>
    <n v="43310"/>
    <n v="268580"/>
  </r>
  <r>
    <s v="Shampoo"/>
    <x v="0"/>
    <s v="AquaSolutions"/>
    <x v="1"/>
    <x v="2"/>
    <x v="0"/>
    <x v="9"/>
    <n v="4670"/>
    <n v="28940"/>
    <n v="47980"/>
    <n v="297520"/>
    <n v="47980"/>
    <n v="297520"/>
  </r>
  <r>
    <s v="Shampoo"/>
    <x v="0"/>
    <s v="AquaSolutions"/>
    <x v="1"/>
    <x v="2"/>
    <x v="0"/>
    <x v="10"/>
    <n v="5060"/>
    <n v="31380"/>
    <n v="53040"/>
    <n v="328900"/>
    <n v="53040"/>
    <n v="328900"/>
  </r>
  <r>
    <s v="Shampoo"/>
    <x v="0"/>
    <s v="AquaSolutions"/>
    <x v="1"/>
    <x v="2"/>
    <x v="0"/>
    <x v="11"/>
    <n v="4830"/>
    <n v="32540"/>
    <n v="57870"/>
    <n v="361440"/>
    <n v="57870"/>
    <n v="361440"/>
  </r>
  <r>
    <s v="Shampoo"/>
    <x v="0"/>
    <s v="AquaSolutions"/>
    <x v="1"/>
    <x v="2"/>
    <x v="1"/>
    <x v="0"/>
    <n v="4360"/>
    <n v="31870"/>
    <n v="4360"/>
    <n v="31870"/>
    <n v="54450"/>
    <n v="345100"/>
  </r>
  <r>
    <s v="Shampoo"/>
    <x v="0"/>
    <s v="AquaSolutions"/>
    <x v="1"/>
    <x v="2"/>
    <x v="1"/>
    <x v="1"/>
    <n v="3310"/>
    <n v="24120"/>
    <n v="7670"/>
    <n v="55990"/>
    <n v="50930"/>
    <n v="326910"/>
  </r>
  <r>
    <s v="Shampoo"/>
    <x v="0"/>
    <s v="AquaSolutions"/>
    <x v="1"/>
    <x v="2"/>
    <x v="1"/>
    <x v="2"/>
    <n v="5030"/>
    <n v="36700"/>
    <n v="12700"/>
    <n v="92690"/>
    <n v="51110"/>
    <n v="333530"/>
  </r>
  <r>
    <s v="Shampoo"/>
    <x v="0"/>
    <s v="AquaSolutions"/>
    <x v="1"/>
    <x v="2"/>
    <x v="1"/>
    <x v="3"/>
    <n v="4230"/>
    <n v="30860"/>
    <n v="16930"/>
    <n v="123550"/>
    <n v="52910"/>
    <n v="349310"/>
  </r>
  <r>
    <s v="Shampoo"/>
    <x v="0"/>
    <s v="AquaSolutions"/>
    <x v="1"/>
    <x v="2"/>
    <x v="1"/>
    <x v="4"/>
    <n v="4350"/>
    <n v="31740"/>
    <n v="21280"/>
    <n v="155290"/>
    <n v="52800"/>
    <n v="353370"/>
  </r>
  <r>
    <s v="Shampoo"/>
    <x v="0"/>
    <s v="AquaSolutions"/>
    <x v="1"/>
    <x v="2"/>
    <x v="1"/>
    <x v="5"/>
    <n v="3190"/>
    <n v="23340"/>
    <n v="24470"/>
    <n v="178630"/>
    <n v="50710"/>
    <n v="343940"/>
  </r>
  <r>
    <s v="Shampoo"/>
    <x v="0"/>
    <s v="AquaSolutions"/>
    <x v="1"/>
    <x v="2"/>
    <x v="1"/>
    <x v="6"/>
    <n v="4230"/>
    <n v="30890"/>
    <n v="28700"/>
    <n v="209520"/>
    <n v="50670"/>
    <n v="348330"/>
  </r>
  <r>
    <s v="Shampoo"/>
    <x v="0"/>
    <s v="AquaSolutions"/>
    <x v="1"/>
    <x v="2"/>
    <x v="1"/>
    <x v="7"/>
    <n v="3880"/>
    <n v="28340"/>
    <n v="32580"/>
    <n v="237860"/>
    <n v="50250"/>
    <n v="350000"/>
  </r>
  <r>
    <s v="Shampoo"/>
    <x v="0"/>
    <s v="AquaSolutions"/>
    <x v="1"/>
    <x v="2"/>
    <x v="1"/>
    <x v="8"/>
    <n v="3320"/>
    <n v="24210"/>
    <n v="35900"/>
    <n v="262070"/>
    <n v="50460"/>
    <n v="354930"/>
  </r>
  <r>
    <s v="Shampoo"/>
    <x v="0"/>
    <s v="AquaSolutions"/>
    <x v="1"/>
    <x v="2"/>
    <x v="1"/>
    <x v="9"/>
    <n v="3710"/>
    <n v="27080"/>
    <n v="39610"/>
    <n v="289150"/>
    <n v="49500"/>
    <n v="353070"/>
  </r>
  <r>
    <s v="Shampoo"/>
    <x v="0"/>
    <s v="AquaSolutions"/>
    <x v="1"/>
    <x v="2"/>
    <x v="1"/>
    <x v="10"/>
    <n v="3040"/>
    <n v="22150"/>
    <n v="42650"/>
    <n v="311300"/>
    <n v="47480"/>
    <n v="343840"/>
  </r>
  <r>
    <s v="Shampoo"/>
    <x v="0"/>
    <s v="AquaSolutions"/>
    <x v="1"/>
    <x v="2"/>
    <x v="1"/>
    <x v="11"/>
    <n v="3800"/>
    <n v="27710"/>
    <n v="46450"/>
    <n v="339010"/>
    <n v="46450"/>
    <n v="339010"/>
  </r>
  <r>
    <s v="Shampoo"/>
    <x v="0"/>
    <s v="AquaSolutions"/>
    <x v="1"/>
    <x v="2"/>
    <x v="2"/>
    <x v="0"/>
    <n v="4140"/>
    <n v="30190"/>
    <n v="4140"/>
    <n v="30190"/>
    <n v="46230"/>
    <n v="337330"/>
  </r>
  <r>
    <s v="Shampoo"/>
    <x v="0"/>
    <s v="AquaSolutions"/>
    <x v="1"/>
    <x v="2"/>
    <x v="2"/>
    <x v="1"/>
    <n v="3370"/>
    <n v="24590"/>
    <n v="7510"/>
    <n v="54780"/>
    <n v="46290"/>
    <n v="337800"/>
  </r>
  <r>
    <s v="Shampoo"/>
    <x v="0"/>
    <s v="AquaSolutions"/>
    <x v="1"/>
    <x v="2"/>
    <x v="2"/>
    <x v="2"/>
    <n v="3850"/>
    <n v="28040"/>
    <n v="11360"/>
    <n v="82820"/>
    <n v="45110"/>
    <n v="329140"/>
  </r>
  <r>
    <s v="Shampoo"/>
    <x v="0"/>
    <s v="AquaSolutions"/>
    <x v="1"/>
    <x v="2"/>
    <x v="2"/>
    <x v="3"/>
    <n v="6280"/>
    <n v="45820"/>
    <n v="17640"/>
    <n v="128640"/>
    <n v="47160"/>
    <n v="344100"/>
  </r>
  <r>
    <s v="Shampoo"/>
    <x v="0"/>
    <s v="AquaSolutions"/>
    <x v="1"/>
    <x v="2"/>
    <x v="2"/>
    <x v="4"/>
    <n v="2610"/>
    <n v="19090"/>
    <n v="20250"/>
    <n v="147730"/>
    <n v="45420"/>
    <n v="331450"/>
  </r>
  <r>
    <s v="Shampoo"/>
    <x v="0"/>
    <s v="AquaSolutions"/>
    <x v="1"/>
    <x v="2"/>
    <x v="2"/>
    <x v="5"/>
    <n v="3240"/>
    <n v="23630"/>
    <n v="23490"/>
    <n v="171360"/>
    <n v="45470"/>
    <n v="331740"/>
  </r>
  <r>
    <s v="Shampoo"/>
    <x v="0"/>
    <s v="AquaSolutions"/>
    <x v="1"/>
    <x v="2"/>
    <x v="2"/>
    <x v="6"/>
    <n v="3960"/>
    <n v="28880"/>
    <n v="27450"/>
    <n v="200240"/>
    <n v="45200"/>
    <n v="329730"/>
  </r>
  <r>
    <s v="Shampoo"/>
    <x v="0"/>
    <s v="AquaSolutions"/>
    <x v="1"/>
    <x v="2"/>
    <x v="2"/>
    <x v="7"/>
    <n v="2940"/>
    <n v="21430"/>
    <n v="30390"/>
    <n v="221670"/>
    <n v="44260"/>
    <n v="322820"/>
  </r>
  <r>
    <s v="Shampoo"/>
    <x v="0"/>
    <s v="AquaSolutions"/>
    <x v="1"/>
    <x v="2"/>
    <x v="2"/>
    <x v="8"/>
    <n v="3120"/>
    <n v="22750"/>
    <n v="33510"/>
    <n v="244420"/>
    <n v="44060"/>
    <n v="321360"/>
  </r>
  <r>
    <s v="Shampoo"/>
    <x v="0"/>
    <s v="AquaSolutions"/>
    <x v="1"/>
    <x v="2"/>
    <x v="2"/>
    <x v="9"/>
    <n v="4440"/>
    <n v="32430"/>
    <n v="37950"/>
    <n v="276850"/>
    <n v="44790"/>
    <n v="326710"/>
  </r>
  <r>
    <s v="Shampoo"/>
    <x v="0"/>
    <s v="AquaSolutions"/>
    <x v="1"/>
    <x v="2"/>
    <x v="2"/>
    <x v="10"/>
    <n v="3520"/>
    <n v="25730"/>
    <n v="41470"/>
    <n v="302580"/>
    <n v="45270"/>
    <n v="330290"/>
  </r>
  <r>
    <s v="Shampoo"/>
    <x v="0"/>
    <s v="AquaSolutions"/>
    <x v="1"/>
    <x v="2"/>
    <x v="2"/>
    <x v="11"/>
    <n v="3160"/>
    <n v="23090"/>
    <n v="44630"/>
    <n v="325670"/>
    <n v="44630"/>
    <n v="325670"/>
  </r>
  <r>
    <s v="Shampoo"/>
    <x v="0"/>
    <s v="AquaSolutions"/>
    <x v="1"/>
    <x v="2"/>
    <x v="3"/>
    <x v="0"/>
    <n v="3170"/>
    <n v="23170"/>
    <n v="3170"/>
    <n v="23170"/>
    <n v="43660"/>
    <n v="318650"/>
  </r>
  <r>
    <s v="Shampoo"/>
    <x v="0"/>
    <s v="AquaSolutions"/>
    <x v="1"/>
    <x v="2"/>
    <x v="3"/>
    <x v="1"/>
    <n v="3480"/>
    <n v="25410"/>
    <n v="6650"/>
    <n v="48580"/>
    <n v="43770"/>
    <n v="319470"/>
  </r>
  <r>
    <s v="Shampoo"/>
    <x v="0"/>
    <s v="AquaSolutions"/>
    <x v="1"/>
    <x v="2"/>
    <x v="3"/>
    <x v="2"/>
    <n v="3230"/>
    <n v="23550"/>
    <n v="9880"/>
    <n v="72130"/>
    <n v="43150"/>
    <n v="314980"/>
  </r>
  <r>
    <s v="Shampoo"/>
    <x v="0"/>
    <s v="AquaSolutions"/>
    <x v="1"/>
    <x v="2"/>
    <x v="3"/>
    <x v="3"/>
    <n v="2880"/>
    <n v="21010"/>
    <n v="12760"/>
    <n v="93140"/>
    <n v="39750"/>
    <n v="290170"/>
  </r>
  <r>
    <s v="Shampoo"/>
    <x v="0"/>
    <s v="AquaSolutions"/>
    <x v="1"/>
    <x v="2"/>
    <x v="3"/>
    <x v="4"/>
    <n v="2810"/>
    <n v="20580"/>
    <n v="15570"/>
    <n v="113720"/>
    <n v="39950"/>
    <n v="291660"/>
  </r>
  <r>
    <s v="Shampoo"/>
    <x v="0"/>
    <s v="AquaSolutions"/>
    <x v="1"/>
    <x v="2"/>
    <x v="3"/>
    <x v="5"/>
    <n v="3760"/>
    <n v="27430"/>
    <n v="19330"/>
    <n v="141150"/>
    <n v="40470"/>
    <n v="295460"/>
  </r>
  <r>
    <s v="Shampoo"/>
    <x v="0"/>
    <s v="AquaSolutions"/>
    <x v="1"/>
    <x v="2"/>
    <x v="3"/>
    <x v="6"/>
    <n v="3360"/>
    <n v="24560"/>
    <n v="22690"/>
    <n v="165710"/>
    <n v="39870"/>
    <n v="291140"/>
  </r>
  <r>
    <s v="Shampoo"/>
    <x v="0"/>
    <s v="AquaSolutions"/>
    <x v="1"/>
    <x v="2"/>
    <x v="3"/>
    <x v="7"/>
    <n v="3370"/>
    <n v="24590"/>
    <n v="26060"/>
    <n v="190300"/>
    <n v="40300"/>
    <n v="294300"/>
  </r>
  <r>
    <s v="Shampoo"/>
    <x v="0"/>
    <s v="AquaSolutions"/>
    <x v="1"/>
    <x v="2"/>
    <x v="3"/>
    <x v="8"/>
    <n v="2770"/>
    <n v="20250"/>
    <n v="28830"/>
    <n v="210550"/>
    <n v="39950"/>
    <n v="291800"/>
  </r>
  <r>
    <s v="Shampoo"/>
    <x v="0"/>
    <s v="AquaSolutions"/>
    <x v="1"/>
    <x v="2"/>
    <x v="3"/>
    <x v="9"/>
    <n v="3110"/>
    <n v="22700"/>
    <n v="31940"/>
    <n v="233250"/>
    <n v="38620"/>
    <n v="282070"/>
  </r>
  <r>
    <s v="Shampoo"/>
    <x v="0"/>
    <s v="AquaSolutions"/>
    <x v="1"/>
    <x v="2"/>
    <x v="3"/>
    <x v="10"/>
    <n v="3710"/>
    <n v="27070"/>
    <n v="35650"/>
    <n v="260320"/>
    <n v="38810"/>
    <n v="283410"/>
  </r>
  <r>
    <s v="Shampoo"/>
    <x v="0"/>
    <s v="AquaSolutions"/>
    <x v="1"/>
    <x v="2"/>
    <x v="3"/>
    <x v="11"/>
    <n v="3420"/>
    <n v="24990"/>
    <n v="39070"/>
    <n v="285310"/>
    <n v="39070"/>
    <n v="285310"/>
  </r>
  <r>
    <s v="Shampoo"/>
    <x v="0"/>
    <s v="AquaSolutions"/>
    <x v="1"/>
    <x v="2"/>
    <x v="4"/>
    <x v="0"/>
    <n v="3160"/>
    <n v="23060"/>
    <n v="3160"/>
    <n v="23060"/>
    <n v="39060"/>
    <n v="285200"/>
  </r>
  <r>
    <s v="Shampoo"/>
    <x v="0"/>
    <s v="AquaSolutions"/>
    <x v="1"/>
    <x v="2"/>
    <x v="4"/>
    <x v="1"/>
    <n v="3170"/>
    <n v="23140"/>
    <n v="6330"/>
    <n v="46200"/>
    <n v="38750"/>
    <n v="282930"/>
  </r>
  <r>
    <s v="Shampoo"/>
    <x v="0"/>
    <s v="AquaSolutions"/>
    <x v="1"/>
    <x v="2"/>
    <x v="4"/>
    <x v="2"/>
    <n v="2930"/>
    <n v="21380"/>
    <n v="9260"/>
    <n v="67580"/>
    <n v="38450"/>
    <n v="280760"/>
  </r>
  <r>
    <s v="Shampoo"/>
    <x v="0"/>
    <s v="AquaSolutions"/>
    <x v="1"/>
    <x v="2"/>
    <x v="4"/>
    <x v="3"/>
    <n v="2750"/>
    <n v="20050"/>
    <n v="12010"/>
    <n v="87630"/>
    <n v="38320"/>
    <n v="279800"/>
  </r>
  <r>
    <s v="Shampoo"/>
    <x v="0"/>
    <s v="AquaSolutions"/>
    <x v="1"/>
    <x v="2"/>
    <x v="4"/>
    <x v="4"/>
    <n v="2930"/>
    <n v="21390"/>
    <n v="14940"/>
    <n v="109020"/>
    <n v="38440"/>
    <n v="280610"/>
  </r>
  <r>
    <s v="Shampoo"/>
    <x v="0"/>
    <s v="AquaSolutions"/>
    <x v="1"/>
    <x v="2"/>
    <x v="4"/>
    <x v="5"/>
    <n v="3150"/>
    <n v="23000"/>
    <n v="18090"/>
    <n v="132020"/>
    <n v="37830"/>
    <n v="276180"/>
  </r>
  <r>
    <s v="Shampoo"/>
    <x v="0"/>
    <s v="AquaSolutions"/>
    <x v="1"/>
    <x v="2"/>
    <x v="4"/>
    <x v="6"/>
    <n v="3110"/>
    <n v="22710"/>
    <n v="21200"/>
    <n v="154730"/>
    <n v="37580"/>
    <n v="274330"/>
  </r>
  <r>
    <s v="Shampoo"/>
    <x v="0"/>
    <s v="AquaSolutions"/>
    <x v="1"/>
    <x v="2"/>
    <x v="4"/>
    <x v="7"/>
    <n v="3250"/>
    <n v="23740"/>
    <n v="24450"/>
    <n v="178470"/>
    <n v="37460"/>
    <n v="273480"/>
  </r>
  <r>
    <s v="Shampoo"/>
    <x v="0"/>
    <s v="AquaSolutions"/>
    <x v="1"/>
    <x v="2"/>
    <x v="4"/>
    <x v="8"/>
    <n v="3070"/>
    <n v="22430"/>
    <n v="27520"/>
    <n v="200900"/>
    <n v="37760"/>
    <n v="275660"/>
  </r>
  <r>
    <s v="Shampoo"/>
    <x v="0"/>
    <s v="AquaSolutions"/>
    <x v="1"/>
    <x v="2"/>
    <x v="4"/>
    <x v="9"/>
    <n v="2620"/>
    <n v="19170"/>
    <n v="30140"/>
    <n v="220070"/>
    <n v="37270"/>
    <n v="272130"/>
  </r>
  <r>
    <s v="Shampoo"/>
    <x v="0"/>
    <s v="AquaSolutions"/>
    <x v="1"/>
    <x v="2"/>
    <x v="4"/>
    <x v="10"/>
    <n v="2740"/>
    <n v="19940"/>
    <n v="32880"/>
    <n v="240010"/>
    <n v="36300"/>
    <n v="265000"/>
  </r>
  <r>
    <s v="Shampoo"/>
    <x v="0"/>
    <s v="AquaSolutions"/>
    <x v="1"/>
    <x v="2"/>
    <x v="4"/>
    <x v="11"/>
    <n v="2170"/>
    <n v="15850"/>
    <n v="35050"/>
    <n v="255860"/>
    <n v="35050"/>
    <n v="255860"/>
  </r>
  <r>
    <s v="Shampoo"/>
    <x v="0"/>
    <s v="AquaSolutions"/>
    <x v="1"/>
    <x v="2"/>
    <x v="5"/>
    <x v="0"/>
    <n v="950"/>
    <n v="6950"/>
    <n v="950"/>
    <n v="6950"/>
    <n v="32840"/>
    <n v="239750"/>
  </r>
  <r>
    <s v="Shampoo"/>
    <x v="0"/>
    <s v="AquaSolutions"/>
    <x v="1"/>
    <x v="2"/>
    <x v="5"/>
    <x v="1"/>
    <n v="310"/>
    <n v="2300"/>
    <n v="1260"/>
    <n v="9250"/>
    <n v="29980"/>
    <n v="218910"/>
  </r>
  <r>
    <s v="Shampoo"/>
    <x v="0"/>
    <s v="AquaSolutions"/>
    <x v="1"/>
    <x v="2"/>
    <x v="5"/>
    <x v="2"/>
    <n v="440"/>
    <n v="3170"/>
    <n v="1700"/>
    <n v="12420"/>
    <n v="27490"/>
    <n v="200700"/>
  </r>
  <r>
    <s v="Shampoo"/>
    <x v="0"/>
    <s v="GreenLeaf Distributors"/>
    <x v="2"/>
    <x v="0"/>
    <x v="0"/>
    <x v="0"/>
    <n v="108180"/>
    <n v="639520"/>
    <n v="108180"/>
    <n v="639520"/>
    <n v="108180"/>
    <n v="639520"/>
  </r>
  <r>
    <s v="Shampoo"/>
    <x v="0"/>
    <s v="GreenLeaf Distributors"/>
    <x v="2"/>
    <x v="0"/>
    <x v="0"/>
    <x v="1"/>
    <n v="104040"/>
    <n v="619240"/>
    <n v="212220"/>
    <n v="1258760"/>
    <n v="212220"/>
    <n v="1258760"/>
  </r>
  <r>
    <s v="Shampoo"/>
    <x v="0"/>
    <s v="GreenLeaf Distributors"/>
    <x v="2"/>
    <x v="0"/>
    <x v="0"/>
    <x v="2"/>
    <n v="116060"/>
    <n v="653840"/>
    <n v="328280"/>
    <n v="1912600"/>
    <n v="328280"/>
    <n v="1912600"/>
  </r>
  <r>
    <s v="Shampoo"/>
    <x v="0"/>
    <s v="GreenLeaf Distributors"/>
    <x v="2"/>
    <x v="0"/>
    <x v="0"/>
    <x v="3"/>
    <n v="127350"/>
    <n v="760100"/>
    <n v="455630"/>
    <n v="2672700"/>
    <n v="455630"/>
    <n v="2672700"/>
  </r>
  <r>
    <s v="Shampoo"/>
    <x v="0"/>
    <s v="GreenLeaf Distributors"/>
    <x v="2"/>
    <x v="0"/>
    <x v="0"/>
    <x v="4"/>
    <n v="125410"/>
    <n v="708300"/>
    <n v="581040"/>
    <n v="3381000"/>
    <n v="581040"/>
    <n v="3381000"/>
  </r>
  <r>
    <s v="Shampoo"/>
    <x v="0"/>
    <s v="GreenLeaf Distributors"/>
    <x v="2"/>
    <x v="0"/>
    <x v="0"/>
    <x v="5"/>
    <n v="126320"/>
    <n v="709160"/>
    <n v="707360"/>
    <n v="4090160"/>
    <n v="707360"/>
    <n v="4090160"/>
  </r>
  <r>
    <s v="Shampoo"/>
    <x v="0"/>
    <s v="GreenLeaf Distributors"/>
    <x v="2"/>
    <x v="0"/>
    <x v="0"/>
    <x v="6"/>
    <n v="109950"/>
    <n v="701720"/>
    <n v="817310"/>
    <n v="4791880"/>
    <n v="817310"/>
    <n v="4791880"/>
  </r>
  <r>
    <s v="Shampoo"/>
    <x v="0"/>
    <s v="GreenLeaf Distributors"/>
    <x v="2"/>
    <x v="0"/>
    <x v="0"/>
    <x v="7"/>
    <n v="148790"/>
    <n v="899560"/>
    <n v="966100"/>
    <n v="5691440"/>
    <n v="966100"/>
    <n v="5691440"/>
  </r>
  <r>
    <s v="Shampoo"/>
    <x v="0"/>
    <s v="GreenLeaf Distributors"/>
    <x v="2"/>
    <x v="0"/>
    <x v="0"/>
    <x v="8"/>
    <n v="123510"/>
    <n v="696460"/>
    <n v="1089610"/>
    <n v="6387900"/>
    <n v="1089610"/>
    <n v="6387900"/>
  </r>
  <r>
    <s v="Shampoo"/>
    <x v="0"/>
    <s v="GreenLeaf Distributors"/>
    <x v="2"/>
    <x v="0"/>
    <x v="0"/>
    <x v="9"/>
    <n v="127770"/>
    <n v="764290"/>
    <n v="1217380"/>
    <n v="7152190"/>
    <n v="1217380"/>
    <n v="7152190"/>
  </r>
  <r>
    <s v="Shampoo"/>
    <x v="0"/>
    <s v="GreenLeaf Distributors"/>
    <x v="2"/>
    <x v="0"/>
    <x v="0"/>
    <x v="10"/>
    <n v="113390"/>
    <n v="719640"/>
    <n v="1330770"/>
    <n v="7871830"/>
    <n v="1330770"/>
    <n v="7871830"/>
  </r>
  <r>
    <s v="Shampoo"/>
    <x v="0"/>
    <s v="GreenLeaf Distributors"/>
    <x v="2"/>
    <x v="0"/>
    <x v="0"/>
    <x v="11"/>
    <n v="163680"/>
    <n v="988600"/>
    <n v="1494450"/>
    <n v="8860430"/>
    <n v="1494450"/>
    <n v="8860430"/>
  </r>
  <r>
    <s v="Shampoo"/>
    <x v="0"/>
    <s v="GreenLeaf Distributors"/>
    <x v="2"/>
    <x v="0"/>
    <x v="1"/>
    <x v="0"/>
    <n v="118120"/>
    <n v="749210"/>
    <n v="118120"/>
    <n v="749210"/>
    <n v="1504390"/>
    <n v="8970120"/>
  </r>
  <r>
    <s v="Shampoo"/>
    <x v="0"/>
    <s v="GreenLeaf Distributors"/>
    <x v="2"/>
    <x v="0"/>
    <x v="1"/>
    <x v="1"/>
    <n v="130780"/>
    <n v="739080"/>
    <n v="248900"/>
    <n v="1488290"/>
    <n v="1531130"/>
    <n v="9089960"/>
  </r>
  <r>
    <s v="Shampoo"/>
    <x v="0"/>
    <s v="GreenLeaf Distributors"/>
    <x v="2"/>
    <x v="0"/>
    <x v="1"/>
    <x v="2"/>
    <n v="122240"/>
    <n v="778070"/>
    <n v="371140"/>
    <n v="2266360"/>
    <n v="1537310"/>
    <n v="9214190"/>
  </r>
  <r>
    <s v="Shampoo"/>
    <x v="0"/>
    <s v="GreenLeaf Distributors"/>
    <x v="2"/>
    <x v="0"/>
    <x v="1"/>
    <x v="3"/>
    <n v="137940"/>
    <n v="831030"/>
    <n v="509080"/>
    <n v="3097390"/>
    <n v="1547900"/>
    <n v="9285120"/>
  </r>
  <r>
    <s v="Shampoo"/>
    <x v="0"/>
    <s v="GreenLeaf Distributors"/>
    <x v="2"/>
    <x v="0"/>
    <x v="1"/>
    <x v="4"/>
    <n v="147400"/>
    <n v="891170"/>
    <n v="656480"/>
    <n v="3988560"/>
    <n v="1569890"/>
    <n v="9467990"/>
  </r>
  <r>
    <s v="Shampoo"/>
    <x v="0"/>
    <s v="GreenLeaf Distributors"/>
    <x v="2"/>
    <x v="0"/>
    <x v="1"/>
    <x v="5"/>
    <n v="129020"/>
    <n v="823020"/>
    <n v="785500"/>
    <n v="4811580"/>
    <n v="1572590"/>
    <n v="9581850"/>
  </r>
  <r>
    <s v="Shampoo"/>
    <x v="0"/>
    <s v="GreenLeaf Distributors"/>
    <x v="2"/>
    <x v="0"/>
    <x v="1"/>
    <x v="6"/>
    <n v="172770"/>
    <n v="1040470"/>
    <n v="958270"/>
    <n v="5852050"/>
    <n v="1635410"/>
    <n v="9920600"/>
  </r>
  <r>
    <s v="Shampoo"/>
    <x v="0"/>
    <s v="GreenLeaf Distributors"/>
    <x v="2"/>
    <x v="0"/>
    <x v="1"/>
    <x v="7"/>
    <n v="132300"/>
    <n v="801080"/>
    <n v="1090570"/>
    <n v="6653130"/>
    <n v="1618920"/>
    <n v="9822120"/>
  </r>
  <r>
    <s v="Shampoo"/>
    <x v="0"/>
    <s v="GreenLeaf Distributors"/>
    <x v="2"/>
    <x v="0"/>
    <x v="1"/>
    <x v="8"/>
    <n v="141250"/>
    <n v="853230"/>
    <n v="1231820"/>
    <n v="7506360"/>
    <n v="1636660"/>
    <n v="9978890"/>
  </r>
  <r>
    <s v="Shampoo"/>
    <x v="0"/>
    <s v="GreenLeaf Distributors"/>
    <x v="2"/>
    <x v="0"/>
    <x v="1"/>
    <x v="9"/>
    <n v="123950"/>
    <n v="792060"/>
    <n v="1355770"/>
    <n v="8298420"/>
    <n v="1632840"/>
    <n v="10006660"/>
  </r>
  <r>
    <s v="Shampoo"/>
    <x v="0"/>
    <s v="GreenLeaf Distributors"/>
    <x v="2"/>
    <x v="0"/>
    <x v="1"/>
    <x v="10"/>
    <n v="164170"/>
    <n v="982820"/>
    <n v="1519940"/>
    <n v="9281240"/>
    <n v="1683620"/>
    <n v="10269840"/>
  </r>
  <r>
    <s v="Shampoo"/>
    <x v="0"/>
    <s v="GreenLeaf Distributors"/>
    <x v="2"/>
    <x v="0"/>
    <x v="1"/>
    <x v="11"/>
    <n v="157800"/>
    <n v="951570"/>
    <n v="1677740"/>
    <n v="10232810"/>
    <n v="1677740"/>
    <n v="10232810"/>
  </r>
  <r>
    <s v="Shampoo"/>
    <x v="0"/>
    <s v="GreenLeaf Distributors"/>
    <x v="2"/>
    <x v="0"/>
    <x v="2"/>
    <x v="0"/>
    <n v="193940"/>
    <n v="1160940"/>
    <n v="193940"/>
    <n v="1160940"/>
    <n v="1753560"/>
    <n v="10644540"/>
  </r>
  <r>
    <s v="Shampoo"/>
    <x v="0"/>
    <s v="GreenLeaf Distributors"/>
    <x v="2"/>
    <x v="0"/>
    <x v="2"/>
    <x v="1"/>
    <n v="140910"/>
    <n v="852480"/>
    <n v="334850"/>
    <n v="2013420"/>
    <n v="1763690"/>
    <n v="10757940"/>
  </r>
  <r>
    <s v="Shampoo"/>
    <x v="0"/>
    <s v="GreenLeaf Distributors"/>
    <x v="2"/>
    <x v="0"/>
    <x v="2"/>
    <x v="2"/>
    <n v="211810"/>
    <n v="1269970"/>
    <n v="546660"/>
    <n v="3283390"/>
    <n v="1853260"/>
    <n v="11249840"/>
  </r>
  <r>
    <s v="Shampoo"/>
    <x v="0"/>
    <s v="GreenLeaf Distributors"/>
    <x v="2"/>
    <x v="0"/>
    <x v="2"/>
    <x v="3"/>
    <n v="143250"/>
    <n v="864460"/>
    <n v="689910"/>
    <n v="4147850"/>
    <n v="1858570"/>
    <n v="11283270"/>
  </r>
  <r>
    <s v="Shampoo"/>
    <x v="0"/>
    <s v="GreenLeaf Distributors"/>
    <x v="2"/>
    <x v="0"/>
    <x v="2"/>
    <x v="4"/>
    <n v="116470"/>
    <n v="741730"/>
    <n v="806380"/>
    <n v="4889580"/>
    <n v="1827640"/>
    <n v="11133830"/>
  </r>
  <r>
    <s v="Shampoo"/>
    <x v="0"/>
    <s v="GreenLeaf Distributors"/>
    <x v="2"/>
    <x v="0"/>
    <x v="2"/>
    <x v="5"/>
    <n v="180240"/>
    <n v="1083360"/>
    <n v="986620"/>
    <n v="5972940"/>
    <n v="1878860"/>
    <n v="11394170"/>
  </r>
  <r>
    <s v="Shampoo"/>
    <x v="0"/>
    <s v="GreenLeaf Distributors"/>
    <x v="2"/>
    <x v="0"/>
    <x v="2"/>
    <x v="6"/>
    <n v="162790"/>
    <n v="925990"/>
    <n v="1149410"/>
    <n v="6898930"/>
    <n v="1868880"/>
    <n v="11279690"/>
  </r>
  <r>
    <s v="Shampoo"/>
    <x v="0"/>
    <s v="GreenLeaf Distributors"/>
    <x v="2"/>
    <x v="0"/>
    <x v="2"/>
    <x v="7"/>
    <n v="127600"/>
    <n v="774200"/>
    <n v="1277010"/>
    <n v="7673130"/>
    <n v="1864180"/>
    <n v="11252810"/>
  </r>
  <r>
    <s v="Shampoo"/>
    <x v="0"/>
    <s v="GreenLeaf Distributors"/>
    <x v="2"/>
    <x v="0"/>
    <x v="2"/>
    <x v="8"/>
    <n v="137470"/>
    <n v="877760"/>
    <n v="1414480"/>
    <n v="8550890"/>
    <n v="1860400"/>
    <n v="11277340"/>
  </r>
  <r>
    <s v="Shampoo"/>
    <x v="0"/>
    <s v="GreenLeaf Distributors"/>
    <x v="2"/>
    <x v="0"/>
    <x v="2"/>
    <x v="9"/>
    <n v="196660"/>
    <n v="1181760"/>
    <n v="1611140"/>
    <n v="9732650"/>
    <n v="1933110"/>
    <n v="11667040"/>
  </r>
  <r>
    <s v="Shampoo"/>
    <x v="0"/>
    <s v="GreenLeaf Distributors"/>
    <x v="2"/>
    <x v="0"/>
    <x v="2"/>
    <x v="10"/>
    <n v="139880"/>
    <n v="795020"/>
    <n v="1751020"/>
    <n v="10527670"/>
    <n v="1908820"/>
    <n v="11479240"/>
  </r>
  <r>
    <s v="Shampoo"/>
    <x v="0"/>
    <s v="GreenLeaf Distributors"/>
    <x v="2"/>
    <x v="0"/>
    <x v="2"/>
    <x v="11"/>
    <n v="145480"/>
    <n v="920810"/>
    <n v="1896500"/>
    <n v="11448480"/>
    <n v="1896500"/>
    <n v="11448480"/>
  </r>
  <r>
    <s v="Shampoo"/>
    <x v="0"/>
    <s v="GreenLeaf Distributors"/>
    <x v="2"/>
    <x v="0"/>
    <x v="3"/>
    <x v="0"/>
    <n v="150130"/>
    <n v="851970"/>
    <n v="150130"/>
    <n v="851970"/>
    <n v="1852690"/>
    <n v="11139510"/>
  </r>
  <r>
    <s v="Shampoo"/>
    <x v="0"/>
    <s v="GreenLeaf Distributors"/>
    <x v="2"/>
    <x v="0"/>
    <x v="3"/>
    <x v="1"/>
    <n v="126820"/>
    <n v="770870"/>
    <n v="276950"/>
    <n v="1622840"/>
    <n v="1838600"/>
    <n v="11057900"/>
  </r>
  <r>
    <s v="Shampoo"/>
    <x v="0"/>
    <s v="GreenLeaf Distributors"/>
    <x v="2"/>
    <x v="0"/>
    <x v="3"/>
    <x v="2"/>
    <n v="158080"/>
    <n v="899110"/>
    <n v="435030"/>
    <n v="2521950"/>
    <n v="1784870"/>
    <n v="10687040"/>
  </r>
  <r>
    <s v="Shampoo"/>
    <x v="0"/>
    <s v="GreenLeaf Distributors"/>
    <x v="2"/>
    <x v="0"/>
    <x v="3"/>
    <x v="3"/>
    <n v="142040"/>
    <n v="903070"/>
    <n v="577070"/>
    <n v="3425020"/>
    <n v="1783660"/>
    <n v="10725650"/>
  </r>
  <r>
    <s v="Shampoo"/>
    <x v="0"/>
    <s v="GreenLeaf Distributors"/>
    <x v="2"/>
    <x v="0"/>
    <x v="3"/>
    <x v="4"/>
    <n v="192000"/>
    <n v="1155450"/>
    <n v="769070"/>
    <n v="4580470"/>
    <n v="1859190"/>
    <n v="11139370"/>
  </r>
  <r>
    <s v="Shampoo"/>
    <x v="0"/>
    <s v="GreenLeaf Distributors"/>
    <x v="2"/>
    <x v="0"/>
    <x v="3"/>
    <x v="5"/>
    <n v="159300"/>
    <n v="981000"/>
    <n v="928370"/>
    <n v="5561470"/>
    <n v="1838250"/>
    <n v="11037010"/>
  </r>
  <r>
    <s v="Shampoo"/>
    <x v="0"/>
    <s v="GreenLeaf Distributors"/>
    <x v="2"/>
    <x v="0"/>
    <x v="3"/>
    <x v="6"/>
    <n v="157920"/>
    <n v="988190"/>
    <n v="1086290"/>
    <n v="6549660"/>
    <n v="1833380"/>
    <n v="11099210"/>
  </r>
  <r>
    <s v="Shampoo"/>
    <x v="0"/>
    <s v="GreenLeaf Distributors"/>
    <x v="2"/>
    <x v="0"/>
    <x v="3"/>
    <x v="7"/>
    <n v="131670"/>
    <n v="774140"/>
    <n v="1217960"/>
    <n v="7323800"/>
    <n v="1837450"/>
    <n v="11099150"/>
  </r>
  <r>
    <s v="Shampoo"/>
    <x v="0"/>
    <s v="GreenLeaf Distributors"/>
    <x v="2"/>
    <x v="0"/>
    <x v="3"/>
    <x v="8"/>
    <n v="189790"/>
    <n v="1187490"/>
    <n v="1407750"/>
    <n v="8511290"/>
    <n v="1889770"/>
    <n v="11408880"/>
  </r>
  <r>
    <s v="Shampoo"/>
    <x v="0"/>
    <s v="GreenLeaf Distributors"/>
    <x v="2"/>
    <x v="0"/>
    <x v="3"/>
    <x v="9"/>
    <n v="164200"/>
    <n v="1061720"/>
    <n v="1571950"/>
    <n v="9573010"/>
    <n v="1857310"/>
    <n v="11288840"/>
  </r>
  <r>
    <s v="Shampoo"/>
    <x v="0"/>
    <s v="GreenLeaf Distributors"/>
    <x v="2"/>
    <x v="0"/>
    <x v="3"/>
    <x v="10"/>
    <n v="152640"/>
    <n v="959720"/>
    <n v="1724590"/>
    <n v="10532730"/>
    <n v="1870070"/>
    <n v="11453540"/>
  </r>
  <r>
    <s v="Shampoo"/>
    <x v="0"/>
    <s v="GreenLeaf Distributors"/>
    <x v="2"/>
    <x v="0"/>
    <x v="3"/>
    <x v="11"/>
    <n v="151550"/>
    <n v="983660"/>
    <n v="1876140"/>
    <n v="11516390"/>
    <n v="1876140"/>
    <n v="11516390"/>
  </r>
  <r>
    <s v="Shampoo"/>
    <x v="0"/>
    <s v="GreenLeaf Distributors"/>
    <x v="2"/>
    <x v="0"/>
    <x v="4"/>
    <x v="0"/>
    <n v="151900"/>
    <n v="981660"/>
    <n v="151900"/>
    <n v="981660"/>
    <n v="1877910"/>
    <n v="11646080"/>
  </r>
  <r>
    <s v="Shampoo"/>
    <x v="0"/>
    <s v="GreenLeaf Distributors"/>
    <x v="2"/>
    <x v="0"/>
    <x v="4"/>
    <x v="1"/>
    <n v="181980"/>
    <n v="1135960"/>
    <n v="333880"/>
    <n v="2117620"/>
    <n v="1933070"/>
    <n v="12011170"/>
  </r>
  <r>
    <s v="Shampoo"/>
    <x v="0"/>
    <s v="GreenLeaf Distributors"/>
    <x v="2"/>
    <x v="0"/>
    <x v="4"/>
    <x v="2"/>
    <n v="171680"/>
    <n v="1008940"/>
    <n v="505560"/>
    <n v="3126560"/>
    <n v="1946670"/>
    <n v="12121000"/>
  </r>
  <r>
    <s v="Shampoo"/>
    <x v="0"/>
    <s v="GreenLeaf Distributors"/>
    <x v="2"/>
    <x v="0"/>
    <x v="4"/>
    <x v="3"/>
    <n v="189460"/>
    <n v="1187420"/>
    <n v="695020"/>
    <n v="4313980"/>
    <n v="1994090"/>
    <n v="12405350"/>
  </r>
  <r>
    <s v="Shampoo"/>
    <x v="0"/>
    <s v="GreenLeaf Distributors"/>
    <x v="2"/>
    <x v="0"/>
    <x v="4"/>
    <x v="4"/>
    <n v="184420"/>
    <n v="1195900"/>
    <n v="879440"/>
    <n v="5509880"/>
    <n v="1986510"/>
    <n v="12445800"/>
  </r>
  <r>
    <s v="Shampoo"/>
    <x v="0"/>
    <s v="GreenLeaf Distributors"/>
    <x v="2"/>
    <x v="0"/>
    <x v="4"/>
    <x v="5"/>
    <n v="185420"/>
    <n v="1089030"/>
    <n v="1064860"/>
    <n v="6598910"/>
    <n v="2012630"/>
    <n v="12553830"/>
  </r>
  <r>
    <s v="Shampoo"/>
    <x v="0"/>
    <s v="GreenLeaf Distributors"/>
    <x v="2"/>
    <x v="0"/>
    <x v="4"/>
    <x v="6"/>
    <n v="151160"/>
    <n v="983840"/>
    <n v="1216020"/>
    <n v="7582750"/>
    <n v="2005870"/>
    <n v="12549480"/>
  </r>
  <r>
    <s v="Shampoo"/>
    <x v="0"/>
    <s v="GreenLeaf Distributors"/>
    <x v="2"/>
    <x v="0"/>
    <x v="4"/>
    <x v="7"/>
    <n v="205890"/>
    <n v="1293310"/>
    <n v="1421910"/>
    <n v="8876060"/>
    <n v="2080090"/>
    <n v="13068650"/>
  </r>
  <r>
    <s v="Shampoo"/>
    <x v="0"/>
    <s v="GreenLeaf Distributors"/>
    <x v="2"/>
    <x v="0"/>
    <x v="4"/>
    <x v="8"/>
    <n v="180900"/>
    <n v="1172650"/>
    <n v="1602810"/>
    <n v="10048710"/>
    <n v="2071200"/>
    <n v="13053810"/>
  </r>
  <r>
    <s v="Shampoo"/>
    <x v="0"/>
    <s v="GreenLeaf Distributors"/>
    <x v="2"/>
    <x v="0"/>
    <x v="4"/>
    <x v="9"/>
    <n v="176410"/>
    <n v="1111770"/>
    <n v="1779220"/>
    <n v="11160480"/>
    <n v="2083410"/>
    <n v="13103860"/>
  </r>
  <r>
    <s v="Shampoo"/>
    <x v="0"/>
    <s v="GreenLeaf Distributors"/>
    <x v="2"/>
    <x v="0"/>
    <x v="4"/>
    <x v="10"/>
    <n v="163550"/>
    <n v="960770"/>
    <n v="1942770"/>
    <n v="12121250"/>
    <n v="2094320"/>
    <n v="13104910"/>
  </r>
  <r>
    <s v="Shampoo"/>
    <x v="0"/>
    <s v="GreenLeaf Distributors"/>
    <x v="2"/>
    <x v="0"/>
    <x v="4"/>
    <x v="11"/>
    <n v="237860"/>
    <n v="1532390"/>
    <n v="2180630"/>
    <n v="13653640"/>
    <n v="2180630"/>
    <n v="13653640"/>
  </r>
  <r>
    <s v="Shampoo"/>
    <x v="0"/>
    <s v="GreenLeaf Distributors"/>
    <x v="2"/>
    <x v="0"/>
    <x v="5"/>
    <x v="0"/>
    <n v="176640"/>
    <n v="1118140"/>
    <n v="176640"/>
    <n v="1118140"/>
    <n v="2205370"/>
    <n v="13790120"/>
  </r>
  <r>
    <s v="Shampoo"/>
    <x v="0"/>
    <s v="GreenLeaf Distributors"/>
    <x v="2"/>
    <x v="0"/>
    <x v="5"/>
    <x v="1"/>
    <n v="178890"/>
    <n v="1229650"/>
    <n v="355530"/>
    <n v="2347790"/>
    <n v="2202280"/>
    <n v="13883810"/>
  </r>
  <r>
    <s v="Shampoo"/>
    <x v="0"/>
    <s v="GreenLeaf Distributors"/>
    <x v="2"/>
    <x v="0"/>
    <x v="5"/>
    <x v="2"/>
    <n v="177760"/>
    <n v="1124060"/>
    <n v="533290"/>
    <n v="3471850"/>
    <n v="2208360"/>
    <n v="13998930"/>
  </r>
  <r>
    <s v="Shampoo"/>
    <x v="0"/>
    <s v="GreenLeaf Distributors"/>
    <x v="2"/>
    <x v="1"/>
    <x v="0"/>
    <x v="0"/>
    <n v="16850"/>
    <n v="98090"/>
    <n v="16850"/>
    <n v="98090"/>
    <n v="16850"/>
    <n v="98090"/>
  </r>
  <r>
    <s v="Shampoo"/>
    <x v="0"/>
    <s v="GreenLeaf Distributors"/>
    <x v="2"/>
    <x v="1"/>
    <x v="0"/>
    <x v="1"/>
    <n v="9560"/>
    <n v="61220"/>
    <n v="26410"/>
    <n v="159310"/>
    <n v="26410"/>
    <n v="159310"/>
  </r>
  <r>
    <s v="Shampoo"/>
    <x v="0"/>
    <s v="GreenLeaf Distributors"/>
    <x v="2"/>
    <x v="1"/>
    <x v="0"/>
    <x v="2"/>
    <n v="19080"/>
    <n v="111070"/>
    <n v="45490"/>
    <n v="270380"/>
    <n v="45490"/>
    <n v="270380"/>
  </r>
  <r>
    <s v="Shampoo"/>
    <x v="0"/>
    <s v="GreenLeaf Distributors"/>
    <x v="2"/>
    <x v="1"/>
    <x v="0"/>
    <x v="3"/>
    <n v="9270"/>
    <n v="59670"/>
    <n v="54760"/>
    <n v="330050"/>
    <n v="54760"/>
    <n v="330050"/>
  </r>
  <r>
    <s v="Shampoo"/>
    <x v="0"/>
    <s v="GreenLeaf Distributors"/>
    <x v="2"/>
    <x v="1"/>
    <x v="0"/>
    <x v="4"/>
    <n v="22250"/>
    <n v="129280"/>
    <n v="77010"/>
    <n v="459330"/>
    <n v="77010"/>
    <n v="459330"/>
  </r>
  <r>
    <s v="Shampoo"/>
    <x v="0"/>
    <s v="GreenLeaf Distributors"/>
    <x v="2"/>
    <x v="1"/>
    <x v="0"/>
    <x v="5"/>
    <n v="19070"/>
    <n v="106540"/>
    <n v="96080"/>
    <n v="565870"/>
    <n v="96080"/>
    <n v="565870"/>
  </r>
  <r>
    <s v="Shampoo"/>
    <x v="0"/>
    <s v="GreenLeaf Distributors"/>
    <x v="2"/>
    <x v="1"/>
    <x v="0"/>
    <x v="6"/>
    <n v="15910"/>
    <n v="88110"/>
    <n v="111990"/>
    <n v="653980"/>
    <n v="111990"/>
    <n v="653980"/>
  </r>
  <r>
    <s v="Shampoo"/>
    <x v="0"/>
    <s v="GreenLeaf Distributors"/>
    <x v="2"/>
    <x v="1"/>
    <x v="0"/>
    <x v="7"/>
    <n v="13610"/>
    <n v="86840"/>
    <n v="125600"/>
    <n v="740820"/>
    <n v="125600"/>
    <n v="740820"/>
  </r>
  <r>
    <s v="Shampoo"/>
    <x v="0"/>
    <s v="GreenLeaf Distributors"/>
    <x v="2"/>
    <x v="1"/>
    <x v="0"/>
    <x v="8"/>
    <n v="25380"/>
    <n v="150320"/>
    <n v="150980"/>
    <n v="891140"/>
    <n v="150980"/>
    <n v="891140"/>
  </r>
  <r>
    <s v="Shampoo"/>
    <x v="0"/>
    <s v="GreenLeaf Distributors"/>
    <x v="2"/>
    <x v="1"/>
    <x v="0"/>
    <x v="9"/>
    <n v="21150"/>
    <n v="117160"/>
    <n v="172130"/>
    <n v="1008300"/>
    <n v="172130"/>
    <n v="1008300"/>
  </r>
  <r>
    <s v="Shampoo"/>
    <x v="0"/>
    <s v="GreenLeaf Distributors"/>
    <x v="2"/>
    <x v="1"/>
    <x v="0"/>
    <x v="10"/>
    <n v="20230"/>
    <n v="117290"/>
    <n v="192360"/>
    <n v="1125590"/>
    <n v="192360"/>
    <n v="1125590"/>
  </r>
  <r>
    <s v="Shampoo"/>
    <x v="0"/>
    <s v="GreenLeaf Distributors"/>
    <x v="2"/>
    <x v="1"/>
    <x v="0"/>
    <x v="11"/>
    <n v="13400"/>
    <n v="85320"/>
    <n v="205760"/>
    <n v="1210910"/>
    <n v="205760"/>
    <n v="1210910"/>
  </r>
  <r>
    <s v="Shampoo"/>
    <x v="0"/>
    <s v="GreenLeaf Distributors"/>
    <x v="2"/>
    <x v="1"/>
    <x v="1"/>
    <x v="0"/>
    <n v="23130"/>
    <n v="128550"/>
    <n v="23130"/>
    <n v="128550"/>
    <n v="212040"/>
    <n v="1241370"/>
  </r>
  <r>
    <s v="Shampoo"/>
    <x v="0"/>
    <s v="GreenLeaf Distributors"/>
    <x v="2"/>
    <x v="1"/>
    <x v="1"/>
    <x v="1"/>
    <n v="26740"/>
    <n v="158340"/>
    <n v="49870"/>
    <n v="286890"/>
    <n v="229220"/>
    <n v="1338490"/>
  </r>
  <r>
    <s v="Shampoo"/>
    <x v="0"/>
    <s v="GreenLeaf Distributors"/>
    <x v="2"/>
    <x v="1"/>
    <x v="1"/>
    <x v="2"/>
    <n v="20670"/>
    <n v="115100"/>
    <n v="70540"/>
    <n v="401990"/>
    <n v="230810"/>
    <n v="1342520"/>
  </r>
  <r>
    <s v="Shampoo"/>
    <x v="0"/>
    <s v="GreenLeaf Distributors"/>
    <x v="2"/>
    <x v="1"/>
    <x v="1"/>
    <x v="3"/>
    <n v="24350"/>
    <n v="144100"/>
    <n v="94890"/>
    <n v="546090"/>
    <n v="245890"/>
    <n v="1426950"/>
  </r>
  <r>
    <s v="Shampoo"/>
    <x v="0"/>
    <s v="GreenLeaf Distributors"/>
    <x v="2"/>
    <x v="1"/>
    <x v="1"/>
    <x v="4"/>
    <n v="25800"/>
    <n v="153510"/>
    <n v="120690"/>
    <n v="699600"/>
    <n v="249440"/>
    <n v="1451180"/>
  </r>
  <r>
    <s v="Shampoo"/>
    <x v="0"/>
    <s v="GreenLeaf Distributors"/>
    <x v="2"/>
    <x v="1"/>
    <x v="1"/>
    <x v="5"/>
    <n v="21570"/>
    <n v="128130"/>
    <n v="142260"/>
    <n v="827730"/>
    <n v="251940"/>
    <n v="1472770"/>
  </r>
  <r>
    <s v="Shampoo"/>
    <x v="0"/>
    <s v="GreenLeaf Distributors"/>
    <x v="2"/>
    <x v="1"/>
    <x v="1"/>
    <x v="6"/>
    <n v="22650"/>
    <n v="144440"/>
    <n v="164910"/>
    <n v="972170"/>
    <n v="258680"/>
    <n v="1529100"/>
  </r>
  <r>
    <s v="Shampoo"/>
    <x v="0"/>
    <s v="GreenLeaf Distributors"/>
    <x v="2"/>
    <x v="1"/>
    <x v="1"/>
    <x v="7"/>
    <n v="32610"/>
    <n v="194270"/>
    <n v="197520"/>
    <n v="1166440"/>
    <n v="277680"/>
    <n v="1636530"/>
  </r>
  <r>
    <s v="Shampoo"/>
    <x v="0"/>
    <s v="GreenLeaf Distributors"/>
    <x v="2"/>
    <x v="1"/>
    <x v="1"/>
    <x v="8"/>
    <n v="25070"/>
    <n v="140200"/>
    <n v="222590"/>
    <n v="1306640"/>
    <n v="277370"/>
    <n v="1626410"/>
  </r>
  <r>
    <s v="Shampoo"/>
    <x v="0"/>
    <s v="GreenLeaf Distributors"/>
    <x v="2"/>
    <x v="1"/>
    <x v="1"/>
    <x v="9"/>
    <n v="27900"/>
    <n v="165860"/>
    <n v="250490"/>
    <n v="1472500"/>
    <n v="284120"/>
    <n v="1675110"/>
  </r>
  <r>
    <s v="Shampoo"/>
    <x v="0"/>
    <s v="GreenLeaf Distributors"/>
    <x v="2"/>
    <x v="1"/>
    <x v="1"/>
    <x v="10"/>
    <n v="16150"/>
    <n v="102380"/>
    <n v="266640"/>
    <n v="1574880"/>
    <n v="280040"/>
    <n v="1660200"/>
  </r>
  <r>
    <s v="Shampoo"/>
    <x v="0"/>
    <s v="GreenLeaf Distributors"/>
    <x v="2"/>
    <x v="1"/>
    <x v="1"/>
    <x v="11"/>
    <n v="32550"/>
    <n v="193480"/>
    <n v="299190"/>
    <n v="1768360"/>
    <n v="299190"/>
    <n v="1768360"/>
  </r>
  <r>
    <s v="Shampoo"/>
    <x v="0"/>
    <s v="GreenLeaf Distributors"/>
    <x v="2"/>
    <x v="1"/>
    <x v="2"/>
    <x v="0"/>
    <n v="20480"/>
    <n v="131000"/>
    <n v="20480"/>
    <n v="131000"/>
    <n v="296540"/>
    <n v="1770810"/>
  </r>
  <r>
    <s v="Shampoo"/>
    <x v="0"/>
    <s v="GreenLeaf Distributors"/>
    <x v="2"/>
    <x v="1"/>
    <x v="2"/>
    <x v="1"/>
    <n v="25280"/>
    <n v="141330"/>
    <n v="45760"/>
    <n v="272330"/>
    <n v="295080"/>
    <n v="1753800"/>
  </r>
  <r>
    <s v="Shampoo"/>
    <x v="0"/>
    <s v="GreenLeaf Distributors"/>
    <x v="2"/>
    <x v="1"/>
    <x v="2"/>
    <x v="2"/>
    <n v="21180"/>
    <n v="134670"/>
    <n v="66940"/>
    <n v="407000"/>
    <n v="295590"/>
    <n v="1773370"/>
  </r>
  <r>
    <s v="Shampoo"/>
    <x v="0"/>
    <s v="GreenLeaf Distributors"/>
    <x v="2"/>
    <x v="1"/>
    <x v="2"/>
    <x v="3"/>
    <n v="24920"/>
    <n v="148380"/>
    <n v="91860"/>
    <n v="555380"/>
    <n v="296160"/>
    <n v="1777650"/>
  </r>
  <r>
    <s v="Shampoo"/>
    <x v="0"/>
    <s v="GreenLeaf Distributors"/>
    <x v="2"/>
    <x v="1"/>
    <x v="2"/>
    <x v="4"/>
    <n v="22140"/>
    <n v="124510"/>
    <n v="114000"/>
    <n v="679890"/>
    <n v="292500"/>
    <n v="1748650"/>
  </r>
  <r>
    <s v="Shampoo"/>
    <x v="0"/>
    <s v="GreenLeaf Distributors"/>
    <x v="2"/>
    <x v="1"/>
    <x v="2"/>
    <x v="5"/>
    <n v="18590"/>
    <n v="119660"/>
    <n v="132590"/>
    <n v="799550"/>
    <n v="289520"/>
    <n v="1740180"/>
  </r>
  <r>
    <s v="Shampoo"/>
    <x v="0"/>
    <s v="GreenLeaf Distributors"/>
    <x v="2"/>
    <x v="1"/>
    <x v="2"/>
    <x v="6"/>
    <n v="34730"/>
    <n v="206150"/>
    <n v="167320"/>
    <n v="1005700"/>
    <n v="301600"/>
    <n v="1801890"/>
  </r>
  <r>
    <s v="Shampoo"/>
    <x v="0"/>
    <s v="GreenLeaf Distributors"/>
    <x v="2"/>
    <x v="1"/>
    <x v="2"/>
    <x v="7"/>
    <n v="24030"/>
    <n v="143770"/>
    <n v="191350"/>
    <n v="1149470"/>
    <n v="293020"/>
    <n v="1751390"/>
  </r>
  <r>
    <s v="Shampoo"/>
    <x v="0"/>
    <s v="GreenLeaf Distributors"/>
    <x v="2"/>
    <x v="1"/>
    <x v="2"/>
    <x v="8"/>
    <n v="24690"/>
    <n v="146090"/>
    <n v="216040"/>
    <n v="1295560"/>
    <n v="292640"/>
    <n v="1757280"/>
  </r>
  <r>
    <s v="Shampoo"/>
    <x v="0"/>
    <s v="GreenLeaf Distributors"/>
    <x v="2"/>
    <x v="1"/>
    <x v="2"/>
    <x v="9"/>
    <n v="20680"/>
    <n v="132010"/>
    <n v="236720"/>
    <n v="1427570"/>
    <n v="285420"/>
    <n v="1723430"/>
  </r>
  <r>
    <s v="Shampoo"/>
    <x v="0"/>
    <s v="GreenLeaf Distributors"/>
    <x v="2"/>
    <x v="1"/>
    <x v="2"/>
    <x v="10"/>
    <n v="32130"/>
    <n v="189790"/>
    <n v="268850"/>
    <n v="1617360"/>
    <n v="301400"/>
    <n v="1810840"/>
  </r>
  <r>
    <s v="Shampoo"/>
    <x v="0"/>
    <s v="GreenLeaf Distributors"/>
    <x v="2"/>
    <x v="1"/>
    <x v="2"/>
    <x v="11"/>
    <n v="28290"/>
    <n v="157710"/>
    <n v="297140"/>
    <n v="1775070"/>
    <n v="297140"/>
    <n v="1775070"/>
  </r>
  <r>
    <s v="Shampoo"/>
    <x v="0"/>
    <s v="GreenLeaf Distributors"/>
    <x v="2"/>
    <x v="1"/>
    <x v="3"/>
    <x v="0"/>
    <n v="35000"/>
    <n v="206730"/>
    <n v="35000"/>
    <n v="206730"/>
    <n v="311660"/>
    <n v="1850800"/>
  </r>
  <r>
    <s v="Shampoo"/>
    <x v="0"/>
    <s v="GreenLeaf Distributors"/>
    <x v="2"/>
    <x v="1"/>
    <x v="3"/>
    <x v="1"/>
    <n v="25900"/>
    <n v="153640"/>
    <n v="60900"/>
    <n v="360370"/>
    <n v="312280"/>
    <n v="1863110"/>
  </r>
  <r>
    <s v="Shampoo"/>
    <x v="0"/>
    <s v="GreenLeaf Distributors"/>
    <x v="2"/>
    <x v="1"/>
    <x v="3"/>
    <x v="2"/>
    <n v="38150"/>
    <n v="225090"/>
    <n v="99050"/>
    <n v="585460"/>
    <n v="329250"/>
    <n v="1953530"/>
  </r>
  <r>
    <s v="Shampoo"/>
    <x v="0"/>
    <s v="GreenLeaf Distributors"/>
    <x v="2"/>
    <x v="1"/>
    <x v="3"/>
    <x v="3"/>
    <n v="30560"/>
    <n v="171010"/>
    <n v="129610"/>
    <n v="756470"/>
    <n v="334890"/>
    <n v="1976160"/>
  </r>
  <r>
    <s v="Shampoo"/>
    <x v="0"/>
    <s v="GreenLeaf Distributors"/>
    <x v="2"/>
    <x v="1"/>
    <x v="3"/>
    <x v="4"/>
    <n v="23940"/>
    <n v="153200"/>
    <n v="153550"/>
    <n v="909670"/>
    <n v="336690"/>
    <n v="2004850"/>
  </r>
  <r>
    <s v="Shampoo"/>
    <x v="0"/>
    <s v="GreenLeaf Distributors"/>
    <x v="2"/>
    <x v="1"/>
    <x v="3"/>
    <x v="5"/>
    <n v="37670"/>
    <n v="228180"/>
    <n v="191220"/>
    <n v="1137850"/>
    <n v="355770"/>
    <n v="2113370"/>
  </r>
  <r>
    <s v="Shampoo"/>
    <x v="0"/>
    <s v="GreenLeaf Distributors"/>
    <x v="2"/>
    <x v="1"/>
    <x v="3"/>
    <x v="6"/>
    <n v="31930"/>
    <n v="185900"/>
    <n v="223150"/>
    <n v="1323750"/>
    <n v="352970"/>
    <n v="2093120"/>
  </r>
  <r>
    <s v="Shampoo"/>
    <x v="0"/>
    <s v="GreenLeaf Distributors"/>
    <x v="2"/>
    <x v="1"/>
    <x v="3"/>
    <x v="7"/>
    <n v="26380"/>
    <n v="153890"/>
    <n v="249530"/>
    <n v="1477640"/>
    <n v="355320"/>
    <n v="2103240"/>
  </r>
  <r>
    <s v="Shampoo"/>
    <x v="0"/>
    <s v="GreenLeaf Distributors"/>
    <x v="2"/>
    <x v="1"/>
    <x v="3"/>
    <x v="8"/>
    <n v="24900"/>
    <n v="163590"/>
    <n v="274430"/>
    <n v="1641230"/>
    <n v="355530"/>
    <n v="2120740"/>
  </r>
  <r>
    <s v="Shampoo"/>
    <x v="0"/>
    <s v="GreenLeaf Distributors"/>
    <x v="2"/>
    <x v="1"/>
    <x v="3"/>
    <x v="9"/>
    <n v="37690"/>
    <n v="232660"/>
    <n v="312120"/>
    <n v="1873890"/>
    <n v="372540"/>
    <n v="2221390"/>
  </r>
  <r>
    <s v="Shampoo"/>
    <x v="0"/>
    <s v="GreenLeaf Distributors"/>
    <x v="2"/>
    <x v="1"/>
    <x v="3"/>
    <x v="10"/>
    <n v="26720"/>
    <n v="165580"/>
    <n v="338840"/>
    <n v="2039470"/>
    <n v="367130"/>
    <n v="2197180"/>
  </r>
  <r>
    <s v="Shampoo"/>
    <x v="0"/>
    <s v="GreenLeaf Distributors"/>
    <x v="2"/>
    <x v="1"/>
    <x v="3"/>
    <x v="11"/>
    <n v="31700"/>
    <n v="195950"/>
    <n v="370540"/>
    <n v="2235420"/>
    <n v="370540"/>
    <n v="2235420"/>
  </r>
  <r>
    <s v="Shampoo"/>
    <x v="0"/>
    <s v="GreenLeaf Distributors"/>
    <x v="2"/>
    <x v="1"/>
    <x v="4"/>
    <x v="0"/>
    <n v="31430"/>
    <n v="182820"/>
    <n v="31430"/>
    <n v="182820"/>
    <n v="366970"/>
    <n v="2211510"/>
  </r>
  <r>
    <s v="Shampoo"/>
    <x v="0"/>
    <s v="GreenLeaf Distributors"/>
    <x v="2"/>
    <x v="1"/>
    <x v="4"/>
    <x v="1"/>
    <n v="25070"/>
    <n v="164170"/>
    <n v="56500"/>
    <n v="346990"/>
    <n v="366140"/>
    <n v="2222040"/>
  </r>
  <r>
    <s v="Shampoo"/>
    <x v="0"/>
    <s v="GreenLeaf Distributors"/>
    <x v="2"/>
    <x v="1"/>
    <x v="4"/>
    <x v="2"/>
    <n v="36690"/>
    <n v="214670"/>
    <n v="93190"/>
    <n v="561660"/>
    <n v="364680"/>
    <n v="2211620"/>
  </r>
  <r>
    <s v="Shampoo"/>
    <x v="0"/>
    <s v="GreenLeaf Distributors"/>
    <x v="2"/>
    <x v="1"/>
    <x v="4"/>
    <x v="3"/>
    <n v="28870"/>
    <n v="189330"/>
    <n v="122060"/>
    <n v="750990"/>
    <n v="362990"/>
    <n v="2229940"/>
  </r>
  <r>
    <s v="Shampoo"/>
    <x v="0"/>
    <s v="GreenLeaf Distributors"/>
    <x v="2"/>
    <x v="1"/>
    <x v="4"/>
    <x v="4"/>
    <n v="53990"/>
    <n v="334940"/>
    <n v="176050"/>
    <n v="1085930"/>
    <n v="393040"/>
    <n v="2411680"/>
  </r>
  <r>
    <s v="Shampoo"/>
    <x v="0"/>
    <s v="GreenLeaf Distributors"/>
    <x v="2"/>
    <x v="1"/>
    <x v="4"/>
    <x v="5"/>
    <n v="36660"/>
    <n v="227740"/>
    <n v="212710"/>
    <n v="1313670"/>
    <n v="392030"/>
    <n v="2411240"/>
  </r>
  <r>
    <s v="Shampoo"/>
    <x v="0"/>
    <s v="GreenLeaf Distributors"/>
    <x v="2"/>
    <x v="1"/>
    <x v="4"/>
    <x v="6"/>
    <n v="34460"/>
    <n v="201440"/>
    <n v="247170"/>
    <n v="1515110"/>
    <n v="394560"/>
    <n v="2426780"/>
  </r>
  <r>
    <s v="Shampoo"/>
    <x v="0"/>
    <s v="GreenLeaf Distributors"/>
    <x v="2"/>
    <x v="1"/>
    <x v="4"/>
    <x v="7"/>
    <n v="29190"/>
    <n v="190760"/>
    <n v="276360"/>
    <n v="1705870"/>
    <n v="397370"/>
    <n v="2463650"/>
  </r>
  <r>
    <s v="Shampoo"/>
    <x v="0"/>
    <s v="GreenLeaf Distributors"/>
    <x v="2"/>
    <x v="1"/>
    <x v="4"/>
    <x v="8"/>
    <n v="51430"/>
    <n v="320990"/>
    <n v="327790"/>
    <n v="2026860"/>
    <n v="423900"/>
    <n v="2621050"/>
  </r>
  <r>
    <s v="Shampoo"/>
    <x v="0"/>
    <s v="GreenLeaf Distributors"/>
    <x v="2"/>
    <x v="1"/>
    <x v="4"/>
    <x v="9"/>
    <n v="42890"/>
    <n v="251160"/>
    <n v="370680"/>
    <n v="2278020"/>
    <n v="429100"/>
    <n v="2639550"/>
  </r>
  <r>
    <s v="Shampoo"/>
    <x v="0"/>
    <s v="GreenLeaf Distributors"/>
    <x v="2"/>
    <x v="1"/>
    <x v="4"/>
    <x v="10"/>
    <n v="38360"/>
    <n v="237510"/>
    <n v="409040"/>
    <n v="2515530"/>
    <n v="440740"/>
    <n v="2711480"/>
  </r>
  <r>
    <s v="Shampoo"/>
    <x v="0"/>
    <s v="GreenLeaf Distributors"/>
    <x v="2"/>
    <x v="1"/>
    <x v="4"/>
    <x v="11"/>
    <n v="41540"/>
    <n v="277340"/>
    <n v="450580"/>
    <n v="2792870"/>
    <n v="450580"/>
    <n v="2792870"/>
  </r>
  <r>
    <s v="Shampoo"/>
    <x v="0"/>
    <s v="GreenLeaf Distributors"/>
    <x v="2"/>
    <x v="1"/>
    <x v="5"/>
    <x v="0"/>
    <n v="52250"/>
    <n v="360800"/>
    <n v="52250"/>
    <n v="360800"/>
    <n v="471400"/>
    <n v="2970850"/>
  </r>
  <r>
    <s v="Shampoo"/>
    <x v="0"/>
    <s v="GreenLeaf Distributors"/>
    <x v="2"/>
    <x v="1"/>
    <x v="5"/>
    <x v="1"/>
    <n v="56450"/>
    <n v="372870"/>
    <n v="108700"/>
    <n v="733670"/>
    <n v="502780"/>
    <n v="3179550"/>
  </r>
  <r>
    <s v="Shampoo"/>
    <x v="0"/>
    <s v="GreenLeaf Distributors"/>
    <x v="2"/>
    <x v="1"/>
    <x v="5"/>
    <x v="2"/>
    <n v="46760"/>
    <n v="294430"/>
    <n v="155460"/>
    <n v="1028100"/>
    <n v="512850"/>
    <n v="3259310"/>
  </r>
  <r>
    <s v="Shampoo"/>
    <x v="0"/>
    <s v="GreenLeaf Distributors"/>
    <x v="2"/>
    <x v="2"/>
    <x v="0"/>
    <x v="0"/>
    <n v="12260"/>
    <n v="75630"/>
    <n v="12260"/>
    <n v="75630"/>
    <n v="12260"/>
    <n v="75630"/>
  </r>
  <r>
    <s v="Shampoo"/>
    <x v="0"/>
    <s v="GreenLeaf Distributors"/>
    <x v="2"/>
    <x v="2"/>
    <x v="0"/>
    <x v="1"/>
    <n v="8100"/>
    <n v="52440"/>
    <n v="20360"/>
    <n v="128070"/>
    <n v="20360"/>
    <n v="128070"/>
  </r>
  <r>
    <s v="Shampoo"/>
    <x v="0"/>
    <s v="GreenLeaf Distributors"/>
    <x v="2"/>
    <x v="2"/>
    <x v="0"/>
    <x v="2"/>
    <n v="15630"/>
    <n v="96800"/>
    <n v="35990"/>
    <n v="224870"/>
    <n v="35990"/>
    <n v="224870"/>
  </r>
  <r>
    <s v="Shampoo"/>
    <x v="0"/>
    <s v="GreenLeaf Distributors"/>
    <x v="2"/>
    <x v="2"/>
    <x v="0"/>
    <x v="3"/>
    <n v="9030"/>
    <n v="58790"/>
    <n v="45020"/>
    <n v="283660"/>
    <n v="45020"/>
    <n v="283660"/>
  </r>
  <r>
    <s v="Shampoo"/>
    <x v="0"/>
    <s v="GreenLeaf Distributors"/>
    <x v="2"/>
    <x v="2"/>
    <x v="0"/>
    <x v="4"/>
    <n v="7600"/>
    <n v="42330"/>
    <n v="52620"/>
    <n v="325990"/>
    <n v="52620"/>
    <n v="325990"/>
  </r>
  <r>
    <s v="Shampoo"/>
    <x v="0"/>
    <s v="GreenLeaf Distributors"/>
    <x v="2"/>
    <x v="2"/>
    <x v="0"/>
    <x v="5"/>
    <n v="13940"/>
    <n v="86910"/>
    <n v="66560"/>
    <n v="412900"/>
    <n v="66560"/>
    <n v="412900"/>
  </r>
  <r>
    <s v="Shampoo"/>
    <x v="0"/>
    <s v="GreenLeaf Distributors"/>
    <x v="2"/>
    <x v="2"/>
    <x v="0"/>
    <x v="6"/>
    <n v="11550"/>
    <n v="72440"/>
    <n v="78110"/>
    <n v="485340"/>
    <n v="78110"/>
    <n v="485340"/>
  </r>
  <r>
    <s v="Shampoo"/>
    <x v="0"/>
    <s v="GreenLeaf Distributors"/>
    <x v="2"/>
    <x v="2"/>
    <x v="0"/>
    <x v="7"/>
    <n v="9050"/>
    <n v="50760"/>
    <n v="87160"/>
    <n v="536100"/>
    <n v="87160"/>
    <n v="536100"/>
  </r>
  <r>
    <s v="Shampoo"/>
    <x v="0"/>
    <s v="GreenLeaf Distributors"/>
    <x v="2"/>
    <x v="2"/>
    <x v="0"/>
    <x v="8"/>
    <n v="10420"/>
    <n v="58080"/>
    <n v="97580"/>
    <n v="594180"/>
    <n v="97580"/>
    <n v="594180"/>
  </r>
  <r>
    <s v="Shampoo"/>
    <x v="0"/>
    <s v="GreenLeaf Distributors"/>
    <x v="2"/>
    <x v="2"/>
    <x v="0"/>
    <x v="9"/>
    <n v="16410"/>
    <n v="102050"/>
    <n v="113990"/>
    <n v="696230"/>
    <n v="113990"/>
    <n v="696230"/>
  </r>
  <r>
    <s v="Shampoo"/>
    <x v="0"/>
    <s v="GreenLeaf Distributors"/>
    <x v="2"/>
    <x v="2"/>
    <x v="0"/>
    <x v="10"/>
    <n v="14600"/>
    <n v="89850"/>
    <n v="128590"/>
    <n v="786080"/>
    <n v="128590"/>
    <n v="786080"/>
  </r>
  <r>
    <s v="Shampoo"/>
    <x v="0"/>
    <s v="GreenLeaf Distributors"/>
    <x v="2"/>
    <x v="2"/>
    <x v="0"/>
    <x v="11"/>
    <n v="10320"/>
    <n v="67750"/>
    <n v="138910"/>
    <n v="853830"/>
    <n v="138910"/>
    <n v="853830"/>
  </r>
  <r>
    <s v="Shampoo"/>
    <x v="0"/>
    <s v="GreenLeaf Distributors"/>
    <x v="2"/>
    <x v="2"/>
    <x v="1"/>
    <x v="0"/>
    <n v="11580"/>
    <n v="71350"/>
    <n v="11580"/>
    <n v="71350"/>
    <n v="138230"/>
    <n v="849550"/>
  </r>
  <r>
    <s v="Shampoo"/>
    <x v="0"/>
    <s v="GreenLeaf Distributors"/>
    <x v="2"/>
    <x v="2"/>
    <x v="1"/>
    <x v="1"/>
    <n v="10540"/>
    <n v="60100"/>
    <n v="22120"/>
    <n v="131450"/>
    <n v="140670"/>
    <n v="857210"/>
  </r>
  <r>
    <s v="Shampoo"/>
    <x v="0"/>
    <s v="GreenLeaf Distributors"/>
    <x v="2"/>
    <x v="2"/>
    <x v="1"/>
    <x v="2"/>
    <n v="12610"/>
    <n v="77060"/>
    <n v="34730"/>
    <n v="208510"/>
    <n v="137650"/>
    <n v="837470"/>
  </r>
  <r>
    <s v="Shampoo"/>
    <x v="0"/>
    <s v="GreenLeaf Distributors"/>
    <x v="2"/>
    <x v="2"/>
    <x v="1"/>
    <x v="3"/>
    <n v="9460"/>
    <n v="53330"/>
    <n v="44190"/>
    <n v="261840"/>
    <n v="138080"/>
    <n v="832010"/>
  </r>
  <r>
    <s v="Shampoo"/>
    <x v="0"/>
    <s v="GreenLeaf Distributors"/>
    <x v="2"/>
    <x v="2"/>
    <x v="1"/>
    <x v="4"/>
    <n v="17700"/>
    <n v="109660"/>
    <n v="61890"/>
    <n v="371500"/>
    <n v="148180"/>
    <n v="899340"/>
  </r>
  <r>
    <s v="Shampoo"/>
    <x v="0"/>
    <s v="GreenLeaf Distributors"/>
    <x v="2"/>
    <x v="2"/>
    <x v="1"/>
    <x v="5"/>
    <n v="14280"/>
    <n v="89450"/>
    <n v="76170"/>
    <n v="460950"/>
    <n v="148520"/>
    <n v="901880"/>
  </r>
  <r>
    <s v="Shampoo"/>
    <x v="0"/>
    <s v="GreenLeaf Distributors"/>
    <x v="2"/>
    <x v="2"/>
    <x v="1"/>
    <x v="6"/>
    <n v="13770"/>
    <n v="89890"/>
    <n v="89940"/>
    <n v="550840"/>
    <n v="150740"/>
    <n v="919330"/>
  </r>
  <r>
    <s v="Shampoo"/>
    <x v="0"/>
    <s v="GreenLeaf Distributors"/>
    <x v="2"/>
    <x v="2"/>
    <x v="1"/>
    <x v="7"/>
    <n v="10610"/>
    <n v="59720"/>
    <n v="100550"/>
    <n v="610560"/>
    <n v="152300"/>
    <n v="928290"/>
  </r>
  <r>
    <s v="Shampoo"/>
    <x v="0"/>
    <s v="GreenLeaf Distributors"/>
    <x v="2"/>
    <x v="2"/>
    <x v="1"/>
    <x v="8"/>
    <n v="16320"/>
    <n v="100250"/>
    <n v="116870"/>
    <n v="710810"/>
    <n v="158200"/>
    <n v="970460"/>
  </r>
  <r>
    <s v="Shampoo"/>
    <x v="0"/>
    <s v="GreenLeaf Distributors"/>
    <x v="2"/>
    <x v="2"/>
    <x v="1"/>
    <x v="9"/>
    <n v="14160"/>
    <n v="85850"/>
    <n v="131030"/>
    <n v="796660"/>
    <n v="155950"/>
    <n v="954260"/>
  </r>
  <r>
    <s v="Shampoo"/>
    <x v="0"/>
    <s v="GreenLeaf Distributors"/>
    <x v="2"/>
    <x v="2"/>
    <x v="1"/>
    <x v="10"/>
    <n v="12790"/>
    <n v="82440"/>
    <n v="143820"/>
    <n v="879100"/>
    <n v="154140"/>
    <n v="946850"/>
  </r>
  <r>
    <s v="Shampoo"/>
    <x v="0"/>
    <s v="GreenLeaf Distributors"/>
    <x v="2"/>
    <x v="2"/>
    <x v="1"/>
    <x v="11"/>
    <n v="10640"/>
    <n v="60130"/>
    <n v="154460"/>
    <n v="939230"/>
    <n v="154460"/>
    <n v="939230"/>
  </r>
  <r>
    <s v="Shampoo"/>
    <x v="0"/>
    <s v="GreenLeaf Distributors"/>
    <x v="2"/>
    <x v="2"/>
    <x v="2"/>
    <x v="0"/>
    <n v="11340"/>
    <n v="63650"/>
    <n v="11340"/>
    <n v="63650"/>
    <n v="154220"/>
    <n v="931530"/>
  </r>
  <r>
    <s v="Shampoo"/>
    <x v="0"/>
    <s v="GreenLeaf Distributors"/>
    <x v="2"/>
    <x v="2"/>
    <x v="2"/>
    <x v="1"/>
    <n v="12410"/>
    <n v="76080"/>
    <n v="23750"/>
    <n v="139730"/>
    <n v="156090"/>
    <n v="947510"/>
  </r>
  <r>
    <s v="Shampoo"/>
    <x v="0"/>
    <s v="GreenLeaf Distributors"/>
    <x v="2"/>
    <x v="2"/>
    <x v="2"/>
    <x v="2"/>
    <n v="10490"/>
    <n v="68050"/>
    <n v="34240"/>
    <n v="207780"/>
    <n v="153970"/>
    <n v="938500"/>
  </r>
  <r>
    <s v="Shampoo"/>
    <x v="0"/>
    <s v="GreenLeaf Distributors"/>
    <x v="2"/>
    <x v="2"/>
    <x v="2"/>
    <x v="3"/>
    <n v="11790"/>
    <n v="72150"/>
    <n v="46030"/>
    <n v="279930"/>
    <n v="156300"/>
    <n v="957320"/>
  </r>
  <r>
    <s v="Shampoo"/>
    <x v="0"/>
    <s v="GreenLeaf Distributors"/>
    <x v="2"/>
    <x v="2"/>
    <x v="2"/>
    <x v="4"/>
    <n v="8720"/>
    <n v="54290"/>
    <n v="54750"/>
    <n v="334220"/>
    <n v="147320"/>
    <n v="901950"/>
  </r>
  <r>
    <s v="Shampoo"/>
    <x v="0"/>
    <s v="GreenLeaf Distributors"/>
    <x v="2"/>
    <x v="2"/>
    <x v="2"/>
    <x v="5"/>
    <n v="11590"/>
    <n v="75250"/>
    <n v="66340"/>
    <n v="409470"/>
    <n v="144630"/>
    <n v="887750"/>
  </r>
  <r>
    <s v="Shampoo"/>
    <x v="0"/>
    <s v="GreenLeaf Distributors"/>
    <x v="2"/>
    <x v="2"/>
    <x v="2"/>
    <x v="6"/>
    <n v="7550"/>
    <n v="42560"/>
    <n v="73890"/>
    <n v="452030"/>
    <n v="138410"/>
    <n v="840420"/>
  </r>
  <r>
    <s v="Shampoo"/>
    <x v="0"/>
    <s v="GreenLeaf Distributors"/>
    <x v="2"/>
    <x v="2"/>
    <x v="2"/>
    <x v="7"/>
    <n v="10960"/>
    <n v="67700"/>
    <n v="84850"/>
    <n v="519730"/>
    <n v="138760"/>
    <n v="848400"/>
  </r>
  <r>
    <s v="Shampoo"/>
    <x v="0"/>
    <s v="GreenLeaf Distributors"/>
    <x v="2"/>
    <x v="2"/>
    <x v="2"/>
    <x v="8"/>
    <n v="11700"/>
    <n v="73440"/>
    <n v="96550"/>
    <n v="593170"/>
    <n v="134140"/>
    <n v="821590"/>
  </r>
  <r>
    <s v="Shampoo"/>
    <x v="0"/>
    <s v="GreenLeaf Distributors"/>
    <x v="2"/>
    <x v="2"/>
    <x v="2"/>
    <x v="9"/>
    <n v="9480"/>
    <n v="53230"/>
    <n v="106030"/>
    <n v="646400"/>
    <n v="129460"/>
    <n v="788970"/>
  </r>
  <r>
    <s v="Shampoo"/>
    <x v="0"/>
    <s v="GreenLeaf Distributors"/>
    <x v="2"/>
    <x v="2"/>
    <x v="2"/>
    <x v="10"/>
    <n v="6920"/>
    <n v="38920"/>
    <n v="112950"/>
    <n v="685320"/>
    <n v="123590"/>
    <n v="745450"/>
  </r>
  <r>
    <s v="Shampoo"/>
    <x v="0"/>
    <s v="GreenLeaf Distributors"/>
    <x v="2"/>
    <x v="2"/>
    <x v="2"/>
    <x v="11"/>
    <n v="12040"/>
    <n v="74550"/>
    <n v="124990"/>
    <n v="759870"/>
    <n v="124990"/>
    <n v="759870"/>
  </r>
  <r>
    <s v="Shampoo"/>
    <x v="0"/>
    <s v="GreenLeaf Distributors"/>
    <x v="2"/>
    <x v="2"/>
    <x v="3"/>
    <x v="0"/>
    <n v="6620"/>
    <n v="36860"/>
    <n v="6620"/>
    <n v="36860"/>
    <n v="120270"/>
    <n v="733080"/>
  </r>
  <r>
    <s v="Shampoo"/>
    <x v="0"/>
    <s v="GreenLeaf Distributors"/>
    <x v="2"/>
    <x v="2"/>
    <x v="3"/>
    <x v="1"/>
    <n v="9880"/>
    <n v="60920"/>
    <n v="16500"/>
    <n v="97780"/>
    <n v="117740"/>
    <n v="717920"/>
  </r>
  <r>
    <s v="Shampoo"/>
    <x v="0"/>
    <s v="GreenLeaf Distributors"/>
    <x v="2"/>
    <x v="2"/>
    <x v="3"/>
    <x v="2"/>
    <n v="8490"/>
    <n v="47930"/>
    <n v="24990"/>
    <n v="145710"/>
    <n v="115740"/>
    <n v="697800"/>
  </r>
  <r>
    <s v="Shampoo"/>
    <x v="0"/>
    <s v="GreenLeaf Distributors"/>
    <x v="2"/>
    <x v="2"/>
    <x v="3"/>
    <x v="3"/>
    <n v="9600"/>
    <n v="61130"/>
    <n v="34590"/>
    <n v="206840"/>
    <n v="113550"/>
    <n v="686780"/>
  </r>
  <r>
    <s v="Shampoo"/>
    <x v="0"/>
    <s v="GreenLeaf Distributors"/>
    <x v="2"/>
    <x v="2"/>
    <x v="3"/>
    <x v="4"/>
    <n v="8890"/>
    <n v="57560"/>
    <n v="43480"/>
    <n v="264400"/>
    <n v="113720"/>
    <n v="690050"/>
  </r>
  <r>
    <s v="Shampoo"/>
    <x v="0"/>
    <s v="GreenLeaf Distributors"/>
    <x v="2"/>
    <x v="2"/>
    <x v="3"/>
    <x v="5"/>
    <n v="9370"/>
    <n v="53860"/>
    <n v="52850"/>
    <n v="318260"/>
    <n v="111500"/>
    <n v="668660"/>
  </r>
  <r>
    <s v="Shampoo"/>
    <x v="0"/>
    <s v="GreenLeaf Distributors"/>
    <x v="2"/>
    <x v="2"/>
    <x v="3"/>
    <x v="6"/>
    <n v="10580"/>
    <n v="66920"/>
    <n v="63430"/>
    <n v="385180"/>
    <n v="114530"/>
    <n v="693020"/>
  </r>
  <r>
    <s v="Shampoo"/>
    <x v="0"/>
    <s v="GreenLeaf Distributors"/>
    <x v="2"/>
    <x v="2"/>
    <x v="3"/>
    <x v="7"/>
    <n v="9660"/>
    <n v="62290"/>
    <n v="73090"/>
    <n v="447470"/>
    <n v="113230"/>
    <n v="687610"/>
  </r>
  <r>
    <s v="Shampoo"/>
    <x v="0"/>
    <s v="GreenLeaf Distributors"/>
    <x v="2"/>
    <x v="2"/>
    <x v="3"/>
    <x v="8"/>
    <n v="9870"/>
    <n v="64740"/>
    <n v="82960"/>
    <n v="512210"/>
    <n v="111400"/>
    <n v="678910"/>
  </r>
  <r>
    <s v="Shampoo"/>
    <x v="0"/>
    <s v="GreenLeaf Distributors"/>
    <x v="2"/>
    <x v="2"/>
    <x v="3"/>
    <x v="9"/>
    <n v="11430"/>
    <n v="66920"/>
    <n v="94390"/>
    <n v="579130"/>
    <n v="113350"/>
    <n v="692600"/>
  </r>
  <r>
    <s v="Shampoo"/>
    <x v="0"/>
    <s v="GreenLeaf Distributors"/>
    <x v="2"/>
    <x v="2"/>
    <x v="3"/>
    <x v="10"/>
    <n v="13240"/>
    <n v="84640"/>
    <n v="107630"/>
    <n v="663770"/>
    <n v="119670"/>
    <n v="738320"/>
  </r>
  <r>
    <s v="Shampoo"/>
    <x v="0"/>
    <s v="GreenLeaf Distributors"/>
    <x v="2"/>
    <x v="2"/>
    <x v="3"/>
    <x v="11"/>
    <n v="12390"/>
    <n v="79980"/>
    <n v="120020"/>
    <n v="743750"/>
    <n v="120020"/>
    <n v="743750"/>
  </r>
  <r>
    <s v="Shampoo"/>
    <x v="0"/>
    <s v="GreenLeaf Distributors"/>
    <x v="2"/>
    <x v="2"/>
    <x v="4"/>
    <x v="0"/>
    <n v="13690"/>
    <n v="87500"/>
    <n v="13690"/>
    <n v="87500"/>
    <n v="127090"/>
    <n v="794390"/>
  </r>
  <r>
    <s v="Shampoo"/>
    <x v="0"/>
    <s v="GreenLeaf Distributors"/>
    <x v="2"/>
    <x v="2"/>
    <x v="4"/>
    <x v="1"/>
    <n v="12050"/>
    <n v="77300"/>
    <n v="25740"/>
    <n v="164800"/>
    <n v="129260"/>
    <n v="810770"/>
  </r>
  <r>
    <s v="Shampoo"/>
    <x v="0"/>
    <s v="GreenLeaf Distributors"/>
    <x v="2"/>
    <x v="2"/>
    <x v="4"/>
    <x v="2"/>
    <n v="17040"/>
    <n v="108700"/>
    <n v="42780"/>
    <n v="273500"/>
    <n v="137810"/>
    <n v="871540"/>
  </r>
  <r>
    <s v="Shampoo"/>
    <x v="0"/>
    <s v="GreenLeaf Distributors"/>
    <x v="2"/>
    <x v="2"/>
    <x v="4"/>
    <x v="3"/>
    <n v="14080"/>
    <n v="91240"/>
    <n v="56860"/>
    <n v="364740"/>
    <n v="142290"/>
    <n v="901650"/>
  </r>
  <r>
    <s v="Shampoo"/>
    <x v="0"/>
    <s v="GreenLeaf Distributors"/>
    <x v="2"/>
    <x v="2"/>
    <x v="4"/>
    <x v="4"/>
    <n v="12440"/>
    <n v="73250"/>
    <n v="69300"/>
    <n v="437990"/>
    <n v="145840"/>
    <n v="917340"/>
  </r>
  <r>
    <s v="Shampoo"/>
    <x v="0"/>
    <s v="GreenLeaf Distributors"/>
    <x v="2"/>
    <x v="2"/>
    <x v="4"/>
    <x v="5"/>
    <n v="18190"/>
    <n v="116640"/>
    <n v="87490"/>
    <n v="554630"/>
    <n v="154660"/>
    <n v="980120"/>
  </r>
  <r>
    <s v="Shampoo"/>
    <x v="0"/>
    <s v="GreenLeaf Distributors"/>
    <x v="2"/>
    <x v="2"/>
    <x v="4"/>
    <x v="6"/>
    <n v="15280"/>
    <n v="98390"/>
    <n v="102770"/>
    <n v="653020"/>
    <n v="159360"/>
    <n v="1011590"/>
  </r>
  <r>
    <s v="Shampoo"/>
    <x v="0"/>
    <s v="GreenLeaf Distributors"/>
    <x v="2"/>
    <x v="2"/>
    <x v="4"/>
    <x v="7"/>
    <n v="12700"/>
    <n v="82640"/>
    <n v="115470"/>
    <n v="735660"/>
    <n v="162400"/>
    <n v="1031940"/>
  </r>
  <r>
    <s v="Shampoo"/>
    <x v="0"/>
    <s v="GreenLeaf Distributors"/>
    <x v="2"/>
    <x v="2"/>
    <x v="4"/>
    <x v="8"/>
    <n v="12120"/>
    <n v="70980"/>
    <n v="127590"/>
    <n v="806640"/>
    <n v="164650"/>
    <n v="1038180"/>
  </r>
  <r>
    <s v="Shampoo"/>
    <x v="0"/>
    <s v="GreenLeaf Distributors"/>
    <x v="2"/>
    <x v="2"/>
    <x v="4"/>
    <x v="9"/>
    <n v="18280"/>
    <n v="117030"/>
    <n v="145870"/>
    <n v="923670"/>
    <n v="171500"/>
    <n v="1088290"/>
  </r>
  <r>
    <s v="Shampoo"/>
    <x v="0"/>
    <s v="GreenLeaf Distributors"/>
    <x v="2"/>
    <x v="2"/>
    <x v="4"/>
    <x v="10"/>
    <n v="16920"/>
    <n v="108040"/>
    <n v="162790"/>
    <n v="1031710"/>
    <n v="175180"/>
    <n v="1111690"/>
  </r>
  <r>
    <s v="Shampoo"/>
    <x v="0"/>
    <s v="GreenLeaf Distributors"/>
    <x v="2"/>
    <x v="2"/>
    <x v="4"/>
    <x v="11"/>
    <n v="17750"/>
    <n v="118610"/>
    <n v="180540"/>
    <n v="1150320"/>
    <n v="180540"/>
    <n v="1150320"/>
  </r>
  <r>
    <s v="Shampoo"/>
    <x v="0"/>
    <s v="GreenLeaf Distributors"/>
    <x v="2"/>
    <x v="2"/>
    <x v="5"/>
    <x v="0"/>
    <n v="22430"/>
    <n v="156040"/>
    <n v="22430"/>
    <n v="156040"/>
    <n v="189280"/>
    <n v="1218860"/>
  </r>
  <r>
    <s v="Shampoo"/>
    <x v="0"/>
    <s v="GreenLeaf Distributors"/>
    <x v="2"/>
    <x v="2"/>
    <x v="5"/>
    <x v="1"/>
    <n v="13650"/>
    <n v="86190"/>
    <n v="36080"/>
    <n v="242230"/>
    <n v="190880"/>
    <n v="1227750"/>
  </r>
  <r>
    <s v="Shampoo"/>
    <x v="0"/>
    <s v="GreenLeaf Distributors"/>
    <x v="2"/>
    <x v="2"/>
    <x v="5"/>
    <x v="2"/>
    <n v="21220"/>
    <n v="147500"/>
    <n v="57300"/>
    <n v="389730"/>
    <n v="195060"/>
    <n v="1266550"/>
  </r>
  <r>
    <s v="Shampoo"/>
    <x v="0"/>
    <s v="HealthMax"/>
    <x v="3"/>
    <x v="0"/>
    <x v="0"/>
    <x v="0"/>
    <n v="77030"/>
    <n v="361220"/>
    <n v="77030"/>
    <n v="361220"/>
    <n v="77030"/>
    <n v="361220"/>
  </r>
  <r>
    <s v="Shampoo"/>
    <x v="0"/>
    <s v="HealthMax"/>
    <x v="3"/>
    <x v="0"/>
    <x v="0"/>
    <x v="1"/>
    <n v="57200"/>
    <n v="268280"/>
    <n v="134230"/>
    <n v="629500"/>
    <n v="134230"/>
    <n v="629500"/>
  </r>
  <r>
    <s v="Shampoo"/>
    <x v="0"/>
    <s v="HealthMax"/>
    <x v="3"/>
    <x v="0"/>
    <x v="0"/>
    <x v="2"/>
    <n v="92430"/>
    <n v="433500"/>
    <n v="226660"/>
    <n v="1063000"/>
    <n v="226660"/>
    <n v="1063000"/>
  </r>
  <r>
    <s v="Shampoo"/>
    <x v="0"/>
    <s v="HealthMax"/>
    <x v="3"/>
    <x v="0"/>
    <x v="0"/>
    <x v="3"/>
    <n v="86850"/>
    <n v="407340"/>
    <n v="313510"/>
    <n v="1470340"/>
    <n v="313510"/>
    <n v="1470340"/>
  </r>
  <r>
    <s v="Shampoo"/>
    <x v="0"/>
    <s v="HealthMax"/>
    <x v="3"/>
    <x v="0"/>
    <x v="0"/>
    <x v="4"/>
    <n v="84670"/>
    <n v="397120"/>
    <n v="398180"/>
    <n v="1867460"/>
    <n v="398180"/>
    <n v="1867460"/>
  </r>
  <r>
    <s v="Shampoo"/>
    <x v="0"/>
    <s v="HealthMax"/>
    <x v="3"/>
    <x v="0"/>
    <x v="0"/>
    <x v="5"/>
    <n v="95510"/>
    <n v="448030"/>
    <n v="493690"/>
    <n v="2315490"/>
    <n v="493690"/>
    <n v="2315490"/>
  </r>
  <r>
    <s v="Shampoo"/>
    <x v="0"/>
    <s v="HealthMax"/>
    <x v="3"/>
    <x v="0"/>
    <x v="0"/>
    <x v="6"/>
    <n v="96800"/>
    <n v="454030"/>
    <n v="590490"/>
    <n v="2769520"/>
    <n v="590490"/>
    <n v="2769520"/>
  </r>
  <r>
    <s v="Shampoo"/>
    <x v="0"/>
    <s v="HealthMax"/>
    <x v="3"/>
    <x v="0"/>
    <x v="0"/>
    <x v="7"/>
    <n v="87010"/>
    <n v="408050"/>
    <n v="677500"/>
    <n v="3177570"/>
    <n v="677500"/>
    <n v="3177570"/>
  </r>
  <r>
    <s v="Shampoo"/>
    <x v="0"/>
    <s v="HealthMax"/>
    <x v="3"/>
    <x v="0"/>
    <x v="0"/>
    <x v="8"/>
    <n v="81790"/>
    <n v="383620"/>
    <n v="759290"/>
    <n v="3561190"/>
    <n v="759290"/>
    <n v="3561190"/>
  </r>
  <r>
    <s v="Shampoo"/>
    <x v="0"/>
    <s v="HealthMax"/>
    <x v="3"/>
    <x v="0"/>
    <x v="0"/>
    <x v="9"/>
    <n v="88220"/>
    <n v="413790"/>
    <n v="847510"/>
    <n v="3974980"/>
    <n v="847510"/>
    <n v="3974980"/>
  </r>
  <r>
    <s v="Shampoo"/>
    <x v="0"/>
    <s v="HealthMax"/>
    <x v="3"/>
    <x v="0"/>
    <x v="0"/>
    <x v="10"/>
    <n v="80840"/>
    <n v="379020"/>
    <n v="928350"/>
    <n v="4354000"/>
    <n v="928350"/>
    <n v="4354000"/>
  </r>
  <r>
    <s v="Shampoo"/>
    <x v="0"/>
    <s v="HealthMax"/>
    <x v="3"/>
    <x v="0"/>
    <x v="0"/>
    <x v="11"/>
    <n v="73550"/>
    <n v="344950"/>
    <n v="1001900"/>
    <n v="4698950"/>
    <n v="1001900"/>
    <n v="4698950"/>
  </r>
  <r>
    <s v="Shampoo"/>
    <x v="0"/>
    <s v="HealthMax"/>
    <x v="3"/>
    <x v="0"/>
    <x v="1"/>
    <x v="0"/>
    <n v="74820"/>
    <n v="350930"/>
    <n v="74820"/>
    <n v="350930"/>
    <n v="999690"/>
    <n v="4688660"/>
  </r>
  <r>
    <s v="Shampoo"/>
    <x v="0"/>
    <s v="HealthMax"/>
    <x v="3"/>
    <x v="0"/>
    <x v="1"/>
    <x v="1"/>
    <n v="69550"/>
    <n v="326260"/>
    <n v="144370"/>
    <n v="677190"/>
    <n v="1012040"/>
    <n v="4746640"/>
  </r>
  <r>
    <s v="Shampoo"/>
    <x v="0"/>
    <s v="HealthMax"/>
    <x v="3"/>
    <x v="0"/>
    <x v="1"/>
    <x v="2"/>
    <n v="70860"/>
    <n v="332540"/>
    <n v="215230"/>
    <n v="1009730"/>
    <n v="990470"/>
    <n v="4645680"/>
  </r>
  <r>
    <s v="Shampoo"/>
    <x v="0"/>
    <s v="HealthMax"/>
    <x v="3"/>
    <x v="0"/>
    <x v="1"/>
    <x v="3"/>
    <n v="69940"/>
    <n v="328370"/>
    <n v="285170"/>
    <n v="1338100"/>
    <n v="973560"/>
    <n v="4566710"/>
  </r>
  <r>
    <s v="Shampoo"/>
    <x v="0"/>
    <s v="HealthMax"/>
    <x v="3"/>
    <x v="0"/>
    <x v="1"/>
    <x v="4"/>
    <n v="81090"/>
    <n v="381770"/>
    <n v="366260"/>
    <n v="1719870"/>
    <n v="969980"/>
    <n v="4551360"/>
  </r>
  <r>
    <s v="Shampoo"/>
    <x v="0"/>
    <s v="HealthMax"/>
    <x v="3"/>
    <x v="0"/>
    <x v="1"/>
    <x v="5"/>
    <n v="82120"/>
    <n v="391660"/>
    <n v="448380"/>
    <n v="2111530"/>
    <n v="956590"/>
    <n v="4494990"/>
  </r>
  <r>
    <s v="Shampoo"/>
    <x v="0"/>
    <s v="HealthMax"/>
    <x v="3"/>
    <x v="0"/>
    <x v="1"/>
    <x v="6"/>
    <n v="66910"/>
    <n v="320120"/>
    <n v="515290"/>
    <n v="2431650"/>
    <n v="926700"/>
    <n v="4361080"/>
  </r>
  <r>
    <s v="Shampoo"/>
    <x v="0"/>
    <s v="HealthMax"/>
    <x v="3"/>
    <x v="0"/>
    <x v="1"/>
    <x v="7"/>
    <n v="76890"/>
    <n v="367190"/>
    <n v="592180"/>
    <n v="2798840"/>
    <n v="916580"/>
    <n v="4320220"/>
  </r>
  <r>
    <s v="Shampoo"/>
    <x v="0"/>
    <s v="HealthMax"/>
    <x v="3"/>
    <x v="0"/>
    <x v="1"/>
    <x v="8"/>
    <n v="83770"/>
    <n v="401210"/>
    <n v="675950"/>
    <n v="3200050"/>
    <n v="918560"/>
    <n v="4337810"/>
  </r>
  <r>
    <s v="Shampoo"/>
    <x v="0"/>
    <s v="HealthMax"/>
    <x v="3"/>
    <x v="0"/>
    <x v="1"/>
    <x v="9"/>
    <n v="87180"/>
    <n v="418730"/>
    <n v="763130"/>
    <n v="3618780"/>
    <n v="917520"/>
    <n v="4342750"/>
  </r>
  <r>
    <s v="Shampoo"/>
    <x v="0"/>
    <s v="HealthMax"/>
    <x v="3"/>
    <x v="0"/>
    <x v="1"/>
    <x v="10"/>
    <n v="76740"/>
    <n v="367930"/>
    <n v="839870"/>
    <n v="3986710"/>
    <n v="913420"/>
    <n v="4331660"/>
  </r>
  <r>
    <s v="Shampoo"/>
    <x v="0"/>
    <s v="HealthMax"/>
    <x v="3"/>
    <x v="0"/>
    <x v="1"/>
    <x v="11"/>
    <n v="74430"/>
    <n v="356680"/>
    <n v="914300"/>
    <n v="4343390"/>
    <n v="914300"/>
    <n v="4343390"/>
  </r>
  <r>
    <s v="Shampoo"/>
    <x v="0"/>
    <s v="HealthMax"/>
    <x v="3"/>
    <x v="0"/>
    <x v="2"/>
    <x v="0"/>
    <n v="79390"/>
    <n v="380210"/>
    <n v="79390"/>
    <n v="380210"/>
    <n v="918870"/>
    <n v="4372670"/>
  </r>
  <r>
    <s v="Shampoo"/>
    <x v="0"/>
    <s v="HealthMax"/>
    <x v="3"/>
    <x v="0"/>
    <x v="2"/>
    <x v="1"/>
    <n v="72640"/>
    <n v="347270"/>
    <n v="152030"/>
    <n v="727480"/>
    <n v="921960"/>
    <n v="4393680"/>
  </r>
  <r>
    <s v="Shampoo"/>
    <x v="0"/>
    <s v="HealthMax"/>
    <x v="3"/>
    <x v="0"/>
    <x v="2"/>
    <x v="2"/>
    <n v="100770"/>
    <n v="480650"/>
    <n v="252800"/>
    <n v="1208130"/>
    <n v="951870"/>
    <n v="4541790"/>
  </r>
  <r>
    <s v="Shampoo"/>
    <x v="0"/>
    <s v="HealthMax"/>
    <x v="3"/>
    <x v="0"/>
    <x v="2"/>
    <x v="3"/>
    <n v="96500"/>
    <n v="461730"/>
    <n v="349300"/>
    <n v="1669860"/>
    <n v="978430"/>
    <n v="4675150"/>
  </r>
  <r>
    <s v="Shampoo"/>
    <x v="0"/>
    <s v="HealthMax"/>
    <x v="3"/>
    <x v="0"/>
    <x v="2"/>
    <x v="4"/>
    <n v="70630"/>
    <n v="338210"/>
    <n v="419930"/>
    <n v="2008070"/>
    <n v="967970"/>
    <n v="4631590"/>
  </r>
  <r>
    <s v="Shampoo"/>
    <x v="0"/>
    <s v="HealthMax"/>
    <x v="3"/>
    <x v="0"/>
    <x v="2"/>
    <x v="5"/>
    <n v="79160"/>
    <n v="378370"/>
    <n v="499090"/>
    <n v="2386440"/>
    <n v="965010"/>
    <n v="4618300"/>
  </r>
  <r>
    <s v="Shampoo"/>
    <x v="0"/>
    <s v="HealthMax"/>
    <x v="3"/>
    <x v="0"/>
    <x v="2"/>
    <x v="6"/>
    <n v="87970"/>
    <n v="434020"/>
    <n v="587060"/>
    <n v="2820460"/>
    <n v="986070"/>
    <n v="4732200"/>
  </r>
  <r>
    <s v="Shampoo"/>
    <x v="0"/>
    <s v="HealthMax"/>
    <x v="3"/>
    <x v="0"/>
    <x v="2"/>
    <x v="7"/>
    <n v="72510"/>
    <n v="361400"/>
    <n v="659570"/>
    <n v="3181860"/>
    <n v="981690"/>
    <n v="4726410"/>
  </r>
  <r>
    <s v="Shampoo"/>
    <x v="0"/>
    <s v="HealthMax"/>
    <x v="3"/>
    <x v="0"/>
    <x v="2"/>
    <x v="8"/>
    <n v="75840"/>
    <n v="377420"/>
    <n v="735410"/>
    <n v="3559280"/>
    <n v="973760"/>
    <n v="4702620"/>
  </r>
  <r>
    <s v="Shampoo"/>
    <x v="0"/>
    <s v="HealthMax"/>
    <x v="3"/>
    <x v="0"/>
    <x v="2"/>
    <x v="9"/>
    <n v="82070"/>
    <n v="410740"/>
    <n v="817480"/>
    <n v="3970020"/>
    <n v="968650"/>
    <n v="4694630"/>
  </r>
  <r>
    <s v="Shampoo"/>
    <x v="0"/>
    <s v="HealthMax"/>
    <x v="3"/>
    <x v="0"/>
    <x v="2"/>
    <x v="10"/>
    <n v="77740"/>
    <n v="391040"/>
    <n v="895220"/>
    <n v="4361060"/>
    <n v="969650"/>
    <n v="4717740"/>
  </r>
  <r>
    <s v="Shampoo"/>
    <x v="0"/>
    <s v="HealthMax"/>
    <x v="3"/>
    <x v="0"/>
    <x v="2"/>
    <x v="11"/>
    <n v="79250"/>
    <n v="401160"/>
    <n v="974470"/>
    <n v="4762220"/>
    <n v="974470"/>
    <n v="4762220"/>
  </r>
  <r>
    <s v="Shampoo"/>
    <x v="0"/>
    <s v="HealthMax"/>
    <x v="3"/>
    <x v="0"/>
    <x v="3"/>
    <x v="0"/>
    <n v="65450"/>
    <n v="331030"/>
    <n v="65450"/>
    <n v="331030"/>
    <n v="960530"/>
    <n v="4713040"/>
  </r>
  <r>
    <s v="Shampoo"/>
    <x v="0"/>
    <s v="HealthMax"/>
    <x v="3"/>
    <x v="0"/>
    <x v="3"/>
    <x v="1"/>
    <n v="68210"/>
    <n v="345110"/>
    <n v="133660"/>
    <n v="676140"/>
    <n v="956100"/>
    <n v="4710880"/>
  </r>
  <r>
    <s v="Shampoo"/>
    <x v="0"/>
    <s v="HealthMax"/>
    <x v="3"/>
    <x v="0"/>
    <x v="3"/>
    <x v="2"/>
    <n v="73380"/>
    <n v="371280"/>
    <n v="207040"/>
    <n v="1047420"/>
    <n v="928710"/>
    <n v="4601510"/>
  </r>
  <r>
    <s v="Shampoo"/>
    <x v="0"/>
    <s v="HealthMax"/>
    <x v="3"/>
    <x v="0"/>
    <x v="3"/>
    <x v="3"/>
    <n v="70370"/>
    <n v="357390"/>
    <n v="277410"/>
    <n v="1404810"/>
    <n v="902580"/>
    <n v="4497170"/>
  </r>
  <r>
    <s v="Shampoo"/>
    <x v="0"/>
    <s v="HealthMax"/>
    <x v="3"/>
    <x v="0"/>
    <x v="3"/>
    <x v="4"/>
    <n v="69340"/>
    <n v="351550"/>
    <n v="346750"/>
    <n v="1756360"/>
    <n v="901290"/>
    <n v="4510510"/>
  </r>
  <r>
    <s v="Shampoo"/>
    <x v="0"/>
    <s v="HealthMax"/>
    <x v="3"/>
    <x v="0"/>
    <x v="3"/>
    <x v="5"/>
    <n v="73900"/>
    <n v="376040"/>
    <n v="420650"/>
    <n v="2132400"/>
    <n v="896030"/>
    <n v="4508180"/>
  </r>
  <r>
    <s v="Shampoo"/>
    <x v="0"/>
    <s v="HealthMax"/>
    <x v="3"/>
    <x v="0"/>
    <x v="3"/>
    <x v="6"/>
    <n v="74920"/>
    <n v="380900"/>
    <n v="495570"/>
    <n v="2513300"/>
    <n v="882980"/>
    <n v="4455060"/>
  </r>
  <r>
    <s v="Shampoo"/>
    <x v="0"/>
    <s v="HealthMax"/>
    <x v="3"/>
    <x v="0"/>
    <x v="3"/>
    <x v="7"/>
    <n v="67700"/>
    <n v="344700"/>
    <n v="563270"/>
    <n v="2858000"/>
    <n v="878170"/>
    <n v="4438360"/>
  </r>
  <r>
    <s v="Shampoo"/>
    <x v="0"/>
    <s v="HealthMax"/>
    <x v="3"/>
    <x v="0"/>
    <x v="3"/>
    <x v="8"/>
    <n v="72610"/>
    <n v="370280"/>
    <n v="635880"/>
    <n v="3228280"/>
    <n v="874940"/>
    <n v="4431220"/>
  </r>
  <r>
    <s v="Shampoo"/>
    <x v="0"/>
    <s v="HealthMax"/>
    <x v="3"/>
    <x v="0"/>
    <x v="3"/>
    <x v="9"/>
    <n v="81760"/>
    <n v="417450"/>
    <n v="717640"/>
    <n v="3645730"/>
    <n v="874630"/>
    <n v="4437930"/>
  </r>
  <r>
    <s v="Shampoo"/>
    <x v="0"/>
    <s v="HealthMax"/>
    <x v="3"/>
    <x v="0"/>
    <x v="3"/>
    <x v="10"/>
    <n v="75430"/>
    <n v="384020"/>
    <n v="793070"/>
    <n v="4029750"/>
    <n v="872320"/>
    <n v="4430910"/>
  </r>
  <r>
    <s v="Shampoo"/>
    <x v="0"/>
    <s v="HealthMax"/>
    <x v="3"/>
    <x v="0"/>
    <x v="3"/>
    <x v="11"/>
    <n v="80290"/>
    <n v="409240"/>
    <n v="873360"/>
    <n v="4438990"/>
    <n v="873360"/>
    <n v="4438990"/>
  </r>
  <r>
    <s v="Shampoo"/>
    <x v="0"/>
    <s v="HealthMax"/>
    <x v="3"/>
    <x v="0"/>
    <x v="4"/>
    <x v="0"/>
    <n v="74920"/>
    <n v="383860"/>
    <n v="74920"/>
    <n v="383860"/>
    <n v="882830"/>
    <n v="4491820"/>
  </r>
  <r>
    <s v="Shampoo"/>
    <x v="0"/>
    <s v="HealthMax"/>
    <x v="3"/>
    <x v="0"/>
    <x v="4"/>
    <x v="1"/>
    <n v="66730"/>
    <n v="341950"/>
    <n v="141650"/>
    <n v="725810"/>
    <n v="881350"/>
    <n v="4488660"/>
  </r>
  <r>
    <s v="Shampoo"/>
    <x v="0"/>
    <s v="HealthMax"/>
    <x v="3"/>
    <x v="0"/>
    <x v="4"/>
    <x v="2"/>
    <n v="70497"/>
    <n v="360504"/>
    <n v="212147"/>
    <n v="1086314"/>
    <n v="878467"/>
    <n v="4477884"/>
  </r>
  <r>
    <s v="Shampoo"/>
    <x v="0"/>
    <s v="HealthMax"/>
    <x v="3"/>
    <x v="0"/>
    <x v="4"/>
    <x v="3"/>
    <n v="1251276"/>
    <n v="642707"/>
    <n v="1463423"/>
    <n v="1729021"/>
    <n v="2059373"/>
    <n v="4763201"/>
  </r>
  <r>
    <s v="Shampoo"/>
    <x v="0"/>
    <s v="HealthMax"/>
    <x v="3"/>
    <x v="0"/>
    <x v="4"/>
    <x v="4"/>
    <n v="67689"/>
    <n v="357498"/>
    <n v="1531112"/>
    <n v="2086519"/>
    <n v="2057722"/>
    <n v="4769149"/>
  </r>
  <r>
    <s v="Shampoo"/>
    <x v="0"/>
    <s v="HealthMax"/>
    <x v="3"/>
    <x v="0"/>
    <x v="4"/>
    <x v="5"/>
    <n v="65331"/>
    <n v="351675"/>
    <n v="1596443"/>
    <n v="2438194"/>
    <n v="2049153"/>
    <n v="4744784"/>
  </r>
  <r>
    <s v="Shampoo"/>
    <x v="0"/>
    <s v="HealthMax"/>
    <x v="3"/>
    <x v="0"/>
    <x v="4"/>
    <x v="6"/>
    <n v="64782"/>
    <n v="362466"/>
    <n v="1661225"/>
    <n v="2800660"/>
    <n v="2039015"/>
    <n v="4726350"/>
  </r>
  <r>
    <s v="Shampoo"/>
    <x v="0"/>
    <s v="HealthMax"/>
    <x v="3"/>
    <x v="0"/>
    <x v="4"/>
    <x v="7"/>
    <n v="97832"/>
    <n v="533806"/>
    <n v="1759057"/>
    <n v="3334466"/>
    <n v="2069147"/>
    <n v="4915456"/>
  </r>
  <r>
    <s v="Shampoo"/>
    <x v="0"/>
    <s v="HealthMax"/>
    <x v="3"/>
    <x v="0"/>
    <x v="4"/>
    <x v="8"/>
    <n v="66177"/>
    <n v="362313"/>
    <n v="1825234"/>
    <n v="3696779"/>
    <n v="2062714"/>
    <n v="4907489"/>
  </r>
  <r>
    <s v="Shampoo"/>
    <x v="0"/>
    <s v="HealthMax"/>
    <x v="3"/>
    <x v="0"/>
    <x v="4"/>
    <x v="9"/>
    <n v="58456"/>
    <n v="326104"/>
    <n v="1883690"/>
    <n v="4022883"/>
    <n v="2039410"/>
    <n v="4816143"/>
  </r>
  <r>
    <s v="Shampoo"/>
    <x v="0"/>
    <s v="HealthMax"/>
    <x v="3"/>
    <x v="0"/>
    <x v="4"/>
    <x v="10"/>
    <n v="101946"/>
    <n v="570921"/>
    <n v="1985636"/>
    <n v="4593804"/>
    <n v="2065926"/>
    <n v="5003044"/>
  </r>
  <r>
    <s v="Shampoo"/>
    <x v="0"/>
    <s v="HealthMax"/>
    <x v="3"/>
    <x v="0"/>
    <x v="4"/>
    <x v="11"/>
    <n v="58170"/>
    <n v="323225"/>
    <n v="2043806"/>
    <n v="4917029"/>
    <n v="2043806"/>
    <n v="4917029"/>
  </r>
  <r>
    <s v="Shampoo"/>
    <x v="0"/>
    <s v="HealthMax"/>
    <x v="3"/>
    <x v="0"/>
    <x v="5"/>
    <x v="0"/>
    <n v="74920"/>
    <n v="426310"/>
    <n v="74920"/>
    <n v="426310"/>
    <n v="2043806"/>
    <n v="4959479"/>
  </r>
  <r>
    <s v="Shampoo"/>
    <x v="0"/>
    <s v="HealthMax"/>
    <x v="3"/>
    <x v="0"/>
    <x v="5"/>
    <x v="1"/>
    <n v="74290"/>
    <n v="453090"/>
    <n v="149210"/>
    <n v="879400"/>
    <n v="2051366"/>
    <n v="5070619"/>
  </r>
  <r>
    <s v="Shampoo"/>
    <x v="0"/>
    <s v="HealthMax"/>
    <x v="3"/>
    <x v="0"/>
    <x v="5"/>
    <x v="2"/>
    <n v="89050"/>
    <n v="566790"/>
    <n v="238260"/>
    <n v="1446190"/>
    <n v="2069919"/>
    <n v="5276905"/>
  </r>
  <r>
    <s v="Shampoo"/>
    <x v="0"/>
    <s v="HealthMax"/>
    <x v="3"/>
    <x v="1"/>
    <x v="0"/>
    <x v="0"/>
    <n v="34410"/>
    <n v="161340"/>
    <n v="34410"/>
    <n v="161340"/>
    <n v="34410"/>
    <n v="161340"/>
  </r>
  <r>
    <s v="Shampoo"/>
    <x v="0"/>
    <s v="HealthMax"/>
    <x v="3"/>
    <x v="1"/>
    <x v="0"/>
    <x v="1"/>
    <n v="36770"/>
    <n v="172460"/>
    <n v="71180"/>
    <n v="333800"/>
    <n v="71180"/>
    <n v="333800"/>
  </r>
  <r>
    <s v="Shampoo"/>
    <x v="0"/>
    <s v="HealthMax"/>
    <x v="3"/>
    <x v="1"/>
    <x v="0"/>
    <x v="2"/>
    <n v="44020"/>
    <n v="206440"/>
    <n v="115200"/>
    <n v="540240"/>
    <n v="115200"/>
    <n v="540240"/>
  </r>
  <r>
    <s v="Shampoo"/>
    <x v="0"/>
    <s v="HealthMax"/>
    <x v="3"/>
    <x v="1"/>
    <x v="0"/>
    <x v="3"/>
    <n v="31030"/>
    <n v="145530"/>
    <n v="146230"/>
    <n v="685770"/>
    <n v="146230"/>
    <n v="685770"/>
  </r>
  <r>
    <s v="Shampoo"/>
    <x v="0"/>
    <s v="HealthMax"/>
    <x v="3"/>
    <x v="1"/>
    <x v="0"/>
    <x v="4"/>
    <n v="42160"/>
    <n v="197720"/>
    <n v="188390"/>
    <n v="883490"/>
    <n v="188390"/>
    <n v="883490"/>
  </r>
  <r>
    <s v="Shampoo"/>
    <x v="0"/>
    <s v="HealthMax"/>
    <x v="3"/>
    <x v="1"/>
    <x v="0"/>
    <x v="5"/>
    <n v="41310"/>
    <n v="193740"/>
    <n v="229700"/>
    <n v="1077230"/>
    <n v="229700"/>
    <n v="1077230"/>
  </r>
  <r>
    <s v="Shampoo"/>
    <x v="0"/>
    <s v="HealthMax"/>
    <x v="3"/>
    <x v="1"/>
    <x v="0"/>
    <x v="6"/>
    <n v="34370"/>
    <n v="161180"/>
    <n v="264070"/>
    <n v="1238410"/>
    <n v="264070"/>
    <n v="1238410"/>
  </r>
  <r>
    <s v="Shampoo"/>
    <x v="0"/>
    <s v="HealthMax"/>
    <x v="3"/>
    <x v="1"/>
    <x v="0"/>
    <x v="7"/>
    <n v="36460"/>
    <n v="170950"/>
    <n v="300530"/>
    <n v="1409360"/>
    <n v="300530"/>
    <n v="1409360"/>
  </r>
  <r>
    <s v="Shampoo"/>
    <x v="0"/>
    <s v="HealthMax"/>
    <x v="3"/>
    <x v="1"/>
    <x v="0"/>
    <x v="8"/>
    <n v="32680"/>
    <n v="153250"/>
    <n v="333210"/>
    <n v="1562610"/>
    <n v="333210"/>
    <n v="1562610"/>
  </r>
  <r>
    <s v="Shampoo"/>
    <x v="0"/>
    <s v="HealthMax"/>
    <x v="3"/>
    <x v="1"/>
    <x v="0"/>
    <x v="9"/>
    <n v="37960"/>
    <n v="178070"/>
    <n v="371170"/>
    <n v="1740680"/>
    <n v="371170"/>
    <n v="1740680"/>
  </r>
  <r>
    <s v="Shampoo"/>
    <x v="0"/>
    <s v="HealthMax"/>
    <x v="3"/>
    <x v="1"/>
    <x v="0"/>
    <x v="10"/>
    <n v="37960"/>
    <n v="178060"/>
    <n v="409130"/>
    <n v="1918740"/>
    <n v="409130"/>
    <n v="1918740"/>
  </r>
  <r>
    <s v="Shampoo"/>
    <x v="0"/>
    <s v="HealthMax"/>
    <x v="3"/>
    <x v="1"/>
    <x v="0"/>
    <x v="11"/>
    <n v="35920"/>
    <n v="168620"/>
    <n v="445050"/>
    <n v="2087360"/>
    <n v="445050"/>
    <n v="2087360"/>
  </r>
  <r>
    <s v="Shampoo"/>
    <x v="0"/>
    <s v="HealthMax"/>
    <x v="3"/>
    <x v="1"/>
    <x v="1"/>
    <x v="0"/>
    <n v="37240"/>
    <n v="174600"/>
    <n v="37240"/>
    <n v="174600"/>
    <n v="447880"/>
    <n v="2100620"/>
  </r>
  <r>
    <s v="Shampoo"/>
    <x v="0"/>
    <s v="HealthMax"/>
    <x v="3"/>
    <x v="1"/>
    <x v="1"/>
    <x v="1"/>
    <n v="34500"/>
    <n v="161990"/>
    <n v="71740"/>
    <n v="336590"/>
    <n v="445610"/>
    <n v="2090150"/>
  </r>
  <r>
    <s v="Shampoo"/>
    <x v="0"/>
    <s v="HealthMax"/>
    <x v="3"/>
    <x v="1"/>
    <x v="1"/>
    <x v="2"/>
    <n v="36250"/>
    <n v="170090"/>
    <n v="107990"/>
    <n v="506680"/>
    <n v="437840"/>
    <n v="2053800"/>
  </r>
  <r>
    <s v="Shampoo"/>
    <x v="0"/>
    <s v="HealthMax"/>
    <x v="3"/>
    <x v="1"/>
    <x v="1"/>
    <x v="3"/>
    <n v="34390"/>
    <n v="161480"/>
    <n v="142380"/>
    <n v="668160"/>
    <n v="441200"/>
    <n v="2069750"/>
  </r>
  <r>
    <s v="Shampoo"/>
    <x v="0"/>
    <s v="HealthMax"/>
    <x v="3"/>
    <x v="1"/>
    <x v="1"/>
    <x v="4"/>
    <n v="36190"/>
    <n v="170380"/>
    <n v="178570"/>
    <n v="838540"/>
    <n v="435230"/>
    <n v="2042410"/>
  </r>
  <r>
    <s v="Shampoo"/>
    <x v="0"/>
    <s v="HealthMax"/>
    <x v="3"/>
    <x v="1"/>
    <x v="1"/>
    <x v="5"/>
    <n v="43360"/>
    <n v="204560"/>
    <n v="221930"/>
    <n v="1043100"/>
    <n v="437280"/>
    <n v="2053230"/>
  </r>
  <r>
    <s v="Shampoo"/>
    <x v="0"/>
    <s v="HealthMax"/>
    <x v="3"/>
    <x v="1"/>
    <x v="1"/>
    <x v="6"/>
    <n v="49080"/>
    <n v="232110"/>
    <n v="271010"/>
    <n v="1275210"/>
    <n v="451990"/>
    <n v="2124160"/>
  </r>
  <r>
    <s v="Shampoo"/>
    <x v="0"/>
    <s v="HealthMax"/>
    <x v="3"/>
    <x v="1"/>
    <x v="1"/>
    <x v="7"/>
    <n v="42510"/>
    <n v="201310"/>
    <n v="313520"/>
    <n v="1476520"/>
    <n v="458040"/>
    <n v="2154520"/>
  </r>
  <r>
    <s v="Shampoo"/>
    <x v="0"/>
    <s v="HealthMax"/>
    <x v="3"/>
    <x v="1"/>
    <x v="1"/>
    <x v="8"/>
    <n v="45210"/>
    <n v="214600"/>
    <n v="358730"/>
    <n v="1691120"/>
    <n v="470570"/>
    <n v="2215870"/>
  </r>
  <r>
    <s v="Shampoo"/>
    <x v="0"/>
    <s v="HealthMax"/>
    <x v="3"/>
    <x v="1"/>
    <x v="1"/>
    <x v="9"/>
    <n v="52310"/>
    <n v="248880"/>
    <n v="411040"/>
    <n v="1940000"/>
    <n v="484920"/>
    <n v="2286680"/>
  </r>
  <r>
    <s v="Shampoo"/>
    <x v="0"/>
    <s v="HealthMax"/>
    <x v="3"/>
    <x v="1"/>
    <x v="1"/>
    <x v="10"/>
    <n v="49030"/>
    <n v="233130"/>
    <n v="460070"/>
    <n v="2173130"/>
    <n v="495990"/>
    <n v="2341750"/>
  </r>
  <r>
    <s v="Shampoo"/>
    <x v="0"/>
    <s v="HealthMax"/>
    <x v="3"/>
    <x v="1"/>
    <x v="1"/>
    <x v="11"/>
    <n v="49260"/>
    <n v="234310"/>
    <n v="509330"/>
    <n v="2407440"/>
    <n v="509330"/>
    <n v="2407440"/>
  </r>
  <r>
    <s v="Shampoo"/>
    <x v="0"/>
    <s v="HealthMax"/>
    <x v="3"/>
    <x v="1"/>
    <x v="2"/>
    <x v="0"/>
    <n v="48780"/>
    <n v="231760"/>
    <n v="48780"/>
    <n v="231760"/>
    <n v="520870"/>
    <n v="2464600"/>
  </r>
  <r>
    <s v="Shampoo"/>
    <x v="0"/>
    <s v="HealthMax"/>
    <x v="3"/>
    <x v="1"/>
    <x v="2"/>
    <x v="1"/>
    <n v="48270"/>
    <n v="229590"/>
    <n v="97050"/>
    <n v="461350"/>
    <n v="534640"/>
    <n v="2532200"/>
  </r>
  <r>
    <s v="Shampoo"/>
    <x v="0"/>
    <s v="HealthMax"/>
    <x v="3"/>
    <x v="1"/>
    <x v="2"/>
    <x v="2"/>
    <n v="59010"/>
    <n v="280630"/>
    <n v="156060"/>
    <n v="741980"/>
    <n v="557400"/>
    <n v="2642740"/>
  </r>
  <r>
    <s v="Shampoo"/>
    <x v="0"/>
    <s v="HealthMax"/>
    <x v="3"/>
    <x v="1"/>
    <x v="2"/>
    <x v="3"/>
    <n v="49200"/>
    <n v="233860"/>
    <n v="205260"/>
    <n v="975840"/>
    <n v="572210"/>
    <n v="2715120"/>
  </r>
  <r>
    <s v="Shampoo"/>
    <x v="0"/>
    <s v="HealthMax"/>
    <x v="3"/>
    <x v="1"/>
    <x v="2"/>
    <x v="4"/>
    <n v="44110"/>
    <n v="209970"/>
    <n v="249370"/>
    <n v="1185810"/>
    <n v="580130"/>
    <n v="2754710"/>
  </r>
  <r>
    <s v="Shampoo"/>
    <x v="0"/>
    <s v="HealthMax"/>
    <x v="3"/>
    <x v="1"/>
    <x v="2"/>
    <x v="5"/>
    <n v="46410"/>
    <n v="220710"/>
    <n v="295780"/>
    <n v="1406520"/>
    <n v="583180"/>
    <n v="2770860"/>
  </r>
  <r>
    <s v="Shampoo"/>
    <x v="0"/>
    <s v="HealthMax"/>
    <x v="3"/>
    <x v="1"/>
    <x v="2"/>
    <x v="6"/>
    <n v="47290"/>
    <n v="231120"/>
    <n v="343070"/>
    <n v="1637640"/>
    <n v="581390"/>
    <n v="2769870"/>
  </r>
  <r>
    <s v="Shampoo"/>
    <x v="0"/>
    <s v="HealthMax"/>
    <x v="3"/>
    <x v="1"/>
    <x v="2"/>
    <x v="7"/>
    <n v="42760"/>
    <n v="210230"/>
    <n v="385830"/>
    <n v="1847870"/>
    <n v="581640"/>
    <n v="2778790"/>
  </r>
  <r>
    <s v="Shampoo"/>
    <x v="0"/>
    <s v="HealthMax"/>
    <x v="3"/>
    <x v="1"/>
    <x v="2"/>
    <x v="8"/>
    <n v="48620"/>
    <n v="240660"/>
    <n v="434450"/>
    <n v="2088530"/>
    <n v="585050"/>
    <n v="2804850"/>
  </r>
  <r>
    <s v="Shampoo"/>
    <x v="0"/>
    <s v="HealthMax"/>
    <x v="3"/>
    <x v="1"/>
    <x v="2"/>
    <x v="9"/>
    <n v="52440"/>
    <n v="260640"/>
    <n v="486890"/>
    <n v="2349170"/>
    <n v="585180"/>
    <n v="2816610"/>
  </r>
  <r>
    <s v="Shampoo"/>
    <x v="0"/>
    <s v="HealthMax"/>
    <x v="3"/>
    <x v="1"/>
    <x v="2"/>
    <x v="10"/>
    <n v="43950"/>
    <n v="219330"/>
    <n v="530840"/>
    <n v="2568500"/>
    <n v="580100"/>
    <n v="2802810"/>
  </r>
  <r>
    <s v="Shampoo"/>
    <x v="0"/>
    <s v="HealthMax"/>
    <x v="3"/>
    <x v="1"/>
    <x v="2"/>
    <x v="11"/>
    <n v="47270"/>
    <n v="237090"/>
    <n v="578110"/>
    <n v="2805590"/>
    <n v="578110"/>
    <n v="2805590"/>
  </r>
  <r>
    <s v="Shampoo"/>
    <x v="0"/>
    <s v="HealthMax"/>
    <x v="3"/>
    <x v="1"/>
    <x v="3"/>
    <x v="0"/>
    <n v="48630"/>
    <n v="245490"/>
    <n v="48630"/>
    <n v="245490"/>
    <n v="577960"/>
    <n v="2819320"/>
  </r>
  <r>
    <s v="Shampoo"/>
    <x v="0"/>
    <s v="HealthMax"/>
    <x v="3"/>
    <x v="1"/>
    <x v="3"/>
    <x v="1"/>
    <n v="45280"/>
    <n v="228880"/>
    <n v="93910"/>
    <n v="474370"/>
    <n v="574970"/>
    <n v="2818610"/>
  </r>
  <r>
    <s v="Shampoo"/>
    <x v="0"/>
    <s v="HealthMax"/>
    <x v="3"/>
    <x v="1"/>
    <x v="3"/>
    <x v="2"/>
    <n v="52620"/>
    <n v="267330"/>
    <n v="146530"/>
    <n v="741700"/>
    <n v="568580"/>
    <n v="2805310"/>
  </r>
  <r>
    <s v="Shampoo"/>
    <x v="0"/>
    <s v="HealthMax"/>
    <x v="3"/>
    <x v="1"/>
    <x v="3"/>
    <x v="3"/>
    <n v="50440"/>
    <n v="255700"/>
    <n v="196970"/>
    <n v="997400"/>
    <n v="569820"/>
    <n v="2827150"/>
  </r>
  <r>
    <s v="Shampoo"/>
    <x v="0"/>
    <s v="HealthMax"/>
    <x v="3"/>
    <x v="1"/>
    <x v="3"/>
    <x v="4"/>
    <n v="47500"/>
    <n v="241470"/>
    <n v="244470"/>
    <n v="1238870"/>
    <n v="573210"/>
    <n v="2858650"/>
  </r>
  <r>
    <s v="Shampoo"/>
    <x v="0"/>
    <s v="HealthMax"/>
    <x v="3"/>
    <x v="1"/>
    <x v="3"/>
    <x v="5"/>
    <n v="47530"/>
    <n v="241560"/>
    <n v="292000"/>
    <n v="1480430"/>
    <n v="574330"/>
    <n v="2879500"/>
  </r>
  <r>
    <s v="Shampoo"/>
    <x v="0"/>
    <s v="HealthMax"/>
    <x v="3"/>
    <x v="1"/>
    <x v="3"/>
    <x v="6"/>
    <n v="49940"/>
    <n v="253750"/>
    <n v="341940"/>
    <n v="1734180"/>
    <n v="576980"/>
    <n v="2902130"/>
  </r>
  <r>
    <s v="Shampoo"/>
    <x v="0"/>
    <s v="HealthMax"/>
    <x v="3"/>
    <x v="1"/>
    <x v="3"/>
    <x v="7"/>
    <n v="43680"/>
    <n v="222240"/>
    <n v="385620"/>
    <n v="1956420"/>
    <n v="577900"/>
    <n v="2914140"/>
  </r>
  <r>
    <s v="Shampoo"/>
    <x v="0"/>
    <s v="HealthMax"/>
    <x v="3"/>
    <x v="1"/>
    <x v="3"/>
    <x v="8"/>
    <n v="51030"/>
    <n v="259430"/>
    <n v="436650"/>
    <n v="2215850"/>
    <n v="580310"/>
    <n v="2932910"/>
  </r>
  <r>
    <s v="Shampoo"/>
    <x v="0"/>
    <s v="HealthMax"/>
    <x v="3"/>
    <x v="1"/>
    <x v="3"/>
    <x v="9"/>
    <n v="57490"/>
    <n v="292550"/>
    <n v="494140"/>
    <n v="2508400"/>
    <n v="585360"/>
    <n v="2964820"/>
  </r>
  <r>
    <s v="Shampoo"/>
    <x v="0"/>
    <s v="HealthMax"/>
    <x v="3"/>
    <x v="1"/>
    <x v="3"/>
    <x v="10"/>
    <n v="52030"/>
    <n v="265120"/>
    <n v="546170"/>
    <n v="2773520"/>
    <n v="593440"/>
    <n v="3010610"/>
  </r>
  <r>
    <s v="Shampoo"/>
    <x v="0"/>
    <s v="HealthMax"/>
    <x v="3"/>
    <x v="1"/>
    <x v="3"/>
    <x v="11"/>
    <n v="55330"/>
    <n v="281610"/>
    <n v="601500"/>
    <n v="3055130"/>
    <n v="601500"/>
    <n v="3055130"/>
  </r>
  <r>
    <s v="Shampoo"/>
    <x v="0"/>
    <s v="HealthMax"/>
    <x v="3"/>
    <x v="1"/>
    <x v="4"/>
    <x v="0"/>
    <n v="50950"/>
    <n v="259600"/>
    <n v="50950"/>
    <n v="259600"/>
    <n v="603820"/>
    <n v="3069240"/>
  </r>
  <r>
    <s v="Shampoo"/>
    <x v="0"/>
    <s v="HealthMax"/>
    <x v="3"/>
    <x v="1"/>
    <x v="4"/>
    <x v="1"/>
    <n v="51660"/>
    <n v="263090"/>
    <n v="102610"/>
    <n v="522690"/>
    <n v="610200"/>
    <n v="3103450"/>
  </r>
  <r>
    <s v="Shampoo"/>
    <x v="0"/>
    <s v="HealthMax"/>
    <x v="3"/>
    <x v="1"/>
    <x v="4"/>
    <x v="2"/>
    <n v="49725"/>
    <n v="253800"/>
    <n v="152335"/>
    <n v="776490"/>
    <n v="607305"/>
    <n v="3089920"/>
  </r>
  <r>
    <s v="Shampoo"/>
    <x v="0"/>
    <s v="HealthMax"/>
    <x v="3"/>
    <x v="1"/>
    <x v="4"/>
    <x v="3"/>
    <n v="90077"/>
    <n v="4600687"/>
    <n v="242412"/>
    <n v="5377177"/>
    <n v="646942"/>
    <n v="7434907"/>
  </r>
  <r>
    <s v="Shampoo"/>
    <x v="0"/>
    <s v="HealthMax"/>
    <x v="3"/>
    <x v="1"/>
    <x v="4"/>
    <x v="4"/>
    <n v="53838"/>
    <n v="283113"/>
    <n v="296250"/>
    <n v="5660290"/>
    <n v="653280"/>
    <n v="7476550"/>
  </r>
  <r>
    <s v="Shampoo"/>
    <x v="0"/>
    <s v="HealthMax"/>
    <x v="3"/>
    <x v="1"/>
    <x v="4"/>
    <x v="5"/>
    <n v="53010"/>
    <n v="291672"/>
    <n v="349260"/>
    <n v="5951962"/>
    <n v="658760"/>
    <n v="7526662"/>
  </r>
  <r>
    <s v="Shampoo"/>
    <x v="0"/>
    <s v="HealthMax"/>
    <x v="3"/>
    <x v="1"/>
    <x v="4"/>
    <x v="6"/>
    <n v="51813"/>
    <n v="277209"/>
    <n v="401073"/>
    <n v="6229171"/>
    <n v="660633"/>
    <n v="7550121"/>
  </r>
  <r>
    <s v="Shampoo"/>
    <x v="0"/>
    <s v="HealthMax"/>
    <x v="3"/>
    <x v="1"/>
    <x v="4"/>
    <x v="7"/>
    <n v="73794"/>
    <n v="402430"/>
    <n v="474867"/>
    <n v="6631601"/>
    <n v="690747"/>
    <n v="7730311"/>
  </r>
  <r>
    <s v="Shampoo"/>
    <x v="0"/>
    <s v="HealthMax"/>
    <x v="3"/>
    <x v="1"/>
    <x v="4"/>
    <x v="8"/>
    <n v="48798"/>
    <n v="264258"/>
    <n v="523665"/>
    <n v="6895859"/>
    <n v="688515"/>
    <n v="7735139"/>
  </r>
  <r>
    <s v="Shampoo"/>
    <x v="0"/>
    <s v="HealthMax"/>
    <x v="3"/>
    <x v="1"/>
    <x v="4"/>
    <x v="9"/>
    <n v="51520"/>
    <n v="276872"/>
    <n v="575185"/>
    <n v="7172731"/>
    <n v="682545"/>
    <n v="7719461"/>
  </r>
  <r>
    <s v="Shampoo"/>
    <x v="0"/>
    <s v="HealthMax"/>
    <x v="3"/>
    <x v="1"/>
    <x v="4"/>
    <x v="10"/>
    <n v="86697"/>
    <n v="465660"/>
    <n v="661882"/>
    <n v="7638391"/>
    <n v="717212"/>
    <n v="7920001"/>
  </r>
  <r>
    <s v="Shampoo"/>
    <x v="0"/>
    <s v="HealthMax"/>
    <x v="3"/>
    <x v="1"/>
    <x v="4"/>
    <x v="11"/>
    <n v="48587"/>
    <n v="263522"/>
    <n v="710469"/>
    <n v="7901913"/>
    <n v="710469"/>
    <n v="7901913"/>
  </r>
  <r>
    <s v="Shampoo"/>
    <x v="0"/>
    <s v="HealthMax"/>
    <x v="3"/>
    <x v="1"/>
    <x v="5"/>
    <x v="0"/>
    <n v="74570"/>
    <n v="415180"/>
    <n v="74570"/>
    <n v="415180"/>
    <n v="734089"/>
    <n v="8057493"/>
  </r>
  <r>
    <s v="Shampoo"/>
    <x v="0"/>
    <s v="HealthMax"/>
    <x v="3"/>
    <x v="1"/>
    <x v="5"/>
    <x v="1"/>
    <n v="76120"/>
    <n v="451760"/>
    <n v="150690"/>
    <n v="866940"/>
    <n v="758549"/>
    <n v="8246163"/>
  </r>
  <r>
    <s v="Shampoo"/>
    <x v="0"/>
    <s v="HealthMax"/>
    <x v="3"/>
    <x v="1"/>
    <x v="5"/>
    <x v="2"/>
    <n v="81950"/>
    <n v="508000"/>
    <n v="232640"/>
    <n v="1374940"/>
    <n v="790774"/>
    <n v="8500363"/>
  </r>
  <r>
    <s v="Shampoo"/>
    <x v="0"/>
    <s v="HealthMax"/>
    <x v="3"/>
    <x v="2"/>
    <x v="0"/>
    <x v="0"/>
    <n v="57036"/>
    <n v="267540"/>
    <n v="57036"/>
    <n v="267540"/>
    <n v="57036"/>
    <n v="267540"/>
  </r>
  <r>
    <s v="Shampoo"/>
    <x v="0"/>
    <s v="HealthMax"/>
    <x v="3"/>
    <x v="2"/>
    <x v="0"/>
    <x v="1"/>
    <n v="59850"/>
    <n v="280644"/>
    <n v="116886"/>
    <n v="548184"/>
    <n v="116886"/>
    <n v="548184"/>
  </r>
  <r>
    <s v="Shampoo"/>
    <x v="0"/>
    <s v="HealthMax"/>
    <x v="3"/>
    <x v="2"/>
    <x v="0"/>
    <x v="2"/>
    <n v="75208"/>
    <n v="352716"/>
    <n v="192094"/>
    <n v="900900"/>
    <n v="192094"/>
    <n v="900900"/>
  </r>
  <r>
    <s v="Shampoo"/>
    <x v="0"/>
    <s v="HealthMax"/>
    <x v="3"/>
    <x v="2"/>
    <x v="0"/>
    <x v="3"/>
    <n v="65982"/>
    <n v="309386"/>
    <n v="258076"/>
    <n v="1210286"/>
    <n v="258076"/>
    <n v="1210286"/>
  </r>
  <r>
    <s v="Shampoo"/>
    <x v="0"/>
    <s v="HealthMax"/>
    <x v="3"/>
    <x v="2"/>
    <x v="0"/>
    <x v="4"/>
    <n v="63252"/>
    <n v="296632"/>
    <n v="321328"/>
    <n v="1506918"/>
    <n v="321328"/>
    <n v="1506918"/>
  </r>
  <r>
    <s v="Shampoo"/>
    <x v="0"/>
    <s v="HealthMax"/>
    <x v="3"/>
    <x v="2"/>
    <x v="0"/>
    <x v="5"/>
    <n v="65716"/>
    <n v="308000"/>
    <n v="387044"/>
    <n v="1814918"/>
    <n v="387044"/>
    <n v="1814918"/>
  </r>
  <r>
    <s v="Shampoo"/>
    <x v="0"/>
    <s v="HealthMax"/>
    <x v="3"/>
    <x v="2"/>
    <x v="0"/>
    <x v="6"/>
    <n v="58548"/>
    <n v="274680"/>
    <n v="445592"/>
    <n v="2089598"/>
    <n v="445592"/>
    <n v="2089598"/>
  </r>
  <r>
    <s v="Shampoo"/>
    <x v="0"/>
    <s v="HealthMax"/>
    <x v="3"/>
    <x v="2"/>
    <x v="0"/>
    <x v="7"/>
    <n v="58688"/>
    <n v="275226"/>
    <n v="504280"/>
    <n v="2364824"/>
    <n v="504280"/>
    <n v="2364824"/>
  </r>
  <r>
    <s v="Shampoo"/>
    <x v="0"/>
    <s v="HealthMax"/>
    <x v="3"/>
    <x v="2"/>
    <x v="0"/>
    <x v="8"/>
    <n v="55272"/>
    <n v="259252"/>
    <n v="559552"/>
    <n v="2624076"/>
    <n v="559552"/>
    <n v="2624076"/>
  </r>
  <r>
    <s v="Shampoo"/>
    <x v="0"/>
    <s v="HealthMax"/>
    <x v="3"/>
    <x v="2"/>
    <x v="0"/>
    <x v="9"/>
    <n v="61698"/>
    <n v="289380"/>
    <n v="621250"/>
    <n v="2913456"/>
    <n v="621250"/>
    <n v="2913456"/>
  </r>
  <r>
    <s v="Shampoo"/>
    <x v="0"/>
    <s v="HealthMax"/>
    <x v="3"/>
    <x v="2"/>
    <x v="0"/>
    <x v="10"/>
    <n v="57554"/>
    <n v="269976"/>
    <n v="678804"/>
    <n v="3183432"/>
    <n v="678804"/>
    <n v="3183432"/>
  </r>
  <r>
    <s v="Shampoo"/>
    <x v="0"/>
    <s v="HealthMax"/>
    <x v="3"/>
    <x v="2"/>
    <x v="0"/>
    <x v="11"/>
    <n v="53256"/>
    <n v="249802"/>
    <n v="732060"/>
    <n v="3433234"/>
    <n v="732060"/>
    <n v="3433234"/>
  </r>
  <r>
    <s v="Shampoo"/>
    <x v="0"/>
    <s v="HealthMax"/>
    <x v="3"/>
    <x v="2"/>
    <x v="1"/>
    <x v="0"/>
    <n v="54082"/>
    <n v="253736"/>
    <n v="54082"/>
    <n v="253736"/>
    <n v="729106"/>
    <n v="3419430"/>
  </r>
  <r>
    <s v="Shampoo"/>
    <x v="0"/>
    <s v="HealthMax"/>
    <x v="3"/>
    <x v="2"/>
    <x v="1"/>
    <x v="1"/>
    <n v="59248"/>
    <n v="277746"/>
    <n v="113330"/>
    <n v="531482"/>
    <n v="728504"/>
    <n v="3416532"/>
  </r>
  <r>
    <s v="Shampoo"/>
    <x v="0"/>
    <s v="HealthMax"/>
    <x v="3"/>
    <x v="2"/>
    <x v="1"/>
    <x v="2"/>
    <n v="62426"/>
    <n v="293160"/>
    <n v="175756"/>
    <n v="824642"/>
    <n v="715722"/>
    <n v="3356976"/>
  </r>
  <r>
    <s v="Shampoo"/>
    <x v="0"/>
    <s v="HealthMax"/>
    <x v="3"/>
    <x v="2"/>
    <x v="1"/>
    <x v="3"/>
    <n v="57904"/>
    <n v="271768"/>
    <n v="233660"/>
    <n v="1096410"/>
    <n v="707644"/>
    <n v="3319358"/>
  </r>
  <r>
    <s v="Shampoo"/>
    <x v="0"/>
    <s v="HealthMax"/>
    <x v="3"/>
    <x v="2"/>
    <x v="1"/>
    <x v="4"/>
    <n v="59962"/>
    <n v="281834"/>
    <n v="293622"/>
    <n v="1378244"/>
    <n v="704354"/>
    <n v="3304560"/>
  </r>
  <r>
    <s v="Shampoo"/>
    <x v="0"/>
    <s v="HealthMax"/>
    <x v="3"/>
    <x v="2"/>
    <x v="1"/>
    <x v="5"/>
    <n v="62762"/>
    <n v="297752"/>
    <n v="356384"/>
    <n v="1675996"/>
    <n v="701400"/>
    <n v="3294312"/>
  </r>
  <r>
    <s v="Shampoo"/>
    <x v="0"/>
    <s v="HealthMax"/>
    <x v="3"/>
    <x v="2"/>
    <x v="1"/>
    <x v="6"/>
    <n v="56112"/>
    <n v="266350"/>
    <n v="412496"/>
    <n v="1942346"/>
    <n v="698964"/>
    <n v="3285982"/>
  </r>
  <r>
    <s v="Shampoo"/>
    <x v="0"/>
    <s v="HealthMax"/>
    <x v="3"/>
    <x v="2"/>
    <x v="1"/>
    <x v="7"/>
    <n v="46564"/>
    <n v="221046"/>
    <n v="459060"/>
    <n v="2163392"/>
    <n v="686840"/>
    <n v="3231802"/>
  </r>
  <r>
    <s v="Shampoo"/>
    <x v="0"/>
    <s v="HealthMax"/>
    <x v="3"/>
    <x v="2"/>
    <x v="1"/>
    <x v="8"/>
    <n v="58940"/>
    <n v="279790"/>
    <n v="518000"/>
    <n v="2443182"/>
    <n v="690508"/>
    <n v="3252340"/>
  </r>
  <r>
    <s v="Shampoo"/>
    <x v="0"/>
    <s v="HealthMax"/>
    <x v="3"/>
    <x v="2"/>
    <x v="1"/>
    <x v="9"/>
    <n v="60074"/>
    <n v="285698"/>
    <n v="578074"/>
    <n v="2728880"/>
    <n v="688884"/>
    <n v="3248658"/>
  </r>
  <r>
    <s v="Shampoo"/>
    <x v="0"/>
    <s v="HealthMax"/>
    <x v="3"/>
    <x v="2"/>
    <x v="1"/>
    <x v="10"/>
    <n v="56448"/>
    <n v="268058"/>
    <n v="634522"/>
    <n v="2996938"/>
    <n v="687778"/>
    <n v="3246740"/>
  </r>
  <r>
    <s v="Shampoo"/>
    <x v="0"/>
    <s v="HealthMax"/>
    <x v="3"/>
    <x v="2"/>
    <x v="1"/>
    <x v="11"/>
    <n v="58800"/>
    <n v="279118"/>
    <n v="693322"/>
    <n v="3276056"/>
    <n v="693322"/>
    <n v="3276056"/>
  </r>
  <r>
    <s v="Shampoo"/>
    <x v="0"/>
    <s v="HealthMax"/>
    <x v="3"/>
    <x v="2"/>
    <x v="2"/>
    <x v="0"/>
    <n v="55916"/>
    <n v="265454"/>
    <n v="55916"/>
    <n v="265454"/>
    <n v="695156"/>
    <n v="3287774"/>
  </r>
  <r>
    <s v="Shampoo"/>
    <x v="0"/>
    <s v="HealthMax"/>
    <x v="3"/>
    <x v="2"/>
    <x v="2"/>
    <x v="1"/>
    <n v="58366"/>
    <n v="277018"/>
    <n v="114282"/>
    <n v="542472"/>
    <n v="694274"/>
    <n v="3287046"/>
  </r>
  <r>
    <s v="Shampoo"/>
    <x v="0"/>
    <s v="HealthMax"/>
    <x v="3"/>
    <x v="2"/>
    <x v="2"/>
    <x v="2"/>
    <n v="69776"/>
    <n v="331408"/>
    <n v="184058"/>
    <n v="873880"/>
    <n v="701624"/>
    <n v="3325294"/>
  </r>
  <r>
    <s v="Shampoo"/>
    <x v="0"/>
    <s v="HealthMax"/>
    <x v="3"/>
    <x v="2"/>
    <x v="2"/>
    <x v="3"/>
    <n v="59920"/>
    <n v="284690"/>
    <n v="243978"/>
    <n v="1158570"/>
    <n v="703640"/>
    <n v="3338216"/>
  </r>
  <r>
    <s v="Shampoo"/>
    <x v="0"/>
    <s v="HealthMax"/>
    <x v="3"/>
    <x v="2"/>
    <x v="2"/>
    <x v="4"/>
    <n v="50302"/>
    <n v="238798"/>
    <n v="294280"/>
    <n v="1397368"/>
    <n v="693980"/>
    <n v="3295180"/>
  </r>
  <r>
    <s v="Shampoo"/>
    <x v="0"/>
    <s v="HealthMax"/>
    <x v="3"/>
    <x v="2"/>
    <x v="2"/>
    <x v="5"/>
    <n v="52052"/>
    <n v="247758"/>
    <n v="346332"/>
    <n v="1645126"/>
    <n v="683270"/>
    <n v="3245186"/>
  </r>
  <r>
    <s v="Shampoo"/>
    <x v="0"/>
    <s v="HealthMax"/>
    <x v="3"/>
    <x v="2"/>
    <x v="2"/>
    <x v="6"/>
    <n v="52850"/>
    <n v="258076"/>
    <n v="399182"/>
    <n v="1903202"/>
    <n v="680008"/>
    <n v="3236912"/>
  </r>
  <r>
    <s v="Shampoo"/>
    <x v="0"/>
    <s v="HealthMax"/>
    <x v="3"/>
    <x v="2"/>
    <x v="2"/>
    <x v="7"/>
    <n v="46200"/>
    <n v="226716"/>
    <n v="445382"/>
    <n v="2129918"/>
    <n v="679644"/>
    <n v="3242582"/>
  </r>
  <r>
    <s v="Shampoo"/>
    <x v="0"/>
    <s v="HealthMax"/>
    <x v="3"/>
    <x v="2"/>
    <x v="2"/>
    <x v="8"/>
    <n v="51450"/>
    <n v="253064"/>
    <n v="496832"/>
    <n v="2382982"/>
    <n v="672154"/>
    <n v="3215856"/>
  </r>
  <r>
    <s v="Shampoo"/>
    <x v="0"/>
    <s v="HealthMax"/>
    <x v="3"/>
    <x v="2"/>
    <x v="2"/>
    <x v="9"/>
    <n v="60760"/>
    <n v="301952"/>
    <n v="557592"/>
    <n v="2684934"/>
    <n v="672840"/>
    <n v="3232110"/>
  </r>
  <r>
    <s v="Shampoo"/>
    <x v="0"/>
    <s v="HealthMax"/>
    <x v="3"/>
    <x v="2"/>
    <x v="2"/>
    <x v="10"/>
    <n v="56448"/>
    <n v="282702"/>
    <n v="614040"/>
    <n v="2967636"/>
    <n v="672840"/>
    <n v="3246754"/>
  </r>
  <r>
    <s v="Shampoo"/>
    <x v="0"/>
    <s v="HealthMax"/>
    <x v="3"/>
    <x v="2"/>
    <x v="2"/>
    <x v="11"/>
    <n v="51758"/>
    <n v="259490"/>
    <n v="665798"/>
    <n v="3227126"/>
    <n v="665798"/>
    <n v="3227126"/>
  </r>
  <r>
    <s v="Shampoo"/>
    <x v="0"/>
    <s v="HealthMax"/>
    <x v="3"/>
    <x v="2"/>
    <x v="3"/>
    <x v="0"/>
    <n v="51002"/>
    <n v="256844"/>
    <n v="51002"/>
    <n v="256844"/>
    <n v="660884"/>
    <n v="3218516"/>
  </r>
  <r>
    <s v="Shampoo"/>
    <x v="0"/>
    <s v="HealthMax"/>
    <x v="3"/>
    <x v="2"/>
    <x v="3"/>
    <x v="1"/>
    <n v="50274"/>
    <n v="254142"/>
    <n v="101276"/>
    <n v="510986"/>
    <n v="652792"/>
    <n v="3195640"/>
  </r>
  <r>
    <s v="Shampoo"/>
    <x v="0"/>
    <s v="HealthMax"/>
    <x v="3"/>
    <x v="2"/>
    <x v="3"/>
    <x v="2"/>
    <n v="57386"/>
    <n v="291144"/>
    <n v="158662"/>
    <n v="802130"/>
    <n v="640402"/>
    <n v="3155376"/>
  </r>
  <r>
    <s v="Shampoo"/>
    <x v="0"/>
    <s v="HealthMax"/>
    <x v="3"/>
    <x v="2"/>
    <x v="3"/>
    <x v="3"/>
    <n v="52892"/>
    <n v="268156"/>
    <n v="211554"/>
    <n v="1070286"/>
    <n v="633374"/>
    <n v="3138842"/>
  </r>
  <r>
    <s v="Shampoo"/>
    <x v="0"/>
    <s v="HealthMax"/>
    <x v="3"/>
    <x v="2"/>
    <x v="3"/>
    <x v="4"/>
    <n v="49378"/>
    <n v="250614"/>
    <n v="260932"/>
    <n v="1320900"/>
    <n v="632450"/>
    <n v="3150658"/>
  </r>
  <r>
    <s v="Shampoo"/>
    <x v="0"/>
    <s v="HealthMax"/>
    <x v="3"/>
    <x v="2"/>
    <x v="3"/>
    <x v="5"/>
    <n v="56098"/>
    <n v="284802"/>
    <n v="317030"/>
    <n v="1605702"/>
    <n v="636496"/>
    <n v="3187702"/>
  </r>
  <r>
    <s v="Shampoo"/>
    <x v="0"/>
    <s v="HealthMax"/>
    <x v="3"/>
    <x v="2"/>
    <x v="3"/>
    <x v="6"/>
    <n v="56868"/>
    <n v="289492"/>
    <n v="373898"/>
    <n v="1895194"/>
    <n v="640514"/>
    <n v="3219118"/>
  </r>
  <r>
    <s v="Shampoo"/>
    <x v="0"/>
    <s v="HealthMax"/>
    <x v="3"/>
    <x v="2"/>
    <x v="3"/>
    <x v="7"/>
    <n v="46466"/>
    <n v="236586"/>
    <n v="420364"/>
    <n v="2131780"/>
    <n v="640780"/>
    <n v="3228988"/>
  </r>
  <r>
    <s v="Shampoo"/>
    <x v="0"/>
    <s v="HealthMax"/>
    <x v="3"/>
    <x v="2"/>
    <x v="3"/>
    <x v="8"/>
    <n v="55314"/>
    <n v="281484"/>
    <n v="475678"/>
    <n v="2413264"/>
    <n v="644644"/>
    <n v="3257408"/>
  </r>
  <r>
    <s v="Shampoo"/>
    <x v="0"/>
    <s v="HealthMax"/>
    <x v="3"/>
    <x v="2"/>
    <x v="3"/>
    <x v="9"/>
    <n v="61474"/>
    <n v="312984"/>
    <n v="537152"/>
    <n v="2726248"/>
    <n v="645358"/>
    <n v="3268440"/>
  </r>
  <r>
    <s v="Shampoo"/>
    <x v="0"/>
    <s v="HealthMax"/>
    <x v="3"/>
    <x v="2"/>
    <x v="3"/>
    <x v="10"/>
    <n v="66850"/>
    <n v="339976"/>
    <n v="604002"/>
    <n v="3066224"/>
    <n v="655760"/>
    <n v="3325714"/>
  </r>
  <r>
    <s v="Shampoo"/>
    <x v="0"/>
    <s v="HealthMax"/>
    <x v="3"/>
    <x v="2"/>
    <x v="3"/>
    <x v="11"/>
    <n v="65128"/>
    <n v="331254"/>
    <n v="669130"/>
    <n v="3397478"/>
    <n v="669130"/>
    <n v="3397478"/>
  </r>
  <r>
    <s v="Shampoo"/>
    <x v="0"/>
    <s v="HealthMax"/>
    <x v="3"/>
    <x v="2"/>
    <x v="4"/>
    <x v="0"/>
    <n v="40560"/>
    <n v="206130"/>
    <n v="40560"/>
    <n v="206130"/>
    <n v="658688"/>
    <n v="3346764"/>
  </r>
  <r>
    <s v="Shampoo"/>
    <x v="0"/>
    <s v="HealthMax"/>
    <x v="3"/>
    <x v="2"/>
    <x v="4"/>
    <x v="1"/>
    <n v="42700"/>
    <n v="217250"/>
    <n v="83260"/>
    <n v="423380"/>
    <n v="651114"/>
    <n v="3309872"/>
  </r>
  <r>
    <s v="Shampoo"/>
    <x v="0"/>
    <s v="HealthMax"/>
    <x v="3"/>
    <x v="2"/>
    <x v="4"/>
    <x v="2"/>
    <n v="41841"/>
    <n v="213345"/>
    <n v="125101"/>
    <n v="636725"/>
    <n v="635569"/>
    <n v="3232073"/>
  </r>
  <r>
    <s v="Shampoo"/>
    <x v="0"/>
    <s v="HealthMax"/>
    <x v="3"/>
    <x v="2"/>
    <x v="4"/>
    <x v="3"/>
    <n v="671437"/>
    <n v="3428503"/>
    <n v="796538"/>
    <n v="4065228"/>
    <n v="1254114"/>
    <n v="6392420"/>
  </r>
  <r>
    <s v="Shampoo"/>
    <x v="0"/>
    <s v="HealthMax"/>
    <x v="3"/>
    <x v="2"/>
    <x v="4"/>
    <x v="4"/>
    <n v="44325"/>
    <n v="233478"/>
    <n v="840863"/>
    <n v="4298706"/>
    <n v="1249061"/>
    <n v="6375284"/>
  </r>
  <r>
    <s v="Shampoo"/>
    <x v="0"/>
    <s v="HealthMax"/>
    <x v="3"/>
    <x v="2"/>
    <x v="4"/>
    <x v="5"/>
    <n v="42876"/>
    <n v="232740"/>
    <n v="883739"/>
    <n v="4531446"/>
    <n v="1235839"/>
    <n v="6323222"/>
  </r>
  <r>
    <s v="Shampoo"/>
    <x v="0"/>
    <s v="HealthMax"/>
    <x v="3"/>
    <x v="2"/>
    <x v="4"/>
    <x v="6"/>
    <n v="37503"/>
    <n v="202779"/>
    <n v="921242"/>
    <n v="4734225"/>
    <n v="1216474"/>
    <n v="6236509"/>
  </r>
  <r>
    <s v="Shampoo"/>
    <x v="0"/>
    <s v="HealthMax"/>
    <x v="3"/>
    <x v="2"/>
    <x v="4"/>
    <x v="7"/>
    <n v="48118"/>
    <n v="262472"/>
    <n v="969360"/>
    <n v="4996697"/>
    <n v="1218126"/>
    <n v="6262395"/>
  </r>
  <r>
    <s v="Shampoo"/>
    <x v="0"/>
    <s v="HealthMax"/>
    <x v="3"/>
    <x v="2"/>
    <x v="4"/>
    <x v="8"/>
    <n v="40185"/>
    <n v="227079"/>
    <n v="1009545"/>
    <n v="5223776"/>
    <n v="1202997"/>
    <n v="6207990"/>
  </r>
  <r>
    <s v="Shampoo"/>
    <x v="0"/>
    <s v="HealthMax"/>
    <x v="3"/>
    <x v="2"/>
    <x v="4"/>
    <x v="9"/>
    <n v="38224"/>
    <n v="213504"/>
    <n v="1047769"/>
    <n v="5437280"/>
    <n v="1179747"/>
    <n v="6108510"/>
  </r>
  <r>
    <s v="Shampoo"/>
    <x v="0"/>
    <s v="HealthMax"/>
    <x v="3"/>
    <x v="2"/>
    <x v="4"/>
    <x v="10"/>
    <n v="67574"/>
    <n v="377065"/>
    <n v="1115343"/>
    <n v="5814345"/>
    <n v="1180471"/>
    <n v="6145599"/>
  </r>
  <r>
    <s v="Shampoo"/>
    <x v="0"/>
    <s v="HealthMax"/>
    <x v="3"/>
    <x v="2"/>
    <x v="4"/>
    <x v="11"/>
    <n v="39886"/>
    <n v="218484"/>
    <n v="1155229"/>
    <n v="6032829"/>
    <n v="1155229"/>
    <n v="6032829"/>
  </r>
  <r>
    <s v="Shampoo"/>
    <x v="0"/>
    <s v="HealthMax"/>
    <x v="3"/>
    <x v="2"/>
    <x v="5"/>
    <x v="0"/>
    <n v="57070"/>
    <n v="319350"/>
    <n v="57070"/>
    <n v="319350"/>
    <n v="1171739"/>
    <n v="6146049"/>
  </r>
  <r>
    <s v="Shampoo"/>
    <x v="0"/>
    <s v="HealthMax"/>
    <x v="3"/>
    <x v="2"/>
    <x v="5"/>
    <x v="1"/>
    <n v="57480"/>
    <n v="345680"/>
    <n v="114550"/>
    <n v="665030"/>
    <n v="1186519"/>
    <n v="6274479"/>
  </r>
  <r>
    <s v="Shampoo"/>
    <x v="0"/>
    <s v="HealthMax"/>
    <x v="3"/>
    <x v="2"/>
    <x v="5"/>
    <x v="2"/>
    <n v="65600"/>
    <n v="406590"/>
    <n v="180150"/>
    <n v="1071620"/>
    <n v="1210278"/>
    <n v="6467724"/>
  </r>
  <r>
    <s v="Shampoo"/>
    <x v="0"/>
    <s v="Sparkle &amp; Shine"/>
    <x v="4"/>
    <x v="0"/>
    <x v="0"/>
    <x v="0"/>
    <n v="12397"/>
    <n v="62202"/>
    <n v="12397"/>
    <n v="62202"/>
    <n v="12397"/>
    <n v="62202"/>
  </r>
  <r>
    <s v="Shampoo"/>
    <x v="0"/>
    <s v="Sparkle &amp; Shine"/>
    <x v="4"/>
    <x v="0"/>
    <x v="0"/>
    <x v="1"/>
    <n v="9443"/>
    <n v="47145"/>
    <n v="21840"/>
    <n v="109347"/>
    <n v="21840"/>
    <n v="109347"/>
  </r>
  <r>
    <s v="Shampoo"/>
    <x v="0"/>
    <s v="Sparkle &amp; Shine"/>
    <x v="4"/>
    <x v="0"/>
    <x v="0"/>
    <x v="2"/>
    <n v="11928"/>
    <n v="59465"/>
    <n v="33768"/>
    <n v="168812"/>
    <n v="33768"/>
    <n v="168812"/>
  </r>
  <r>
    <s v="Shampoo"/>
    <x v="0"/>
    <s v="Sparkle &amp; Shine"/>
    <x v="4"/>
    <x v="0"/>
    <x v="0"/>
    <x v="3"/>
    <n v="11221"/>
    <n v="56084"/>
    <n v="44989"/>
    <n v="224896"/>
    <n v="44989"/>
    <n v="224896"/>
  </r>
  <r>
    <s v="Shampoo"/>
    <x v="0"/>
    <s v="Sparkle &amp; Shine"/>
    <x v="4"/>
    <x v="0"/>
    <x v="0"/>
    <x v="4"/>
    <n v="12313"/>
    <n v="61348"/>
    <n v="57302"/>
    <n v="286244"/>
    <n v="57302"/>
    <n v="286244"/>
  </r>
  <r>
    <s v="Shampoo"/>
    <x v="0"/>
    <s v="Sparkle &amp; Shine"/>
    <x v="4"/>
    <x v="0"/>
    <x v="0"/>
    <x v="5"/>
    <n v="12019"/>
    <n v="59969"/>
    <n v="69321"/>
    <n v="346213"/>
    <n v="69321"/>
    <n v="346213"/>
  </r>
  <r>
    <s v="Shampoo"/>
    <x v="0"/>
    <s v="Sparkle &amp; Shine"/>
    <x v="4"/>
    <x v="0"/>
    <x v="0"/>
    <x v="6"/>
    <n v="12754"/>
    <n v="63693"/>
    <n v="82075"/>
    <n v="409906"/>
    <n v="82075"/>
    <n v="409906"/>
  </r>
  <r>
    <s v="Shampoo"/>
    <x v="0"/>
    <s v="Sparkle &amp; Shine"/>
    <x v="4"/>
    <x v="0"/>
    <x v="0"/>
    <x v="7"/>
    <n v="11284"/>
    <n v="56196"/>
    <n v="93359"/>
    <n v="466102"/>
    <n v="93359"/>
    <n v="466102"/>
  </r>
  <r>
    <s v="Shampoo"/>
    <x v="0"/>
    <s v="Sparkle &amp; Shine"/>
    <x v="4"/>
    <x v="0"/>
    <x v="0"/>
    <x v="8"/>
    <n v="10346"/>
    <n v="51534"/>
    <n v="103705"/>
    <n v="517636"/>
    <n v="103705"/>
    <n v="517636"/>
  </r>
  <r>
    <s v="Shampoo"/>
    <x v="0"/>
    <s v="Sparkle &amp; Shine"/>
    <x v="4"/>
    <x v="0"/>
    <x v="0"/>
    <x v="9"/>
    <n v="13391"/>
    <n v="67039"/>
    <n v="117096"/>
    <n v="584675"/>
    <n v="117096"/>
    <n v="584675"/>
  </r>
  <r>
    <s v="Shampoo"/>
    <x v="0"/>
    <s v="Sparkle &amp; Shine"/>
    <x v="4"/>
    <x v="0"/>
    <x v="0"/>
    <x v="10"/>
    <n v="11844"/>
    <n v="59031"/>
    <n v="128940"/>
    <n v="643706"/>
    <n v="128940"/>
    <n v="643706"/>
  </r>
  <r>
    <s v="Shampoo"/>
    <x v="0"/>
    <s v="Sparkle &amp; Shine"/>
    <x v="4"/>
    <x v="0"/>
    <x v="0"/>
    <x v="11"/>
    <n v="14091"/>
    <n v="70560"/>
    <n v="143031"/>
    <n v="714266"/>
    <n v="143031"/>
    <n v="714266"/>
  </r>
  <r>
    <s v="Shampoo"/>
    <x v="0"/>
    <s v="Sparkle &amp; Shine"/>
    <x v="4"/>
    <x v="0"/>
    <x v="1"/>
    <x v="0"/>
    <n v="11648"/>
    <n v="58093"/>
    <n v="11648"/>
    <n v="58093"/>
    <n v="142282"/>
    <n v="710157"/>
  </r>
  <r>
    <s v="Shampoo"/>
    <x v="0"/>
    <s v="Sparkle &amp; Shine"/>
    <x v="4"/>
    <x v="0"/>
    <x v="1"/>
    <x v="1"/>
    <n v="10920"/>
    <n v="54474"/>
    <n v="22568"/>
    <n v="112567"/>
    <n v="143759"/>
    <n v="717486"/>
  </r>
  <r>
    <s v="Shampoo"/>
    <x v="0"/>
    <s v="Sparkle &amp; Shine"/>
    <x v="4"/>
    <x v="0"/>
    <x v="1"/>
    <x v="2"/>
    <n v="11018"/>
    <n v="54964"/>
    <n v="33586"/>
    <n v="167531"/>
    <n v="142849"/>
    <n v="712985"/>
  </r>
  <r>
    <s v="Shampoo"/>
    <x v="0"/>
    <s v="Sparkle &amp; Shine"/>
    <x v="4"/>
    <x v="0"/>
    <x v="1"/>
    <x v="3"/>
    <n v="11081"/>
    <n v="55321"/>
    <n v="44667"/>
    <n v="222852"/>
    <n v="142709"/>
    <n v="712222"/>
  </r>
  <r>
    <s v="Shampoo"/>
    <x v="0"/>
    <s v="Sparkle &amp; Shine"/>
    <x v="4"/>
    <x v="0"/>
    <x v="1"/>
    <x v="4"/>
    <n v="13685"/>
    <n v="68320"/>
    <n v="58352"/>
    <n v="291172"/>
    <n v="144081"/>
    <n v="719194"/>
  </r>
  <r>
    <s v="Shampoo"/>
    <x v="0"/>
    <s v="Sparkle &amp; Shine"/>
    <x v="4"/>
    <x v="0"/>
    <x v="1"/>
    <x v="5"/>
    <n v="12033"/>
    <n v="59927"/>
    <n v="70385"/>
    <n v="351099"/>
    <n v="144095"/>
    <n v="719152"/>
  </r>
  <r>
    <s v="Shampoo"/>
    <x v="0"/>
    <s v="Sparkle &amp; Shine"/>
    <x v="4"/>
    <x v="0"/>
    <x v="1"/>
    <x v="6"/>
    <n v="12390"/>
    <n v="61831"/>
    <n v="82775"/>
    <n v="412930"/>
    <n v="143731"/>
    <n v="717290"/>
  </r>
  <r>
    <s v="Shampoo"/>
    <x v="0"/>
    <s v="Sparkle &amp; Shine"/>
    <x v="4"/>
    <x v="0"/>
    <x v="1"/>
    <x v="7"/>
    <n v="10360"/>
    <n v="51709"/>
    <n v="93135"/>
    <n v="464639"/>
    <n v="142807"/>
    <n v="712803"/>
  </r>
  <r>
    <s v="Shampoo"/>
    <x v="0"/>
    <s v="Sparkle &amp; Shine"/>
    <x v="4"/>
    <x v="0"/>
    <x v="1"/>
    <x v="8"/>
    <n v="10703"/>
    <n v="53508"/>
    <n v="103838"/>
    <n v="518147"/>
    <n v="143164"/>
    <n v="714777"/>
  </r>
  <r>
    <s v="Shampoo"/>
    <x v="0"/>
    <s v="Sparkle &amp; Shine"/>
    <x v="4"/>
    <x v="0"/>
    <x v="1"/>
    <x v="9"/>
    <n v="9814"/>
    <n v="49042"/>
    <n v="113652"/>
    <n v="567189"/>
    <n v="139587"/>
    <n v="696780"/>
  </r>
  <r>
    <s v="Shampoo"/>
    <x v="0"/>
    <s v="Sparkle &amp; Shine"/>
    <x v="4"/>
    <x v="0"/>
    <x v="1"/>
    <x v="10"/>
    <n v="9863"/>
    <n v="49189"/>
    <n v="123515"/>
    <n v="616378"/>
    <n v="137606"/>
    <n v="686938"/>
  </r>
  <r>
    <s v="Shampoo"/>
    <x v="0"/>
    <s v="Sparkle &amp; Shine"/>
    <x v="4"/>
    <x v="0"/>
    <x v="1"/>
    <x v="11"/>
    <n v="9331"/>
    <n v="46606"/>
    <n v="132846"/>
    <n v="662984"/>
    <n v="132846"/>
    <n v="662984"/>
  </r>
  <r>
    <s v="Shampoo"/>
    <x v="0"/>
    <s v="Sparkle &amp; Shine"/>
    <x v="4"/>
    <x v="0"/>
    <x v="2"/>
    <x v="0"/>
    <n v="10346"/>
    <n v="51835"/>
    <n v="10346"/>
    <n v="51835"/>
    <n v="131544"/>
    <n v="656726"/>
  </r>
  <r>
    <s v="Shampoo"/>
    <x v="0"/>
    <s v="Sparkle &amp; Shine"/>
    <x v="4"/>
    <x v="0"/>
    <x v="2"/>
    <x v="1"/>
    <n v="10360"/>
    <n v="51772"/>
    <n v="20706"/>
    <n v="103607"/>
    <n v="130984"/>
    <n v="654024"/>
  </r>
  <r>
    <s v="Shampoo"/>
    <x v="0"/>
    <s v="Sparkle &amp; Shine"/>
    <x v="4"/>
    <x v="0"/>
    <x v="2"/>
    <x v="2"/>
    <n v="11130"/>
    <n v="55685"/>
    <n v="31836"/>
    <n v="159292"/>
    <n v="131096"/>
    <n v="654745"/>
  </r>
  <r>
    <s v="Shampoo"/>
    <x v="0"/>
    <s v="Sparkle &amp; Shine"/>
    <x v="4"/>
    <x v="0"/>
    <x v="2"/>
    <x v="3"/>
    <n v="12257"/>
    <n v="61250"/>
    <n v="44093"/>
    <n v="220542"/>
    <n v="132272"/>
    <n v="660674"/>
  </r>
  <r>
    <s v="Shampoo"/>
    <x v="0"/>
    <s v="Sparkle &amp; Shine"/>
    <x v="4"/>
    <x v="0"/>
    <x v="2"/>
    <x v="4"/>
    <n v="8820"/>
    <n v="44079"/>
    <n v="52913"/>
    <n v="264621"/>
    <n v="127407"/>
    <n v="636433"/>
  </r>
  <r>
    <s v="Shampoo"/>
    <x v="0"/>
    <s v="Sparkle &amp; Shine"/>
    <x v="4"/>
    <x v="0"/>
    <x v="2"/>
    <x v="5"/>
    <n v="9324"/>
    <n v="46690"/>
    <n v="62237"/>
    <n v="311311"/>
    <n v="124698"/>
    <n v="623196"/>
  </r>
  <r>
    <s v="Shampoo"/>
    <x v="0"/>
    <s v="Sparkle &amp; Shine"/>
    <x v="4"/>
    <x v="0"/>
    <x v="2"/>
    <x v="6"/>
    <n v="10493"/>
    <n v="52507"/>
    <n v="72730"/>
    <n v="363818"/>
    <n v="122801"/>
    <n v="613872"/>
  </r>
  <r>
    <s v="Shampoo"/>
    <x v="0"/>
    <s v="Sparkle &amp; Shine"/>
    <x v="4"/>
    <x v="0"/>
    <x v="2"/>
    <x v="7"/>
    <n v="10360"/>
    <n v="51863"/>
    <n v="83090"/>
    <n v="415681"/>
    <n v="122801"/>
    <n v="614026"/>
  </r>
  <r>
    <s v="Shampoo"/>
    <x v="0"/>
    <s v="Sparkle &amp; Shine"/>
    <x v="4"/>
    <x v="0"/>
    <x v="2"/>
    <x v="8"/>
    <n v="9961"/>
    <n v="49812"/>
    <n v="93051"/>
    <n v="465493"/>
    <n v="122059"/>
    <n v="610330"/>
  </r>
  <r>
    <s v="Shampoo"/>
    <x v="0"/>
    <s v="Sparkle &amp; Shine"/>
    <x v="4"/>
    <x v="0"/>
    <x v="2"/>
    <x v="9"/>
    <n v="8645"/>
    <n v="43204"/>
    <n v="101696"/>
    <n v="508697"/>
    <n v="120890"/>
    <n v="604492"/>
  </r>
  <r>
    <s v="Shampoo"/>
    <x v="0"/>
    <s v="Sparkle &amp; Shine"/>
    <x v="4"/>
    <x v="0"/>
    <x v="2"/>
    <x v="10"/>
    <n v="7987"/>
    <n v="40061"/>
    <n v="109683"/>
    <n v="548758"/>
    <n v="119014"/>
    <n v="595364"/>
  </r>
  <r>
    <s v="Shampoo"/>
    <x v="0"/>
    <s v="Sparkle &amp; Shine"/>
    <x v="4"/>
    <x v="0"/>
    <x v="2"/>
    <x v="11"/>
    <n v="9345"/>
    <n v="47166"/>
    <n v="119028"/>
    <n v="595924"/>
    <n v="119028"/>
    <n v="595924"/>
  </r>
  <r>
    <s v="Shampoo"/>
    <x v="0"/>
    <s v="Sparkle &amp; Shine"/>
    <x v="4"/>
    <x v="0"/>
    <x v="3"/>
    <x v="0"/>
    <n v="8778"/>
    <n v="44758"/>
    <n v="8778"/>
    <n v="44758"/>
    <n v="117460"/>
    <n v="588847"/>
  </r>
  <r>
    <s v="Shampoo"/>
    <x v="0"/>
    <s v="Sparkle &amp; Shine"/>
    <x v="4"/>
    <x v="0"/>
    <x v="3"/>
    <x v="1"/>
    <n v="9618"/>
    <n v="49056"/>
    <n v="18396"/>
    <n v="93814"/>
    <n v="116718"/>
    <n v="586131"/>
  </r>
  <r>
    <s v="Shampoo"/>
    <x v="0"/>
    <s v="Sparkle &amp; Shine"/>
    <x v="4"/>
    <x v="0"/>
    <x v="3"/>
    <x v="2"/>
    <n v="11074"/>
    <n v="56091"/>
    <n v="29470"/>
    <n v="149905"/>
    <n v="116662"/>
    <n v="586537"/>
  </r>
  <r>
    <s v="Shampoo"/>
    <x v="0"/>
    <s v="Sparkle &amp; Shine"/>
    <x v="4"/>
    <x v="0"/>
    <x v="3"/>
    <x v="3"/>
    <n v="10150"/>
    <n v="51569"/>
    <n v="39620"/>
    <n v="201474"/>
    <n v="114555"/>
    <n v="576856"/>
  </r>
  <r>
    <s v="Shampoo"/>
    <x v="0"/>
    <s v="Sparkle &amp; Shine"/>
    <x v="4"/>
    <x v="0"/>
    <x v="3"/>
    <x v="4"/>
    <n v="10045"/>
    <n v="51023"/>
    <n v="49665"/>
    <n v="252497"/>
    <n v="115780"/>
    <n v="583800"/>
  </r>
  <r>
    <s v="Shampoo"/>
    <x v="0"/>
    <s v="Sparkle &amp; Shine"/>
    <x v="4"/>
    <x v="0"/>
    <x v="3"/>
    <x v="5"/>
    <n v="11151"/>
    <n v="56735"/>
    <n v="60816"/>
    <n v="309232"/>
    <n v="117607"/>
    <n v="593845"/>
  </r>
  <r>
    <s v="Shampoo"/>
    <x v="0"/>
    <s v="Sparkle &amp; Shine"/>
    <x v="4"/>
    <x v="0"/>
    <x v="3"/>
    <x v="6"/>
    <n v="11137"/>
    <n v="56574"/>
    <n v="71953"/>
    <n v="365806"/>
    <n v="118251"/>
    <n v="597912"/>
  </r>
  <r>
    <s v="Shampoo"/>
    <x v="0"/>
    <s v="Sparkle &amp; Shine"/>
    <x v="4"/>
    <x v="0"/>
    <x v="3"/>
    <x v="7"/>
    <n v="9660"/>
    <n v="49028"/>
    <n v="81613"/>
    <n v="414834"/>
    <n v="117551"/>
    <n v="595077"/>
  </r>
  <r>
    <s v="Shampoo"/>
    <x v="0"/>
    <s v="Sparkle &amp; Shine"/>
    <x v="4"/>
    <x v="0"/>
    <x v="3"/>
    <x v="8"/>
    <n v="10738"/>
    <n v="54740"/>
    <n v="92351"/>
    <n v="469574"/>
    <n v="118328"/>
    <n v="600005"/>
  </r>
  <r>
    <s v="Shampoo"/>
    <x v="0"/>
    <s v="Sparkle &amp; Shine"/>
    <x v="4"/>
    <x v="0"/>
    <x v="3"/>
    <x v="9"/>
    <n v="10283"/>
    <n v="52108"/>
    <n v="102634"/>
    <n v="521682"/>
    <n v="119966"/>
    <n v="608909"/>
  </r>
  <r>
    <s v="Shampoo"/>
    <x v="0"/>
    <s v="Sparkle &amp; Shine"/>
    <x v="4"/>
    <x v="0"/>
    <x v="3"/>
    <x v="10"/>
    <n v="9779"/>
    <n v="49497"/>
    <n v="112413"/>
    <n v="571179"/>
    <n v="121758"/>
    <n v="618345"/>
  </r>
  <r>
    <s v="Shampoo"/>
    <x v="0"/>
    <s v="Sparkle &amp; Shine"/>
    <x v="4"/>
    <x v="0"/>
    <x v="3"/>
    <x v="11"/>
    <n v="10507"/>
    <n v="53445"/>
    <n v="122920"/>
    <n v="624624"/>
    <n v="122920"/>
    <n v="624624"/>
  </r>
  <r>
    <s v="Shampoo"/>
    <x v="0"/>
    <s v="Sparkle &amp; Shine"/>
    <x v="4"/>
    <x v="0"/>
    <x v="4"/>
    <x v="0"/>
    <n v="10388"/>
    <n v="52724"/>
    <n v="10388"/>
    <n v="52724"/>
    <n v="124530"/>
    <n v="632590"/>
  </r>
  <r>
    <s v="Shampoo"/>
    <x v="0"/>
    <s v="Sparkle &amp; Shine"/>
    <x v="4"/>
    <x v="0"/>
    <x v="4"/>
    <x v="1"/>
    <n v="8638"/>
    <n v="43771"/>
    <n v="19026"/>
    <n v="96495"/>
    <n v="123550"/>
    <n v="627305"/>
  </r>
  <r>
    <s v="Shampoo"/>
    <x v="0"/>
    <s v="Sparkle &amp; Shine"/>
    <x v="4"/>
    <x v="0"/>
    <x v="4"/>
    <x v="2"/>
    <n v="9933"/>
    <n v="50435"/>
    <n v="28959"/>
    <n v="146930"/>
    <n v="122409"/>
    <n v="621649"/>
  </r>
  <r>
    <s v="Shampoo"/>
    <x v="0"/>
    <s v="Sparkle &amp; Shine"/>
    <x v="4"/>
    <x v="0"/>
    <x v="4"/>
    <x v="3"/>
    <n v="8106"/>
    <n v="40915"/>
    <n v="37065"/>
    <n v="187845"/>
    <n v="120365"/>
    <n v="610995"/>
  </r>
  <r>
    <s v="Shampoo"/>
    <x v="0"/>
    <s v="Sparkle &amp; Shine"/>
    <x v="4"/>
    <x v="0"/>
    <x v="4"/>
    <x v="4"/>
    <n v="10129"/>
    <n v="50953"/>
    <n v="47194"/>
    <n v="238798"/>
    <n v="120449"/>
    <n v="610925"/>
  </r>
  <r>
    <s v="Shampoo"/>
    <x v="0"/>
    <s v="Sparkle &amp; Shine"/>
    <x v="4"/>
    <x v="0"/>
    <x v="4"/>
    <x v="5"/>
    <n v="8015"/>
    <n v="40271"/>
    <n v="55209"/>
    <n v="279069"/>
    <n v="117313"/>
    <n v="594461"/>
  </r>
  <r>
    <s v="Shampoo"/>
    <x v="0"/>
    <s v="Sparkle &amp; Shine"/>
    <x v="4"/>
    <x v="0"/>
    <x v="4"/>
    <x v="6"/>
    <n v="8554"/>
    <n v="43036"/>
    <n v="63763"/>
    <n v="322105"/>
    <n v="114730"/>
    <n v="580923"/>
  </r>
  <r>
    <s v="Shampoo"/>
    <x v="0"/>
    <s v="Sparkle &amp; Shine"/>
    <x v="4"/>
    <x v="0"/>
    <x v="4"/>
    <x v="7"/>
    <n v="8995"/>
    <n v="45206"/>
    <n v="72758"/>
    <n v="367311"/>
    <n v="114065"/>
    <n v="577101"/>
  </r>
  <r>
    <s v="Shampoo"/>
    <x v="0"/>
    <s v="Sparkle &amp; Shine"/>
    <x v="4"/>
    <x v="0"/>
    <x v="4"/>
    <x v="8"/>
    <n v="9261"/>
    <n v="46648"/>
    <n v="82019"/>
    <n v="413959"/>
    <n v="112588"/>
    <n v="569009"/>
  </r>
  <r>
    <s v="Shampoo"/>
    <x v="0"/>
    <s v="Sparkle &amp; Shine"/>
    <x v="4"/>
    <x v="0"/>
    <x v="4"/>
    <x v="9"/>
    <n v="8449"/>
    <n v="42455"/>
    <n v="90468"/>
    <n v="456414"/>
    <n v="110754"/>
    <n v="559356"/>
  </r>
  <r>
    <s v="Shampoo"/>
    <x v="0"/>
    <s v="Sparkle &amp; Shine"/>
    <x v="4"/>
    <x v="0"/>
    <x v="4"/>
    <x v="10"/>
    <n v="8246"/>
    <n v="41601"/>
    <n v="98714"/>
    <n v="498015"/>
    <n v="109221"/>
    <n v="551460"/>
  </r>
  <r>
    <s v="Shampoo"/>
    <x v="0"/>
    <s v="Sparkle &amp; Shine"/>
    <x v="4"/>
    <x v="0"/>
    <x v="4"/>
    <x v="11"/>
    <n v="8260"/>
    <n v="44772"/>
    <n v="106974"/>
    <n v="542787"/>
    <n v="106974"/>
    <n v="542787"/>
  </r>
  <r>
    <s v="Shampoo"/>
    <x v="0"/>
    <s v="Sparkle &amp; Shine"/>
    <x v="4"/>
    <x v="0"/>
    <x v="5"/>
    <x v="0"/>
    <n v="8134"/>
    <n v="48580"/>
    <n v="8134"/>
    <n v="48580"/>
    <n v="104720"/>
    <n v="538643"/>
  </r>
  <r>
    <s v="Shampoo"/>
    <x v="0"/>
    <s v="Sparkle &amp; Shine"/>
    <x v="4"/>
    <x v="0"/>
    <x v="5"/>
    <x v="1"/>
    <n v="7112"/>
    <n v="42644"/>
    <n v="15246"/>
    <n v="91224"/>
    <n v="103194"/>
    <n v="537516"/>
  </r>
  <r>
    <s v="Shampoo"/>
    <x v="0"/>
    <s v="Sparkle &amp; Shine"/>
    <x v="4"/>
    <x v="0"/>
    <x v="5"/>
    <x v="2"/>
    <n v="7189"/>
    <n v="43120"/>
    <n v="22435"/>
    <n v="134344"/>
    <n v="100450"/>
    <n v="530201"/>
  </r>
  <r>
    <s v="Shampoo"/>
    <x v="0"/>
    <s v="Sparkle &amp; Shine"/>
    <x v="4"/>
    <x v="1"/>
    <x v="0"/>
    <x v="0"/>
    <n v="7588"/>
    <n v="38150"/>
    <n v="7588"/>
    <n v="38150"/>
    <n v="7588"/>
    <n v="38150"/>
  </r>
  <r>
    <s v="Shampoo"/>
    <x v="0"/>
    <s v="Sparkle &amp; Shine"/>
    <x v="4"/>
    <x v="1"/>
    <x v="0"/>
    <x v="1"/>
    <n v="7798"/>
    <n v="39256"/>
    <n v="15386"/>
    <n v="77406"/>
    <n v="15386"/>
    <n v="77406"/>
  </r>
  <r>
    <s v="Shampoo"/>
    <x v="0"/>
    <s v="Sparkle &amp; Shine"/>
    <x v="4"/>
    <x v="1"/>
    <x v="0"/>
    <x v="2"/>
    <n v="7994"/>
    <n v="40607"/>
    <n v="23380"/>
    <n v="118013"/>
    <n v="23380"/>
    <n v="118013"/>
  </r>
  <r>
    <s v="Shampoo"/>
    <x v="0"/>
    <s v="Sparkle &amp; Shine"/>
    <x v="4"/>
    <x v="1"/>
    <x v="0"/>
    <x v="3"/>
    <n v="6839"/>
    <n v="34489"/>
    <n v="30219"/>
    <n v="152502"/>
    <n v="30219"/>
    <n v="152502"/>
  </r>
  <r>
    <s v="Shampoo"/>
    <x v="0"/>
    <s v="Sparkle &amp; Shine"/>
    <x v="4"/>
    <x v="1"/>
    <x v="0"/>
    <x v="4"/>
    <n v="9016"/>
    <n v="45507"/>
    <n v="39235"/>
    <n v="198009"/>
    <n v="39235"/>
    <n v="198009"/>
  </r>
  <r>
    <s v="Shampoo"/>
    <x v="0"/>
    <s v="Sparkle &amp; Shine"/>
    <x v="4"/>
    <x v="1"/>
    <x v="0"/>
    <x v="5"/>
    <n v="7826"/>
    <n v="39746"/>
    <n v="47061"/>
    <n v="237755"/>
    <n v="47061"/>
    <n v="237755"/>
  </r>
  <r>
    <s v="Shampoo"/>
    <x v="0"/>
    <s v="Sparkle &amp; Shine"/>
    <x v="4"/>
    <x v="1"/>
    <x v="0"/>
    <x v="6"/>
    <n v="7364"/>
    <n v="37275"/>
    <n v="54425"/>
    <n v="275030"/>
    <n v="54425"/>
    <n v="275030"/>
  </r>
  <r>
    <s v="Shampoo"/>
    <x v="0"/>
    <s v="Sparkle &amp; Shine"/>
    <x v="4"/>
    <x v="1"/>
    <x v="0"/>
    <x v="7"/>
    <n v="8687"/>
    <n v="43694"/>
    <n v="63112"/>
    <n v="318724"/>
    <n v="63112"/>
    <n v="318724"/>
  </r>
  <r>
    <s v="Shampoo"/>
    <x v="0"/>
    <s v="Sparkle &amp; Shine"/>
    <x v="4"/>
    <x v="1"/>
    <x v="0"/>
    <x v="8"/>
    <n v="7931"/>
    <n v="40047"/>
    <n v="71043"/>
    <n v="358771"/>
    <n v="71043"/>
    <n v="358771"/>
  </r>
  <r>
    <s v="Shampoo"/>
    <x v="0"/>
    <s v="Sparkle &amp; Shine"/>
    <x v="4"/>
    <x v="1"/>
    <x v="0"/>
    <x v="9"/>
    <n v="7644"/>
    <n v="38612"/>
    <n v="78687"/>
    <n v="397383"/>
    <n v="78687"/>
    <n v="397383"/>
  </r>
  <r>
    <s v="Shampoo"/>
    <x v="0"/>
    <s v="Sparkle &amp; Shine"/>
    <x v="4"/>
    <x v="1"/>
    <x v="0"/>
    <x v="10"/>
    <n v="6930"/>
    <n v="34902"/>
    <n v="85617"/>
    <n v="432285"/>
    <n v="85617"/>
    <n v="432285"/>
  </r>
  <r>
    <s v="Shampoo"/>
    <x v="0"/>
    <s v="Sparkle &amp; Shine"/>
    <x v="4"/>
    <x v="1"/>
    <x v="0"/>
    <x v="11"/>
    <n v="8232"/>
    <n v="41524"/>
    <n v="93849"/>
    <n v="473809"/>
    <n v="93849"/>
    <n v="473809"/>
  </r>
  <r>
    <s v="Shampoo"/>
    <x v="0"/>
    <s v="Sparkle &amp; Shine"/>
    <x v="4"/>
    <x v="1"/>
    <x v="1"/>
    <x v="0"/>
    <n v="7931"/>
    <n v="40082"/>
    <n v="7931"/>
    <n v="40082"/>
    <n v="94192"/>
    <n v="475741"/>
  </r>
  <r>
    <s v="Shampoo"/>
    <x v="0"/>
    <s v="Sparkle &amp; Shine"/>
    <x v="4"/>
    <x v="1"/>
    <x v="1"/>
    <x v="1"/>
    <n v="6881"/>
    <n v="34510"/>
    <n v="14812"/>
    <n v="74592"/>
    <n v="93275"/>
    <n v="470995"/>
  </r>
  <r>
    <s v="Shampoo"/>
    <x v="0"/>
    <s v="Sparkle &amp; Shine"/>
    <x v="4"/>
    <x v="1"/>
    <x v="1"/>
    <x v="2"/>
    <n v="8652"/>
    <n v="43757"/>
    <n v="23464"/>
    <n v="118349"/>
    <n v="93933"/>
    <n v="474145"/>
  </r>
  <r>
    <s v="Shampoo"/>
    <x v="0"/>
    <s v="Sparkle &amp; Shine"/>
    <x v="4"/>
    <x v="1"/>
    <x v="1"/>
    <x v="3"/>
    <n v="6979"/>
    <n v="35497"/>
    <n v="30443"/>
    <n v="153846"/>
    <n v="94073"/>
    <n v="475153"/>
  </r>
  <r>
    <s v="Shampoo"/>
    <x v="0"/>
    <s v="Sparkle &amp; Shine"/>
    <x v="4"/>
    <x v="1"/>
    <x v="1"/>
    <x v="4"/>
    <n v="13937"/>
    <n v="69888"/>
    <n v="44380"/>
    <n v="223734"/>
    <n v="98994"/>
    <n v="499534"/>
  </r>
  <r>
    <s v="Shampoo"/>
    <x v="0"/>
    <s v="Sparkle &amp; Shine"/>
    <x v="4"/>
    <x v="1"/>
    <x v="1"/>
    <x v="5"/>
    <n v="15183"/>
    <n v="75838"/>
    <n v="59563"/>
    <n v="299572"/>
    <n v="106351"/>
    <n v="535626"/>
  </r>
  <r>
    <s v="Shampoo"/>
    <x v="0"/>
    <s v="Sparkle &amp; Shine"/>
    <x v="4"/>
    <x v="1"/>
    <x v="1"/>
    <x v="6"/>
    <n v="9618"/>
    <n v="48524"/>
    <n v="69181"/>
    <n v="348096"/>
    <n v="108605"/>
    <n v="546875"/>
  </r>
  <r>
    <s v="Shampoo"/>
    <x v="0"/>
    <s v="Sparkle &amp; Shine"/>
    <x v="4"/>
    <x v="1"/>
    <x v="1"/>
    <x v="7"/>
    <n v="13342"/>
    <n v="67886"/>
    <n v="82523"/>
    <n v="415982"/>
    <n v="113260"/>
    <n v="571067"/>
  </r>
  <r>
    <s v="Shampoo"/>
    <x v="0"/>
    <s v="Sparkle &amp; Shine"/>
    <x v="4"/>
    <x v="1"/>
    <x v="1"/>
    <x v="8"/>
    <n v="9604"/>
    <n v="48804"/>
    <n v="92127"/>
    <n v="464786"/>
    <n v="114933"/>
    <n v="579824"/>
  </r>
  <r>
    <s v="Shampoo"/>
    <x v="0"/>
    <s v="Sparkle &amp; Shine"/>
    <x v="4"/>
    <x v="1"/>
    <x v="1"/>
    <x v="9"/>
    <n v="7805"/>
    <n v="39655"/>
    <n v="99932"/>
    <n v="504441"/>
    <n v="115094"/>
    <n v="580867"/>
  </r>
  <r>
    <s v="Shampoo"/>
    <x v="0"/>
    <s v="Sparkle &amp; Shine"/>
    <x v="4"/>
    <x v="1"/>
    <x v="1"/>
    <x v="10"/>
    <n v="6615"/>
    <n v="33390"/>
    <n v="106547"/>
    <n v="537831"/>
    <n v="114779"/>
    <n v="579355"/>
  </r>
  <r>
    <s v="Shampoo"/>
    <x v="0"/>
    <s v="Sparkle &amp; Shine"/>
    <x v="4"/>
    <x v="1"/>
    <x v="1"/>
    <x v="11"/>
    <n v="13741"/>
    <n v="69013"/>
    <n v="120288"/>
    <n v="606844"/>
    <n v="120288"/>
    <n v="606844"/>
  </r>
  <r>
    <s v="Shampoo"/>
    <x v="0"/>
    <s v="Sparkle &amp; Shine"/>
    <x v="4"/>
    <x v="1"/>
    <x v="2"/>
    <x v="0"/>
    <n v="11473"/>
    <n v="57827"/>
    <n v="11473"/>
    <n v="57827"/>
    <n v="123830"/>
    <n v="624589"/>
  </r>
  <r>
    <s v="Shampoo"/>
    <x v="0"/>
    <s v="Sparkle &amp; Shine"/>
    <x v="4"/>
    <x v="1"/>
    <x v="2"/>
    <x v="1"/>
    <n v="12250"/>
    <n v="61754"/>
    <n v="23723"/>
    <n v="119581"/>
    <n v="129199"/>
    <n v="651833"/>
  </r>
  <r>
    <s v="Shampoo"/>
    <x v="0"/>
    <s v="Sparkle &amp; Shine"/>
    <x v="4"/>
    <x v="1"/>
    <x v="2"/>
    <x v="2"/>
    <n v="8596"/>
    <n v="43582"/>
    <n v="32319"/>
    <n v="163163"/>
    <n v="129143"/>
    <n v="651658"/>
  </r>
  <r>
    <s v="Shampoo"/>
    <x v="0"/>
    <s v="Sparkle &amp; Shine"/>
    <x v="4"/>
    <x v="1"/>
    <x v="2"/>
    <x v="3"/>
    <n v="7917"/>
    <n v="40257"/>
    <n v="40236"/>
    <n v="203420"/>
    <n v="130081"/>
    <n v="656418"/>
  </r>
  <r>
    <s v="Shampoo"/>
    <x v="0"/>
    <s v="Sparkle &amp; Shine"/>
    <x v="4"/>
    <x v="1"/>
    <x v="2"/>
    <x v="4"/>
    <n v="7063"/>
    <n v="35714"/>
    <n v="47299"/>
    <n v="239134"/>
    <n v="123207"/>
    <n v="622244"/>
  </r>
  <r>
    <s v="Shampoo"/>
    <x v="0"/>
    <s v="Sparkle &amp; Shine"/>
    <x v="4"/>
    <x v="1"/>
    <x v="2"/>
    <x v="5"/>
    <n v="11739"/>
    <n v="59031"/>
    <n v="59038"/>
    <n v="298165"/>
    <n v="119763"/>
    <n v="605437"/>
  </r>
  <r>
    <s v="Shampoo"/>
    <x v="0"/>
    <s v="Sparkle &amp; Shine"/>
    <x v="4"/>
    <x v="1"/>
    <x v="2"/>
    <x v="6"/>
    <n v="11837"/>
    <n v="59493"/>
    <n v="70875"/>
    <n v="357658"/>
    <n v="121982"/>
    <n v="616406"/>
  </r>
  <r>
    <s v="Shampoo"/>
    <x v="0"/>
    <s v="Sparkle &amp; Shine"/>
    <x v="4"/>
    <x v="1"/>
    <x v="2"/>
    <x v="7"/>
    <n v="6440"/>
    <n v="32585"/>
    <n v="77315"/>
    <n v="390243"/>
    <n v="115080"/>
    <n v="581105"/>
  </r>
  <r>
    <s v="Shampoo"/>
    <x v="0"/>
    <s v="Sparkle &amp; Shine"/>
    <x v="4"/>
    <x v="1"/>
    <x v="2"/>
    <x v="8"/>
    <n v="7665"/>
    <n v="38689"/>
    <n v="84980"/>
    <n v="428932"/>
    <n v="113141"/>
    <n v="570990"/>
  </r>
  <r>
    <s v="Shampoo"/>
    <x v="0"/>
    <s v="Sparkle &amp; Shine"/>
    <x v="4"/>
    <x v="1"/>
    <x v="2"/>
    <x v="9"/>
    <n v="9954"/>
    <n v="50442"/>
    <n v="94934"/>
    <n v="479374"/>
    <n v="115290"/>
    <n v="581777"/>
  </r>
  <r>
    <s v="Shampoo"/>
    <x v="0"/>
    <s v="Sparkle &amp; Shine"/>
    <x v="4"/>
    <x v="1"/>
    <x v="2"/>
    <x v="10"/>
    <n v="7763"/>
    <n v="39354"/>
    <n v="102697"/>
    <n v="518728"/>
    <n v="116438"/>
    <n v="587741"/>
  </r>
  <r>
    <s v="Shampoo"/>
    <x v="0"/>
    <s v="Sparkle &amp; Shine"/>
    <x v="4"/>
    <x v="1"/>
    <x v="2"/>
    <x v="11"/>
    <n v="8505"/>
    <n v="43344"/>
    <n v="111202"/>
    <n v="562072"/>
    <n v="111202"/>
    <n v="562072"/>
  </r>
  <r>
    <s v="Shampoo"/>
    <x v="0"/>
    <s v="Sparkle &amp; Shine"/>
    <x v="4"/>
    <x v="1"/>
    <x v="3"/>
    <x v="0"/>
    <n v="7210"/>
    <n v="37429"/>
    <n v="7210"/>
    <n v="37429"/>
    <n v="106939"/>
    <n v="541674"/>
  </r>
  <r>
    <s v="Shampoo"/>
    <x v="0"/>
    <s v="Sparkle &amp; Shine"/>
    <x v="4"/>
    <x v="1"/>
    <x v="3"/>
    <x v="1"/>
    <n v="7063"/>
    <n v="36645"/>
    <n v="14273"/>
    <n v="74074"/>
    <n v="101752"/>
    <n v="516565"/>
  </r>
  <r>
    <s v="Shampoo"/>
    <x v="0"/>
    <s v="Sparkle &amp; Shine"/>
    <x v="4"/>
    <x v="1"/>
    <x v="3"/>
    <x v="2"/>
    <n v="7273"/>
    <n v="37786"/>
    <n v="21546"/>
    <n v="111860"/>
    <n v="100429"/>
    <n v="510769"/>
  </r>
  <r>
    <s v="Shampoo"/>
    <x v="0"/>
    <s v="Sparkle &amp; Shine"/>
    <x v="4"/>
    <x v="1"/>
    <x v="3"/>
    <x v="3"/>
    <n v="8953"/>
    <n v="46354"/>
    <n v="30499"/>
    <n v="158214"/>
    <n v="101465"/>
    <n v="516866"/>
  </r>
  <r>
    <s v="Shampoo"/>
    <x v="0"/>
    <s v="Sparkle &amp; Shine"/>
    <x v="4"/>
    <x v="1"/>
    <x v="3"/>
    <x v="4"/>
    <n v="9590"/>
    <n v="49791"/>
    <n v="40089"/>
    <n v="208005"/>
    <n v="103992"/>
    <n v="530943"/>
  </r>
  <r>
    <s v="Shampoo"/>
    <x v="0"/>
    <s v="Sparkle &amp; Shine"/>
    <x v="4"/>
    <x v="1"/>
    <x v="3"/>
    <x v="5"/>
    <n v="8799"/>
    <n v="45612"/>
    <n v="48888"/>
    <n v="253617"/>
    <n v="101052"/>
    <n v="517524"/>
  </r>
  <r>
    <s v="Shampoo"/>
    <x v="0"/>
    <s v="Sparkle &amp; Shine"/>
    <x v="4"/>
    <x v="1"/>
    <x v="3"/>
    <x v="6"/>
    <n v="8897"/>
    <n v="45906"/>
    <n v="57785"/>
    <n v="299523"/>
    <n v="98112"/>
    <n v="503937"/>
  </r>
  <r>
    <s v="Shampoo"/>
    <x v="0"/>
    <s v="Sparkle &amp; Shine"/>
    <x v="4"/>
    <x v="1"/>
    <x v="3"/>
    <x v="7"/>
    <n v="7707"/>
    <n v="39886"/>
    <n v="65492"/>
    <n v="339409"/>
    <n v="99379"/>
    <n v="511238"/>
  </r>
  <r>
    <s v="Shampoo"/>
    <x v="0"/>
    <s v="Sparkle &amp; Shine"/>
    <x v="4"/>
    <x v="1"/>
    <x v="3"/>
    <x v="8"/>
    <n v="8274"/>
    <n v="42868"/>
    <n v="73766"/>
    <n v="382277"/>
    <n v="99988"/>
    <n v="515417"/>
  </r>
  <r>
    <s v="Shampoo"/>
    <x v="0"/>
    <s v="Sparkle &amp; Shine"/>
    <x v="4"/>
    <x v="1"/>
    <x v="3"/>
    <x v="9"/>
    <n v="9296"/>
    <n v="48041"/>
    <n v="83062"/>
    <n v="430318"/>
    <n v="99330"/>
    <n v="513016"/>
  </r>
  <r>
    <s v="Shampoo"/>
    <x v="0"/>
    <s v="Sparkle &amp; Shine"/>
    <x v="4"/>
    <x v="1"/>
    <x v="3"/>
    <x v="10"/>
    <n v="7336"/>
    <n v="37933"/>
    <n v="90398"/>
    <n v="468251"/>
    <n v="98903"/>
    <n v="511595"/>
  </r>
  <r>
    <s v="Shampoo"/>
    <x v="0"/>
    <s v="Sparkle &amp; Shine"/>
    <x v="4"/>
    <x v="1"/>
    <x v="3"/>
    <x v="11"/>
    <n v="9296"/>
    <n v="48265"/>
    <n v="99694"/>
    <n v="516516"/>
    <n v="99694"/>
    <n v="516516"/>
  </r>
  <r>
    <s v="Shampoo"/>
    <x v="0"/>
    <s v="Sparkle &amp; Shine"/>
    <x v="4"/>
    <x v="1"/>
    <x v="4"/>
    <x v="0"/>
    <n v="7854"/>
    <n v="40705"/>
    <n v="7854"/>
    <n v="40705"/>
    <n v="100338"/>
    <n v="519792"/>
  </r>
  <r>
    <s v="Shampoo"/>
    <x v="0"/>
    <s v="Sparkle &amp; Shine"/>
    <x v="4"/>
    <x v="1"/>
    <x v="4"/>
    <x v="1"/>
    <n v="7224"/>
    <n v="37282"/>
    <n v="15078"/>
    <n v="77987"/>
    <n v="100499"/>
    <n v="520429"/>
  </r>
  <r>
    <s v="Shampoo"/>
    <x v="0"/>
    <s v="Sparkle &amp; Shine"/>
    <x v="4"/>
    <x v="1"/>
    <x v="4"/>
    <x v="2"/>
    <n v="8120"/>
    <n v="42021"/>
    <n v="23198"/>
    <n v="120008"/>
    <n v="101346"/>
    <n v="524664"/>
  </r>
  <r>
    <s v="Shampoo"/>
    <x v="0"/>
    <s v="Sparkle &amp; Shine"/>
    <x v="4"/>
    <x v="1"/>
    <x v="4"/>
    <x v="3"/>
    <n v="6090"/>
    <n v="31430"/>
    <n v="29288"/>
    <n v="151438"/>
    <n v="98483"/>
    <n v="509740"/>
  </r>
  <r>
    <s v="Shampoo"/>
    <x v="0"/>
    <s v="Sparkle &amp; Shine"/>
    <x v="4"/>
    <x v="1"/>
    <x v="4"/>
    <x v="4"/>
    <n v="6671"/>
    <n v="34433"/>
    <n v="35959"/>
    <n v="185871"/>
    <n v="95564"/>
    <n v="494382"/>
  </r>
  <r>
    <s v="Shampoo"/>
    <x v="0"/>
    <s v="Sparkle &amp; Shine"/>
    <x v="4"/>
    <x v="1"/>
    <x v="4"/>
    <x v="5"/>
    <n v="6664"/>
    <n v="34244"/>
    <n v="42623"/>
    <n v="220115"/>
    <n v="93429"/>
    <n v="483014"/>
  </r>
  <r>
    <s v="Shampoo"/>
    <x v="0"/>
    <s v="Sparkle &amp; Shine"/>
    <x v="4"/>
    <x v="1"/>
    <x v="4"/>
    <x v="6"/>
    <n v="7308"/>
    <n v="37422"/>
    <n v="49931"/>
    <n v="257537"/>
    <n v="91840"/>
    <n v="474530"/>
  </r>
  <r>
    <s v="Shampoo"/>
    <x v="0"/>
    <s v="Sparkle &amp; Shine"/>
    <x v="4"/>
    <x v="1"/>
    <x v="4"/>
    <x v="7"/>
    <n v="7343"/>
    <n v="37541"/>
    <n v="57274"/>
    <n v="295078"/>
    <n v="91476"/>
    <n v="472185"/>
  </r>
  <r>
    <s v="Shampoo"/>
    <x v="0"/>
    <s v="Sparkle &amp; Shine"/>
    <x v="4"/>
    <x v="1"/>
    <x v="4"/>
    <x v="8"/>
    <n v="5957"/>
    <n v="30604"/>
    <n v="63231"/>
    <n v="325682"/>
    <n v="89159"/>
    <n v="459921"/>
  </r>
  <r>
    <s v="Shampoo"/>
    <x v="0"/>
    <s v="Sparkle &amp; Shine"/>
    <x v="4"/>
    <x v="1"/>
    <x v="4"/>
    <x v="9"/>
    <n v="7119"/>
    <n v="36631"/>
    <n v="70350"/>
    <n v="362313"/>
    <n v="86982"/>
    <n v="448511"/>
  </r>
  <r>
    <s v="Shampoo"/>
    <x v="0"/>
    <s v="Sparkle &amp; Shine"/>
    <x v="4"/>
    <x v="1"/>
    <x v="4"/>
    <x v="10"/>
    <n v="7364"/>
    <n v="37513"/>
    <n v="77714"/>
    <n v="399826"/>
    <n v="87010"/>
    <n v="448091"/>
  </r>
  <r>
    <s v="Shampoo"/>
    <x v="0"/>
    <s v="Sparkle &amp; Shine"/>
    <x v="4"/>
    <x v="1"/>
    <x v="4"/>
    <x v="11"/>
    <n v="6629"/>
    <n v="36239"/>
    <n v="84343"/>
    <n v="436065"/>
    <n v="84343"/>
    <n v="436065"/>
  </r>
  <r>
    <s v="Shampoo"/>
    <x v="0"/>
    <s v="Sparkle &amp; Shine"/>
    <x v="4"/>
    <x v="1"/>
    <x v="5"/>
    <x v="0"/>
    <n v="6111"/>
    <n v="36456"/>
    <n v="6111"/>
    <n v="36456"/>
    <n v="82600"/>
    <n v="431816"/>
  </r>
  <r>
    <s v="Shampoo"/>
    <x v="0"/>
    <s v="Sparkle &amp; Shine"/>
    <x v="4"/>
    <x v="1"/>
    <x v="5"/>
    <x v="1"/>
    <n v="6685"/>
    <n v="40012"/>
    <n v="12796"/>
    <n v="76468"/>
    <n v="82061"/>
    <n v="434546"/>
  </r>
  <r>
    <s v="Shampoo"/>
    <x v="0"/>
    <s v="Sparkle &amp; Shine"/>
    <x v="4"/>
    <x v="1"/>
    <x v="5"/>
    <x v="2"/>
    <n v="6937"/>
    <n v="41531"/>
    <n v="19733"/>
    <n v="117999"/>
    <n v="80878"/>
    <n v="434056"/>
  </r>
  <r>
    <s v="Shampoo"/>
    <x v="0"/>
    <s v="Sparkle &amp; Shine"/>
    <x v="4"/>
    <x v="2"/>
    <x v="0"/>
    <x v="0"/>
    <n v="4893"/>
    <n v="25025"/>
    <n v="4893"/>
    <n v="25025"/>
    <n v="4893"/>
    <n v="25025"/>
  </r>
  <r>
    <s v="Shampoo"/>
    <x v="0"/>
    <s v="Sparkle &amp; Shine"/>
    <x v="4"/>
    <x v="2"/>
    <x v="0"/>
    <x v="1"/>
    <n v="4585"/>
    <n v="23541"/>
    <n v="9478"/>
    <n v="48566"/>
    <n v="9478"/>
    <n v="48566"/>
  </r>
  <r>
    <s v="Shampoo"/>
    <x v="0"/>
    <s v="Sparkle &amp; Shine"/>
    <x v="4"/>
    <x v="2"/>
    <x v="0"/>
    <x v="2"/>
    <n v="6685"/>
    <n v="34139"/>
    <n v="16163"/>
    <n v="82705"/>
    <n v="16163"/>
    <n v="82705"/>
  </r>
  <r>
    <s v="Shampoo"/>
    <x v="0"/>
    <s v="Sparkle &amp; Shine"/>
    <x v="4"/>
    <x v="2"/>
    <x v="0"/>
    <x v="3"/>
    <n v="5705"/>
    <n v="28959"/>
    <n v="21868"/>
    <n v="111664"/>
    <n v="21868"/>
    <n v="111664"/>
  </r>
  <r>
    <s v="Shampoo"/>
    <x v="0"/>
    <s v="Sparkle &amp; Shine"/>
    <x v="4"/>
    <x v="2"/>
    <x v="0"/>
    <x v="4"/>
    <n v="5418"/>
    <n v="27405"/>
    <n v="27286"/>
    <n v="139069"/>
    <n v="27286"/>
    <n v="139069"/>
  </r>
  <r>
    <s v="Shampoo"/>
    <x v="0"/>
    <s v="Sparkle &amp; Shine"/>
    <x v="4"/>
    <x v="2"/>
    <x v="0"/>
    <x v="5"/>
    <n v="4795"/>
    <n v="24150"/>
    <n v="32081"/>
    <n v="163219"/>
    <n v="32081"/>
    <n v="163219"/>
  </r>
  <r>
    <s v="Shampoo"/>
    <x v="0"/>
    <s v="Sparkle &amp; Shine"/>
    <x v="4"/>
    <x v="2"/>
    <x v="0"/>
    <x v="6"/>
    <n v="5019"/>
    <n v="25207"/>
    <n v="37100"/>
    <n v="188426"/>
    <n v="37100"/>
    <n v="188426"/>
  </r>
  <r>
    <s v="Shampoo"/>
    <x v="0"/>
    <s v="Sparkle &amp; Shine"/>
    <x v="4"/>
    <x v="2"/>
    <x v="0"/>
    <x v="7"/>
    <n v="4067"/>
    <n v="20552"/>
    <n v="41167"/>
    <n v="208978"/>
    <n v="41167"/>
    <n v="208978"/>
  </r>
  <r>
    <s v="Shampoo"/>
    <x v="0"/>
    <s v="Sparkle &amp; Shine"/>
    <x v="4"/>
    <x v="2"/>
    <x v="0"/>
    <x v="8"/>
    <n v="5810"/>
    <n v="29680"/>
    <n v="46977"/>
    <n v="238658"/>
    <n v="46977"/>
    <n v="238658"/>
  </r>
  <r>
    <s v="Shampoo"/>
    <x v="0"/>
    <s v="Sparkle &amp; Shine"/>
    <x v="4"/>
    <x v="2"/>
    <x v="0"/>
    <x v="9"/>
    <n v="6258"/>
    <n v="31675"/>
    <n v="53235"/>
    <n v="270333"/>
    <n v="53235"/>
    <n v="270333"/>
  </r>
  <r>
    <s v="Shampoo"/>
    <x v="0"/>
    <s v="Sparkle &amp; Shine"/>
    <x v="4"/>
    <x v="2"/>
    <x v="0"/>
    <x v="10"/>
    <n v="4515"/>
    <n v="23114"/>
    <n v="57750"/>
    <n v="293447"/>
    <n v="57750"/>
    <n v="293447"/>
  </r>
  <r>
    <s v="Shampoo"/>
    <x v="0"/>
    <s v="Sparkle &amp; Shine"/>
    <x v="4"/>
    <x v="2"/>
    <x v="0"/>
    <x v="11"/>
    <n v="4851"/>
    <n v="24682"/>
    <n v="62601"/>
    <n v="318129"/>
    <n v="62601"/>
    <n v="318129"/>
  </r>
  <r>
    <s v="Shampoo"/>
    <x v="0"/>
    <s v="Sparkle &amp; Shine"/>
    <x v="4"/>
    <x v="2"/>
    <x v="1"/>
    <x v="0"/>
    <n v="5957"/>
    <n v="30289"/>
    <n v="5957"/>
    <n v="30289"/>
    <n v="63665"/>
    <n v="323393"/>
  </r>
  <r>
    <s v="Shampoo"/>
    <x v="0"/>
    <s v="Sparkle &amp; Shine"/>
    <x v="4"/>
    <x v="2"/>
    <x v="1"/>
    <x v="1"/>
    <n v="7084"/>
    <n v="36274"/>
    <n v="13041"/>
    <n v="66563"/>
    <n v="66164"/>
    <n v="336126"/>
  </r>
  <r>
    <s v="Shampoo"/>
    <x v="0"/>
    <s v="Sparkle &amp; Shine"/>
    <x v="4"/>
    <x v="2"/>
    <x v="1"/>
    <x v="2"/>
    <n v="7126"/>
    <n v="36120"/>
    <n v="20167"/>
    <n v="102683"/>
    <n v="66605"/>
    <n v="338107"/>
  </r>
  <r>
    <s v="Shampoo"/>
    <x v="0"/>
    <s v="Sparkle &amp; Shine"/>
    <x v="4"/>
    <x v="2"/>
    <x v="1"/>
    <x v="3"/>
    <n v="5656"/>
    <n v="28756"/>
    <n v="25823"/>
    <n v="131439"/>
    <n v="66556"/>
    <n v="337904"/>
  </r>
  <r>
    <s v="Shampoo"/>
    <x v="0"/>
    <s v="Sparkle &amp; Shine"/>
    <x v="4"/>
    <x v="2"/>
    <x v="1"/>
    <x v="4"/>
    <n v="9373"/>
    <n v="47341"/>
    <n v="35196"/>
    <n v="178780"/>
    <n v="70511"/>
    <n v="357840"/>
  </r>
  <r>
    <s v="Shampoo"/>
    <x v="0"/>
    <s v="Sparkle &amp; Shine"/>
    <x v="4"/>
    <x v="2"/>
    <x v="1"/>
    <x v="5"/>
    <n v="6825"/>
    <n v="34314"/>
    <n v="42021"/>
    <n v="213094"/>
    <n v="72541"/>
    <n v="368004"/>
  </r>
  <r>
    <s v="Shampoo"/>
    <x v="0"/>
    <s v="Sparkle &amp; Shine"/>
    <x v="4"/>
    <x v="2"/>
    <x v="1"/>
    <x v="6"/>
    <n v="5957"/>
    <n v="30121"/>
    <n v="47978"/>
    <n v="243215"/>
    <n v="73479"/>
    <n v="372918"/>
  </r>
  <r>
    <s v="Shampoo"/>
    <x v="0"/>
    <s v="Sparkle &amp; Shine"/>
    <x v="4"/>
    <x v="2"/>
    <x v="1"/>
    <x v="7"/>
    <n v="5460"/>
    <n v="27762"/>
    <n v="53438"/>
    <n v="270977"/>
    <n v="74872"/>
    <n v="380128"/>
  </r>
  <r>
    <s v="Shampoo"/>
    <x v="0"/>
    <s v="Sparkle &amp; Shine"/>
    <x v="4"/>
    <x v="2"/>
    <x v="1"/>
    <x v="8"/>
    <n v="5026"/>
    <n v="25683"/>
    <n v="58464"/>
    <n v="296660"/>
    <n v="74088"/>
    <n v="376131"/>
  </r>
  <r>
    <s v="Shampoo"/>
    <x v="0"/>
    <s v="Sparkle &amp; Shine"/>
    <x v="4"/>
    <x v="2"/>
    <x v="1"/>
    <x v="9"/>
    <n v="7581"/>
    <n v="38647"/>
    <n v="66045"/>
    <n v="335307"/>
    <n v="75411"/>
    <n v="383103"/>
  </r>
  <r>
    <s v="Shampoo"/>
    <x v="0"/>
    <s v="Sparkle &amp; Shine"/>
    <x v="4"/>
    <x v="2"/>
    <x v="1"/>
    <x v="10"/>
    <n v="7021"/>
    <n v="36043"/>
    <n v="73066"/>
    <n v="371350"/>
    <n v="77917"/>
    <n v="396032"/>
  </r>
  <r>
    <s v="Shampoo"/>
    <x v="0"/>
    <s v="Sparkle &amp; Shine"/>
    <x v="4"/>
    <x v="2"/>
    <x v="1"/>
    <x v="11"/>
    <n v="6097"/>
    <n v="31073"/>
    <n v="79163"/>
    <n v="402423"/>
    <n v="79163"/>
    <n v="402423"/>
  </r>
  <r>
    <s v="Shampoo"/>
    <x v="0"/>
    <s v="Sparkle &amp; Shine"/>
    <x v="4"/>
    <x v="2"/>
    <x v="2"/>
    <x v="0"/>
    <n v="6321"/>
    <n v="32186"/>
    <n v="6321"/>
    <n v="32186"/>
    <n v="79527"/>
    <n v="404320"/>
  </r>
  <r>
    <s v="Shampoo"/>
    <x v="0"/>
    <s v="Sparkle &amp; Shine"/>
    <x v="4"/>
    <x v="2"/>
    <x v="2"/>
    <x v="1"/>
    <n v="5600"/>
    <n v="28665"/>
    <n v="11921"/>
    <n v="60851"/>
    <n v="78043"/>
    <n v="396711"/>
  </r>
  <r>
    <s v="Shampoo"/>
    <x v="0"/>
    <s v="Sparkle &amp; Shine"/>
    <x v="4"/>
    <x v="2"/>
    <x v="2"/>
    <x v="2"/>
    <n v="8673"/>
    <n v="43771"/>
    <n v="20594"/>
    <n v="104622"/>
    <n v="79590"/>
    <n v="404362"/>
  </r>
  <r>
    <s v="Shampoo"/>
    <x v="0"/>
    <s v="Sparkle &amp; Shine"/>
    <x v="4"/>
    <x v="2"/>
    <x v="2"/>
    <x v="3"/>
    <n v="5635"/>
    <n v="28707"/>
    <n v="26229"/>
    <n v="133329"/>
    <n v="79569"/>
    <n v="404313"/>
  </r>
  <r>
    <s v="Shampoo"/>
    <x v="0"/>
    <s v="Sparkle &amp; Shine"/>
    <x v="4"/>
    <x v="2"/>
    <x v="2"/>
    <x v="4"/>
    <n v="4865"/>
    <n v="24633"/>
    <n v="31094"/>
    <n v="157962"/>
    <n v="75061"/>
    <n v="381605"/>
  </r>
  <r>
    <s v="Shampoo"/>
    <x v="0"/>
    <s v="Sparkle &amp; Shine"/>
    <x v="4"/>
    <x v="2"/>
    <x v="2"/>
    <x v="5"/>
    <n v="5313"/>
    <n v="26901"/>
    <n v="36407"/>
    <n v="184863"/>
    <n v="73549"/>
    <n v="374192"/>
  </r>
  <r>
    <s v="Shampoo"/>
    <x v="0"/>
    <s v="Sparkle &amp; Shine"/>
    <x v="4"/>
    <x v="2"/>
    <x v="2"/>
    <x v="6"/>
    <n v="4809"/>
    <n v="24234"/>
    <n v="41216"/>
    <n v="209097"/>
    <n v="72401"/>
    <n v="368305"/>
  </r>
  <r>
    <s v="Shampoo"/>
    <x v="0"/>
    <s v="Sparkle &amp; Shine"/>
    <x v="4"/>
    <x v="2"/>
    <x v="2"/>
    <x v="7"/>
    <n v="4403"/>
    <n v="22302"/>
    <n v="45619"/>
    <n v="231399"/>
    <n v="71344"/>
    <n v="362845"/>
  </r>
  <r>
    <s v="Shampoo"/>
    <x v="0"/>
    <s v="Sparkle &amp; Shine"/>
    <x v="4"/>
    <x v="2"/>
    <x v="2"/>
    <x v="8"/>
    <n v="5537"/>
    <n v="28098"/>
    <n v="51156"/>
    <n v="259497"/>
    <n v="71855"/>
    <n v="365260"/>
  </r>
  <r>
    <s v="Shampoo"/>
    <x v="0"/>
    <s v="Sparkle &amp; Shine"/>
    <x v="4"/>
    <x v="2"/>
    <x v="2"/>
    <x v="9"/>
    <n v="6125"/>
    <n v="31122"/>
    <n v="57281"/>
    <n v="290619"/>
    <n v="70399"/>
    <n v="357735"/>
  </r>
  <r>
    <s v="Shampoo"/>
    <x v="0"/>
    <s v="Sparkle &amp; Shine"/>
    <x v="4"/>
    <x v="2"/>
    <x v="2"/>
    <x v="10"/>
    <n v="4914"/>
    <n v="24850"/>
    <n v="62195"/>
    <n v="315469"/>
    <n v="68292"/>
    <n v="346542"/>
  </r>
  <r>
    <s v="Shampoo"/>
    <x v="0"/>
    <s v="Sparkle &amp; Shine"/>
    <x v="4"/>
    <x v="2"/>
    <x v="2"/>
    <x v="11"/>
    <n v="5236"/>
    <n v="26964"/>
    <n v="67431"/>
    <n v="342433"/>
    <n v="67431"/>
    <n v="342433"/>
  </r>
  <r>
    <s v="Shampoo"/>
    <x v="0"/>
    <s v="Sparkle &amp; Shine"/>
    <x v="4"/>
    <x v="2"/>
    <x v="3"/>
    <x v="0"/>
    <n v="6447"/>
    <n v="34048"/>
    <n v="6447"/>
    <n v="34048"/>
    <n v="67557"/>
    <n v="344295"/>
  </r>
  <r>
    <s v="Shampoo"/>
    <x v="0"/>
    <s v="Sparkle &amp; Shine"/>
    <x v="4"/>
    <x v="2"/>
    <x v="3"/>
    <x v="1"/>
    <n v="4578"/>
    <n v="24269"/>
    <n v="11025"/>
    <n v="58317"/>
    <n v="66535"/>
    <n v="339899"/>
  </r>
  <r>
    <s v="Shampoo"/>
    <x v="0"/>
    <s v="Sparkle &amp; Shine"/>
    <x v="4"/>
    <x v="2"/>
    <x v="3"/>
    <x v="2"/>
    <n v="5474"/>
    <n v="28875"/>
    <n v="16499"/>
    <n v="87192"/>
    <n v="63336"/>
    <n v="325003"/>
  </r>
  <r>
    <s v="Shampoo"/>
    <x v="0"/>
    <s v="Sparkle &amp; Shine"/>
    <x v="4"/>
    <x v="2"/>
    <x v="3"/>
    <x v="3"/>
    <n v="5320"/>
    <n v="27923"/>
    <n v="21819"/>
    <n v="115115"/>
    <n v="63021"/>
    <n v="324219"/>
  </r>
  <r>
    <s v="Shampoo"/>
    <x v="0"/>
    <s v="Sparkle &amp; Shine"/>
    <x v="4"/>
    <x v="2"/>
    <x v="3"/>
    <x v="4"/>
    <n v="4445"/>
    <n v="23436"/>
    <n v="26264"/>
    <n v="138551"/>
    <n v="62601"/>
    <n v="323022"/>
  </r>
  <r>
    <s v="Shampoo"/>
    <x v="0"/>
    <s v="Sparkle &amp; Shine"/>
    <x v="4"/>
    <x v="2"/>
    <x v="3"/>
    <x v="5"/>
    <n v="5901"/>
    <n v="31234"/>
    <n v="32165"/>
    <n v="169785"/>
    <n v="63189"/>
    <n v="327355"/>
  </r>
  <r>
    <s v="Shampoo"/>
    <x v="0"/>
    <s v="Sparkle &amp; Shine"/>
    <x v="4"/>
    <x v="2"/>
    <x v="3"/>
    <x v="6"/>
    <n v="5404"/>
    <n v="28406"/>
    <n v="37569"/>
    <n v="198191"/>
    <n v="63784"/>
    <n v="331527"/>
  </r>
  <r>
    <s v="Shampoo"/>
    <x v="0"/>
    <s v="Sparkle &amp; Shine"/>
    <x v="4"/>
    <x v="2"/>
    <x v="3"/>
    <x v="7"/>
    <n v="3262"/>
    <n v="17171"/>
    <n v="40831"/>
    <n v="215362"/>
    <n v="62643"/>
    <n v="326396"/>
  </r>
  <r>
    <s v="Shampoo"/>
    <x v="0"/>
    <s v="Sparkle &amp; Shine"/>
    <x v="4"/>
    <x v="2"/>
    <x v="3"/>
    <x v="8"/>
    <n v="4522"/>
    <n v="23856"/>
    <n v="45353"/>
    <n v="239218"/>
    <n v="61628"/>
    <n v="322154"/>
  </r>
  <r>
    <s v="Shampoo"/>
    <x v="0"/>
    <s v="Sparkle &amp; Shine"/>
    <x v="4"/>
    <x v="2"/>
    <x v="3"/>
    <x v="9"/>
    <n v="6006"/>
    <n v="31528"/>
    <n v="51359"/>
    <n v="270746"/>
    <n v="61509"/>
    <n v="322560"/>
  </r>
  <r>
    <s v="Shampoo"/>
    <x v="0"/>
    <s v="Sparkle &amp; Shine"/>
    <x v="4"/>
    <x v="2"/>
    <x v="3"/>
    <x v="10"/>
    <n v="5677"/>
    <n v="29806"/>
    <n v="57036"/>
    <n v="300552"/>
    <n v="62272"/>
    <n v="327516"/>
  </r>
  <r>
    <s v="Shampoo"/>
    <x v="0"/>
    <s v="Sparkle &amp; Shine"/>
    <x v="4"/>
    <x v="2"/>
    <x v="3"/>
    <x v="11"/>
    <n v="5439"/>
    <n v="28588"/>
    <n v="62475"/>
    <n v="329140"/>
    <n v="62475"/>
    <n v="329140"/>
  </r>
  <r>
    <s v="Shampoo"/>
    <x v="0"/>
    <s v="Sparkle &amp; Shine"/>
    <x v="4"/>
    <x v="2"/>
    <x v="4"/>
    <x v="0"/>
    <n v="5691"/>
    <n v="30058"/>
    <n v="5691"/>
    <n v="30058"/>
    <n v="61719"/>
    <n v="325150"/>
  </r>
  <r>
    <s v="Shampoo"/>
    <x v="0"/>
    <s v="Sparkle &amp; Shine"/>
    <x v="4"/>
    <x v="2"/>
    <x v="4"/>
    <x v="1"/>
    <n v="4956"/>
    <n v="25900"/>
    <n v="10647"/>
    <n v="55958"/>
    <n v="62097"/>
    <n v="326781"/>
  </r>
  <r>
    <s v="Shampoo"/>
    <x v="0"/>
    <s v="Sparkle &amp; Shine"/>
    <x v="4"/>
    <x v="2"/>
    <x v="4"/>
    <x v="2"/>
    <n v="5614"/>
    <n v="29449"/>
    <n v="16261"/>
    <n v="85407"/>
    <n v="62237"/>
    <n v="327355"/>
  </r>
  <r>
    <s v="Shampoo"/>
    <x v="0"/>
    <s v="Sparkle &amp; Shine"/>
    <x v="4"/>
    <x v="2"/>
    <x v="4"/>
    <x v="3"/>
    <n v="3962"/>
    <n v="20755"/>
    <n v="20223"/>
    <n v="106162"/>
    <n v="60879"/>
    <n v="320187"/>
  </r>
  <r>
    <s v="Shampoo"/>
    <x v="0"/>
    <s v="Sparkle &amp; Shine"/>
    <x v="4"/>
    <x v="2"/>
    <x v="4"/>
    <x v="4"/>
    <n v="4865"/>
    <n v="25438"/>
    <n v="25088"/>
    <n v="131600"/>
    <n v="61299"/>
    <n v="322189"/>
  </r>
  <r>
    <s v="Shampoo"/>
    <x v="0"/>
    <s v="Sparkle &amp; Shine"/>
    <x v="4"/>
    <x v="2"/>
    <x v="4"/>
    <x v="5"/>
    <n v="4354"/>
    <n v="22701"/>
    <n v="29442"/>
    <n v="154301"/>
    <n v="59752"/>
    <n v="313656"/>
  </r>
  <r>
    <s v="Shampoo"/>
    <x v="0"/>
    <s v="Sparkle &amp; Shine"/>
    <x v="4"/>
    <x v="2"/>
    <x v="4"/>
    <x v="6"/>
    <n v="4963"/>
    <n v="25837"/>
    <n v="34405"/>
    <n v="180138"/>
    <n v="59311"/>
    <n v="311087"/>
  </r>
  <r>
    <s v="Shampoo"/>
    <x v="0"/>
    <s v="Sparkle &amp; Shine"/>
    <x v="4"/>
    <x v="2"/>
    <x v="4"/>
    <x v="7"/>
    <n v="3255"/>
    <n v="16842"/>
    <n v="37660"/>
    <n v="196980"/>
    <n v="59304"/>
    <n v="310758"/>
  </r>
  <r>
    <s v="Shampoo"/>
    <x v="0"/>
    <s v="Sparkle &amp; Shine"/>
    <x v="4"/>
    <x v="2"/>
    <x v="4"/>
    <x v="8"/>
    <n v="4347"/>
    <n v="22631"/>
    <n v="42007"/>
    <n v="219611"/>
    <n v="59129"/>
    <n v="309533"/>
  </r>
  <r>
    <s v="Shampoo"/>
    <x v="0"/>
    <s v="Sparkle &amp; Shine"/>
    <x v="4"/>
    <x v="2"/>
    <x v="4"/>
    <x v="9"/>
    <n v="4312"/>
    <n v="22260"/>
    <n v="46319"/>
    <n v="241871"/>
    <n v="57435"/>
    <n v="300265"/>
  </r>
  <r>
    <s v="Shampoo"/>
    <x v="0"/>
    <s v="Sparkle &amp; Shine"/>
    <x v="4"/>
    <x v="2"/>
    <x v="4"/>
    <x v="10"/>
    <n v="4634"/>
    <n v="24129"/>
    <n v="50953"/>
    <n v="266000"/>
    <n v="56392"/>
    <n v="294588"/>
  </r>
  <r>
    <s v="Shampoo"/>
    <x v="0"/>
    <s v="Sparkle &amp; Shine"/>
    <x v="4"/>
    <x v="2"/>
    <x v="4"/>
    <x v="11"/>
    <n v="4823"/>
    <n v="26453"/>
    <n v="55776"/>
    <n v="292453"/>
    <n v="55776"/>
    <n v="292453"/>
  </r>
  <r>
    <s v="Shampoo"/>
    <x v="0"/>
    <s v="Sparkle &amp; Shine"/>
    <x v="4"/>
    <x v="2"/>
    <x v="5"/>
    <x v="0"/>
    <n v="4655"/>
    <n v="27867"/>
    <n v="4655"/>
    <n v="27867"/>
    <n v="54740"/>
    <n v="290262"/>
  </r>
  <r>
    <s v="Shampoo"/>
    <x v="0"/>
    <s v="Sparkle &amp; Shine"/>
    <x v="4"/>
    <x v="2"/>
    <x v="5"/>
    <x v="1"/>
    <n v="4543"/>
    <n v="27181"/>
    <n v="9198"/>
    <n v="55048"/>
    <n v="54327"/>
    <n v="291543"/>
  </r>
  <r>
    <s v="Shampoo"/>
    <x v="0"/>
    <s v="Sparkle &amp; Shine"/>
    <x v="4"/>
    <x v="2"/>
    <x v="5"/>
    <x v="2"/>
    <n v="4893"/>
    <n v="29358"/>
    <n v="14091"/>
    <n v="84406"/>
    <n v="53606"/>
    <n v="291452"/>
  </r>
  <r>
    <s v="Shampoo"/>
    <x v="1"/>
    <s v="Apex Trading Co."/>
    <x v="5"/>
    <x v="0"/>
    <x v="0"/>
    <x v="0"/>
    <n v="32739"/>
    <n v="132146"/>
    <n v="32739"/>
    <n v="132146"/>
    <n v="32739"/>
    <n v="132146"/>
  </r>
  <r>
    <s v="Shampoo"/>
    <x v="1"/>
    <s v="Apex Trading Co."/>
    <x v="5"/>
    <x v="0"/>
    <x v="0"/>
    <x v="1"/>
    <n v="25830"/>
    <n v="107646"/>
    <n v="58569"/>
    <n v="239792"/>
    <n v="58569"/>
    <n v="239792"/>
  </r>
  <r>
    <s v="Shampoo"/>
    <x v="1"/>
    <s v="Apex Trading Co."/>
    <x v="5"/>
    <x v="0"/>
    <x v="0"/>
    <x v="2"/>
    <n v="34951"/>
    <n v="147623"/>
    <n v="93520"/>
    <n v="387415"/>
    <n v="93520"/>
    <n v="387415"/>
  </r>
  <r>
    <s v="Shampoo"/>
    <x v="1"/>
    <s v="Apex Trading Co."/>
    <x v="5"/>
    <x v="0"/>
    <x v="0"/>
    <x v="3"/>
    <n v="30387"/>
    <n v="129605"/>
    <n v="123907"/>
    <n v="517020"/>
    <n v="123907"/>
    <n v="517020"/>
  </r>
  <r>
    <s v="Shampoo"/>
    <x v="1"/>
    <s v="Apex Trading Co."/>
    <x v="5"/>
    <x v="0"/>
    <x v="0"/>
    <x v="4"/>
    <n v="37856"/>
    <n v="162505"/>
    <n v="161763"/>
    <n v="679525"/>
    <n v="161763"/>
    <n v="679525"/>
  </r>
  <r>
    <s v="Shampoo"/>
    <x v="1"/>
    <s v="Apex Trading Co."/>
    <x v="5"/>
    <x v="0"/>
    <x v="0"/>
    <x v="5"/>
    <n v="37716"/>
    <n v="166747"/>
    <n v="199479"/>
    <n v="846272"/>
    <n v="199479"/>
    <n v="846272"/>
  </r>
  <r>
    <s v="Shampoo"/>
    <x v="1"/>
    <s v="Apex Trading Co."/>
    <x v="5"/>
    <x v="0"/>
    <x v="0"/>
    <x v="6"/>
    <n v="39816"/>
    <n v="171220"/>
    <n v="239295"/>
    <n v="1017492"/>
    <n v="239295"/>
    <n v="1017492"/>
  </r>
  <r>
    <s v="Shampoo"/>
    <x v="1"/>
    <s v="Apex Trading Co."/>
    <x v="5"/>
    <x v="0"/>
    <x v="0"/>
    <x v="7"/>
    <n v="29974"/>
    <n v="131005"/>
    <n v="269269"/>
    <n v="1148497"/>
    <n v="269269"/>
    <n v="1148497"/>
  </r>
  <r>
    <s v="Shampoo"/>
    <x v="1"/>
    <s v="Apex Trading Co."/>
    <x v="5"/>
    <x v="0"/>
    <x v="0"/>
    <x v="8"/>
    <n v="22701"/>
    <n v="110222"/>
    <n v="291970"/>
    <n v="1258719"/>
    <n v="291970"/>
    <n v="1258719"/>
  </r>
  <r>
    <s v="Shampoo"/>
    <x v="1"/>
    <s v="Apex Trading Co."/>
    <x v="5"/>
    <x v="0"/>
    <x v="0"/>
    <x v="9"/>
    <n v="23226"/>
    <n v="122332"/>
    <n v="315196"/>
    <n v="1381051"/>
    <n v="315196"/>
    <n v="1381051"/>
  </r>
  <r>
    <s v="Shampoo"/>
    <x v="1"/>
    <s v="Apex Trading Co."/>
    <x v="5"/>
    <x v="0"/>
    <x v="0"/>
    <x v="10"/>
    <n v="21217"/>
    <n v="120351"/>
    <n v="336413"/>
    <n v="1501402"/>
    <n v="336413"/>
    <n v="1501402"/>
  </r>
  <r>
    <s v="Shampoo"/>
    <x v="1"/>
    <s v="Apex Trading Co."/>
    <x v="5"/>
    <x v="0"/>
    <x v="0"/>
    <x v="11"/>
    <n v="17227"/>
    <n v="98686"/>
    <n v="353640"/>
    <n v="1600088"/>
    <n v="353640"/>
    <n v="1600088"/>
  </r>
  <r>
    <s v="Shampoo"/>
    <x v="1"/>
    <s v="Apex Trading Co."/>
    <x v="5"/>
    <x v="0"/>
    <x v="1"/>
    <x v="0"/>
    <n v="21042"/>
    <n v="125307"/>
    <n v="21042"/>
    <n v="125307"/>
    <n v="341943"/>
    <n v="1593249"/>
  </r>
  <r>
    <s v="Shampoo"/>
    <x v="1"/>
    <s v="Apex Trading Co."/>
    <x v="5"/>
    <x v="0"/>
    <x v="1"/>
    <x v="1"/>
    <n v="17297"/>
    <n v="105574"/>
    <n v="38339"/>
    <n v="230881"/>
    <n v="333410"/>
    <n v="1591177"/>
  </r>
  <r>
    <s v="Shampoo"/>
    <x v="1"/>
    <s v="Apex Trading Co."/>
    <x v="5"/>
    <x v="0"/>
    <x v="1"/>
    <x v="2"/>
    <n v="19243"/>
    <n v="119000"/>
    <n v="57582"/>
    <n v="349881"/>
    <n v="317702"/>
    <n v="1562554"/>
  </r>
  <r>
    <s v="Shampoo"/>
    <x v="1"/>
    <s v="Apex Trading Co."/>
    <x v="5"/>
    <x v="0"/>
    <x v="1"/>
    <x v="3"/>
    <n v="14826"/>
    <n v="91959"/>
    <n v="72408"/>
    <n v="441840"/>
    <n v="302141"/>
    <n v="1524908"/>
  </r>
  <r>
    <s v="Shampoo"/>
    <x v="1"/>
    <s v="Apex Trading Co."/>
    <x v="5"/>
    <x v="0"/>
    <x v="1"/>
    <x v="4"/>
    <n v="16695"/>
    <n v="103173"/>
    <n v="89103"/>
    <n v="545013"/>
    <n v="280980"/>
    <n v="1465576"/>
  </r>
  <r>
    <s v="Shampoo"/>
    <x v="1"/>
    <s v="Apex Trading Co."/>
    <x v="5"/>
    <x v="0"/>
    <x v="1"/>
    <x v="5"/>
    <n v="14770"/>
    <n v="91490"/>
    <n v="103873"/>
    <n v="636503"/>
    <n v="258034"/>
    <n v="1390319"/>
  </r>
  <r>
    <s v="Shampoo"/>
    <x v="1"/>
    <s v="Apex Trading Co."/>
    <x v="5"/>
    <x v="0"/>
    <x v="1"/>
    <x v="6"/>
    <n v="14651"/>
    <n v="91882"/>
    <n v="118524"/>
    <n v="728385"/>
    <n v="232869"/>
    <n v="1310981"/>
  </r>
  <r>
    <s v="Shampoo"/>
    <x v="1"/>
    <s v="Apex Trading Co."/>
    <x v="5"/>
    <x v="0"/>
    <x v="1"/>
    <x v="7"/>
    <n v="16541"/>
    <n v="100436"/>
    <n v="135065"/>
    <n v="828821"/>
    <n v="219436"/>
    <n v="1280412"/>
  </r>
  <r>
    <s v="Shampoo"/>
    <x v="1"/>
    <s v="Apex Trading Co."/>
    <x v="5"/>
    <x v="0"/>
    <x v="1"/>
    <x v="8"/>
    <n v="17318"/>
    <n v="107422"/>
    <n v="152383"/>
    <n v="936243"/>
    <n v="214053"/>
    <n v="1277612"/>
  </r>
  <r>
    <s v="Shampoo"/>
    <x v="1"/>
    <s v="Apex Trading Co."/>
    <x v="5"/>
    <x v="0"/>
    <x v="1"/>
    <x v="9"/>
    <n v="17990"/>
    <n v="110894"/>
    <n v="170373"/>
    <n v="1047137"/>
    <n v="208817"/>
    <n v="1266174"/>
  </r>
  <r>
    <s v="Shampoo"/>
    <x v="1"/>
    <s v="Apex Trading Co."/>
    <x v="5"/>
    <x v="0"/>
    <x v="1"/>
    <x v="10"/>
    <n v="17192"/>
    <n v="108661"/>
    <n v="187565"/>
    <n v="1155798"/>
    <n v="204792"/>
    <n v="1254484"/>
  </r>
  <r>
    <s v="Shampoo"/>
    <x v="1"/>
    <s v="Apex Trading Co."/>
    <x v="5"/>
    <x v="0"/>
    <x v="1"/>
    <x v="11"/>
    <n v="16058"/>
    <n v="101759"/>
    <n v="203623"/>
    <n v="1257557"/>
    <n v="203623"/>
    <n v="1257557"/>
  </r>
  <r>
    <s v="Shampoo"/>
    <x v="1"/>
    <s v="Apex Trading Co."/>
    <x v="5"/>
    <x v="0"/>
    <x v="2"/>
    <x v="0"/>
    <n v="19250"/>
    <n v="120232"/>
    <n v="19250"/>
    <n v="120232"/>
    <n v="201831"/>
    <n v="1252482"/>
  </r>
  <r>
    <s v="Shampoo"/>
    <x v="1"/>
    <s v="Apex Trading Co."/>
    <x v="5"/>
    <x v="0"/>
    <x v="2"/>
    <x v="1"/>
    <n v="15883"/>
    <n v="98266"/>
    <n v="35133"/>
    <n v="218498"/>
    <n v="200417"/>
    <n v="1245174"/>
  </r>
  <r>
    <s v="Shampoo"/>
    <x v="1"/>
    <s v="Apex Trading Co."/>
    <x v="5"/>
    <x v="0"/>
    <x v="2"/>
    <x v="2"/>
    <n v="20909"/>
    <n v="130711"/>
    <n v="56042"/>
    <n v="349209"/>
    <n v="202083"/>
    <n v="1256885"/>
  </r>
  <r>
    <s v="Shampoo"/>
    <x v="1"/>
    <s v="Apex Trading Co."/>
    <x v="5"/>
    <x v="0"/>
    <x v="2"/>
    <x v="3"/>
    <n v="23352"/>
    <n v="144109"/>
    <n v="79394"/>
    <n v="493318"/>
    <n v="210609"/>
    <n v="1309035"/>
  </r>
  <r>
    <s v="Shampoo"/>
    <x v="1"/>
    <s v="Apex Trading Co."/>
    <x v="5"/>
    <x v="0"/>
    <x v="2"/>
    <x v="4"/>
    <n v="16212"/>
    <n v="102200"/>
    <n v="95606"/>
    <n v="595518"/>
    <n v="210126"/>
    <n v="1308062"/>
  </r>
  <r>
    <s v="Shampoo"/>
    <x v="1"/>
    <s v="Apex Trading Co."/>
    <x v="5"/>
    <x v="0"/>
    <x v="2"/>
    <x v="5"/>
    <n v="17745"/>
    <n v="109088"/>
    <n v="113351"/>
    <n v="704606"/>
    <n v="213101"/>
    <n v="1325660"/>
  </r>
  <r>
    <s v="Shampoo"/>
    <x v="1"/>
    <s v="Apex Trading Co."/>
    <x v="5"/>
    <x v="0"/>
    <x v="2"/>
    <x v="6"/>
    <n v="20454"/>
    <n v="124418"/>
    <n v="133805"/>
    <n v="829024"/>
    <n v="218904"/>
    <n v="1358196"/>
  </r>
  <r>
    <s v="Shampoo"/>
    <x v="1"/>
    <s v="Apex Trading Co."/>
    <x v="5"/>
    <x v="0"/>
    <x v="2"/>
    <x v="7"/>
    <n v="16828"/>
    <n v="101906"/>
    <n v="150633"/>
    <n v="930930"/>
    <n v="219191"/>
    <n v="1359666"/>
  </r>
  <r>
    <s v="Shampoo"/>
    <x v="1"/>
    <s v="Apex Trading Co."/>
    <x v="5"/>
    <x v="0"/>
    <x v="2"/>
    <x v="8"/>
    <n v="19971"/>
    <n v="120757"/>
    <n v="170604"/>
    <n v="1051687"/>
    <n v="221844"/>
    <n v="1373001"/>
  </r>
  <r>
    <s v="Shampoo"/>
    <x v="1"/>
    <s v="Apex Trading Co."/>
    <x v="5"/>
    <x v="0"/>
    <x v="2"/>
    <x v="9"/>
    <n v="18438"/>
    <n v="110628"/>
    <n v="189042"/>
    <n v="1162315"/>
    <n v="222292"/>
    <n v="1372735"/>
  </r>
  <r>
    <s v="Shampoo"/>
    <x v="1"/>
    <s v="Apex Trading Co."/>
    <x v="5"/>
    <x v="0"/>
    <x v="2"/>
    <x v="10"/>
    <n v="15358"/>
    <n v="91777"/>
    <n v="204400"/>
    <n v="1254092"/>
    <n v="220458"/>
    <n v="1355851"/>
  </r>
  <r>
    <s v="Shampoo"/>
    <x v="1"/>
    <s v="Apex Trading Co."/>
    <x v="5"/>
    <x v="0"/>
    <x v="2"/>
    <x v="11"/>
    <n v="17388"/>
    <n v="104188"/>
    <n v="221788"/>
    <n v="1358280"/>
    <n v="221788"/>
    <n v="1358280"/>
  </r>
  <r>
    <s v="Shampoo"/>
    <x v="1"/>
    <s v="Apex Trading Co."/>
    <x v="5"/>
    <x v="0"/>
    <x v="3"/>
    <x v="0"/>
    <n v="17752"/>
    <n v="106281"/>
    <n v="17752"/>
    <n v="106281"/>
    <n v="220290"/>
    <n v="1344329"/>
  </r>
  <r>
    <s v="Shampoo"/>
    <x v="1"/>
    <s v="Apex Trading Co."/>
    <x v="5"/>
    <x v="0"/>
    <x v="3"/>
    <x v="1"/>
    <n v="15624"/>
    <n v="93240"/>
    <n v="33376"/>
    <n v="199521"/>
    <n v="220031"/>
    <n v="1339303"/>
  </r>
  <r>
    <s v="Shampoo"/>
    <x v="1"/>
    <s v="Apex Trading Co."/>
    <x v="5"/>
    <x v="0"/>
    <x v="3"/>
    <x v="2"/>
    <n v="16961"/>
    <n v="101675"/>
    <n v="50337"/>
    <n v="301196"/>
    <n v="216083"/>
    <n v="1310267"/>
  </r>
  <r>
    <s v="Shampoo"/>
    <x v="1"/>
    <s v="Apex Trading Co."/>
    <x v="5"/>
    <x v="0"/>
    <x v="3"/>
    <x v="3"/>
    <n v="16401"/>
    <n v="97713"/>
    <n v="66738"/>
    <n v="398909"/>
    <n v="209132"/>
    <n v="1263871"/>
  </r>
  <r>
    <s v="Shampoo"/>
    <x v="1"/>
    <s v="Apex Trading Co."/>
    <x v="5"/>
    <x v="0"/>
    <x v="3"/>
    <x v="4"/>
    <n v="14917"/>
    <n v="88739"/>
    <n v="81655"/>
    <n v="487648"/>
    <n v="207837"/>
    <n v="1250410"/>
  </r>
  <r>
    <s v="Shampoo"/>
    <x v="1"/>
    <s v="Apex Trading Co."/>
    <x v="5"/>
    <x v="0"/>
    <x v="3"/>
    <x v="5"/>
    <n v="16856"/>
    <n v="100457"/>
    <n v="98511"/>
    <n v="588105"/>
    <n v="206948"/>
    <n v="1241779"/>
  </r>
  <r>
    <s v="Shampoo"/>
    <x v="1"/>
    <s v="Apex Trading Co."/>
    <x v="5"/>
    <x v="0"/>
    <x v="3"/>
    <x v="6"/>
    <n v="16688"/>
    <n v="99407"/>
    <n v="115199"/>
    <n v="687512"/>
    <n v="203182"/>
    <n v="1216768"/>
  </r>
  <r>
    <s v="Shampoo"/>
    <x v="1"/>
    <s v="Apex Trading Co."/>
    <x v="5"/>
    <x v="0"/>
    <x v="3"/>
    <x v="7"/>
    <n v="12971"/>
    <n v="77196"/>
    <n v="128170"/>
    <n v="764708"/>
    <n v="199325"/>
    <n v="1192058"/>
  </r>
  <r>
    <s v="Shampoo"/>
    <x v="1"/>
    <s v="Apex Trading Co."/>
    <x v="5"/>
    <x v="0"/>
    <x v="3"/>
    <x v="8"/>
    <n v="13713"/>
    <n v="81634"/>
    <n v="141883"/>
    <n v="846342"/>
    <n v="193067"/>
    <n v="1152935"/>
  </r>
  <r>
    <s v="Shampoo"/>
    <x v="1"/>
    <s v="Apex Trading Co."/>
    <x v="5"/>
    <x v="0"/>
    <x v="3"/>
    <x v="9"/>
    <n v="12201"/>
    <n v="72590"/>
    <n v="154084"/>
    <n v="918932"/>
    <n v="186830"/>
    <n v="1114897"/>
  </r>
  <r>
    <s v="Shampoo"/>
    <x v="1"/>
    <s v="Apex Trading Co."/>
    <x v="5"/>
    <x v="0"/>
    <x v="3"/>
    <x v="10"/>
    <n v="10976"/>
    <n v="65331"/>
    <n v="165060"/>
    <n v="984263"/>
    <n v="182448"/>
    <n v="1088451"/>
  </r>
  <r>
    <s v="Shampoo"/>
    <x v="1"/>
    <s v="Apex Trading Co."/>
    <x v="5"/>
    <x v="0"/>
    <x v="3"/>
    <x v="11"/>
    <n v="11837"/>
    <n v="71036"/>
    <n v="176897"/>
    <n v="1055299"/>
    <n v="176897"/>
    <n v="1055299"/>
  </r>
  <r>
    <s v="Shampoo"/>
    <x v="1"/>
    <s v="Apex Trading Co."/>
    <x v="5"/>
    <x v="0"/>
    <x v="4"/>
    <x v="0"/>
    <n v="10150"/>
    <n v="61754"/>
    <n v="10150"/>
    <n v="61754"/>
    <n v="169295"/>
    <n v="1010772"/>
  </r>
  <r>
    <s v="Shampoo"/>
    <x v="1"/>
    <s v="Apex Trading Co."/>
    <x v="5"/>
    <x v="0"/>
    <x v="4"/>
    <x v="1"/>
    <n v="9982"/>
    <n v="60711"/>
    <n v="20132"/>
    <n v="122465"/>
    <n v="163653"/>
    <n v="978243"/>
  </r>
  <r>
    <s v="Shampoo"/>
    <x v="1"/>
    <s v="Apex Trading Co."/>
    <x v="5"/>
    <x v="0"/>
    <x v="4"/>
    <x v="2"/>
    <n v="9800"/>
    <n v="59696"/>
    <n v="29932"/>
    <n v="182161"/>
    <n v="156492"/>
    <n v="936264"/>
  </r>
  <r>
    <s v="Shampoo"/>
    <x v="1"/>
    <s v="Apex Trading Co."/>
    <x v="5"/>
    <x v="0"/>
    <x v="4"/>
    <x v="3"/>
    <n v="10164"/>
    <n v="61901"/>
    <n v="40096"/>
    <n v="244062"/>
    <n v="150255"/>
    <n v="900452"/>
  </r>
  <r>
    <s v="Shampoo"/>
    <x v="1"/>
    <s v="Apex Trading Co."/>
    <x v="5"/>
    <x v="0"/>
    <x v="4"/>
    <x v="4"/>
    <n v="10479"/>
    <n v="63812"/>
    <n v="50575"/>
    <n v="307874"/>
    <n v="145817"/>
    <n v="875525"/>
  </r>
  <r>
    <s v="Shampoo"/>
    <x v="1"/>
    <s v="Apex Trading Co."/>
    <x v="5"/>
    <x v="0"/>
    <x v="4"/>
    <x v="5"/>
    <n v="9128"/>
    <n v="55566"/>
    <n v="59703"/>
    <n v="363440"/>
    <n v="138089"/>
    <n v="830634"/>
  </r>
  <r>
    <s v="Shampoo"/>
    <x v="1"/>
    <s v="Apex Trading Co."/>
    <x v="5"/>
    <x v="0"/>
    <x v="4"/>
    <x v="6"/>
    <n v="9506"/>
    <n v="57904"/>
    <n v="69209"/>
    <n v="421344"/>
    <n v="130907"/>
    <n v="789131"/>
  </r>
  <r>
    <s v="Shampoo"/>
    <x v="1"/>
    <s v="Apex Trading Co."/>
    <x v="5"/>
    <x v="0"/>
    <x v="4"/>
    <x v="7"/>
    <n v="9884"/>
    <n v="60235"/>
    <n v="79093"/>
    <n v="481579"/>
    <n v="127820"/>
    <n v="772170"/>
  </r>
  <r>
    <s v="Shampoo"/>
    <x v="1"/>
    <s v="Apex Trading Co."/>
    <x v="5"/>
    <x v="0"/>
    <x v="4"/>
    <x v="8"/>
    <n v="9975"/>
    <n v="60781"/>
    <n v="89068"/>
    <n v="542360"/>
    <n v="124082"/>
    <n v="751317"/>
  </r>
  <r>
    <s v="Shampoo"/>
    <x v="1"/>
    <s v="Apex Trading Co."/>
    <x v="5"/>
    <x v="0"/>
    <x v="4"/>
    <x v="9"/>
    <n v="11452"/>
    <n v="75495"/>
    <n v="100520"/>
    <n v="617855"/>
    <n v="123333"/>
    <n v="754222"/>
  </r>
  <r>
    <s v="Shampoo"/>
    <x v="1"/>
    <s v="Apex Trading Co."/>
    <x v="5"/>
    <x v="0"/>
    <x v="4"/>
    <x v="10"/>
    <n v="9100"/>
    <n v="61439"/>
    <n v="109620"/>
    <n v="679294"/>
    <n v="121457"/>
    <n v="750330"/>
  </r>
  <r>
    <s v="Shampoo"/>
    <x v="1"/>
    <s v="Apex Trading Co."/>
    <x v="5"/>
    <x v="0"/>
    <x v="4"/>
    <x v="11"/>
    <n v="9548"/>
    <n v="67039"/>
    <n v="119168"/>
    <n v="746333"/>
    <n v="119168"/>
    <n v="746333"/>
  </r>
  <r>
    <s v="Shampoo"/>
    <x v="1"/>
    <s v="Apex Trading Co."/>
    <x v="5"/>
    <x v="0"/>
    <x v="5"/>
    <x v="0"/>
    <n v="8953"/>
    <n v="66997"/>
    <n v="8953"/>
    <n v="66997"/>
    <n v="117971"/>
    <n v="751576"/>
  </r>
  <r>
    <s v="Shampoo"/>
    <x v="1"/>
    <s v="Apex Trading Co."/>
    <x v="5"/>
    <x v="0"/>
    <x v="5"/>
    <x v="1"/>
    <n v="8659"/>
    <n v="64883"/>
    <n v="17612"/>
    <n v="131880"/>
    <n v="116648"/>
    <n v="755748"/>
  </r>
  <r>
    <s v="Shampoo"/>
    <x v="1"/>
    <s v="Apex Trading Co."/>
    <x v="5"/>
    <x v="0"/>
    <x v="5"/>
    <x v="2"/>
    <n v="8393"/>
    <n v="62888"/>
    <n v="26005"/>
    <n v="194768"/>
    <n v="115241"/>
    <n v="758940"/>
  </r>
  <r>
    <s v="Shampoo"/>
    <x v="1"/>
    <s v="Apex Trading Co."/>
    <x v="5"/>
    <x v="1"/>
    <x v="0"/>
    <x v="0"/>
    <n v="19789"/>
    <n v="82110"/>
    <n v="19789"/>
    <n v="82110"/>
    <n v="19789"/>
    <n v="82110"/>
  </r>
  <r>
    <s v="Shampoo"/>
    <x v="1"/>
    <s v="Apex Trading Co."/>
    <x v="5"/>
    <x v="1"/>
    <x v="0"/>
    <x v="1"/>
    <n v="19992"/>
    <n v="81501"/>
    <n v="39781"/>
    <n v="163611"/>
    <n v="39781"/>
    <n v="163611"/>
  </r>
  <r>
    <s v="Shampoo"/>
    <x v="1"/>
    <s v="Apex Trading Co."/>
    <x v="5"/>
    <x v="1"/>
    <x v="0"/>
    <x v="2"/>
    <n v="23387"/>
    <n v="99239"/>
    <n v="63168"/>
    <n v="262850"/>
    <n v="63168"/>
    <n v="262850"/>
  </r>
  <r>
    <s v="Shampoo"/>
    <x v="1"/>
    <s v="Apex Trading Co."/>
    <x v="5"/>
    <x v="1"/>
    <x v="0"/>
    <x v="3"/>
    <n v="22253"/>
    <n v="97461"/>
    <n v="85421"/>
    <n v="360311"/>
    <n v="85421"/>
    <n v="360311"/>
  </r>
  <r>
    <s v="Shampoo"/>
    <x v="1"/>
    <s v="Apex Trading Co."/>
    <x v="5"/>
    <x v="1"/>
    <x v="0"/>
    <x v="4"/>
    <n v="24927"/>
    <n v="108304"/>
    <n v="110348"/>
    <n v="468615"/>
    <n v="110348"/>
    <n v="468615"/>
  </r>
  <r>
    <s v="Shampoo"/>
    <x v="1"/>
    <s v="Apex Trading Co."/>
    <x v="5"/>
    <x v="1"/>
    <x v="0"/>
    <x v="5"/>
    <n v="27132"/>
    <n v="119245"/>
    <n v="137480"/>
    <n v="587860"/>
    <n v="137480"/>
    <n v="587860"/>
  </r>
  <r>
    <s v="Shampoo"/>
    <x v="1"/>
    <s v="Apex Trading Co."/>
    <x v="5"/>
    <x v="1"/>
    <x v="0"/>
    <x v="6"/>
    <n v="25697"/>
    <n v="112000"/>
    <n v="163177"/>
    <n v="699860"/>
    <n v="163177"/>
    <n v="699860"/>
  </r>
  <r>
    <s v="Shampoo"/>
    <x v="1"/>
    <s v="Apex Trading Co."/>
    <x v="5"/>
    <x v="1"/>
    <x v="0"/>
    <x v="7"/>
    <n v="23639"/>
    <n v="106498"/>
    <n v="186816"/>
    <n v="806358"/>
    <n v="186816"/>
    <n v="806358"/>
  </r>
  <r>
    <s v="Shampoo"/>
    <x v="1"/>
    <s v="Apex Trading Co."/>
    <x v="5"/>
    <x v="1"/>
    <x v="0"/>
    <x v="8"/>
    <n v="18494"/>
    <n v="94934"/>
    <n v="205310"/>
    <n v="901292"/>
    <n v="205310"/>
    <n v="901292"/>
  </r>
  <r>
    <s v="Shampoo"/>
    <x v="1"/>
    <s v="Apex Trading Co."/>
    <x v="5"/>
    <x v="1"/>
    <x v="0"/>
    <x v="9"/>
    <n v="23212"/>
    <n v="130767"/>
    <n v="228522"/>
    <n v="1032059"/>
    <n v="228522"/>
    <n v="1032059"/>
  </r>
  <r>
    <s v="Shampoo"/>
    <x v="1"/>
    <s v="Apex Trading Co."/>
    <x v="5"/>
    <x v="1"/>
    <x v="0"/>
    <x v="10"/>
    <n v="16107"/>
    <n v="91609"/>
    <n v="244629"/>
    <n v="1123668"/>
    <n v="244629"/>
    <n v="1123668"/>
  </r>
  <r>
    <s v="Shampoo"/>
    <x v="1"/>
    <s v="Apex Trading Co."/>
    <x v="5"/>
    <x v="1"/>
    <x v="0"/>
    <x v="11"/>
    <n v="13944"/>
    <n v="81018"/>
    <n v="258573"/>
    <n v="1204686"/>
    <n v="258573"/>
    <n v="1204686"/>
  </r>
  <r>
    <s v="Shampoo"/>
    <x v="1"/>
    <s v="Apex Trading Co."/>
    <x v="5"/>
    <x v="1"/>
    <x v="1"/>
    <x v="0"/>
    <n v="12670"/>
    <n v="76909"/>
    <n v="12670"/>
    <n v="76909"/>
    <n v="251454"/>
    <n v="1199485"/>
  </r>
  <r>
    <s v="Shampoo"/>
    <x v="1"/>
    <s v="Apex Trading Co."/>
    <x v="5"/>
    <x v="1"/>
    <x v="1"/>
    <x v="1"/>
    <n v="12278"/>
    <n v="73906"/>
    <n v="24948"/>
    <n v="150815"/>
    <n v="243740"/>
    <n v="1191890"/>
  </r>
  <r>
    <s v="Shampoo"/>
    <x v="1"/>
    <s v="Apex Trading Co."/>
    <x v="5"/>
    <x v="1"/>
    <x v="1"/>
    <x v="2"/>
    <n v="13076"/>
    <n v="80353"/>
    <n v="38024"/>
    <n v="231168"/>
    <n v="233429"/>
    <n v="1173004"/>
  </r>
  <r>
    <s v="Shampoo"/>
    <x v="1"/>
    <s v="Apex Trading Co."/>
    <x v="5"/>
    <x v="1"/>
    <x v="1"/>
    <x v="3"/>
    <n v="12222"/>
    <n v="75824"/>
    <n v="50246"/>
    <n v="306992"/>
    <n v="223398"/>
    <n v="1151367"/>
  </r>
  <r>
    <s v="Shampoo"/>
    <x v="1"/>
    <s v="Apex Trading Co."/>
    <x v="5"/>
    <x v="1"/>
    <x v="1"/>
    <x v="4"/>
    <n v="15554"/>
    <n v="99260"/>
    <n v="65800"/>
    <n v="406252"/>
    <n v="214025"/>
    <n v="1142323"/>
  </r>
  <r>
    <s v="Shampoo"/>
    <x v="1"/>
    <s v="Apex Trading Co."/>
    <x v="5"/>
    <x v="1"/>
    <x v="1"/>
    <x v="5"/>
    <n v="12558"/>
    <n v="79499"/>
    <n v="78358"/>
    <n v="485751"/>
    <n v="199451"/>
    <n v="1102577"/>
  </r>
  <r>
    <s v="Shampoo"/>
    <x v="1"/>
    <s v="Apex Trading Co."/>
    <x v="5"/>
    <x v="1"/>
    <x v="1"/>
    <x v="6"/>
    <n v="16667"/>
    <n v="101514"/>
    <n v="95025"/>
    <n v="587265"/>
    <n v="190421"/>
    <n v="1092091"/>
  </r>
  <r>
    <s v="Shampoo"/>
    <x v="1"/>
    <s v="Apex Trading Co."/>
    <x v="5"/>
    <x v="1"/>
    <x v="1"/>
    <x v="7"/>
    <n v="16191"/>
    <n v="97818"/>
    <n v="111216"/>
    <n v="685083"/>
    <n v="182973"/>
    <n v="1083411"/>
  </r>
  <r>
    <s v="Shampoo"/>
    <x v="1"/>
    <s v="Apex Trading Co."/>
    <x v="5"/>
    <x v="1"/>
    <x v="1"/>
    <x v="8"/>
    <n v="17108"/>
    <n v="105140"/>
    <n v="128324"/>
    <n v="790223"/>
    <n v="181587"/>
    <n v="1093617"/>
  </r>
  <r>
    <s v="Shampoo"/>
    <x v="1"/>
    <s v="Apex Trading Co."/>
    <x v="5"/>
    <x v="1"/>
    <x v="1"/>
    <x v="9"/>
    <n v="16401"/>
    <n v="101990"/>
    <n v="144725"/>
    <n v="892213"/>
    <n v="174776"/>
    <n v="1064840"/>
  </r>
  <r>
    <s v="Shampoo"/>
    <x v="1"/>
    <s v="Apex Trading Co."/>
    <x v="5"/>
    <x v="1"/>
    <x v="1"/>
    <x v="10"/>
    <n v="16653"/>
    <n v="103075"/>
    <n v="161378"/>
    <n v="995288"/>
    <n v="175322"/>
    <n v="1076306"/>
  </r>
  <r>
    <s v="Shampoo"/>
    <x v="1"/>
    <s v="Apex Trading Co."/>
    <x v="5"/>
    <x v="1"/>
    <x v="1"/>
    <x v="11"/>
    <n v="16198"/>
    <n v="100772"/>
    <n v="177576"/>
    <n v="1096060"/>
    <n v="177576"/>
    <n v="1096060"/>
  </r>
  <r>
    <s v="Shampoo"/>
    <x v="1"/>
    <s v="Apex Trading Co."/>
    <x v="5"/>
    <x v="1"/>
    <x v="2"/>
    <x v="0"/>
    <n v="18158"/>
    <n v="113344"/>
    <n v="18158"/>
    <n v="113344"/>
    <n v="183064"/>
    <n v="1132495"/>
  </r>
  <r>
    <s v="Shampoo"/>
    <x v="1"/>
    <s v="Apex Trading Co."/>
    <x v="5"/>
    <x v="1"/>
    <x v="2"/>
    <x v="1"/>
    <n v="16303"/>
    <n v="101101"/>
    <n v="34461"/>
    <n v="214445"/>
    <n v="187089"/>
    <n v="1159690"/>
  </r>
  <r>
    <s v="Shampoo"/>
    <x v="1"/>
    <s v="Apex Trading Co."/>
    <x v="5"/>
    <x v="1"/>
    <x v="2"/>
    <x v="2"/>
    <n v="21525"/>
    <n v="133007"/>
    <n v="55986"/>
    <n v="347452"/>
    <n v="195538"/>
    <n v="1212344"/>
  </r>
  <r>
    <s v="Shampoo"/>
    <x v="1"/>
    <s v="Apex Trading Co."/>
    <x v="5"/>
    <x v="1"/>
    <x v="2"/>
    <x v="3"/>
    <n v="19460"/>
    <n v="119805"/>
    <n v="75446"/>
    <n v="467257"/>
    <n v="202776"/>
    <n v="1256325"/>
  </r>
  <r>
    <s v="Shampoo"/>
    <x v="1"/>
    <s v="Apex Trading Co."/>
    <x v="5"/>
    <x v="1"/>
    <x v="2"/>
    <x v="4"/>
    <n v="17976"/>
    <n v="110845"/>
    <n v="93422"/>
    <n v="578102"/>
    <n v="205198"/>
    <n v="1267910"/>
  </r>
  <r>
    <s v="Shampoo"/>
    <x v="1"/>
    <s v="Apex Trading Co."/>
    <x v="5"/>
    <x v="1"/>
    <x v="2"/>
    <x v="5"/>
    <n v="19117"/>
    <n v="117138"/>
    <n v="112539"/>
    <n v="695240"/>
    <n v="211757"/>
    <n v="1305549"/>
  </r>
  <r>
    <s v="Shampoo"/>
    <x v="1"/>
    <s v="Apex Trading Co."/>
    <x v="5"/>
    <x v="1"/>
    <x v="2"/>
    <x v="6"/>
    <n v="20321"/>
    <n v="122549"/>
    <n v="132860"/>
    <n v="817789"/>
    <n v="215411"/>
    <n v="1326584"/>
  </r>
  <r>
    <s v="Shampoo"/>
    <x v="1"/>
    <s v="Apex Trading Co."/>
    <x v="5"/>
    <x v="1"/>
    <x v="2"/>
    <x v="7"/>
    <n v="18991"/>
    <n v="114569"/>
    <n v="151851"/>
    <n v="932358"/>
    <n v="218211"/>
    <n v="1343335"/>
  </r>
  <r>
    <s v="Shampoo"/>
    <x v="1"/>
    <s v="Apex Trading Co."/>
    <x v="5"/>
    <x v="1"/>
    <x v="2"/>
    <x v="8"/>
    <n v="18354"/>
    <n v="109634"/>
    <n v="170205"/>
    <n v="1041992"/>
    <n v="219457"/>
    <n v="1347829"/>
  </r>
  <r>
    <s v="Shampoo"/>
    <x v="1"/>
    <s v="Apex Trading Co."/>
    <x v="5"/>
    <x v="1"/>
    <x v="2"/>
    <x v="9"/>
    <n v="17976"/>
    <n v="107408"/>
    <n v="188181"/>
    <n v="1149400"/>
    <n v="221032"/>
    <n v="1353247"/>
  </r>
  <r>
    <s v="Shampoo"/>
    <x v="1"/>
    <s v="Apex Trading Co."/>
    <x v="5"/>
    <x v="1"/>
    <x v="2"/>
    <x v="10"/>
    <n v="14322"/>
    <n v="85477"/>
    <n v="202503"/>
    <n v="1234877"/>
    <n v="218701"/>
    <n v="1335649"/>
  </r>
  <r>
    <s v="Shampoo"/>
    <x v="1"/>
    <s v="Apex Trading Co."/>
    <x v="5"/>
    <x v="1"/>
    <x v="2"/>
    <x v="11"/>
    <n v="14665"/>
    <n v="87717"/>
    <n v="217168"/>
    <n v="1322594"/>
    <n v="217168"/>
    <n v="1322594"/>
  </r>
  <r>
    <s v="Shampoo"/>
    <x v="1"/>
    <s v="Apex Trading Co."/>
    <x v="5"/>
    <x v="1"/>
    <x v="3"/>
    <x v="0"/>
    <n v="14378"/>
    <n v="86030"/>
    <n v="14378"/>
    <n v="86030"/>
    <n v="213388"/>
    <n v="1295280"/>
  </r>
  <r>
    <s v="Shampoo"/>
    <x v="1"/>
    <s v="Apex Trading Co."/>
    <x v="5"/>
    <x v="1"/>
    <x v="3"/>
    <x v="1"/>
    <n v="13727"/>
    <n v="82075"/>
    <n v="28105"/>
    <n v="168105"/>
    <n v="210812"/>
    <n v="1276254"/>
  </r>
  <r>
    <s v="Shampoo"/>
    <x v="1"/>
    <s v="Apex Trading Co."/>
    <x v="5"/>
    <x v="1"/>
    <x v="3"/>
    <x v="2"/>
    <n v="16730"/>
    <n v="99757"/>
    <n v="44835"/>
    <n v="267862"/>
    <n v="206017"/>
    <n v="1243004"/>
  </r>
  <r>
    <s v="Shampoo"/>
    <x v="1"/>
    <s v="Apex Trading Co."/>
    <x v="5"/>
    <x v="1"/>
    <x v="3"/>
    <x v="3"/>
    <n v="14749"/>
    <n v="87836"/>
    <n v="59584"/>
    <n v="355698"/>
    <n v="201306"/>
    <n v="1211035"/>
  </r>
  <r>
    <s v="Shampoo"/>
    <x v="1"/>
    <s v="Apex Trading Co."/>
    <x v="5"/>
    <x v="1"/>
    <x v="3"/>
    <x v="4"/>
    <n v="14966"/>
    <n v="89187"/>
    <n v="74550"/>
    <n v="444885"/>
    <n v="198296"/>
    <n v="1189377"/>
  </r>
  <r>
    <s v="Shampoo"/>
    <x v="1"/>
    <s v="Apex Trading Co."/>
    <x v="5"/>
    <x v="1"/>
    <x v="3"/>
    <x v="5"/>
    <n v="14889"/>
    <n v="88711"/>
    <n v="89439"/>
    <n v="533596"/>
    <n v="194068"/>
    <n v="1160950"/>
  </r>
  <r>
    <s v="Shampoo"/>
    <x v="1"/>
    <s v="Apex Trading Co."/>
    <x v="5"/>
    <x v="1"/>
    <x v="3"/>
    <x v="6"/>
    <n v="13503"/>
    <n v="80325"/>
    <n v="102942"/>
    <n v="613921"/>
    <n v="187250"/>
    <n v="1118726"/>
  </r>
  <r>
    <s v="Shampoo"/>
    <x v="1"/>
    <s v="Apex Trading Co."/>
    <x v="5"/>
    <x v="1"/>
    <x v="3"/>
    <x v="7"/>
    <n v="9779"/>
    <n v="58226"/>
    <n v="112721"/>
    <n v="672147"/>
    <n v="178038"/>
    <n v="1062383"/>
  </r>
  <r>
    <s v="Shampoo"/>
    <x v="1"/>
    <s v="Apex Trading Co."/>
    <x v="5"/>
    <x v="1"/>
    <x v="3"/>
    <x v="8"/>
    <n v="12432"/>
    <n v="73976"/>
    <n v="125153"/>
    <n v="746123"/>
    <n v="172116"/>
    <n v="1026725"/>
  </r>
  <r>
    <s v="Shampoo"/>
    <x v="1"/>
    <s v="Apex Trading Co."/>
    <x v="5"/>
    <x v="1"/>
    <x v="3"/>
    <x v="9"/>
    <n v="11508"/>
    <n v="68439"/>
    <n v="136661"/>
    <n v="814562"/>
    <n v="165648"/>
    <n v="987756"/>
  </r>
  <r>
    <s v="Shampoo"/>
    <x v="1"/>
    <s v="Apex Trading Co."/>
    <x v="5"/>
    <x v="1"/>
    <x v="3"/>
    <x v="10"/>
    <n v="10696"/>
    <n v="63693"/>
    <n v="147357"/>
    <n v="878255"/>
    <n v="162022"/>
    <n v="965972"/>
  </r>
  <r>
    <s v="Shampoo"/>
    <x v="1"/>
    <s v="Apex Trading Co."/>
    <x v="5"/>
    <x v="1"/>
    <x v="3"/>
    <x v="11"/>
    <n v="11396"/>
    <n v="68201"/>
    <n v="158753"/>
    <n v="946456"/>
    <n v="158753"/>
    <n v="946456"/>
  </r>
  <r>
    <s v="Shampoo"/>
    <x v="1"/>
    <s v="Apex Trading Co."/>
    <x v="5"/>
    <x v="1"/>
    <x v="4"/>
    <x v="0"/>
    <n v="10066"/>
    <n v="61243"/>
    <n v="10066"/>
    <n v="61243"/>
    <n v="154441"/>
    <n v="921669"/>
  </r>
  <r>
    <s v="Shampoo"/>
    <x v="1"/>
    <s v="Apex Trading Co."/>
    <x v="5"/>
    <x v="1"/>
    <x v="4"/>
    <x v="1"/>
    <n v="9471"/>
    <n v="57659"/>
    <n v="19537"/>
    <n v="118902"/>
    <n v="150185"/>
    <n v="897253"/>
  </r>
  <r>
    <s v="Shampoo"/>
    <x v="1"/>
    <s v="Apex Trading Co."/>
    <x v="5"/>
    <x v="1"/>
    <x v="4"/>
    <x v="2"/>
    <n v="10584"/>
    <n v="64512"/>
    <n v="30121"/>
    <n v="183414"/>
    <n v="144039"/>
    <n v="862008"/>
  </r>
  <r>
    <s v="Shampoo"/>
    <x v="1"/>
    <s v="Apex Trading Co."/>
    <x v="5"/>
    <x v="1"/>
    <x v="4"/>
    <x v="3"/>
    <n v="9177"/>
    <n v="55916"/>
    <n v="39298"/>
    <n v="239330"/>
    <n v="138467"/>
    <n v="830088"/>
  </r>
  <r>
    <s v="Shampoo"/>
    <x v="1"/>
    <s v="Apex Trading Co."/>
    <x v="5"/>
    <x v="1"/>
    <x v="4"/>
    <x v="4"/>
    <n v="9660"/>
    <n v="58814"/>
    <n v="48958"/>
    <n v="298144"/>
    <n v="133161"/>
    <n v="799715"/>
  </r>
  <r>
    <s v="Shampoo"/>
    <x v="1"/>
    <s v="Apex Trading Co."/>
    <x v="5"/>
    <x v="1"/>
    <x v="4"/>
    <x v="5"/>
    <n v="9170"/>
    <n v="55832"/>
    <n v="58128"/>
    <n v="353976"/>
    <n v="127442"/>
    <n v="766836"/>
  </r>
  <r>
    <s v="Shampoo"/>
    <x v="1"/>
    <s v="Apex Trading Co."/>
    <x v="5"/>
    <x v="1"/>
    <x v="4"/>
    <x v="6"/>
    <n v="8694"/>
    <n v="52948"/>
    <n v="66822"/>
    <n v="406924"/>
    <n v="122633"/>
    <n v="739459"/>
  </r>
  <r>
    <s v="Shampoo"/>
    <x v="1"/>
    <s v="Apex Trading Co."/>
    <x v="5"/>
    <x v="1"/>
    <x v="4"/>
    <x v="7"/>
    <n v="9051"/>
    <n v="55111"/>
    <n v="75873"/>
    <n v="462035"/>
    <n v="121905"/>
    <n v="736344"/>
  </r>
  <r>
    <s v="Shampoo"/>
    <x v="1"/>
    <s v="Apex Trading Co."/>
    <x v="5"/>
    <x v="1"/>
    <x v="4"/>
    <x v="8"/>
    <n v="9884"/>
    <n v="60193"/>
    <n v="85757"/>
    <n v="522228"/>
    <n v="119357"/>
    <n v="722561"/>
  </r>
  <r>
    <s v="Shampoo"/>
    <x v="1"/>
    <s v="Apex Trading Co."/>
    <x v="5"/>
    <x v="1"/>
    <x v="4"/>
    <x v="9"/>
    <n v="12768"/>
    <n v="82810"/>
    <n v="98525"/>
    <n v="605038"/>
    <n v="120617"/>
    <n v="736932"/>
  </r>
  <r>
    <s v="Shampoo"/>
    <x v="1"/>
    <s v="Apex Trading Co."/>
    <x v="5"/>
    <x v="1"/>
    <x v="4"/>
    <x v="10"/>
    <n v="10801"/>
    <n v="72842"/>
    <n v="109326"/>
    <n v="677880"/>
    <n v="120722"/>
    <n v="746081"/>
  </r>
  <r>
    <s v="Shampoo"/>
    <x v="1"/>
    <s v="Apex Trading Co."/>
    <x v="5"/>
    <x v="1"/>
    <x v="4"/>
    <x v="11"/>
    <n v="9310"/>
    <n v="65240"/>
    <n v="118636"/>
    <n v="743120"/>
    <n v="118636"/>
    <n v="743120"/>
  </r>
  <r>
    <s v="Shampoo"/>
    <x v="1"/>
    <s v="Apex Trading Co."/>
    <x v="5"/>
    <x v="1"/>
    <x v="5"/>
    <x v="0"/>
    <n v="9282"/>
    <n v="69496"/>
    <n v="9282"/>
    <n v="69496"/>
    <n v="117852"/>
    <n v="751373"/>
  </r>
  <r>
    <s v="Shampoo"/>
    <x v="1"/>
    <s v="Apex Trading Co."/>
    <x v="5"/>
    <x v="1"/>
    <x v="5"/>
    <x v="1"/>
    <n v="9016"/>
    <n v="67501"/>
    <n v="18298"/>
    <n v="136997"/>
    <n v="117397"/>
    <n v="761215"/>
  </r>
  <r>
    <s v="Shampoo"/>
    <x v="1"/>
    <s v="Apex Trading Co."/>
    <x v="5"/>
    <x v="1"/>
    <x v="5"/>
    <x v="2"/>
    <n v="8953"/>
    <n v="66990"/>
    <n v="27251"/>
    <n v="203987"/>
    <n v="115766"/>
    <n v="763693"/>
  </r>
  <r>
    <s v="Shampoo"/>
    <x v="1"/>
    <s v="Apex Trading Co."/>
    <x v="5"/>
    <x v="2"/>
    <x v="0"/>
    <x v="0"/>
    <n v="20937"/>
    <n v="87780"/>
    <n v="20937"/>
    <n v="87780"/>
    <n v="20937"/>
    <n v="87780"/>
  </r>
  <r>
    <s v="Shampoo"/>
    <x v="1"/>
    <s v="Apex Trading Co."/>
    <x v="5"/>
    <x v="2"/>
    <x v="0"/>
    <x v="1"/>
    <n v="18823"/>
    <n v="81781"/>
    <n v="39760"/>
    <n v="169561"/>
    <n v="39760"/>
    <n v="169561"/>
  </r>
  <r>
    <s v="Shampoo"/>
    <x v="1"/>
    <s v="Apex Trading Co."/>
    <x v="5"/>
    <x v="2"/>
    <x v="0"/>
    <x v="2"/>
    <n v="23646"/>
    <n v="104188"/>
    <n v="63406"/>
    <n v="273749"/>
    <n v="63406"/>
    <n v="273749"/>
  </r>
  <r>
    <s v="Shampoo"/>
    <x v="1"/>
    <s v="Apex Trading Co."/>
    <x v="5"/>
    <x v="2"/>
    <x v="0"/>
    <x v="3"/>
    <n v="19614"/>
    <n v="85953"/>
    <n v="83020"/>
    <n v="359702"/>
    <n v="83020"/>
    <n v="359702"/>
  </r>
  <r>
    <s v="Shampoo"/>
    <x v="1"/>
    <s v="Apex Trading Co."/>
    <x v="5"/>
    <x v="2"/>
    <x v="0"/>
    <x v="4"/>
    <n v="24024"/>
    <n v="108332"/>
    <n v="107044"/>
    <n v="468034"/>
    <n v="107044"/>
    <n v="468034"/>
  </r>
  <r>
    <s v="Shampoo"/>
    <x v="1"/>
    <s v="Apex Trading Co."/>
    <x v="5"/>
    <x v="2"/>
    <x v="0"/>
    <x v="5"/>
    <n v="24955"/>
    <n v="112539"/>
    <n v="131999"/>
    <n v="580573"/>
    <n v="131999"/>
    <n v="580573"/>
  </r>
  <r>
    <s v="Shampoo"/>
    <x v="1"/>
    <s v="Apex Trading Co."/>
    <x v="5"/>
    <x v="2"/>
    <x v="0"/>
    <x v="6"/>
    <n v="23926"/>
    <n v="109424"/>
    <n v="155925"/>
    <n v="689997"/>
    <n v="155925"/>
    <n v="689997"/>
  </r>
  <r>
    <s v="Shampoo"/>
    <x v="1"/>
    <s v="Apex Trading Co."/>
    <x v="5"/>
    <x v="2"/>
    <x v="0"/>
    <x v="7"/>
    <n v="18655"/>
    <n v="87941"/>
    <n v="174580"/>
    <n v="777938"/>
    <n v="174580"/>
    <n v="777938"/>
  </r>
  <r>
    <s v="Shampoo"/>
    <x v="1"/>
    <s v="Apex Trading Co."/>
    <x v="5"/>
    <x v="2"/>
    <x v="0"/>
    <x v="8"/>
    <n v="16338"/>
    <n v="87689"/>
    <n v="190918"/>
    <n v="865627"/>
    <n v="190918"/>
    <n v="865627"/>
  </r>
  <r>
    <s v="Shampoo"/>
    <x v="1"/>
    <s v="Apex Trading Co."/>
    <x v="5"/>
    <x v="2"/>
    <x v="0"/>
    <x v="9"/>
    <n v="23135"/>
    <n v="135758"/>
    <n v="214053"/>
    <n v="1001385"/>
    <n v="214053"/>
    <n v="1001385"/>
  </r>
  <r>
    <s v="Shampoo"/>
    <x v="1"/>
    <s v="Apex Trading Co."/>
    <x v="5"/>
    <x v="2"/>
    <x v="0"/>
    <x v="10"/>
    <n v="16275"/>
    <n v="96467"/>
    <n v="230328"/>
    <n v="1097852"/>
    <n v="230328"/>
    <n v="1097852"/>
  </r>
  <r>
    <s v="Shampoo"/>
    <x v="1"/>
    <s v="Apex Trading Co."/>
    <x v="5"/>
    <x v="2"/>
    <x v="0"/>
    <x v="11"/>
    <n v="16023"/>
    <n v="92120"/>
    <n v="246351"/>
    <n v="1189972"/>
    <n v="246351"/>
    <n v="1189972"/>
  </r>
  <r>
    <s v="Shampoo"/>
    <x v="1"/>
    <s v="Apex Trading Co."/>
    <x v="5"/>
    <x v="2"/>
    <x v="1"/>
    <x v="0"/>
    <n v="14329"/>
    <n v="87234"/>
    <n v="14329"/>
    <n v="87234"/>
    <n v="239743"/>
    <n v="1189426"/>
  </r>
  <r>
    <s v="Shampoo"/>
    <x v="1"/>
    <s v="Apex Trading Co."/>
    <x v="5"/>
    <x v="2"/>
    <x v="1"/>
    <x v="1"/>
    <n v="13048"/>
    <n v="78834"/>
    <n v="27377"/>
    <n v="166068"/>
    <n v="233968"/>
    <n v="1186479"/>
  </r>
  <r>
    <s v="Shampoo"/>
    <x v="1"/>
    <s v="Apex Trading Co."/>
    <x v="5"/>
    <x v="2"/>
    <x v="1"/>
    <x v="2"/>
    <n v="14140"/>
    <n v="87255"/>
    <n v="41517"/>
    <n v="253323"/>
    <n v="224462"/>
    <n v="1169546"/>
  </r>
  <r>
    <s v="Shampoo"/>
    <x v="1"/>
    <s v="Apex Trading Co."/>
    <x v="5"/>
    <x v="2"/>
    <x v="1"/>
    <x v="3"/>
    <n v="11095"/>
    <n v="68803"/>
    <n v="52612"/>
    <n v="322126"/>
    <n v="215943"/>
    <n v="1152396"/>
  </r>
  <r>
    <s v="Shampoo"/>
    <x v="1"/>
    <s v="Apex Trading Co."/>
    <x v="5"/>
    <x v="2"/>
    <x v="1"/>
    <x v="4"/>
    <n v="11179"/>
    <n v="69048"/>
    <n v="63791"/>
    <n v="391174"/>
    <n v="203098"/>
    <n v="1113112"/>
  </r>
  <r>
    <s v="Shampoo"/>
    <x v="1"/>
    <s v="Apex Trading Co."/>
    <x v="5"/>
    <x v="2"/>
    <x v="1"/>
    <x v="5"/>
    <n v="11102"/>
    <n v="69440"/>
    <n v="74893"/>
    <n v="460614"/>
    <n v="189245"/>
    <n v="1070013"/>
  </r>
  <r>
    <s v="Shampoo"/>
    <x v="1"/>
    <s v="Apex Trading Co."/>
    <x v="5"/>
    <x v="2"/>
    <x v="1"/>
    <x v="6"/>
    <n v="11095"/>
    <n v="67627"/>
    <n v="85988"/>
    <n v="528241"/>
    <n v="176414"/>
    <n v="1028216"/>
  </r>
  <r>
    <s v="Shampoo"/>
    <x v="1"/>
    <s v="Apex Trading Co."/>
    <x v="5"/>
    <x v="2"/>
    <x v="1"/>
    <x v="7"/>
    <n v="14140"/>
    <n v="85323"/>
    <n v="100128"/>
    <n v="613564"/>
    <n v="171899"/>
    <n v="1025598"/>
  </r>
  <r>
    <s v="Shampoo"/>
    <x v="1"/>
    <s v="Apex Trading Co."/>
    <x v="5"/>
    <x v="2"/>
    <x v="1"/>
    <x v="8"/>
    <n v="14434"/>
    <n v="88928"/>
    <n v="114562"/>
    <n v="702492"/>
    <n v="169995"/>
    <n v="1026837"/>
  </r>
  <r>
    <s v="Shampoo"/>
    <x v="1"/>
    <s v="Apex Trading Co."/>
    <x v="5"/>
    <x v="2"/>
    <x v="1"/>
    <x v="9"/>
    <n v="16128"/>
    <n v="100275"/>
    <n v="130690"/>
    <n v="802767"/>
    <n v="162988"/>
    <n v="991354"/>
  </r>
  <r>
    <s v="Shampoo"/>
    <x v="1"/>
    <s v="Apex Trading Co."/>
    <x v="5"/>
    <x v="2"/>
    <x v="1"/>
    <x v="10"/>
    <n v="12719"/>
    <n v="80801"/>
    <n v="143409"/>
    <n v="883568"/>
    <n v="159432"/>
    <n v="975688"/>
  </r>
  <r>
    <s v="Shampoo"/>
    <x v="1"/>
    <s v="Apex Trading Co."/>
    <x v="5"/>
    <x v="2"/>
    <x v="1"/>
    <x v="11"/>
    <n v="15561"/>
    <n v="96404"/>
    <n v="158970"/>
    <n v="979972"/>
    <n v="158970"/>
    <n v="979972"/>
  </r>
  <r>
    <s v="Shampoo"/>
    <x v="1"/>
    <s v="Apex Trading Co."/>
    <x v="5"/>
    <x v="2"/>
    <x v="2"/>
    <x v="0"/>
    <n v="16744"/>
    <n v="104321"/>
    <n v="16744"/>
    <n v="104321"/>
    <n v="161385"/>
    <n v="997059"/>
  </r>
  <r>
    <s v="Shampoo"/>
    <x v="1"/>
    <s v="Apex Trading Co."/>
    <x v="5"/>
    <x v="2"/>
    <x v="2"/>
    <x v="1"/>
    <n v="15120"/>
    <n v="94584"/>
    <n v="31864"/>
    <n v="198905"/>
    <n v="163457"/>
    <n v="1012809"/>
  </r>
  <r>
    <s v="Shampoo"/>
    <x v="1"/>
    <s v="Apex Trading Co."/>
    <x v="5"/>
    <x v="2"/>
    <x v="2"/>
    <x v="2"/>
    <n v="14763"/>
    <n v="91462"/>
    <n v="46627"/>
    <n v="290367"/>
    <n v="164080"/>
    <n v="1017016"/>
  </r>
  <r>
    <s v="Shampoo"/>
    <x v="1"/>
    <s v="Apex Trading Co."/>
    <x v="5"/>
    <x v="2"/>
    <x v="2"/>
    <x v="3"/>
    <n v="12614"/>
    <n v="77462"/>
    <n v="59241"/>
    <n v="367829"/>
    <n v="165599"/>
    <n v="1025675"/>
  </r>
  <r>
    <s v="Shampoo"/>
    <x v="1"/>
    <s v="Apex Trading Co."/>
    <x v="5"/>
    <x v="2"/>
    <x v="2"/>
    <x v="4"/>
    <n v="10297"/>
    <n v="63924"/>
    <n v="69538"/>
    <n v="431753"/>
    <n v="164717"/>
    <n v="1020551"/>
  </r>
  <r>
    <s v="Shampoo"/>
    <x v="1"/>
    <s v="Apex Trading Co."/>
    <x v="5"/>
    <x v="2"/>
    <x v="2"/>
    <x v="5"/>
    <n v="12040"/>
    <n v="74011"/>
    <n v="81578"/>
    <n v="505764"/>
    <n v="165655"/>
    <n v="1025122"/>
  </r>
  <r>
    <s v="Shampoo"/>
    <x v="1"/>
    <s v="Apex Trading Co."/>
    <x v="5"/>
    <x v="2"/>
    <x v="2"/>
    <x v="6"/>
    <n v="15484"/>
    <n v="94150"/>
    <n v="97062"/>
    <n v="599914"/>
    <n v="170044"/>
    <n v="1051645"/>
  </r>
  <r>
    <s v="Shampoo"/>
    <x v="1"/>
    <s v="Apex Trading Co."/>
    <x v="5"/>
    <x v="2"/>
    <x v="2"/>
    <x v="7"/>
    <n v="12418"/>
    <n v="75558"/>
    <n v="109480"/>
    <n v="675472"/>
    <n v="168322"/>
    <n v="1041880"/>
  </r>
  <r>
    <s v="Shampoo"/>
    <x v="1"/>
    <s v="Apex Trading Co."/>
    <x v="5"/>
    <x v="2"/>
    <x v="2"/>
    <x v="8"/>
    <n v="13622"/>
    <n v="82096"/>
    <n v="123102"/>
    <n v="757568"/>
    <n v="167510"/>
    <n v="1035048"/>
  </r>
  <r>
    <s v="Shampoo"/>
    <x v="1"/>
    <s v="Apex Trading Co."/>
    <x v="5"/>
    <x v="2"/>
    <x v="2"/>
    <x v="9"/>
    <n v="14350"/>
    <n v="85750"/>
    <n v="137452"/>
    <n v="843318"/>
    <n v="165732"/>
    <n v="1020523"/>
  </r>
  <r>
    <s v="Shampoo"/>
    <x v="1"/>
    <s v="Apex Trading Co."/>
    <x v="5"/>
    <x v="2"/>
    <x v="2"/>
    <x v="10"/>
    <n v="11900"/>
    <n v="71127"/>
    <n v="149352"/>
    <n v="914445"/>
    <n v="164913"/>
    <n v="1010849"/>
  </r>
  <r>
    <s v="Shampoo"/>
    <x v="1"/>
    <s v="Apex Trading Co."/>
    <x v="5"/>
    <x v="2"/>
    <x v="2"/>
    <x v="11"/>
    <n v="12516"/>
    <n v="75173"/>
    <n v="161868"/>
    <n v="989618"/>
    <n v="161868"/>
    <n v="989618"/>
  </r>
  <r>
    <s v="Shampoo"/>
    <x v="1"/>
    <s v="Apex Trading Co."/>
    <x v="5"/>
    <x v="2"/>
    <x v="3"/>
    <x v="0"/>
    <n v="10255"/>
    <n v="61243"/>
    <n v="10255"/>
    <n v="61243"/>
    <n v="155379"/>
    <n v="946540"/>
  </r>
  <r>
    <s v="Shampoo"/>
    <x v="1"/>
    <s v="Apex Trading Co."/>
    <x v="5"/>
    <x v="2"/>
    <x v="3"/>
    <x v="1"/>
    <n v="9863"/>
    <n v="59073"/>
    <n v="20118"/>
    <n v="120316"/>
    <n v="150122"/>
    <n v="911029"/>
  </r>
  <r>
    <s v="Shampoo"/>
    <x v="1"/>
    <s v="Apex Trading Co."/>
    <x v="5"/>
    <x v="2"/>
    <x v="3"/>
    <x v="2"/>
    <n v="10906"/>
    <n v="65219"/>
    <n v="31024"/>
    <n v="185535"/>
    <n v="146265"/>
    <n v="884786"/>
  </r>
  <r>
    <s v="Shampoo"/>
    <x v="1"/>
    <s v="Apex Trading Co."/>
    <x v="5"/>
    <x v="2"/>
    <x v="3"/>
    <x v="3"/>
    <n v="9261"/>
    <n v="55643"/>
    <n v="40285"/>
    <n v="241178"/>
    <n v="142912"/>
    <n v="862967"/>
  </r>
  <r>
    <s v="Shampoo"/>
    <x v="1"/>
    <s v="Apex Trading Co."/>
    <x v="5"/>
    <x v="2"/>
    <x v="3"/>
    <x v="4"/>
    <n v="9555"/>
    <n v="56931"/>
    <n v="49840"/>
    <n v="298109"/>
    <n v="142170"/>
    <n v="855974"/>
  </r>
  <r>
    <s v="Shampoo"/>
    <x v="1"/>
    <s v="Apex Trading Co."/>
    <x v="5"/>
    <x v="2"/>
    <x v="3"/>
    <x v="5"/>
    <n v="10115"/>
    <n v="60494"/>
    <n v="59955"/>
    <n v="358603"/>
    <n v="140245"/>
    <n v="842457"/>
  </r>
  <r>
    <s v="Shampoo"/>
    <x v="1"/>
    <s v="Apex Trading Co."/>
    <x v="5"/>
    <x v="2"/>
    <x v="3"/>
    <x v="6"/>
    <n v="8890"/>
    <n v="53186"/>
    <n v="68845"/>
    <n v="411789"/>
    <n v="133651"/>
    <n v="801493"/>
  </r>
  <r>
    <s v="Shampoo"/>
    <x v="1"/>
    <s v="Apex Trading Co."/>
    <x v="5"/>
    <x v="2"/>
    <x v="3"/>
    <x v="7"/>
    <n v="6356"/>
    <n v="37856"/>
    <n v="75201"/>
    <n v="449645"/>
    <n v="127589"/>
    <n v="763791"/>
  </r>
  <r>
    <s v="Shampoo"/>
    <x v="1"/>
    <s v="Apex Trading Co."/>
    <x v="5"/>
    <x v="2"/>
    <x v="3"/>
    <x v="8"/>
    <n v="6867"/>
    <n v="40838"/>
    <n v="82068"/>
    <n v="490483"/>
    <n v="120834"/>
    <n v="722533"/>
  </r>
  <r>
    <s v="Shampoo"/>
    <x v="1"/>
    <s v="Apex Trading Co."/>
    <x v="5"/>
    <x v="2"/>
    <x v="3"/>
    <x v="9"/>
    <n v="7665"/>
    <n v="45619"/>
    <n v="89733"/>
    <n v="536102"/>
    <n v="114149"/>
    <n v="682402"/>
  </r>
  <r>
    <s v="Shampoo"/>
    <x v="1"/>
    <s v="Apex Trading Co."/>
    <x v="5"/>
    <x v="2"/>
    <x v="3"/>
    <x v="10"/>
    <n v="7273"/>
    <n v="43260"/>
    <n v="97006"/>
    <n v="579362"/>
    <n v="109522"/>
    <n v="654535"/>
  </r>
  <r>
    <s v="Shampoo"/>
    <x v="1"/>
    <s v="Apex Trading Co."/>
    <x v="5"/>
    <x v="2"/>
    <x v="3"/>
    <x v="11"/>
    <n v="7917"/>
    <n v="47383"/>
    <n v="104923"/>
    <n v="626745"/>
    <n v="104923"/>
    <n v="626745"/>
  </r>
  <r>
    <s v="Shampoo"/>
    <x v="1"/>
    <s v="Apex Trading Co."/>
    <x v="5"/>
    <x v="2"/>
    <x v="4"/>
    <x v="0"/>
    <n v="6496"/>
    <n v="39620"/>
    <n v="6496"/>
    <n v="39620"/>
    <n v="101164"/>
    <n v="605122"/>
  </r>
  <r>
    <s v="Shampoo"/>
    <x v="1"/>
    <s v="Apex Trading Co."/>
    <x v="5"/>
    <x v="2"/>
    <x v="4"/>
    <x v="1"/>
    <n v="6412"/>
    <n v="39011"/>
    <n v="12908"/>
    <n v="78631"/>
    <n v="97713"/>
    <n v="585060"/>
  </r>
  <r>
    <s v="Shampoo"/>
    <x v="1"/>
    <s v="Apex Trading Co."/>
    <x v="5"/>
    <x v="2"/>
    <x v="4"/>
    <x v="2"/>
    <n v="7042"/>
    <n v="42861"/>
    <n v="19950"/>
    <n v="121492"/>
    <n v="93849"/>
    <n v="562702"/>
  </r>
  <r>
    <s v="Shampoo"/>
    <x v="1"/>
    <s v="Apex Trading Co."/>
    <x v="5"/>
    <x v="2"/>
    <x v="4"/>
    <x v="3"/>
    <n v="6342"/>
    <n v="38619"/>
    <n v="26292"/>
    <n v="160111"/>
    <n v="90930"/>
    <n v="545678"/>
  </r>
  <r>
    <s v="Shampoo"/>
    <x v="1"/>
    <s v="Apex Trading Co."/>
    <x v="5"/>
    <x v="2"/>
    <x v="4"/>
    <x v="4"/>
    <n v="6524"/>
    <n v="39690"/>
    <n v="32816"/>
    <n v="199801"/>
    <n v="87899"/>
    <n v="528437"/>
  </r>
  <r>
    <s v="Shampoo"/>
    <x v="1"/>
    <s v="Apex Trading Co."/>
    <x v="5"/>
    <x v="2"/>
    <x v="4"/>
    <x v="5"/>
    <n v="7308"/>
    <n v="44485"/>
    <n v="40124"/>
    <n v="244286"/>
    <n v="85092"/>
    <n v="512428"/>
  </r>
  <r>
    <s v="Shampoo"/>
    <x v="1"/>
    <s v="Apex Trading Co."/>
    <x v="5"/>
    <x v="2"/>
    <x v="4"/>
    <x v="6"/>
    <n v="6489"/>
    <n v="39480"/>
    <n v="46613"/>
    <n v="283766"/>
    <n v="82691"/>
    <n v="498722"/>
  </r>
  <r>
    <s v="Shampoo"/>
    <x v="1"/>
    <s v="Apex Trading Co."/>
    <x v="5"/>
    <x v="2"/>
    <x v="4"/>
    <x v="7"/>
    <n v="6146"/>
    <n v="37401"/>
    <n v="52759"/>
    <n v="321167"/>
    <n v="82481"/>
    <n v="498267"/>
  </r>
  <r>
    <s v="Shampoo"/>
    <x v="1"/>
    <s v="Apex Trading Co."/>
    <x v="5"/>
    <x v="2"/>
    <x v="4"/>
    <x v="8"/>
    <n v="6804"/>
    <n v="41447"/>
    <n v="59563"/>
    <n v="362614"/>
    <n v="82418"/>
    <n v="498876"/>
  </r>
  <r>
    <s v="Shampoo"/>
    <x v="1"/>
    <s v="Apex Trading Co."/>
    <x v="5"/>
    <x v="2"/>
    <x v="4"/>
    <x v="9"/>
    <n v="7784"/>
    <n v="50939"/>
    <n v="67347"/>
    <n v="413553"/>
    <n v="82537"/>
    <n v="504196"/>
  </r>
  <r>
    <s v="Shampoo"/>
    <x v="1"/>
    <s v="Apex Trading Co."/>
    <x v="5"/>
    <x v="2"/>
    <x v="4"/>
    <x v="10"/>
    <n v="6272"/>
    <n v="42266"/>
    <n v="73619"/>
    <n v="455819"/>
    <n v="81536"/>
    <n v="503202"/>
  </r>
  <r>
    <s v="Shampoo"/>
    <x v="1"/>
    <s v="Apex Trading Co."/>
    <x v="5"/>
    <x v="2"/>
    <x v="4"/>
    <x v="11"/>
    <n v="6727"/>
    <n v="47278"/>
    <n v="80346"/>
    <n v="503097"/>
    <n v="80346"/>
    <n v="503097"/>
  </r>
  <r>
    <s v="Shampoo"/>
    <x v="1"/>
    <s v="Apex Trading Co."/>
    <x v="5"/>
    <x v="2"/>
    <x v="5"/>
    <x v="0"/>
    <n v="6881"/>
    <n v="51422"/>
    <n v="6881"/>
    <n v="51422"/>
    <n v="80731"/>
    <n v="514899"/>
  </r>
  <r>
    <s v="Shampoo"/>
    <x v="1"/>
    <s v="Apex Trading Co."/>
    <x v="5"/>
    <x v="2"/>
    <x v="5"/>
    <x v="1"/>
    <n v="6118"/>
    <n v="45822"/>
    <n v="12999"/>
    <n v="97244"/>
    <n v="80437"/>
    <n v="521710"/>
  </r>
  <r>
    <s v="Shampoo"/>
    <x v="1"/>
    <s v="Apex Trading Co."/>
    <x v="5"/>
    <x v="2"/>
    <x v="5"/>
    <x v="2"/>
    <n v="6265"/>
    <n v="46879"/>
    <n v="19264"/>
    <n v="144123"/>
    <n v="79660"/>
    <n v="525728"/>
  </r>
  <r>
    <s v="Shampoo"/>
    <x v="1"/>
    <s v="Apex Trading Co."/>
    <x v="6"/>
    <x v="0"/>
    <x v="0"/>
    <x v="0"/>
    <n v="2702"/>
    <n v="26852"/>
    <n v="2702"/>
    <n v="26852"/>
    <n v="2702"/>
    <n v="26852"/>
  </r>
  <r>
    <s v="Shampoo"/>
    <x v="1"/>
    <s v="Apex Trading Co."/>
    <x v="6"/>
    <x v="0"/>
    <x v="0"/>
    <x v="1"/>
    <n v="2170"/>
    <n v="21546"/>
    <n v="4872"/>
    <n v="48398"/>
    <n v="4872"/>
    <n v="48398"/>
  </r>
  <r>
    <s v="Shampoo"/>
    <x v="1"/>
    <s v="Apex Trading Co."/>
    <x v="6"/>
    <x v="0"/>
    <x v="0"/>
    <x v="2"/>
    <n v="2569"/>
    <n v="25592"/>
    <n v="7441"/>
    <n v="73990"/>
    <n v="7441"/>
    <n v="73990"/>
  </r>
  <r>
    <s v="Shampoo"/>
    <x v="1"/>
    <s v="Apex Trading Co."/>
    <x v="6"/>
    <x v="0"/>
    <x v="0"/>
    <x v="3"/>
    <n v="2506"/>
    <n v="24934"/>
    <n v="9947"/>
    <n v="98924"/>
    <n v="9947"/>
    <n v="98924"/>
  </r>
  <r>
    <s v="Shampoo"/>
    <x v="1"/>
    <s v="Apex Trading Co."/>
    <x v="6"/>
    <x v="0"/>
    <x v="0"/>
    <x v="4"/>
    <n v="2352"/>
    <n v="23345"/>
    <n v="12299"/>
    <n v="122269"/>
    <n v="12299"/>
    <n v="122269"/>
  </r>
  <r>
    <s v="Shampoo"/>
    <x v="1"/>
    <s v="Apex Trading Co."/>
    <x v="6"/>
    <x v="0"/>
    <x v="0"/>
    <x v="5"/>
    <n v="3164"/>
    <n v="31143"/>
    <n v="15463"/>
    <n v="153412"/>
    <n v="15463"/>
    <n v="153412"/>
  </r>
  <r>
    <s v="Shampoo"/>
    <x v="1"/>
    <s v="Apex Trading Co."/>
    <x v="6"/>
    <x v="0"/>
    <x v="0"/>
    <x v="6"/>
    <n v="4130"/>
    <n v="40222"/>
    <n v="19593"/>
    <n v="193634"/>
    <n v="19593"/>
    <n v="193634"/>
  </r>
  <r>
    <s v="Shampoo"/>
    <x v="1"/>
    <s v="Apex Trading Co."/>
    <x v="6"/>
    <x v="0"/>
    <x v="0"/>
    <x v="7"/>
    <n v="4067"/>
    <n v="39305"/>
    <n v="23660"/>
    <n v="232939"/>
    <n v="23660"/>
    <n v="232939"/>
  </r>
  <r>
    <s v="Shampoo"/>
    <x v="1"/>
    <s v="Apex Trading Co."/>
    <x v="6"/>
    <x v="0"/>
    <x v="0"/>
    <x v="8"/>
    <n v="5257"/>
    <n v="51373"/>
    <n v="28917"/>
    <n v="284312"/>
    <n v="28917"/>
    <n v="284312"/>
  </r>
  <r>
    <s v="Shampoo"/>
    <x v="1"/>
    <s v="Apex Trading Co."/>
    <x v="6"/>
    <x v="0"/>
    <x v="0"/>
    <x v="9"/>
    <n v="5915"/>
    <n v="57190"/>
    <n v="34832"/>
    <n v="341502"/>
    <n v="34832"/>
    <n v="341502"/>
  </r>
  <r>
    <s v="Shampoo"/>
    <x v="1"/>
    <s v="Apex Trading Co."/>
    <x v="6"/>
    <x v="0"/>
    <x v="0"/>
    <x v="10"/>
    <n v="7861"/>
    <n v="75978"/>
    <n v="42693"/>
    <n v="417480"/>
    <n v="42693"/>
    <n v="417480"/>
  </r>
  <r>
    <s v="Shampoo"/>
    <x v="1"/>
    <s v="Apex Trading Co."/>
    <x v="6"/>
    <x v="0"/>
    <x v="0"/>
    <x v="11"/>
    <n v="6552"/>
    <n v="63294"/>
    <n v="49245"/>
    <n v="480774"/>
    <n v="49245"/>
    <n v="480774"/>
  </r>
  <r>
    <s v="Shampoo"/>
    <x v="1"/>
    <s v="Apex Trading Co."/>
    <x v="6"/>
    <x v="0"/>
    <x v="1"/>
    <x v="0"/>
    <n v="5341"/>
    <n v="51828"/>
    <n v="5341"/>
    <n v="51828"/>
    <n v="51884"/>
    <n v="505750"/>
  </r>
  <r>
    <s v="Shampoo"/>
    <x v="1"/>
    <s v="Apex Trading Co."/>
    <x v="6"/>
    <x v="0"/>
    <x v="1"/>
    <x v="1"/>
    <n v="6055"/>
    <n v="58653"/>
    <n v="11396"/>
    <n v="110481"/>
    <n v="55769"/>
    <n v="542857"/>
  </r>
  <r>
    <s v="Shampoo"/>
    <x v="1"/>
    <s v="Apex Trading Co."/>
    <x v="6"/>
    <x v="0"/>
    <x v="1"/>
    <x v="2"/>
    <n v="7070"/>
    <n v="68306"/>
    <n v="18466"/>
    <n v="178787"/>
    <n v="60270"/>
    <n v="585571"/>
  </r>
  <r>
    <s v="Shampoo"/>
    <x v="1"/>
    <s v="Apex Trading Co."/>
    <x v="6"/>
    <x v="0"/>
    <x v="1"/>
    <x v="3"/>
    <n v="7294"/>
    <n v="70273"/>
    <n v="25760"/>
    <n v="249060"/>
    <n v="65058"/>
    <n v="630910"/>
  </r>
  <r>
    <s v="Shampoo"/>
    <x v="1"/>
    <s v="Apex Trading Co."/>
    <x v="6"/>
    <x v="0"/>
    <x v="1"/>
    <x v="4"/>
    <n v="8365"/>
    <n v="80542"/>
    <n v="34125"/>
    <n v="329602"/>
    <n v="71071"/>
    <n v="688107"/>
  </r>
  <r>
    <s v="Shampoo"/>
    <x v="1"/>
    <s v="Apex Trading Co."/>
    <x v="6"/>
    <x v="0"/>
    <x v="1"/>
    <x v="5"/>
    <n v="5110"/>
    <n v="49350"/>
    <n v="39235"/>
    <n v="378952"/>
    <n v="73017"/>
    <n v="706314"/>
  </r>
  <r>
    <s v="Shampoo"/>
    <x v="1"/>
    <s v="Apex Trading Co."/>
    <x v="6"/>
    <x v="0"/>
    <x v="1"/>
    <x v="6"/>
    <n v="7000"/>
    <n v="67697"/>
    <n v="46235"/>
    <n v="446649"/>
    <n v="75887"/>
    <n v="733789"/>
  </r>
  <r>
    <s v="Shampoo"/>
    <x v="1"/>
    <s v="Apex Trading Co."/>
    <x v="6"/>
    <x v="0"/>
    <x v="1"/>
    <x v="7"/>
    <n v="5824"/>
    <n v="56511"/>
    <n v="52059"/>
    <n v="503160"/>
    <n v="77644"/>
    <n v="750995"/>
  </r>
  <r>
    <s v="Shampoo"/>
    <x v="1"/>
    <s v="Apex Trading Co."/>
    <x v="6"/>
    <x v="0"/>
    <x v="1"/>
    <x v="8"/>
    <n v="5565"/>
    <n v="54173"/>
    <n v="57624"/>
    <n v="557333"/>
    <n v="77952"/>
    <n v="753795"/>
  </r>
  <r>
    <s v="Shampoo"/>
    <x v="1"/>
    <s v="Apex Trading Co."/>
    <x v="6"/>
    <x v="0"/>
    <x v="1"/>
    <x v="9"/>
    <n v="5719"/>
    <n v="55251"/>
    <n v="63343"/>
    <n v="612584"/>
    <n v="77756"/>
    <n v="751856"/>
  </r>
  <r>
    <s v="Shampoo"/>
    <x v="1"/>
    <s v="Apex Trading Co."/>
    <x v="6"/>
    <x v="0"/>
    <x v="1"/>
    <x v="10"/>
    <n v="4746"/>
    <n v="51107"/>
    <n v="68089"/>
    <n v="663691"/>
    <n v="74641"/>
    <n v="726985"/>
  </r>
  <r>
    <s v="Shampoo"/>
    <x v="1"/>
    <s v="Apex Trading Co."/>
    <x v="6"/>
    <x v="0"/>
    <x v="1"/>
    <x v="11"/>
    <n v="6825"/>
    <n v="92638"/>
    <n v="74914"/>
    <n v="756329"/>
    <n v="74914"/>
    <n v="756329"/>
  </r>
  <r>
    <s v="Shampoo"/>
    <x v="1"/>
    <s v="Apex Trading Co."/>
    <x v="6"/>
    <x v="0"/>
    <x v="2"/>
    <x v="0"/>
    <n v="7714"/>
    <n v="99743"/>
    <n v="7714"/>
    <n v="99743"/>
    <n v="77287"/>
    <n v="804244"/>
  </r>
  <r>
    <s v="Shampoo"/>
    <x v="1"/>
    <s v="Apex Trading Co."/>
    <x v="6"/>
    <x v="0"/>
    <x v="2"/>
    <x v="1"/>
    <n v="5600"/>
    <n v="64197"/>
    <n v="13314"/>
    <n v="163940"/>
    <n v="76832"/>
    <n v="809788"/>
  </r>
  <r>
    <s v="Shampoo"/>
    <x v="1"/>
    <s v="Apex Trading Co."/>
    <x v="6"/>
    <x v="0"/>
    <x v="2"/>
    <x v="2"/>
    <n v="5026"/>
    <n v="59059"/>
    <n v="18340"/>
    <n v="222999"/>
    <n v="74788"/>
    <n v="800541"/>
  </r>
  <r>
    <s v="Shampoo"/>
    <x v="1"/>
    <s v="Apex Trading Co."/>
    <x v="6"/>
    <x v="0"/>
    <x v="2"/>
    <x v="3"/>
    <n v="5397"/>
    <n v="64120"/>
    <n v="23737"/>
    <n v="287119"/>
    <n v="72891"/>
    <n v="794388"/>
  </r>
  <r>
    <s v="Shampoo"/>
    <x v="1"/>
    <s v="Apex Trading Co."/>
    <x v="6"/>
    <x v="0"/>
    <x v="2"/>
    <x v="4"/>
    <n v="4242"/>
    <n v="47005"/>
    <n v="27979"/>
    <n v="334124"/>
    <n v="68768"/>
    <n v="760851"/>
  </r>
  <r>
    <s v="Shampoo"/>
    <x v="1"/>
    <s v="Apex Trading Co."/>
    <x v="6"/>
    <x v="0"/>
    <x v="2"/>
    <x v="5"/>
    <n v="4389"/>
    <n v="49378"/>
    <n v="32368"/>
    <n v="383502"/>
    <n v="68047"/>
    <n v="760879"/>
  </r>
  <r>
    <s v="Shampoo"/>
    <x v="1"/>
    <s v="Apex Trading Co."/>
    <x v="6"/>
    <x v="0"/>
    <x v="2"/>
    <x v="6"/>
    <n v="4886"/>
    <n v="57834"/>
    <n v="37254"/>
    <n v="441336"/>
    <n v="65933"/>
    <n v="751016"/>
  </r>
  <r>
    <s v="Shampoo"/>
    <x v="1"/>
    <s v="Apex Trading Co."/>
    <x v="6"/>
    <x v="0"/>
    <x v="2"/>
    <x v="7"/>
    <n v="4158"/>
    <n v="47229"/>
    <n v="41412"/>
    <n v="488565"/>
    <n v="64267"/>
    <n v="741734"/>
  </r>
  <r>
    <s v="Shampoo"/>
    <x v="1"/>
    <s v="Apex Trading Co."/>
    <x v="6"/>
    <x v="0"/>
    <x v="2"/>
    <x v="8"/>
    <n v="4410"/>
    <n v="52696"/>
    <n v="45822"/>
    <n v="541261"/>
    <n v="63112"/>
    <n v="740257"/>
  </r>
  <r>
    <s v="Shampoo"/>
    <x v="1"/>
    <s v="Apex Trading Co."/>
    <x v="6"/>
    <x v="0"/>
    <x v="2"/>
    <x v="9"/>
    <n v="4732"/>
    <n v="52997"/>
    <n v="50554"/>
    <n v="594258"/>
    <n v="62125"/>
    <n v="738003"/>
  </r>
  <r>
    <s v="Shampoo"/>
    <x v="1"/>
    <s v="Apex Trading Co."/>
    <x v="6"/>
    <x v="0"/>
    <x v="2"/>
    <x v="10"/>
    <n v="3304"/>
    <n v="37163"/>
    <n v="53858"/>
    <n v="631421"/>
    <n v="60683"/>
    <n v="724059"/>
  </r>
  <r>
    <s v="Shampoo"/>
    <x v="1"/>
    <s v="Apex Trading Co."/>
    <x v="6"/>
    <x v="0"/>
    <x v="2"/>
    <x v="11"/>
    <n v="4578"/>
    <n v="54544"/>
    <n v="58436"/>
    <n v="685965"/>
    <n v="58436"/>
    <n v="685965"/>
  </r>
  <r>
    <s v="Shampoo"/>
    <x v="1"/>
    <s v="Apex Trading Co."/>
    <x v="6"/>
    <x v="0"/>
    <x v="3"/>
    <x v="0"/>
    <n v="3262"/>
    <n v="34790"/>
    <n v="3262"/>
    <n v="34790"/>
    <n v="53984"/>
    <n v="621012"/>
  </r>
  <r>
    <s v="Shampoo"/>
    <x v="1"/>
    <s v="Apex Trading Co."/>
    <x v="6"/>
    <x v="0"/>
    <x v="3"/>
    <x v="1"/>
    <n v="4116"/>
    <n v="47663"/>
    <n v="7378"/>
    <n v="82453"/>
    <n v="52500"/>
    <n v="604478"/>
  </r>
  <r>
    <s v="Shampoo"/>
    <x v="1"/>
    <s v="Apex Trading Co."/>
    <x v="6"/>
    <x v="0"/>
    <x v="3"/>
    <x v="2"/>
    <n v="5579"/>
    <n v="60298"/>
    <n v="12957"/>
    <n v="142751"/>
    <n v="53053"/>
    <n v="605717"/>
  </r>
  <r>
    <s v="Shampoo"/>
    <x v="1"/>
    <s v="Apex Trading Co."/>
    <x v="6"/>
    <x v="0"/>
    <x v="3"/>
    <x v="3"/>
    <n v="5880"/>
    <n v="66094"/>
    <n v="18837"/>
    <n v="208845"/>
    <n v="53536"/>
    <n v="607691"/>
  </r>
  <r>
    <s v="Shampoo"/>
    <x v="1"/>
    <s v="Apex Trading Co."/>
    <x v="6"/>
    <x v="0"/>
    <x v="3"/>
    <x v="4"/>
    <n v="5047"/>
    <n v="56770"/>
    <n v="23884"/>
    <n v="265615"/>
    <n v="54341"/>
    <n v="617456"/>
  </r>
  <r>
    <s v="Shampoo"/>
    <x v="1"/>
    <s v="Apex Trading Co."/>
    <x v="6"/>
    <x v="0"/>
    <x v="3"/>
    <x v="5"/>
    <n v="6566"/>
    <n v="69713"/>
    <n v="30450"/>
    <n v="335328"/>
    <n v="56518"/>
    <n v="637791"/>
  </r>
  <r>
    <s v="Shampoo"/>
    <x v="1"/>
    <s v="Apex Trading Co."/>
    <x v="6"/>
    <x v="0"/>
    <x v="3"/>
    <x v="6"/>
    <n v="5530"/>
    <n v="60543"/>
    <n v="35980"/>
    <n v="395871"/>
    <n v="57162"/>
    <n v="640500"/>
  </r>
  <r>
    <s v="Shampoo"/>
    <x v="1"/>
    <s v="Apex Trading Co."/>
    <x v="6"/>
    <x v="0"/>
    <x v="3"/>
    <x v="7"/>
    <n v="4956"/>
    <n v="54215"/>
    <n v="40936"/>
    <n v="450086"/>
    <n v="57960"/>
    <n v="647486"/>
  </r>
  <r>
    <s v="Shampoo"/>
    <x v="1"/>
    <s v="Apex Trading Co."/>
    <x v="6"/>
    <x v="0"/>
    <x v="3"/>
    <x v="8"/>
    <n v="5726"/>
    <n v="61488"/>
    <n v="46662"/>
    <n v="511574"/>
    <n v="59276"/>
    <n v="656278"/>
  </r>
  <r>
    <s v="Shampoo"/>
    <x v="1"/>
    <s v="Apex Trading Co."/>
    <x v="6"/>
    <x v="0"/>
    <x v="3"/>
    <x v="9"/>
    <n v="4718"/>
    <n v="51359"/>
    <n v="51380"/>
    <n v="562933"/>
    <n v="59262"/>
    <n v="654640"/>
  </r>
  <r>
    <s v="Shampoo"/>
    <x v="1"/>
    <s v="Apex Trading Co."/>
    <x v="6"/>
    <x v="0"/>
    <x v="3"/>
    <x v="10"/>
    <n v="4522"/>
    <n v="47712"/>
    <n v="55902"/>
    <n v="610645"/>
    <n v="60480"/>
    <n v="665189"/>
  </r>
  <r>
    <s v="Shampoo"/>
    <x v="1"/>
    <s v="Apex Trading Co."/>
    <x v="6"/>
    <x v="0"/>
    <x v="3"/>
    <x v="11"/>
    <n v="4032"/>
    <n v="45843"/>
    <n v="59934"/>
    <n v="656488"/>
    <n v="59934"/>
    <n v="656488"/>
  </r>
  <r>
    <s v="Shampoo"/>
    <x v="1"/>
    <s v="Apex Trading Co."/>
    <x v="6"/>
    <x v="0"/>
    <x v="4"/>
    <x v="0"/>
    <n v="3325"/>
    <n v="36127"/>
    <n v="3325"/>
    <n v="36127"/>
    <n v="59997"/>
    <n v="657825"/>
  </r>
  <r>
    <s v="Shampoo"/>
    <x v="1"/>
    <s v="Apex Trading Co."/>
    <x v="6"/>
    <x v="0"/>
    <x v="4"/>
    <x v="1"/>
    <n v="4144"/>
    <n v="43169"/>
    <n v="7469"/>
    <n v="79296"/>
    <n v="60025"/>
    <n v="653331"/>
  </r>
  <r>
    <s v="Shampoo"/>
    <x v="1"/>
    <s v="Apex Trading Co."/>
    <x v="6"/>
    <x v="0"/>
    <x v="4"/>
    <x v="2"/>
    <n v="4844"/>
    <n v="51590"/>
    <n v="12313"/>
    <n v="130886"/>
    <n v="59290"/>
    <n v="644623"/>
  </r>
  <r>
    <s v="Shampoo"/>
    <x v="1"/>
    <s v="Apex Trading Co."/>
    <x v="6"/>
    <x v="0"/>
    <x v="4"/>
    <x v="3"/>
    <n v="4788"/>
    <n v="53200"/>
    <n v="17101"/>
    <n v="184086"/>
    <n v="58198"/>
    <n v="631729"/>
  </r>
  <r>
    <s v="Shampoo"/>
    <x v="1"/>
    <s v="Apex Trading Co."/>
    <x v="6"/>
    <x v="0"/>
    <x v="4"/>
    <x v="4"/>
    <n v="4543"/>
    <n v="45913"/>
    <n v="21644"/>
    <n v="229999"/>
    <n v="57694"/>
    <n v="620872"/>
  </r>
  <r>
    <s v="Shampoo"/>
    <x v="1"/>
    <s v="Apex Trading Co."/>
    <x v="6"/>
    <x v="0"/>
    <x v="4"/>
    <x v="5"/>
    <n v="5558"/>
    <n v="59633"/>
    <n v="27202"/>
    <n v="289632"/>
    <n v="56686"/>
    <n v="610792"/>
  </r>
  <r>
    <s v="Shampoo"/>
    <x v="1"/>
    <s v="Apex Trading Co."/>
    <x v="6"/>
    <x v="0"/>
    <x v="4"/>
    <x v="6"/>
    <n v="4347"/>
    <n v="45521"/>
    <n v="31549"/>
    <n v="335153"/>
    <n v="55503"/>
    <n v="595770"/>
  </r>
  <r>
    <s v="Shampoo"/>
    <x v="1"/>
    <s v="Apex Trading Co."/>
    <x v="6"/>
    <x v="0"/>
    <x v="4"/>
    <x v="7"/>
    <n v="4515"/>
    <n v="46725"/>
    <n v="36064"/>
    <n v="381878"/>
    <n v="55062"/>
    <n v="588280"/>
  </r>
  <r>
    <s v="Shampoo"/>
    <x v="1"/>
    <s v="Apex Trading Co."/>
    <x v="6"/>
    <x v="0"/>
    <x v="4"/>
    <x v="8"/>
    <n v="4977"/>
    <n v="50358"/>
    <n v="41041"/>
    <n v="432236"/>
    <n v="54313"/>
    <n v="577150"/>
  </r>
  <r>
    <s v="Shampoo"/>
    <x v="1"/>
    <s v="Apex Trading Co."/>
    <x v="6"/>
    <x v="0"/>
    <x v="4"/>
    <x v="9"/>
    <n v="5824"/>
    <n v="62755"/>
    <n v="46865"/>
    <n v="494991"/>
    <n v="55419"/>
    <n v="588546"/>
  </r>
  <r>
    <s v="Shampoo"/>
    <x v="1"/>
    <s v="Apex Trading Co."/>
    <x v="6"/>
    <x v="0"/>
    <x v="4"/>
    <x v="10"/>
    <n v="4536"/>
    <n v="46851"/>
    <n v="51401"/>
    <n v="541842"/>
    <n v="55433"/>
    <n v="587685"/>
  </r>
  <r>
    <s v="Shampoo"/>
    <x v="1"/>
    <s v="Apex Trading Co."/>
    <x v="6"/>
    <x v="0"/>
    <x v="4"/>
    <x v="11"/>
    <n v="5964"/>
    <n v="61229"/>
    <n v="57365"/>
    <n v="603071"/>
    <n v="57365"/>
    <n v="603071"/>
  </r>
  <r>
    <s v="Shampoo"/>
    <x v="1"/>
    <s v="Apex Trading Co."/>
    <x v="6"/>
    <x v="0"/>
    <x v="5"/>
    <x v="0"/>
    <n v="4368"/>
    <n v="46193"/>
    <n v="4368"/>
    <n v="46193"/>
    <n v="58408"/>
    <n v="613137"/>
  </r>
  <r>
    <s v="Shampoo"/>
    <x v="1"/>
    <s v="Apex Trading Co."/>
    <x v="6"/>
    <x v="0"/>
    <x v="5"/>
    <x v="1"/>
    <n v="4298"/>
    <n v="45682"/>
    <n v="8666"/>
    <n v="91875"/>
    <n v="58562"/>
    <n v="615650"/>
  </r>
  <r>
    <s v="Shampoo"/>
    <x v="1"/>
    <s v="Apex Trading Co."/>
    <x v="6"/>
    <x v="0"/>
    <x v="5"/>
    <x v="2"/>
    <n v="4893"/>
    <n v="51660"/>
    <n v="13559"/>
    <n v="143535"/>
    <n v="58611"/>
    <n v="615720"/>
  </r>
  <r>
    <s v="Shampoo"/>
    <x v="1"/>
    <s v="Apex Trading Co."/>
    <x v="6"/>
    <x v="1"/>
    <x v="0"/>
    <x v="0"/>
    <n v="791"/>
    <n v="7889"/>
    <n v="791"/>
    <n v="7889"/>
    <n v="791"/>
    <n v="7889"/>
  </r>
  <r>
    <s v="Shampoo"/>
    <x v="1"/>
    <s v="Apex Trading Co."/>
    <x v="6"/>
    <x v="1"/>
    <x v="0"/>
    <x v="1"/>
    <n v="539"/>
    <n v="5397"/>
    <n v="1330"/>
    <n v="13286"/>
    <n v="1330"/>
    <n v="13286"/>
  </r>
  <r>
    <s v="Shampoo"/>
    <x v="1"/>
    <s v="Apex Trading Co."/>
    <x v="6"/>
    <x v="1"/>
    <x v="0"/>
    <x v="2"/>
    <n v="770"/>
    <n v="7644"/>
    <n v="2100"/>
    <n v="20930"/>
    <n v="2100"/>
    <n v="20930"/>
  </r>
  <r>
    <s v="Shampoo"/>
    <x v="1"/>
    <s v="Apex Trading Co."/>
    <x v="6"/>
    <x v="1"/>
    <x v="0"/>
    <x v="3"/>
    <n v="476"/>
    <n v="4739"/>
    <n v="2576"/>
    <n v="25669"/>
    <n v="2576"/>
    <n v="25669"/>
  </r>
  <r>
    <s v="Shampoo"/>
    <x v="1"/>
    <s v="Apex Trading Co."/>
    <x v="6"/>
    <x v="1"/>
    <x v="0"/>
    <x v="4"/>
    <n v="525"/>
    <n v="5236"/>
    <n v="3101"/>
    <n v="30905"/>
    <n v="3101"/>
    <n v="30905"/>
  </r>
  <r>
    <s v="Shampoo"/>
    <x v="1"/>
    <s v="Apex Trading Co."/>
    <x v="6"/>
    <x v="1"/>
    <x v="0"/>
    <x v="5"/>
    <n v="2429"/>
    <n v="23261"/>
    <n v="5530"/>
    <n v="54166"/>
    <n v="5530"/>
    <n v="54166"/>
  </r>
  <r>
    <s v="Shampoo"/>
    <x v="1"/>
    <s v="Apex Trading Co."/>
    <x v="6"/>
    <x v="1"/>
    <x v="0"/>
    <x v="6"/>
    <n v="4158"/>
    <n v="39690"/>
    <n v="9688"/>
    <n v="93856"/>
    <n v="9688"/>
    <n v="93856"/>
  </r>
  <r>
    <s v="Shampoo"/>
    <x v="1"/>
    <s v="Apex Trading Co."/>
    <x v="6"/>
    <x v="1"/>
    <x v="0"/>
    <x v="7"/>
    <n v="6314"/>
    <n v="60340"/>
    <n v="16002"/>
    <n v="154196"/>
    <n v="16002"/>
    <n v="154196"/>
  </r>
  <r>
    <s v="Shampoo"/>
    <x v="1"/>
    <s v="Apex Trading Co."/>
    <x v="6"/>
    <x v="1"/>
    <x v="0"/>
    <x v="8"/>
    <n v="6692"/>
    <n v="63798"/>
    <n v="22694"/>
    <n v="217994"/>
    <n v="22694"/>
    <n v="217994"/>
  </r>
  <r>
    <s v="Shampoo"/>
    <x v="1"/>
    <s v="Apex Trading Co."/>
    <x v="6"/>
    <x v="1"/>
    <x v="0"/>
    <x v="9"/>
    <n v="3262"/>
    <n v="31108"/>
    <n v="25956"/>
    <n v="249102"/>
    <n v="25956"/>
    <n v="249102"/>
  </r>
  <r>
    <s v="Shampoo"/>
    <x v="1"/>
    <s v="Apex Trading Co."/>
    <x v="6"/>
    <x v="1"/>
    <x v="0"/>
    <x v="10"/>
    <n v="3493"/>
    <n v="33411"/>
    <n v="29449"/>
    <n v="282513"/>
    <n v="29449"/>
    <n v="282513"/>
  </r>
  <r>
    <s v="Shampoo"/>
    <x v="1"/>
    <s v="Apex Trading Co."/>
    <x v="6"/>
    <x v="1"/>
    <x v="0"/>
    <x v="11"/>
    <n v="3143"/>
    <n v="30058"/>
    <n v="32592"/>
    <n v="312571"/>
    <n v="32592"/>
    <n v="312571"/>
  </r>
  <r>
    <s v="Shampoo"/>
    <x v="1"/>
    <s v="Apex Trading Co."/>
    <x v="6"/>
    <x v="1"/>
    <x v="1"/>
    <x v="0"/>
    <n v="3913"/>
    <n v="37387"/>
    <n v="3913"/>
    <n v="37387"/>
    <n v="35714"/>
    <n v="342069"/>
  </r>
  <r>
    <s v="Shampoo"/>
    <x v="1"/>
    <s v="Apex Trading Co."/>
    <x v="6"/>
    <x v="1"/>
    <x v="1"/>
    <x v="1"/>
    <n v="2828"/>
    <n v="27076"/>
    <n v="6741"/>
    <n v="64463"/>
    <n v="38003"/>
    <n v="363748"/>
  </r>
  <r>
    <s v="Shampoo"/>
    <x v="1"/>
    <s v="Apex Trading Co."/>
    <x v="6"/>
    <x v="1"/>
    <x v="1"/>
    <x v="2"/>
    <n v="3339"/>
    <n v="31899"/>
    <n v="10080"/>
    <n v="96362"/>
    <n v="40572"/>
    <n v="388003"/>
  </r>
  <r>
    <s v="Shampoo"/>
    <x v="1"/>
    <s v="Apex Trading Co."/>
    <x v="6"/>
    <x v="1"/>
    <x v="1"/>
    <x v="3"/>
    <n v="3948"/>
    <n v="37709"/>
    <n v="14028"/>
    <n v="134071"/>
    <n v="44044"/>
    <n v="420973"/>
  </r>
  <r>
    <s v="Shampoo"/>
    <x v="1"/>
    <s v="Apex Trading Co."/>
    <x v="6"/>
    <x v="1"/>
    <x v="1"/>
    <x v="4"/>
    <n v="1813"/>
    <n v="17430"/>
    <n v="15841"/>
    <n v="151501"/>
    <n v="45332"/>
    <n v="433167"/>
  </r>
  <r>
    <s v="Shampoo"/>
    <x v="1"/>
    <s v="Apex Trading Co."/>
    <x v="6"/>
    <x v="1"/>
    <x v="1"/>
    <x v="5"/>
    <n v="2296"/>
    <n v="21945"/>
    <n v="18137"/>
    <n v="173446"/>
    <n v="45199"/>
    <n v="431851"/>
  </r>
  <r>
    <s v="Shampoo"/>
    <x v="1"/>
    <s v="Apex Trading Co."/>
    <x v="6"/>
    <x v="1"/>
    <x v="1"/>
    <x v="6"/>
    <n v="2289"/>
    <n v="21980"/>
    <n v="20426"/>
    <n v="195426"/>
    <n v="43330"/>
    <n v="414141"/>
  </r>
  <r>
    <s v="Shampoo"/>
    <x v="1"/>
    <s v="Apex Trading Co."/>
    <x v="6"/>
    <x v="1"/>
    <x v="1"/>
    <x v="7"/>
    <n v="3059"/>
    <n v="29197"/>
    <n v="23485"/>
    <n v="224623"/>
    <n v="40075"/>
    <n v="382998"/>
  </r>
  <r>
    <s v="Shampoo"/>
    <x v="1"/>
    <s v="Apex Trading Co."/>
    <x v="6"/>
    <x v="1"/>
    <x v="1"/>
    <x v="8"/>
    <n v="2254"/>
    <n v="21602"/>
    <n v="25739"/>
    <n v="246225"/>
    <n v="35637"/>
    <n v="340802"/>
  </r>
  <r>
    <s v="Shampoo"/>
    <x v="1"/>
    <s v="Apex Trading Co."/>
    <x v="6"/>
    <x v="1"/>
    <x v="1"/>
    <x v="9"/>
    <n v="2625"/>
    <n v="25214"/>
    <n v="28364"/>
    <n v="271439"/>
    <n v="35000"/>
    <n v="334908"/>
  </r>
  <r>
    <s v="Shampoo"/>
    <x v="1"/>
    <s v="Apex Trading Co."/>
    <x v="6"/>
    <x v="1"/>
    <x v="1"/>
    <x v="10"/>
    <n v="2737"/>
    <n v="32893"/>
    <n v="31101"/>
    <n v="304332"/>
    <n v="34244"/>
    <n v="334390"/>
  </r>
  <r>
    <s v="Shampoo"/>
    <x v="1"/>
    <s v="Apex Trading Co."/>
    <x v="6"/>
    <x v="1"/>
    <x v="1"/>
    <x v="11"/>
    <n v="2947"/>
    <n v="37345"/>
    <n v="34048"/>
    <n v="341677"/>
    <n v="34048"/>
    <n v="341677"/>
  </r>
  <r>
    <s v="Shampoo"/>
    <x v="1"/>
    <s v="Apex Trading Co."/>
    <x v="6"/>
    <x v="1"/>
    <x v="2"/>
    <x v="0"/>
    <n v="3892"/>
    <n v="44471"/>
    <n v="3892"/>
    <n v="44471"/>
    <n v="34027"/>
    <n v="348761"/>
  </r>
  <r>
    <s v="Shampoo"/>
    <x v="1"/>
    <s v="Apex Trading Co."/>
    <x v="6"/>
    <x v="1"/>
    <x v="2"/>
    <x v="1"/>
    <n v="4410"/>
    <n v="46823"/>
    <n v="8302"/>
    <n v="91294"/>
    <n v="35609"/>
    <n v="368508"/>
  </r>
  <r>
    <s v="Shampoo"/>
    <x v="1"/>
    <s v="Apex Trading Co."/>
    <x v="6"/>
    <x v="1"/>
    <x v="2"/>
    <x v="2"/>
    <n v="3696"/>
    <n v="36974"/>
    <n v="11998"/>
    <n v="128268"/>
    <n v="35966"/>
    <n v="373583"/>
  </r>
  <r>
    <s v="Shampoo"/>
    <x v="1"/>
    <s v="Apex Trading Co."/>
    <x v="6"/>
    <x v="1"/>
    <x v="2"/>
    <x v="3"/>
    <n v="2807"/>
    <n v="34335"/>
    <n v="14805"/>
    <n v="162603"/>
    <n v="34825"/>
    <n v="370209"/>
  </r>
  <r>
    <s v="Shampoo"/>
    <x v="1"/>
    <s v="Apex Trading Co."/>
    <x v="6"/>
    <x v="1"/>
    <x v="2"/>
    <x v="4"/>
    <n v="2807"/>
    <n v="31367"/>
    <n v="17612"/>
    <n v="193970"/>
    <n v="35819"/>
    <n v="384146"/>
  </r>
  <r>
    <s v="Shampoo"/>
    <x v="1"/>
    <s v="Apex Trading Co."/>
    <x v="6"/>
    <x v="1"/>
    <x v="2"/>
    <x v="5"/>
    <n v="2723"/>
    <n v="31451"/>
    <n v="20335"/>
    <n v="225421"/>
    <n v="36246"/>
    <n v="393652"/>
  </r>
  <r>
    <s v="Shampoo"/>
    <x v="1"/>
    <s v="Apex Trading Co."/>
    <x v="6"/>
    <x v="1"/>
    <x v="2"/>
    <x v="6"/>
    <n v="2730"/>
    <n v="32417"/>
    <n v="23065"/>
    <n v="257838"/>
    <n v="36687"/>
    <n v="404089"/>
  </r>
  <r>
    <s v="Shampoo"/>
    <x v="1"/>
    <s v="Apex Trading Co."/>
    <x v="6"/>
    <x v="1"/>
    <x v="2"/>
    <x v="7"/>
    <n v="2569"/>
    <n v="35889"/>
    <n v="25634"/>
    <n v="293727"/>
    <n v="36197"/>
    <n v="410781"/>
  </r>
  <r>
    <s v="Shampoo"/>
    <x v="1"/>
    <s v="Apex Trading Co."/>
    <x v="6"/>
    <x v="1"/>
    <x v="2"/>
    <x v="8"/>
    <n v="3192"/>
    <n v="33117"/>
    <n v="28826"/>
    <n v="326844"/>
    <n v="37135"/>
    <n v="422296"/>
  </r>
  <r>
    <s v="Shampoo"/>
    <x v="1"/>
    <s v="Apex Trading Co."/>
    <x v="6"/>
    <x v="1"/>
    <x v="2"/>
    <x v="9"/>
    <n v="3241"/>
    <n v="37604"/>
    <n v="32067"/>
    <n v="364448"/>
    <n v="37751"/>
    <n v="434686"/>
  </r>
  <r>
    <s v="Shampoo"/>
    <x v="1"/>
    <s v="Apex Trading Co."/>
    <x v="6"/>
    <x v="1"/>
    <x v="2"/>
    <x v="10"/>
    <n v="2282"/>
    <n v="25998"/>
    <n v="34349"/>
    <n v="390446"/>
    <n v="37296"/>
    <n v="427791"/>
  </r>
  <r>
    <s v="Shampoo"/>
    <x v="1"/>
    <s v="Apex Trading Co."/>
    <x v="6"/>
    <x v="1"/>
    <x v="2"/>
    <x v="11"/>
    <n v="2387"/>
    <n v="26733"/>
    <n v="36736"/>
    <n v="417179"/>
    <n v="36736"/>
    <n v="417179"/>
  </r>
  <r>
    <s v="Shampoo"/>
    <x v="1"/>
    <s v="Apex Trading Co."/>
    <x v="6"/>
    <x v="1"/>
    <x v="3"/>
    <x v="0"/>
    <n v="2471"/>
    <n v="31157"/>
    <n v="2471"/>
    <n v="31157"/>
    <n v="35315"/>
    <n v="403865"/>
  </r>
  <r>
    <s v="Shampoo"/>
    <x v="1"/>
    <s v="Apex Trading Co."/>
    <x v="6"/>
    <x v="1"/>
    <x v="3"/>
    <x v="1"/>
    <n v="1876"/>
    <n v="23303"/>
    <n v="4347"/>
    <n v="54460"/>
    <n v="32781"/>
    <n v="380345"/>
  </r>
  <r>
    <s v="Shampoo"/>
    <x v="1"/>
    <s v="Apex Trading Co."/>
    <x v="6"/>
    <x v="1"/>
    <x v="3"/>
    <x v="2"/>
    <n v="2177"/>
    <n v="30506"/>
    <n v="6524"/>
    <n v="84966"/>
    <n v="31262"/>
    <n v="373877"/>
  </r>
  <r>
    <s v="Shampoo"/>
    <x v="1"/>
    <s v="Apex Trading Co."/>
    <x v="6"/>
    <x v="1"/>
    <x v="3"/>
    <x v="3"/>
    <n v="1953"/>
    <n v="22029"/>
    <n v="8477"/>
    <n v="106995"/>
    <n v="30408"/>
    <n v="361571"/>
  </r>
  <r>
    <s v="Shampoo"/>
    <x v="1"/>
    <s v="Apex Trading Co."/>
    <x v="6"/>
    <x v="1"/>
    <x v="3"/>
    <x v="4"/>
    <n v="1953"/>
    <n v="21861"/>
    <n v="10430"/>
    <n v="128856"/>
    <n v="29554"/>
    <n v="352065"/>
  </r>
  <r>
    <s v="Shampoo"/>
    <x v="1"/>
    <s v="Apex Trading Co."/>
    <x v="6"/>
    <x v="1"/>
    <x v="3"/>
    <x v="5"/>
    <n v="1939"/>
    <n v="20657"/>
    <n v="12369"/>
    <n v="149513"/>
    <n v="28770"/>
    <n v="341271"/>
  </r>
  <r>
    <s v="Shampoo"/>
    <x v="1"/>
    <s v="Apex Trading Co."/>
    <x v="6"/>
    <x v="1"/>
    <x v="3"/>
    <x v="6"/>
    <n v="1897"/>
    <n v="21385"/>
    <n v="14266"/>
    <n v="170898"/>
    <n v="27937"/>
    <n v="330239"/>
  </r>
  <r>
    <s v="Shampoo"/>
    <x v="1"/>
    <s v="Apex Trading Co."/>
    <x v="6"/>
    <x v="1"/>
    <x v="3"/>
    <x v="7"/>
    <n v="1729"/>
    <n v="17311"/>
    <n v="15995"/>
    <n v="188209"/>
    <n v="27097"/>
    <n v="311661"/>
  </r>
  <r>
    <s v="Shampoo"/>
    <x v="1"/>
    <s v="Apex Trading Co."/>
    <x v="6"/>
    <x v="1"/>
    <x v="3"/>
    <x v="8"/>
    <n v="2093"/>
    <n v="23359"/>
    <n v="18088"/>
    <n v="211568"/>
    <n v="25998"/>
    <n v="301903"/>
  </r>
  <r>
    <s v="Shampoo"/>
    <x v="1"/>
    <s v="Apex Trading Co."/>
    <x v="6"/>
    <x v="1"/>
    <x v="3"/>
    <x v="9"/>
    <n v="1883"/>
    <n v="21000"/>
    <n v="19971"/>
    <n v="232568"/>
    <n v="24640"/>
    <n v="285299"/>
  </r>
  <r>
    <s v="Shampoo"/>
    <x v="1"/>
    <s v="Apex Trading Co."/>
    <x v="6"/>
    <x v="1"/>
    <x v="3"/>
    <x v="10"/>
    <n v="2072"/>
    <n v="20237"/>
    <n v="22043"/>
    <n v="252805"/>
    <n v="24430"/>
    <n v="279538"/>
  </r>
  <r>
    <s v="Shampoo"/>
    <x v="1"/>
    <s v="Apex Trading Co."/>
    <x v="6"/>
    <x v="1"/>
    <x v="3"/>
    <x v="11"/>
    <n v="2429"/>
    <n v="28357"/>
    <n v="24472"/>
    <n v="281162"/>
    <n v="24472"/>
    <n v="281162"/>
  </r>
  <r>
    <s v="Shampoo"/>
    <x v="1"/>
    <s v="Apex Trading Co."/>
    <x v="6"/>
    <x v="1"/>
    <x v="4"/>
    <x v="0"/>
    <n v="1890"/>
    <n v="22176"/>
    <n v="1890"/>
    <n v="22176"/>
    <n v="23891"/>
    <n v="272181"/>
  </r>
  <r>
    <s v="Shampoo"/>
    <x v="1"/>
    <s v="Apex Trading Co."/>
    <x v="6"/>
    <x v="1"/>
    <x v="4"/>
    <x v="1"/>
    <n v="2030"/>
    <n v="23534"/>
    <n v="3920"/>
    <n v="45710"/>
    <n v="24045"/>
    <n v="272412"/>
  </r>
  <r>
    <s v="Shampoo"/>
    <x v="1"/>
    <s v="Apex Trading Co."/>
    <x v="6"/>
    <x v="1"/>
    <x v="4"/>
    <x v="2"/>
    <n v="2310"/>
    <n v="24689"/>
    <n v="6230"/>
    <n v="70399"/>
    <n v="24178"/>
    <n v="266595"/>
  </r>
  <r>
    <s v="Shampoo"/>
    <x v="1"/>
    <s v="Apex Trading Co."/>
    <x v="6"/>
    <x v="1"/>
    <x v="4"/>
    <x v="3"/>
    <n v="1890"/>
    <n v="20650"/>
    <n v="8120"/>
    <n v="91049"/>
    <n v="24115"/>
    <n v="265216"/>
  </r>
  <r>
    <s v="Shampoo"/>
    <x v="1"/>
    <s v="Apex Trading Co."/>
    <x v="6"/>
    <x v="1"/>
    <x v="4"/>
    <x v="4"/>
    <n v="2576"/>
    <n v="26509"/>
    <n v="10696"/>
    <n v="117558"/>
    <n v="24738"/>
    <n v="269864"/>
  </r>
  <r>
    <s v="Shampoo"/>
    <x v="1"/>
    <s v="Apex Trading Co."/>
    <x v="6"/>
    <x v="1"/>
    <x v="4"/>
    <x v="5"/>
    <n v="2912"/>
    <n v="30408"/>
    <n v="13608"/>
    <n v="147966"/>
    <n v="25711"/>
    <n v="279615"/>
  </r>
  <r>
    <s v="Shampoo"/>
    <x v="1"/>
    <s v="Apex Trading Co."/>
    <x v="6"/>
    <x v="1"/>
    <x v="4"/>
    <x v="6"/>
    <n v="2401"/>
    <n v="25746"/>
    <n v="16009"/>
    <n v="173712"/>
    <n v="26215"/>
    <n v="283976"/>
  </r>
  <r>
    <s v="Shampoo"/>
    <x v="1"/>
    <s v="Apex Trading Co."/>
    <x v="6"/>
    <x v="1"/>
    <x v="4"/>
    <x v="7"/>
    <n v="2093"/>
    <n v="21280"/>
    <n v="18102"/>
    <n v="194992"/>
    <n v="26579"/>
    <n v="287945"/>
  </r>
  <r>
    <s v="Shampoo"/>
    <x v="1"/>
    <s v="Apex Trading Co."/>
    <x v="6"/>
    <x v="1"/>
    <x v="4"/>
    <x v="8"/>
    <n v="2478"/>
    <n v="26810"/>
    <n v="20580"/>
    <n v="221802"/>
    <n v="26964"/>
    <n v="291396"/>
  </r>
  <r>
    <s v="Shampoo"/>
    <x v="1"/>
    <s v="Apex Trading Co."/>
    <x v="6"/>
    <x v="1"/>
    <x v="4"/>
    <x v="9"/>
    <n v="4473"/>
    <n v="45199"/>
    <n v="25053"/>
    <n v="267001"/>
    <n v="29554"/>
    <n v="315595"/>
  </r>
  <r>
    <s v="Shampoo"/>
    <x v="1"/>
    <s v="Apex Trading Co."/>
    <x v="6"/>
    <x v="1"/>
    <x v="4"/>
    <x v="10"/>
    <n v="2905"/>
    <n v="30205"/>
    <n v="27958"/>
    <n v="297206"/>
    <n v="30387"/>
    <n v="325563"/>
  </r>
  <r>
    <s v="Shampoo"/>
    <x v="1"/>
    <s v="Apex Trading Co."/>
    <x v="6"/>
    <x v="1"/>
    <x v="4"/>
    <x v="11"/>
    <n v="3164"/>
    <n v="32333"/>
    <n v="31122"/>
    <n v="329539"/>
    <n v="31122"/>
    <n v="329539"/>
  </r>
  <r>
    <s v="Shampoo"/>
    <x v="1"/>
    <s v="Apex Trading Co."/>
    <x v="6"/>
    <x v="1"/>
    <x v="5"/>
    <x v="0"/>
    <n v="2814"/>
    <n v="28399"/>
    <n v="2814"/>
    <n v="28399"/>
    <n v="32046"/>
    <n v="335762"/>
  </r>
  <r>
    <s v="Shampoo"/>
    <x v="1"/>
    <s v="Apex Trading Co."/>
    <x v="6"/>
    <x v="1"/>
    <x v="5"/>
    <x v="1"/>
    <n v="2821"/>
    <n v="29946"/>
    <n v="5635"/>
    <n v="58345"/>
    <n v="32837"/>
    <n v="342174"/>
  </r>
  <r>
    <s v="Shampoo"/>
    <x v="1"/>
    <s v="Apex Trading Co."/>
    <x v="6"/>
    <x v="1"/>
    <x v="5"/>
    <x v="2"/>
    <n v="2723"/>
    <n v="28854"/>
    <n v="8358"/>
    <n v="87199"/>
    <n v="33250"/>
    <n v="346339"/>
  </r>
  <r>
    <s v="Shampoo"/>
    <x v="1"/>
    <s v="Apex Trading Co."/>
    <x v="6"/>
    <x v="2"/>
    <x v="0"/>
    <x v="0"/>
    <n v="413"/>
    <n v="4130"/>
    <n v="413"/>
    <n v="4130"/>
    <n v="413"/>
    <n v="4130"/>
  </r>
  <r>
    <s v="Shampoo"/>
    <x v="1"/>
    <s v="Apex Trading Co."/>
    <x v="6"/>
    <x v="2"/>
    <x v="0"/>
    <x v="1"/>
    <n v="476"/>
    <n v="4725"/>
    <n v="889"/>
    <n v="8855"/>
    <n v="889"/>
    <n v="8855"/>
  </r>
  <r>
    <s v="Shampoo"/>
    <x v="1"/>
    <s v="Apex Trading Co."/>
    <x v="6"/>
    <x v="2"/>
    <x v="0"/>
    <x v="2"/>
    <n v="546"/>
    <n v="5439"/>
    <n v="1435"/>
    <n v="14294"/>
    <n v="1435"/>
    <n v="14294"/>
  </r>
  <r>
    <s v="Shampoo"/>
    <x v="1"/>
    <s v="Apex Trading Co."/>
    <x v="6"/>
    <x v="2"/>
    <x v="0"/>
    <x v="3"/>
    <n v="567"/>
    <n v="5593"/>
    <n v="2002"/>
    <n v="19887"/>
    <n v="2002"/>
    <n v="19887"/>
  </r>
  <r>
    <s v="Shampoo"/>
    <x v="1"/>
    <s v="Apex Trading Co."/>
    <x v="6"/>
    <x v="2"/>
    <x v="0"/>
    <x v="4"/>
    <n v="602"/>
    <n v="5999"/>
    <n v="2604"/>
    <n v="25886"/>
    <n v="2604"/>
    <n v="25886"/>
  </r>
  <r>
    <s v="Shampoo"/>
    <x v="1"/>
    <s v="Apex Trading Co."/>
    <x v="6"/>
    <x v="2"/>
    <x v="0"/>
    <x v="5"/>
    <n v="798"/>
    <n v="7938"/>
    <n v="3402"/>
    <n v="33824"/>
    <n v="3402"/>
    <n v="33824"/>
  </r>
  <r>
    <s v="Shampoo"/>
    <x v="1"/>
    <s v="Apex Trading Co."/>
    <x v="6"/>
    <x v="2"/>
    <x v="0"/>
    <x v="6"/>
    <n v="2261"/>
    <n v="21791"/>
    <n v="5663"/>
    <n v="55615"/>
    <n v="5663"/>
    <n v="55615"/>
  </r>
  <r>
    <s v="Shampoo"/>
    <x v="1"/>
    <s v="Apex Trading Co."/>
    <x v="6"/>
    <x v="2"/>
    <x v="0"/>
    <x v="7"/>
    <n v="1785"/>
    <n v="17178"/>
    <n v="7448"/>
    <n v="72793"/>
    <n v="7448"/>
    <n v="72793"/>
  </r>
  <r>
    <s v="Shampoo"/>
    <x v="1"/>
    <s v="Apex Trading Co."/>
    <x v="6"/>
    <x v="2"/>
    <x v="0"/>
    <x v="8"/>
    <n v="1071"/>
    <n v="10353"/>
    <n v="8519"/>
    <n v="83146"/>
    <n v="8519"/>
    <n v="83146"/>
  </r>
  <r>
    <s v="Shampoo"/>
    <x v="1"/>
    <s v="Apex Trading Co."/>
    <x v="6"/>
    <x v="2"/>
    <x v="0"/>
    <x v="9"/>
    <n v="931"/>
    <n v="9163"/>
    <n v="9450"/>
    <n v="92309"/>
    <n v="9450"/>
    <n v="92309"/>
  </r>
  <r>
    <s v="Shampoo"/>
    <x v="1"/>
    <s v="Apex Trading Co."/>
    <x v="6"/>
    <x v="2"/>
    <x v="0"/>
    <x v="10"/>
    <n v="1603"/>
    <n v="15344"/>
    <n v="11053"/>
    <n v="107653"/>
    <n v="11053"/>
    <n v="107653"/>
  </r>
  <r>
    <s v="Shampoo"/>
    <x v="1"/>
    <s v="Apex Trading Co."/>
    <x v="6"/>
    <x v="2"/>
    <x v="0"/>
    <x v="11"/>
    <n v="2037"/>
    <n v="19460"/>
    <n v="13090"/>
    <n v="127113"/>
    <n v="13090"/>
    <n v="127113"/>
  </r>
  <r>
    <s v="Shampoo"/>
    <x v="1"/>
    <s v="Apex Trading Co."/>
    <x v="6"/>
    <x v="2"/>
    <x v="1"/>
    <x v="0"/>
    <n v="1260"/>
    <n v="11998"/>
    <n v="1260"/>
    <n v="11998"/>
    <n v="13937"/>
    <n v="134981"/>
  </r>
  <r>
    <s v="Shampoo"/>
    <x v="1"/>
    <s v="Apex Trading Co."/>
    <x v="6"/>
    <x v="2"/>
    <x v="1"/>
    <x v="1"/>
    <n v="1414"/>
    <n v="13573"/>
    <n v="2674"/>
    <n v="25571"/>
    <n v="14875"/>
    <n v="143829"/>
  </r>
  <r>
    <s v="Shampoo"/>
    <x v="1"/>
    <s v="Apex Trading Co."/>
    <x v="6"/>
    <x v="2"/>
    <x v="1"/>
    <x v="2"/>
    <n v="1533"/>
    <n v="14623"/>
    <n v="4207"/>
    <n v="40194"/>
    <n v="15862"/>
    <n v="153013"/>
  </r>
  <r>
    <s v="Shampoo"/>
    <x v="1"/>
    <s v="Apex Trading Co."/>
    <x v="6"/>
    <x v="2"/>
    <x v="1"/>
    <x v="3"/>
    <n v="2632"/>
    <n v="25081"/>
    <n v="6839"/>
    <n v="65275"/>
    <n v="17927"/>
    <n v="172501"/>
  </r>
  <r>
    <s v="Shampoo"/>
    <x v="1"/>
    <s v="Apex Trading Co."/>
    <x v="6"/>
    <x v="2"/>
    <x v="1"/>
    <x v="4"/>
    <n v="1694"/>
    <n v="16366"/>
    <n v="8533"/>
    <n v="81641"/>
    <n v="19019"/>
    <n v="182868"/>
  </r>
  <r>
    <s v="Shampoo"/>
    <x v="1"/>
    <s v="Apex Trading Co."/>
    <x v="6"/>
    <x v="2"/>
    <x v="1"/>
    <x v="5"/>
    <n v="2072"/>
    <n v="19810"/>
    <n v="10605"/>
    <n v="101451"/>
    <n v="20293"/>
    <n v="194740"/>
  </r>
  <r>
    <s v="Shampoo"/>
    <x v="1"/>
    <s v="Apex Trading Co."/>
    <x v="6"/>
    <x v="2"/>
    <x v="1"/>
    <x v="6"/>
    <n v="2163"/>
    <n v="20545"/>
    <n v="12768"/>
    <n v="121996"/>
    <n v="20195"/>
    <n v="193494"/>
  </r>
  <r>
    <s v="Shampoo"/>
    <x v="1"/>
    <s v="Apex Trading Co."/>
    <x v="6"/>
    <x v="2"/>
    <x v="1"/>
    <x v="7"/>
    <n v="1225"/>
    <n v="11690"/>
    <n v="13993"/>
    <n v="133686"/>
    <n v="19635"/>
    <n v="188006"/>
  </r>
  <r>
    <s v="Shampoo"/>
    <x v="1"/>
    <s v="Apex Trading Co."/>
    <x v="6"/>
    <x v="2"/>
    <x v="1"/>
    <x v="8"/>
    <n v="1421"/>
    <n v="13587"/>
    <n v="15414"/>
    <n v="147273"/>
    <n v="19985"/>
    <n v="191240"/>
  </r>
  <r>
    <s v="Shampoo"/>
    <x v="1"/>
    <s v="Apex Trading Co."/>
    <x v="6"/>
    <x v="2"/>
    <x v="1"/>
    <x v="9"/>
    <n v="1484"/>
    <n v="14203"/>
    <n v="16898"/>
    <n v="161476"/>
    <n v="20538"/>
    <n v="196280"/>
  </r>
  <r>
    <s v="Shampoo"/>
    <x v="1"/>
    <s v="Apex Trading Co."/>
    <x v="6"/>
    <x v="2"/>
    <x v="1"/>
    <x v="10"/>
    <n v="1309"/>
    <n v="14833"/>
    <n v="18207"/>
    <n v="176309"/>
    <n v="20244"/>
    <n v="195769"/>
  </r>
  <r>
    <s v="Shampoo"/>
    <x v="1"/>
    <s v="Apex Trading Co."/>
    <x v="6"/>
    <x v="2"/>
    <x v="1"/>
    <x v="11"/>
    <n v="1547"/>
    <n v="20944"/>
    <n v="19754"/>
    <n v="197253"/>
    <n v="19754"/>
    <n v="197253"/>
  </r>
  <r>
    <s v="Shampoo"/>
    <x v="1"/>
    <s v="Apex Trading Co."/>
    <x v="6"/>
    <x v="2"/>
    <x v="2"/>
    <x v="0"/>
    <n v="1680"/>
    <n v="25004"/>
    <n v="1680"/>
    <n v="25004"/>
    <n v="20174"/>
    <n v="210259"/>
  </r>
  <r>
    <s v="Shampoo"/>
    <x v="1"/>
    <s v="Apex Trading Co."/>
    <x v="6"/>
    <x v="2"/>
    <x v="2"/>
    <x v="1"/>
    <n v="1316"/>
    <n v="26747"/>
    <n v="2996"/>
    <n v="51751"/>
    <n v="20076"/>
    <n v="223433"/>
  </r>
  <r>
    <s v="Shampoo"/>
    <x v="1"/>
    <s v="Apex Trading Co."/>
    <x v="6"/>
    <x v="2"/>
    <x v="2"/>
    <x v="2"/>
    <n v="1323"/>
    <n v="18697"/>
    <n v="4319"/>
    <n v="70448"/>
    <n v="19866"/>
    <n v="227507"/>
  </r>
  <r>
    <s v="Shampoo"/>
    <x v="1"/>
    <s v="Apex Trading Co."/>
    <x v="6"/>
    <x v="2"/>
    <x v="2"/>
    <x v="3"/>
    <n v="1764"/>
    <n v="34503"/>
    <n v="6083"/>
    <n v="104951"/>
    <n v="18998"/>
    <n v="236929"/>
  </r>
  <r>
    <s v="Shampoo"/>
    <x v="1"/>
    <s v="Apex Trading Co."/>
    <x v="6"/>
    <x v="2"/>
    <x v="2"/>
    <x v="4"/>
    <n v="434"/>
    <n v="6748"/>
    <n v="6517"/>
    <n v="111699"/>
    <n v="17738"/>
    <n v="227311"/>
  </r>
  <r>
    <s v="Shampoo"/>
    <x v="1"/>
    <s v="Apex Trading Co."/>
    <x v="6"/>
    <x v="2"/>
    <x v="2"/>
    <x v="5"/>
    <n v="959"/>
    <n v="13265"/>
    <n v="7476"/>
    <n v="124964"/>
    <n v="16625"/>
    <n v="220766"/>
  </r>
  <r>
    <s v="Shampoo"/>
    <x v="1"/>
    <s v="Apex Trading Co."/>
    <x v="6"/>
    <x v="2"/>
    <x v="2"/>
    <x v="6"/>
    <n v="1092"/>
    <n v="15519"/>
    <n v="8568"/>
    <n v="140483"/>
    <n v="15554"/>
    <n v="215740"/>
  </r>
  <r>
    <s v="Shampoo"/>
    <x v="1"/>
    <s v="Apex Trading Co."/>
    <x v="6"/>
    <x v="2"/>
    <x v="2"/>
    <x v="7"/>
    <n v="1183"/>
    <n v="20125"/>
    <n v="9751"/>
    <n v="160608"/>
    <n v="15512"/>
    <n v="224175"/>
  </r>
  <r>
    <s v="Shampoo"/>
    <x v="1"/>
    <s v="Apex Trading Co."/>
    <x v="6"/>
    <x v="2"/>
    <x v="2"/>
    <x v="8"/>
    <n v="1267"/>
    <n v="16254"/>
    <n v="11018"/>
    <n v="176862"/>
    <n v="15358"/>
    <n v="226842"/>
  </r>
  <r>
    <s v="Shampoo"/>
    <x v="1"/>
    <s v="Apex Trading Co."/>
    <x v="6"/>
    <x v="2"/>
    <x v="2"/>
    <x v="9"/>
    <n v="1750"/>
    <n v="21210"/>
    <n v="12768"/>
    <n v="198072"/>
    <n v="15624"/>
    <n v="233849"/>
  </r>
  <r>
    <s v="Shampoo"/>
    <x v="1"/>
    <s v="Apex Trading Co."/>
    <x v="6"/>
    <x v="2"/>
    <x v="2"/>
    <x v="10"/>
    <n v="1141"/>
    <n v="13839"/>
    <n v="13909"/>
    <n v="211911"/>
    <n v="15456"/>
    <n v="232855"/>
  </r>
  <r>
    <s v="Shampoo"/>
    <x v="1"/>
    <s v="Apex Trading Co."/>
    <x v="6"/>
    <x v="2"/>
    <x v="2"/>
    <x v="11"/>
    <n v="784"/>
    <n v="10661"/>
    <n v="14693"/>
    <n v="222572"/>
    <n v="14693"/>
    <n v="222572"/>
  </r>
  <r>
    <s v="Shampoo"/>
    <x v="1"/>
    <s v="Apex Trading Co."/>
    <x v="6"/>
    <x v="2"/>
    <x v="3"/>
    <x v="0"/>
    <n v="700"/>
    <n v="9282"/>
    <n v="700"/>
    <n v="9282"/>
    <n v="13713"/>
    <n v="206850"/>
  </r>
  <r>
    <s v="Shampoo"/>
    <x v="1"/>
    <s v="Apex Trading Co."/>
    <x v="6"/>
    <x v="2"/>
    <x v="3"/>
    <x v="1"/>
    <n v="707"/>
    <n v="13951"/>
    <n v="1407"/>
    <n v="23233"/>
    <n v="13104"/>
    <n v="194054"/>
  </r>
  <r>
    <s v="Shampoo"/>
    <x v="1"/>
    <s v="Apex Trading Co."/>
    <x v="6"/>
    <x v="2"/>
    <x v="3"/>
    <x v="2"/>
    <n v="966"/>
    <n v="14847"/>
    <n v="2373"/>
    <n v="38080"/>
    <n v="12747"/>
    <n v="190204"/>
  </r>
  <r>
    <s v="Shampoo"/>
    <x v="1"/>
    <s v="Apex Trading Co."/>
    <x v="6"/>
    <x v="2"/>
    <x v="3"/>
    <x v="3"/>
    <n v="973"/>
    <n v="9324"/>
    <n v="3346"/>
    <n v="47404"/>
    <n v="11956"/>
    <n v="165025"/>
  </r>
  <r>
    <s v="Shampoo"/>
    <x v="1"/>
    <s v="Apex Trading Co."/>
    <x v="6"/>
    <x v="2"/>
    <x v="3"/>
    <x v="4"/>
    <n v="1239"/>
    <n v="15925"/>
    <n v="4585"/>
    <n v="63329"/>
    <n v="12761"/>
    <n v="174202"/>
  </r>
  <r>
    <s v="Shampoo"/>
    <x v="1"/>
    <s v="Apex Trading Co."/>
    <x v="6"/>
    <x v="2"/>
    <x v="3"/>
    <x v="5"/>
    <n v="1442"/>
    <n v="15813"/>
    <n v="6027"/>
    <n v="79142"/>
    <n v="13244"/>
    <n v="176750"/>
  </r>
  <r>
    <s v="Shampoo"/>
    <x v="1"/>
    <s v="Apex Trading Co."/>
    <x v="6"/>
    <x v="2"/>
    <x v="3"/>
    <x v="6"/>
    <n v="693"/>
    <n v="8519"/>
    <n v="6720"/>
    <n v="87661"/>
    <n v="12845"/>
    <n v="169750"/>
  </r>
  <r>
    <s v="Shampoo"/>
    <x v="1"/>
    <s v="Apex Trading Co."/>
    <x v="6"/>
    <x v="2"/>
    <x v="3"/>
    <x v="7"/>
    <n v="392"/>
    <n v="4879"/>
    <n v="7112"/>
    <n v="92540"/>
    <n v="12054"/>
    <n v="154504"/>
  </r>
  <r>
    <s v="Shampoo"/>
    <x v="1"/>
    <s v="Apex Trading Co."/>
    <x v="6"/>
    <x v="2"/>
    <x v="3"/>
    <x v="8"/>
    <n v="1078"/>
    <n v="13433"/>
    <n v="8190"/>
    <n v="105973"/>
    <n v="11865"/>
    <n v="151683"/>
  </r>
  <r>
    <s v="Shampoo"/>
    <x v="1"/>
    <s v="Apex Trading Co."/>
    <x v="6"/>
    <x v="2"/>
    <x v="3"/>
    <x v="9"/>
    <n v="840"/>
    <n v="13083"/>
    <n v="9030"/>
    <n v="119056"/>
    <n v="10955"/>
    <n v="143556"/>
  </r>
  <r>
    <s v="Shampoo"/>
    <x v="1"/>
    <s v="Apex Trading Co."/>
    <x v="6"/>
    <x v="2"/>
    <x v="3"/>
    <x v="10"/>
    <n v="742"/>
    <n v="8246"/>
    <n v="9772"/>
    <n v="127302"/>
    <n v="10556"/>
    <n v="137963"/>
  </r>
  <r>
    <s v="Shampoo"/>
    <x v="1"/>
    <s v="Apex Trading Co."/>
    <x v="6"/>
    <x v="2"/>
    <x v="3"/>
    <x v="11"/>
    <n v="819"/>
    <n v="10836"/>
    <n v="10591"/>
    <n v="138138"/>
    <n v="10591"/>
    <n v="138138"/>
  </r>
  <r>
    <s v="Shampoo"/>
    <x v="1"/>
    <s v="Apex Trading Co."/>
    <x v="6"/>
    <x v="2"/>
    <x v="4"/>
    <x v="0"/>
    <n v="861"/>
    <n v="8316"/>
    <n v="861"/>
    <n v="8316"/>
    <n v="10752"/>
    <n v="137172"/>
  </r>
  <r>
    <s v="Shampoo"/>
    <x v="1"/>
    <s v="Apex Trading Co."/>
    <x v="6"/>
    <x v="2"/>
    <x v="4"/>
    <x v="1"/>
    <n v="672"/>
    <n v="8183"/>
    <n v="1533"/>
    <n v="16499"/>
    <n v="10717"/>
    <n v="131404"/>
  </r>
  <r>
    <s v="Shampoo"/>
    <x v="1"/>
    <s v="Apex Trading Co."/>
    <x v="6"/>
    <x v="2"/>
    <x v="4"/>
    <x v="2"/>
    <n v="896"/>
    <n v="10094"/>
    <n v="2429"/>
    <n v="26593"/>
    <n v="10647"/>
    <n v="126651"/>
  </r>
  <r>
    <s v="Shampoo"/>
    <x v="1"/>
    <s v="Apex Trading Co."/>
    <x v="6"/>
    <x v="2"/>
    <x v="4"/>
    <x v="3"/>
    <n v="1288"/>
    <n v="16898"/>
    <n v="3717"/>
    <n v="43491"/>
    <n v="10962"/>
    <n v="134225"/>
  </r>
  <r>
    <s v="Shampoo"/>
    <x v="1"/>
    <s v="Apex Trading Co."/>
    <x v="6"/>
    <x v="2"/>
    <x v="4"/>
    <x v="4"/>
    <n v="2009"/>
    <n v="20636"/>
    <n v="5726"/>
    <n v="64127"/>
    <n v="11732"/>
    <n v="138936"/>
  </r>
  <r>
    <s v="Shampoo"/>
    <x v="1"/>
    <s v="Apex Trading Co."/>
    <x v="6"/>
    <x v="2"/>
    <x v="4"/>
    <x v="5"/>
    <n v="1526"/>
    <n v="16254"/>
    <n v="7252"/>
    <n v="80381"/>
    <n v="11816"/>
    <n v="139377"/>
  </r>
  <r>
    <s v="Shampoo"/>
    <x v="1"/>
    <s v="Apex Trading Co."/>
    <x v="6"/>
    <x v="2"/>
    <x v="4"/>
    <x v="6"/>
    <n v="1911"/>
    <n v="19551"/>
    <n v="9163"/>
    <n v="99932"/>
    <n v="13034"/>
    <n v="150409"/>
  </r>
  <r>
    <s v="Shampoo"/>
    <x v="1"/>
    <s v="Apex Trading Co."/>
    <x v="6"/>
    <x v="2"/>
    <x v="4"/>
    <x v="7"/>
    <n v="994"/>
    <n v="11494"/>
    <n v="10157"/>
    <n v="111426"/>
    <n v="13636"/>
    <n v="157024"/>
  </r>
  <r>
    <s v="Shampoo"/>
    <x v="1"/>
    <s v="Apex Trading Co."/>
    <x v="6"/>
    <x v="2"/>
    <x v="4"/>
    <x v="8"/>
    <n v="1323"/>
    <n v="14763"/>
    <n v="11480"/>
    <n v="126189"/>
    <n v="13881"/>
    <n v="158354"/>
  </r>
  <r>
    <s v="Shampoo"/>
    <x v="1"/>
    <s v="Apex Trading Co."/>
    <x v="6"/>
    <x v="2"/>
    <x v="4"/>
    <x v="9"/>
    <n v="1813"/>
    <n v="19089"/>
    <n v="13293"/>
    <n v="145278"/>
    <n v="14854"/>
    <n v="164360"/>
  </r>
  <r>
    <s v="Shampoo"/>
    <x v="1"/>
    <s v="Apex Trading Co."/>
    <x v="6"/>
    <x v="2"/>
    <x v="4"/>
    <x v="10"/>
    <n v="1526"/>
    <n v="16163"/>
    <n v="14819"/>
    <n v="161441"/>
    <n v="15638"/>
    <n v="172277"/>
  </r>
  <r>
    <s v="Shampoo"/>
    <x v="1"/>
    <s v="Apex Trading Co."/>
    <x v="6"/>
    <x v="2"/>
    <x v="4"/>
    <x v="11"/>
    <n v="1869"/>
    <n v="18851"/>
    <n v="16688"/>
    <n v="180292"/>
    <n v="16688"/>
    <n v="180292"/>
  </r>
  <r>
    <s v="Shampoo"/>
    <x v="1"/>
    <s v="Apex Trading Co."/>
    <x v="6"/>
    <x v="2"/>
    <x v="5"/>
    <x v="0"/>
    <n v="1624"/>
    <n v="17906"/>
    <n v="1624"/>
    <n v="17906"/>
    <n v="17451"/>
    <n v="189882"/>
  </r>
  <r>
    <s v="Shampoo"/>
    <x v="1"/>
    <s v="Apex Trading Co."/>
    <x v="6"/>
    <x v="2"/>
    <x v="5"/>
    <x v="1"/>
    <n v="1589"/>
    <n v="17353"/>
    <n v="3213"/>
    <n v="35259"/>
    <n v="18368"/>
    <n v="199052"/>
  </r>
  <r>
    <s v="Shampoo"/>
    <x v="1"/>
    <s v="Apex Trading Co."/>
    <x v="6"/>
    <x v="2"/>
    <x v="5"/>
    <x v="2"/>
    <n v="1442"/>
    <n v="15190"/>
    <n v="4655"/>
    <n v="50449"/>
    <n v="18914"/>
    <n v="204148"/>
  </r>
  <r>
    <s v="Shampoo"/>
    <x v="1"/>
    <s v="Blue Sky Enterprises"/>
    <x v="7"/>
    <x v="0"/>
    <x v="1"/>
    <x v="1"/>
    <n v="3808"/>
    <n v="24731"/>
    <n v="3808"/>
    <n v="24731"/>
    <n v="3808"/>
    <n v="24731"/>
  </r>
  <r>
    <s v="Shampoo"/>
    <x v="1"/>
    <s v="Blue Sky Enterprises"/>
    <x v="7"/>
    <x v="0"/>
    <x v="1"/>
    <x v="2"/>
    <n v="168"/>
    <n v="1141"/>
    <n v="3976"/>
    <n v="25872"/>
    <n v="3976"/>
    <n v="25872"/>
  </r>
  <r>
    <s v="Shampoo"/>
    <x v="1"/>
    <s v="Blue Sky Enterprises"/>
    <x v="7"/>
    <x v="0"/>
    <x v="1"/>
    <x v="3"/>
    <n v="1939"/>
    <n v="12628"/>
    <n v="5915"/>
    <n v="38500"/>
    <n v="5915"/>
    <n v="38500"/>
  </r>
  <r>
    <s v="Shampoo"/>
    <x v="1"/>
    <s v="Blue Sky Enterprises"/>
    <x v="7"/>
    <x v="0"/>
    <x v="1"/>
    <x v="4"/>
    <n v="4298"/>
    <n v="28147"/>
    <n v="10213"/>
    <n v="66647"/>
    <n v="10213"/>
    <n v="66647"/>
  </r>
  <r>
    <s v="Shampoo"/>
    <x v="1"/>
    <s v="Blue Sky Enterprises"/>
    <x v="7"/>
    <x v="0"/>
    <x v="1"/>
    <x v="5"/>
    <n v="1855"/>
    <n v="12306"/>
    <n v="12068"/>
    <n v="78953"/>
    <n v="12068"/>
    <n v="78953"/>
  </r>
  <r>
    <s v="Shampoo"/>
    <x v="1"/>
    <s v="Blue Sky Enterprises"/>
    <x v="7"/>
    <x v="0"/>
    <x v="1"/>
    <x v="6"/>
    <n v="1750"/>
    <n v="11676"/>
    <n v="13818"/>
    <n v="90629"/>
    <n v="13818"/>
    <n v="90629"/>
  </r>
  <r>
    <s v="Shampoo"/>
    <x v="1"/>
    <s v="Blue Sky Enterprises"/>
    <x v="7"/>
    <x v="0"/>
    <x v="1"/>
    <x v="7"/>
    <n v="868"/>
    <n v="5761"/>
    <n v="14686"/>
    <n v="96390"/>
    <n v="14686"/>
    <n v="96390"/>
  </r>
  <r>
    <s v="Shampoo"/>
    <x v="1"/>
    <s v="Blue Sky Enterprises"/>
    <x v="7"/>
    <x v="0"/>
    <x v="1"/>
    <x v="8"/>
    <n v="728"/>
    <n v="4809"/>
    <n v="15414"/>
    <n v="101199"/>
    <n v="15414"/>
    <n v="101199"/>
  </r>
  <r>
    <s v="Shampoo"/>
    <x v="1"/>
    <s v="Blue Sky Enterprises"/>
    <x v="7"/>
    <x v="0"/>
    <x v="1"/>
    <x v="9"/>
    <n v="1323"/>
    <n v="8855"/>
    <n v="16737"/>
    <n v="110054"/>
    <n v="16737"/>
    <n v="110054"/>
  </r>
  <r>
    <s v="Shampoo"/>
    <x v="1"/>
    <s v="Blue Sky Enterprises"/>
    <x v="7"/>
    <x v="0"/>
    <x v="1"/>
    <x v="10"/>
    <n v="441"/>
    <n v="2905"/>
    <n v="17178"/>
    <n v="112959"/>
    <n v="17178"/>
    <n v="112959"/>
  </r>
  <r>
    <s v="Shampoo"/>
    <x v="1"/>
    <s v="Blue Sky Enterprises"/>
    <x v="7"/>
    <x v="0"/>
    <x v="1"/>
    <x v="11"/>
    <n v="343"/>
    <n v="2275"/>
    <n v="17521"/>
    <n v="115234"/>
    <n v="17521"/>
    <n v="115234"/>
  </r>
  <r>
    <s v="Shampoo"/>
    <x v="1"/>
    <s v="Blue Sky Enterprises"/>
    <x v="7"/>
    <x v="0"/>
    <x v="2"/>
    <x v="0"/>
    <n v="728"/>
    <n v="4844"/>
    <n v="728"/>
    <n v="4844"/>
    <n v="18249"/>
    <n v="120078"/>
  </r>
  <r>
    <s v="Shampoo"/>
    <x v="1"/>
    <s v="Blue Sky Enterprises"/>
    <x v="7"/>
    <x v="0"/>
    <x v="2"/>
    <x v="1"/>
    <n v="609"/>
    <n v="4060"/>
    <n v="1337"/>
    <n v="8904"/>
    <n v="15050"/>
    <n v="99407"/>
  </r>
  <r>
    <s v="Shampoo"/>
    <x v="1"/>
    <s v="Blue Sky Enterprises"/>
    <x v="7"/>
    <x v="0"/>
    <x v="2"/>
    <x v="2"/>
    <n v="665"/>
    <n v="4417"/>
    <n v="2002"/>
    <n v="13321"/>
    <n v="15547"/>
    <n v="102683"/>
  </r>
  <r>
    <s v="Shampoo"/>
    <x v="1"/>
    <s v="Blue Sky Enterprises"/>
    <x v="7"/>
    <x v="0"/>
    <x v="2"/>
    <x v="3"/>
    <n v="1736"/>
    <n v="11305"/>
    <n v="3738"/>
    <n v="24626"/>
    <n v="15344"/>
    <n v="101360"/>
  </r>
  <r>
    <s v="Shampoo"/>
    <x v="1"/>
    <s v="Blue Sky Enterprises"/>
    <x v="7"/>
    <x v="0"/>
    <x v="2"/>
    <x v="4"/>
    <n v="462"/>
    <n v="3010"/>
    <n v="4200"/>
    <n v="27636"/>
    <n v="11508"/>
    <n v="76223"/>
  </r>
  <r>
    <s v="Shampoo"/>
    <x v="1"/>
    <s v="Blue Sky Enterprises"/>
    <x v="7"/>
    <x v="0"/>
    <x v="2"/>
    <x v="5"/>
    <n v="322"/>
    <n v="2107"/>
    <n v="4522"/>
    <n v="29743"/>
    <n v="9975"/>
    <n v="66024"/>
  </r>
  <r>
    <s v="Shampoo"/>
    <x v="1"/>
    <s v="Blue Sky Enterprises"/>
    <x v="7"/>
    <x v="0"/>
    <x v="2"/>
    <x v="6"/>
    <n v="371"/>
    <n v="2380"/>
    <n v="4893"/>
    <n v="32123"/>
    <n v="8596"/>
    <n v="56728"/>
  </r>
  <r>
    <s v="Shampoo"/>
    <x v="1"/>
    <s v="Blue Sky Enterprises"/>
    <x v="7"/>
    <x v="0"/>
    <x v="2"/>
    <x v="7"/>
    <n v="287"/>
    <n v="1834"/>
    <n v="5180"/>
    <n v="33957"/>
    <n v="8015"/>
    <n v="52801"/>
  </r>
  <r>
    <s v="Shampoo"/>
    <x v="1"/>
    <s v="Blue Sky Enterprises"/>
    <x v="7"/>
    <x v="0"/>
    <x v="2"/>
    <x v="8"/>
    <n v="224"/>
    <n v="1477"/>
    <n v="5404"/>
    <n v="35434"/>
    <n v="7511"/>
    <n v="49469"/>
  </r>
  <r>
    <s v="Shampoo"/>
    <x v="1"/>
    <s v="Blue Sky Enterprises"/>
    <x v="7"/>
    <x v="0"/>
    <x v="2"/>
    <x v="9"/>
    <n v="406"/>
    <n v="2597"/>
    <n v="5810"/>
    <n v="38031"/>
    <n v="6594"/>
    <n v="43211"/>
  </r>
  <r>
    <s v="Shampoo"/>
    <x v="1"/>
    <s v="Blue Sky Enterprises"/>
    <x v="7"/>
    <x v="0"/>
    <x v="2"/>
    <x v="10"/>
    <n v="406"/>
    <n v="2597"/>
    <n v="6216"/>
    <n v="40628"/>
    <n v="6559"/>
    <n v="42903"/>
  </r>
  <r>
    <s v="Shampoo"/>
    <x v="1"/>
    <s v="Blue Sky Enterprises"/>
    <x v="7"/>
    <x v="0"/>
    <x v="2"/>
    <x v="11"/>
    <n v="357"/>
    <n v="2310"/>
    <n v="6573"/>
    <n v="42938"/>
    <n v="6573"/>
    <n v="42938"/>
  </r>
  <r>
    <s v="Shampoo"/>
    <x v="1"/>
    <s v="Blue Sky Enterprises"/>
    <x v="7"/>
    <x v="0"/>
    <x v="3"/>
    <x v="0"/>
    <n v="546"/>
    <n v="3500"/>
    <n v="546"/>
    <n v="3500"/>
    <n v="6391"/>
    <n v="41594"/>
  </r>
  <r>
    <s v="Shampoo"/>
    <x v="1"/>
    <s v="Blue Sky Enterprises"/>
    <x v="7"/>
    <x v="0"/>
    <x v="3"/>
    <x v="1"/>
    <n v="1617"/>
    <n v="10556"/>
    <n v="2163"/>
    <n v="14056"/>
    <n v="7399"/>
    <n v="48090"/>
  </r>
  <r>
    <s v="Shampoo"/>
    <x v="1"/>
    <s v="Blue Sky Enterprises"/>
    <x v="7"/>
    <x v="0"/>
    <x v="3"/>
    <x v="2"/>
    <n v="644"/>
    <n v="4200"/>
    <n v="2807"/>
    <n v="18256"/>
    <n v="7378"/>
    <n v="47873"/>
  </r>
  <r>
    <s v="Shampoo"/>
    <x v="1"/>
    <s v="Blue Sky Enterprises"/>
    <x v="7"/>
    <x v="0"/>
    <x v="3"/>
    <x v="3"/>
    <n v="273"/>
    <n v="1715"/>
    <n v="3080"/>
    <n v="19971"/>
    <n v="5915"/>
    <n v="38283"/>
  </r>
  <r>
    <s v="Shampoo"/>
    <x v="1"/>
    <s v="Blue Sky Enterprises"/>
    <x v="7"/>
    <x v="0"/>
    <x v="3"/>
    <x v="4"/>
    <n v="308"/>
    <n v="2023"/>
    <n v="3388"/>
    <n v="21994"/>
    <n v="5761"/>
    <n v="37296"/>
  </r>
  <r>
    <s v="Shampoo"/>
    <x v="1"/>
    <s v="Blue Sky Enterprises"/>
    <x v="7"/>
    <x v="0"/>
    <x v="3"/>
    <x v="5"/>
    <n v="476"/>
    <n v="3094"/>
    <n v="3864"/>
    <n v="25088"/>
    <n v="5915"/>
    <n v="38283"/>
  </r>
  <r>
    <s v="Shampoo"/>
    <x v="1"/>
    <s v="Blue Sky Enterprises"/>
    <x v="7"/>
    <x v="0"/>
    <x v="3"/>
    <x v="6"/>
    <n v="203"/>
    <n v="1295"/>
    <n v="4067"/>
    <n v="26383"/>
    <n v="5747"/>
    <n v="37198"/>
  </r>
  <r>
    <s v="Shampoo"/>
    <x v="1"/>
    <s v="Blue Sky Enterprises"/>
    <x v="7"/>
    <x v="0"/>
    <x v="3"/>
    <x v="7"/>
    <n v="70"/>
    <n v="476"/>
    <n v="4137"/>
    <n v="26859"/>
    <n v="5530"/>
    <n v="35840"/>
  </r>
  <r>
    <s v="Shampoo"/>
    <x v="1"/>
    <s v="Blue Sky Enterprises"/>
    <x v="7"/>
    <x v="0"/>
    <x v="3"/>
    <x v="8"/>
    <n v="168"/>
    <n v="1106"/>
    <n v="4305"/>
    <n v="27965"/>
    <n v="5474"/>
    <n v="35469"/>
  </r>
  <r>
    <s v="Shampoo"/>
    <x v="1"/>
    <s v="Blue Sky Enterprises"/>
    <x v="7"/>
    <x v="0"/>
    <x v="3"/>
    <x v="9"/>
    <n v="238"/>
    <n v="1155"/>
    <n v="4543"/>
    <n v="29120"/>
    <n v="5306"/>
    <n v="34027"/>
  </r>
  <r>
    <s v="Shampoo"/>
    <x v="1"/>
    <s v="Blue Sky Enterprises"/>
    <x v="7"/>
    <x v="0"/>
    <x v="3"/>
    <x v="10"/>
    <n v="119"/>
    <n v="581"/>
    <n v="4662"/>
    <n v="29701"/>
    <n v="5019"/>
    <n v="32011"/>
  </r>
  <r>
    <s v="Shampoo"/>
    <x v="1"/>
    <s v="Blue Sky Enterprises"/>
    <x v="7"/>
    <x v="0"/>
    <x v="3"/>
    <x v="11"/>
    <n v="273"/>
    <n v="1295"/>
    <n v="4935"/>
    <n v="30996"/>
    <n v="4935"/>
    <n v="30996"/>
  </r>
  <r>
    <s v="Shampoo"/>
    <x v="1"/>
    <s v="Blue Sky Enterprises"/>
    <x v="7"/>
    <x v="0"/>
    <x v="4"/>
    <x v="0"/>
    <n v="189"/>
    <n v="903"/>
    <n v="189"/>
    <n v="903"/>
    <n v="4578"/>
    <n v="28399"/>
  </r>
  <r>
    <s v="Shampoo"/>
    <x v="1"/>
    <s v="Blue Sky Enterprises"/>
    <x v="7"/>
    <x v="0"/>
    <x v="4"/>
    <x v="1"/>
    <n v="406"/>
    <n v="2072"/>
    <n v="595"/>
    <n v="2975"/>
    <n v="3367"/>
    <n v="19915"/>
  </r>
  <r>
    <s v="Shampoo"/>
    <x v="1"/>
    <s v="Blue Sky Enterprises"/>
    <x v="7"/>
    <x v="0"/>
    <x v="4"/>
    <x v="2"/>
    <n v="1680"/>
    <n v="8498"/>
    <n v="2275"/>
    <n v="11473"/>
    <n v="4403"/>
    <n v="24213"/>
  </r>
  <r>
    <s v="Shampoo"/>
    <x v="1"/>
    <s v="Blue Sky Enterprises"/>
    <x v="7"/>
    <x v="0"/>
    <x v="4"/>
    <x v="3"/>
    <n v="1855"/>
    <n v="9380"/>
    <n v="4130"/>
    <n v="20853"/>
    <n v="5985"/>
    <n v="31878"/>
  </r>
  <r>
    <s v="Shampoo"/>
    <x v="1"/>
    <s v="Blue Sky Enterprises"/>
    <x v="7"/>
    <x v="0"/>
    <x v="4"/>
    <x v="4"/>
    <n v="3605"/>
    <n v="18200"/>
    <n v="7735"/>
    <n v="39053"/>
    <n v="9282"/>
    <n v="48055"/>
  </r>
  <r>
    <s v="Shampoo"/>
    <x v="1"/>
    <s v="Blue Sky Enterprises"/>
    <x v="7"/>
    <x v="0"/>
    <x v="4"/>
    <x v="5"/>
    <n v="5964"/>
    <n v="30100"/>
    <n v="13699"/>
    <n v="69153"/>
    <n v="14770"/>
    <n v="75061"/>
  </r>
  <r>
    <s v="Shampoo"/>
    <x v="1"/>
    <s v="Blue Sky Enterprises"/>
    <x v="7"/>
    <x v="0"/>
    <x v="4"/>
    <x v="6"/>
    <n v="5901"/>
    <n v="29694"/>
    <n v="19600"/>
    <n v="98847"/>
    <n v="20468"/>
    <n v="103460"/>
  </r>
  <r>
    <s v="Shampoo"/>
    <x v="1"/>
    <s v="Blue Sky Enterprises"/>
    <x v="7"/>
    <x v="0"/>
    <x v="4"/>
    <x v="7"/>
    <n v="8057"/>
    <n v="40600"/>
    <n v="27657"/>
    <n v="139447"/>
    <n v="28455"/>
    <n v="143584"/>
  </r>
  <r>
    <s v="Shampoo"/>
    <x v="1"/>
    <s v="Blue Sky Enterprises"/>
    <x v="7"/>
    <x v="0"/>
    <x v="4"/>
    <x v="8"/>
    <n v="9583"/>
    <n v="48286"/>
    <n v="37240"/>
    <n v="187733"/>
    <n v="37870"/>
    <n v="190764"/>
  </r>
  <r>
    <s v="Shampoo"/>
    <x v="1"/>
    <s v="Blue Sky Enterprises"/>
    <x v="7"/>
    <x v="0"/>
    <x v="4"/>
    <x v="9"/>
    <n v="4949"/>
    <n v="24948"/>
    <n v="42189"/>
    <n v="212681"/>
    <n v="42581"/>
    <n v="214557"/>
  </r>
  <r>
    <s v="Shampoo"/>
    <x v="1"/>
    <s v="Blue Sky Enterprises"/>
    <x v="7"/>
    <x v="0"/>
    <x v="4"/>
    <x v="10"/>
    <n v="1834"/>
    <n v="9282"/>
    <n v="44023"/>
    <n v="221963"/>
    <n v="44296"/>
    <n v="223258"/>
  </r>
  <r>
    <s v="Shampoo"/>
    <x v="1"/>
    <s v="Blue Sky Enterprises"/>
    <x v="7"/>
    <x v="0"/>
    <x v="4"/>
    <x v="11"/>
    <n v="1141"/>
    <n v="5761"/>
    <n v="45164"/>
    <n v="227724"/>
    <n v="45164"/>
    <n v="227724"/>
  </r>
  <r>
    <s v="Shampoo"/>
    <x v="1"/>
    <s v="Blue Sky Enterprises"/>
    <x v="7"/>
    <x v="0"/>
    <x v="5"/>
    <x v="0"/>
    <n v="644"/>
    <n v="3297"/>
    <n v="644"/>
    <n v="3297"/>
    <n v="45619"/>
    <n v="230118"/>
  </r>
  <r>
    <s v="Shampoo"/>
    <x v="1"/>
    <s v="Blue Sky Enterprises"/>
    <x v="7"/>
    <x v="0"/>
    <x v="5"/>
    <x v="1"/>
    <n v="4354"/>
    <n v="21910"/>
    <n v="4998"/>
    <n v="25207"/>
    <n v="49567"/>
    <n v="249956"/>
  </r>
  <r>
    <s v="Shampoo"/>
    <x v="1"/>
    <s v="Blue Sky Enterprises"/>
    <x v="7"/>
    <x v="0"/>
    <x v="5"/>
    <x v="2"/>
    <n v="8603"/>
    <n v="43372"/>
    <n v="13601"/>
    <n v="68579"/>
    <n v="56490"/>
    <n v="284830"/>
  </r>
  <r>
    <s v="Shampoo"/>
    <x v="1"/>
    <s v="Blue Sky Enterprises"/>
    <x v="7"/>
    <x v="1"/>
    <x v="0"/>
    <x v="11"/>
    <n v="322"/>
    <n v="2058"/>
    <n v="322"/>
    <n v="2058"/>
    <n v="322"/>
    <n v="2058"/>
  </r>
  <r>
    <s v="Shampoo"/>
    <x v="1"/>
    <s v="Blue Sky Enterprises"/>
    <x v="7"/>
    <x v="1"/>
    <x v="1"/>
    <x v="0"/>
    <n v="10913"/>
    <n v="70924"/>
    <n v="10913"/>
    <n v="70924"/>
    <n v="11235"/>
    <n v="72982"/>
  </r>
  <r>
    <s v="Shampoo"/>
    <x v="1"/>
    <s v="Blue Sky Enterprises"/>
    <x v="7"/>
    <x v="1"/>
    <x v="1"/>
    <x v="1"/>
    <n v="17150"/>
    <n v="111440"/>
    <n v="28063"/>
    <n v="182364"/>
    <n v="28385"/>
    <n v="184422"/>
  </r>
  <r>
    <s v="Shampoo"/>
    <x v="1"/>
    <s v="Blue Sky Enterprises"/>
    <x v="7"/>
    <x v="1"/>
    <x v="1"/>
    <x v="2"/>
    <n v="21532"/>
    <n v="139909"/>
    <n v="49595"/>
    <n v="322273"/>
    <n v="49917"/>
    <n v="324331"/>
  </r>
  <r>
    <s v="Shampoo"/>
    <x v="1"/>
    <s v="Blue Sky Enterprises"/>
    <x v="7"/>
    <x v="1"/>
    <x v="1"/>
    <x v="3"/>
    <n v="14805"/>
    <n v="96250"/>
    <n v="64400"/>
    <n v="418523"/>
    <n v="64722"/>
    <n v="420581"/>
  </r>
  <r>
    <s v="Shampoo"/>
    <x v="1"/>
    <s v="Blue Sky Enterprises"/>
    <x v="7"/>
    <x v="1"/>
    <x v="1"/>
    <x v="4"/>
    <n v="12425"/>
    <n v="81802"/>
    <n v="76825"/>
    <n v="500325"/>
    <n v="77147"/>
    <n v="502383"/>
  </r>
  <r>
    <s v="Shampoo"/>
    <x v="1"/>
    <s v="Blue Sky Enterprises"/>
    <x v="7"/>
    <x v="1"/>
    <x v="1"/>
    <x v="5"/>
    <n v="14840"/>
    <n v="98609"/>
    <n v="91665"/>
    <n v="598934"/>
    <n v="91987"/>
    <n v="600992"/>
  </r>
  <r>
    <s v="Shampoo"/>
    <x v="1"/>
    <s v="Blue Sky Enterprises"/>
    <x v="7"/>
    <x v="1"/>
    <x v="1"/>
    <x v="6"/>
    <n v="11914"/>
    <n v="79233"/>
    <n v="103579"/>
    <n v="678167"/>
    <n v="103901"/>
    <n v="680225"/>
  </r>
  <r>
    <s v="Shampoo"/>
    <x v="1"/>
    <s v="Blue Sky Enterprises"/>
    <x v="7"/>
    <x v="1"/>
    <x v="1"/>
    <x v="7"/>
    <n v="14665"/>
    <n v="97524"/>
    <n v="118244"/>
    <n v="775691"/>
    <n v="118566"/>
    <n v="777749"/>
  </r>
  <r>
    <s v="Shampoo"/>
    <x v="1"/>
    <s v="Blue Sky Enterprises"/>
    <x v="7"/>
    <x v="1"/>
    <x v="1"/>
    <x v="8"/>
    <n v="12579"/>
    <n v="83636"/>
    <n v="130823"/>
    <n v="859327"/>
    <n v="131145"/>
    <n v="861385"/>
  </r>
  <r>
    <s v="Shampoo"/>
    <x v="1"/>
    <s v="Blue Sky Enterprises"/>
    <x v="7"/>
    <x v="1"/>
    <x v="1"/>
    <x v="9"/>
    <n v="8939"/>
    <n v="59437"/>
    <n v="139762"/>
    <n v="918764"/>
    <n v="140084"/>
    <n v="920822"/>
  </r>
  <r>
    <s v="Shampoo"/>
    <x v="1"/>
    <s v="Blue Sky Enterprises"/>
    <x v="7"/>
    <x v="1"/>
    <x v="1"/>
    <x v="10"/>
    <n v="8211"/>
    <n v="54572"/>
    <n v="147973"/>
    <n v="973336"/>
    <n v="148295"/>
    <n v="975394"/>
  </r>
  <r>
    <s v="Shampoo"/>
    <x v="1"/>
    <s v="Blue Sky Enterprises"/>
    <x v="7"/>
    <x v="1"/>
    <x v="1"/>
    <x v="11"/>
    <n v="7273"/>
    <n v="48370"/>
    <n v="155246"/>
    <n v="1021706"/>
    <n v="155246"/>
    <n v="1021706"/>
  </r>
  <r>
    <s v="Shampoo"/>
    <x v="1"/>
    <s v="Blue Sky Enterprises"/>
    <x v="7"/>
    <x v="1"/>
    <x v="2"/>
    <x v="0"/>
    <n v="5726"/>
    <n v="38087"/>
    <n v="5726"/>
    <n v="38087"/>
    <n v="150059"/>
    <n v="988869"/>
  </r>
  <r>
    <s v="Shampoo"/>
    <x v="1"/>
    <s v="Blue Sky Enterprises"/>
    <x v="7"/>
    <x v="1"/>
    <x v="2"/>
    <x v="1"/>
    <n v="8533"/>
    <n v="57176"/>
    <n v="14259"/>
    <n v="95263"/>
    <n v="141442"/>
    <n v="934605"/>
  </r>
  <r>
    <s v="Shampoo"/>
    <x v="1"/>
    <s v="Blue Sky Enterprises"/>
    <x v="7"/>
    <x v="1"/>
    <x v="2"/>
    <x v="2"/>
    <n v="6188"/>
    <n v="41419"/>
    <n v="20447"/>
    <n v="136682"/>
    <n v="126098"/>
    <n v="836115"/>
  </r>
  <r>
    <s v="Shampoo"/>
    <x v="1"/>
    <s v="Blue Sky Enterprises"/>
    <x v="7"/>
    <x v="1"/>
    <x v="2"/>
    <x v="3"/>
    <n v="4676"/>
    <n v="30800"/>
    <n v="25123"/>
    <n v="167482"/>
    <n v="115969"/>
    <n v="770665"/>
  </r>
  <r>
    <s v="Shampoo"/>
    <x v="1"/>
    <s v="Blue Sky Enterprises"/>
    <x v="7"/>
    <x v="1"/>
    <x v="2"/>
    <x v="4"/>
    <n v="5334"/>
    <n v="34706"/>
    <n v="30457"/>
    <n v="202188"/>
    <n v="108878"/>
    <n v="723569"/>
  </r>
  <r>
    <s v="Shampoo"/>
    <x v="1"/>
    <s v="Blue Sky Enterprises"/>
    <x v="7"/>
    <x v="1"/>
    <x v="2"/>
    <x v="5"/>
    <n v="5334"/>
    <n v="34671"/>
    <n v="35791"/>
    <n v="236859"/>
    <n v="99372"/>
    <n v="659631"/>
  </r>
  <r>
    <s v="Shampoo"/>
    <x v="1"/>
    <s v="Blue Sky Enterprises"/>
    <x v="7"/>
    <x v="1"/>
    <x v="2"/>
    <x v="6"/>
    <n v="7308"/>
    <n v="47467"/>
    <n v="43099"/>
    <n v="284326"/>
    <n v="94766"/>
    <n v="627865"/>
  </r>
  <r>
    <s v="Shampoo"/>
    <x v="1"/>
    <s v="Blue Sky Enterprises"/>
    <x v="7"/>
    <x v="1"/>
    <x v="2"/>
    <x v="7"/>
    <n v="4368"/>
    <n v="28399"/>
    <n v="47467"/>
    <n v="312725"/>
    <n v="84469"/>
    <n v="558740"/>
  </r>
  <r>
    <s v="Shampoo"/>
    <x v="1"/>
    <s v="Blue Sky Enterprises"/>
    <x v="7"/>
    <x v="1"/>
    <x v="2"/>
    <x v="8"/>
    <n v="4620"/>
    <n v="30065"/>
    <n v="52087"/>
    <n v="342790"/>
    <n v="76510"/>
    <n v="505169"/>
  </r>
  <r>
    <s v="Shampoo"/>
    <x v="1"/>
    <s v="Blue Sky Enterprises"/>
    <x v="7"/>
    <x v="1"/>
    <x v="2"/>
    <x v="9"/>
    <n v="2821"/>
    <n v="18291"/>
    <n v="54908"/>
    <n v="361081"/>
    <n v="70392"/>
    <n v="464023"/>
  </r>
  <r>
    <s v="Shampoo"/>
    <x v="1"/>
    <s v="Blue Sky Enterprises"/>
    <x v="7"/>
    <x v="1"/>
    <x v="2"/>
    <x v="10"/>
    <n v="2737"/>
    <n v="17780"/>
    <n v="57645"/>
    <n v="378861"/>
    <n v="64918"/>
    <n v="427231"/>
  </r>
  <r>
    <s v="Shampoo"/>
    <x v="1"/>
    <s v="Blue Sky Enterprises"/>
    <x v="7"/>
    <x v="1"/>
    <x v="2"/>
    <x v="11"/>
    <n v="1820"/>
    <n v="11781"/>
    <n v="59465"/>
    <n v="390642"/>
    <n v="59465"/>
    <n v="390642"/>
  </r>
  <r>
    <s v="Shampoo"/>
    <x v="1"/>
    <s v="Blue Sky Enterprises"/>
    <x v="7"/>
    <x v="1"/>
    <x v="3"/>
    <x v="0"/>
    <n v="2394"/>
    <n v="15568"/>
    <n v="2394"/>
    <n v="15568"/>
    <n v="56133"/>
    <n v="368123"/>
  </r>
  <r>
    <s v="Shampoo"/>
    <x v="1"/>
    <s v="Blue Sky Enterprises"/>
    <x v="7"/>
    <x v="1"/>
    <x v="3"/>
    <x v="1"/>
    <n v="1239"/>
    <n v="8127"/>
    <n v="3633"/>
    <n v="23695"/>
    <n v="48839"/>
    <n v="319074"/>
  </r>
  <r>
    <s v="Shampoo"/>
    <x v="1"/>
    <s v="Blue Sky Enterprises"/>
    <x v="7"/>
    <x v="1"/>
    <x v="3"/>
    <x v="2"/>
    <n v="1442"/>
    <n v="9401"/>
    <n v="5075"/>
    <n v="33096"/>
    <n v="44093"/>
    <n v="287056"/>
  </r>
  <r>
    <s v="Shampoo"/>
    <x v="1"/>
    <s v="Blue Sky Enterprises"/>
    <x v="7"/>
    <x v="1"/>
    <x v="3"/>
    <x v="3"/>
    <n v="952"/>
    <n v="6223"/>
    <n v="6027"/>
    <n v="39319"/>
    <n v="40369"/>
    <n v="262479"/>
  </r>
  <r>
    <s v="Shampoo"/>
    <x v="1"/>
    <s v="Blue Sky Enterprises"/>
    <x v="7"/>
    <x v="1"/>
    <x v="3"/>
    <x v="4"/>
    <n v="49"/>
    <n v="287"/>
    <n v="6076"/>
    <n v="39606"/>
    <n v="35084"/>
    <n v="228060"/>
  </r>
  <r>
    <s v="Shampoo"/>
    <x v="1"/>
    <s v="Blue Sky Enterprises"/>
    <x v="7"/>
    <x v="1"/>
    <x v="3"/>
    <x v="5"/>
    <n v="1071"/>
    <n v="7000"/>
    <n v="7147"/>
    <n v="46606"/>
    <n v="30821"/>
    <n v="200389"/>
  </r>
  <r>
    <s v="Shampoo"/>
    <x v="1"/>
    <s v="Blue Sky Enterprises"/>
    <x v="7"/>
    <x v="1"/>
    <x v="3"/>
    <x v="6"/>
    <n v="1001"/>
    <n v="6545"/>
    <n v="8148"/>
    <n v="53151"/>
    <n v="24514"/>
    <n v="159467"/>
  </r>
  <r>
    <s v="Shampoo"/>
    <x v="1"/>
    <s v="Blue Sky Enterprises"/>
    <x v="7"/>
    <x v="1"/>
    <x v="3"/>
    <x v="7"/>
    <n v="644"/>
    <n v="4200"/>
    <n v="8792"/>
    <n v="57351"/>
    <n v="20790"/>
    <n v="135268"/>
  </r>
  <r>
    <s v="Shampoo"/>
    <x v="1"/>
    <s v="Blue Sky Enterprises"/>
    <x v="7"/>
    <x v="1"/>
    <x v="3"/>
    <x v="8"/>
    <n v="1155"/>
    <n v="7476"/>
    <n v="9947"/>
    <n v="64827"/>
    <n v="17325"/>
    <n v="112679"/>
  </r>
  <r>
    <s v="Shampoo"/>
    <x v="1"/>
    <s v="Blue Sky Enterprises"/>
    <x v="7"/>
    <x v="1"/>
    <x v="3"/>
    <x v="9"/>
    <n v="1085"/>
    <n v="5509"/>
    <n v="11032"/>
    <n v="70336"/>
    <n v="15589"/>
    <n v="99897"/>
  </r>
  <r>
    <s v="Shampoo"/>
    <x v="1"/>
    <s v="Blue Sky Enterprises"/>
    <x v="7"/>
    <x v="1"/>
    <x v="3"/>
    <x v="10"/>
    <n v="868"/>
    <n v="4214"/>
    <n v="11900"/>
    <n v="74550"/>
    <n v="13720"/>
    <n v="86331"/>
  </r>
  <r>
    <s v="Shampoo"/>
    <x v="1"/>
    <s v="Blue Sky Enterprises"/>
    <x v="7"/>
    <x v="1"/>
    <x v="3"/>
    <x v="11"/>
    <n v="427"/>
    <n v="2058"/>
    <n v="12327"/>
    <n v="76608"/>
    <n v="12327"/>
    <n v="76608"/>
  </r>
  <r>
    <s v="Shampoo"/>
    <x v="1"/>
    <s v="Blue Sky Enterprises"/>
    <x v="7"/>
    <x v="1"/>
    <x v="4"/>
    <x v="0"/>
    <n v="728"/>
    <n v="3654"/>
    <n v="728"/>
    <n v="3654"/>
    <n v="10661"/>
    <n v="64694"/>
  </r>
  <r>
    <s v="Shampoo"/>
    <x v="1"/>
    <s v="Blue Sky Enterprises"/>
    <x v="7"/>
    <x v="1"/>
    <x v="4"/>
    <x v="1"/>
    <n v="798"/>
    <n v="4046"/>
    <n v="1526"/>
    <n v="7700"/>
    <n v="10220"/>
    <n v="60613"/>
  </r>
  <r>
    <s v="Shampoo"/>
    <x v="1"/>
    <s v="Blue Sky Enterprises"/>
    <x v="7"/>
    <x v="1"/>
    <x v="4"/>
    <x v="2"/>
    <n v="1918"/>
    <n v="9702"/>
    <n v="3444"/>
    <n v="17402"/>
    <n v="10696"/>
    <n v="60914"/>
  </r>
  <r>
    <s v="Shampoo"/>
    <x v="1"/>
    <s v="Blue Sky Enterprises"/>
    <x v="7"/>
    <x v="1"/>
    <x v="4"/>
    <x v="3"/>
    <n v="2716"/>
    <n v="13699"/>
    <n v="6160"/>
    <n v="31101"/>
    <n v="12460"/>
    <n v="68390"/>
  </r>
  <r>
    <s v="Shampoo"/>
    <x v="1"/>
    <s v="Blue Sky Enterprises"/>
    <x v="7"/>
    <x v="1"/>
    <x v="4"/>
    <x v="4"/>
    <n v="4284"/>
    <n v="21553"/>
    <n v="10444"/>
    <n v="52654"/>
    <n v="16695"/>
    <n v="89656"/>
  </r>
  <r>
    <s v="Shampoo"/>
    <x v="1"/>
    <s v="Blue Sky Enterprises"/>
    <x v="7"/>
    <x v="1"/>
    <x v="4"/>
    <x v="5"/>
    <n v="8008"/>
    <n v="40313"/>
    <n v="18452"/>
    <n v="92967"/>
    <n v="23632"/>
    <n v="122969"/>
  </r>
  <r>
    <s v="Shampoo"/>
    <x v="1"/>
    <s v="Blue Sky Enterprises"/>
    <x v="7"/>
    <x v="1"/>
    <x v="4"/>
    <x v="6"/>
    <n v="8484"/>
    <n v="42763"/>
    <n v="26936"/>
    <n v="135730"/>
    <n v="31115"/>
    <n v="159187"/>
  </r>
  <r>
    <s v="Shampoo"/>
    <x v="1"/>
    <s v="Blue Sky Enterprises"/>
    <x v="7"/>
    <x v="1"/>
    <x v="4"/>
    <x v="7"/>
    <n v="8414"/>
    <n v="42441"/>
    <n v="35350"/>
    <n v="178171"/>
    <n v="38885"/>
    <n v="197428"/>
  </r>
  <r>
    <s v="Shampoo"/>
    <x v="1"/>
    <s v="Blue Sky Enterprises"/>
    <x v="7"/>
    <x v="1"/>
    <x v="4"/>
    <x v="8"/>
    <n v="10808"/>
    <n v="54474"/>
    <n v="46158"/>
    <n v="232645"/>
    <n v="48538"/>
    <n v="244426"/>
  </r>
  <r>
    <s v="Shampoo"/>
    <x v="1"/>
    <s v="Blue Sky Enterprises"/>
    <x v="7"/>
    <x v="1"/>
    <x v="4"/>
    <x v="9"/>
    <n v="6832"/>
    <n v="34482"/>
    <n v="52990"/>
    <n v="267127"/>
    <n v="54285"/>
    <n v="273399"/>
  </r>
  <r>
    <s v="Shampoo"/>
    <x v="1"/>
    <s v="Blue Sky Enterprises"/>
    <x v="7"/>
    <x v="1"/>
    <x v="4"/>
    <x v="10"/>
    <n v="1785"/>
    <n v="9023"/>
    <n v="54775"/>
    <n v="276150"/>
    <n v="55202"/>
    <n v="278208"/>
  </r>
  <r>
    <s v="Shampoo"/>
    <x v="1"/>
    <s v="Blue Sky Enterprises"/>
    <x v="7"/>
    <x v="1"/>
    <x v="4"/>
    <x v="11"/>
    <n v="490"/>
    <n v="2450"/>
    <n v="55265"/>
    <n v="278600"/>
    <n v="55265"/>
    <n v="278600"/>
  </r>
  <r>
    <s v="Shampoo"/>
    <x v="1"/>
    <s v="Blue Sky Enterprises"/>
    <x v="7"/>
    <x v="1"/>
    <x v="5"/>
    <x v="0"/>
    <n v="700"/>
    <n v="3535"/>
    <n v="700"/>
    <n v="3535"/>
    <n v="55237"/>
    <n v="278481"/>
  </r>
  <r>
    <s v="Shampoo"/>
    <x v="1"/>
    <s v="Blue Sky Enterprises"/>
    <x v="7"/>
    <x v="1"/>
    <x v="5"/>
    <x v="1"/>
    <n v="6881"/>
    <n v="34671"/>
    <n v="7581"/>
    <n v="38206"/>
    <n v="61320"/>
    <n v="309106"/>
  </r>
  <r>
    <s v="Shampoo"/>
    <x v="1"/>
    <s v="Blue Sky Enterprises"/>
    <x v="7"/>
    <x v="1"/>
    <x v="5"/>
    <x v="2"/>
    <n v="11186"/>
    <n v="56322"/>
    <n v="18767"/>
    <n v="94528"/>
    <n v="70588"/>
    <n v="355726"/>
  </r>
  <r>
    <s v="Shampoo"/>
    <x v="1"/>
    <s v="Blue Sky Enterprises"/>
    <x v="7"/>
    <x v="2"/>
    <x v="0"/>
    <x v="10"/>
    <n v="1666"/>
    <n v="10773"/>
    <n v="1666"/>
    <n v="10773"/>
    <n v="1666"/>
    <n v="10773"/>
  </r>
  <r>
    <s v="Shampoo"/>
    <x v="1"/>
    <s v="Blue Sky Enterprises"/>
    <x v="7"/>
    <x v="2"/>
    <x v="0"/>
    <x v="11"/>
    <n v="5782"/>
    <n v="37576"/>
    <n v="7448"/>
    <n v="48349"/>
    <n v="7448"/>
    <n v="48349"/>
  </r>
  <r>
    <s v="Shampoo"/>
    <x v="1"/>
    <s v="Blue Sky Enterprises"/>
    <x v="7"/>
    <x v="2"/>
    <x v="1"/>
    <x v="0"/>
    <n v="6069"/>
    <n v="39501"/>
    <n v="6069"/>
    <n v="39501"/>
    <n v="13517"/>
    <n v="87850"/>
  </r>
  <r>
    <s v="Shampoo"/>
    <x v="1"/>
    <s v="Blue Sky Enterprises"/>
    <x v="7"/>
    <x v="2"/>
    <x v="1"/>
    <x v="1"/>
    <n v="11690"/>
    <n v="76041"/>
    <n v="17759"/>
    <n v="115542"/>
    <n v="25207"/>
    <n v="163891"/>
  </r>
  <r>
    <s v="Shampoo"/>
    <x v="1"/>
    <s v="Blue Sky Enterprises"/>
    <x v="7"/>
    <x v="2"/>
    <x v="1"/>
    <x v="2"/>
    <n v="11543"/>
    <n v="75040"/>
    <n v="29302"/>
    <n v="190582"/>
    <n v="36750"/>
    <n v="238931"/>
  </r>
  <r>
    <s v="Shampoo"/>
    <x v="1"/>
    <s v="Blue Sky Enterprises"/>
    <x v="7"/>
    <x v="2"/>
    <x v="1"/>
    <x v="3"/>
    <n v="11235"/>
    <n v="72982"/>
    <n v="40537"/>
    <n v="263564"/>
    <n v="47985"/>
    <n v="311913"/>
  </r>
  <r>
    <s v="Shampoo"/>
    <x v="1"/>
    <s v="Blue Sky Enterprises"/>
    <x v="7"/>
    <x v="2"/>
    <x v="1"/>
    <x v="4"/>
    <n v="11214"/>
    <n v="73731"/>
    <n v="51751"/>
    <n v="337295"/>
    <n v="59199"/>
    <n v="385644"/>
  </r>
  <r>
    <s v="Shampoo"/>
    <x v="1"/>
    <s v="Blue Sky Enterprises"/>
    <x v="7"/>
    <x v="2"/>
    <x v="1"/>
    <x v="5"/>
    <n v="9772"/>
    <n v="64974"/>
    <n v="61523"/>
    <n v="402269"/>
    <n v="68971"/>
    <n v="450618"/>
  </r>
  <r>
    <s v="Shampoo"/>
    <x v="1"/>
    <s v="Blue Sky Enterprises"/>
    <x v="7"/>
    <x v="2"/>
    <x v="1"/>
    <x v="6"/>
    <n v="8974"/>
    <n v="59619"/>
    <n v="70497"/>
    <n v="461888"/>
    <n v="77945"/>
    <n v="510237"/>
  </r>
  <r>
    <s v="Shampoo"/>
    <x v="1"/>
    <s v="Blue Sky Enterprises"/>
    <x v="7"/>
    <x v="2"/>
    <x v="1"/>
    <x v="7"/>
    <n v="8428"/>
    <n v="56105"/>
    <n v="78925"/>
    <n v="517993"/>
    <n v="86373"/>
    <n v="566342"/>
  </r>
  <r>
    <s v="Shampoo"/>
    <x v="1"/>
    <s v="Blue Sky Enterprises"/>
    <x v="7"/>
    <x v="2"/>
    <x v="1"/>
    <x v="8"/>
    <n v="6951"/>
    <n v="46179"/>
    <n v="85876"/>
    <n v="564172"/>
    <n v="93324"/>
    <n v="612521"/>
  </r>
  <r>
    <s v="Shampoo"/>
    <x v="1"/>
    <s v="Blue Sky Enterprises"/>
    <x v="7"/>
    <x v="2"/>
    <x v="1"/>
    <x v="9"/>
    <n v="6104"/>
    <n v="40586"/>
    <n v="91980"/>
    <n v="604758"/>
    <n v="99428"/>
    <n v="653107"/>
  </r>
  <r>
    <s v="Shampoo"/>
    <x v="1"/>
    <s v="Blue Sky Enterprises"/>
    <x v="7"/>
    <x v="2"/>
    <x v="1"/>
    <x v="10"/>
    <n v="4354"/>
    <n v="28945"/>
    <n v="96334"/>
    <n v="633703"/>
    <n v="102116"/>
    <n v="671279"/>
  </r>
  <r>
    <s v="Shampoo"/>
    <x v="1"/>
    <s v="Blue Sky Enterprises"/>
    <x v="7"/>
    <x v="2"/>
    <x v="1"/>
    <x v="11"/>
    <n v="5544"/>
    <n v="36848"/>
    <n v="101878"/>
    <n v="670551"/>
    <n v="101878"/>
    <n v="670551"/>
  </r>
  <r>
    <s v="Shampoo"/>
    <x v="1"/>
    <s v="Blue Sky Enterprises"/>
    <x v="7"/>
    <x v="2"/>
    <x v="2"/>
    <x v="0"/>
    <n v="5901"/>
    <n v="39277"/>
    <n v="5901"/>
    <n v="39277"/>
    <n v="101710"/>
    <n v="670327"/>
  </r>
  <r>
    <s v="Shampoo"/>
    <x v="1"/>
    <s v="Blue Sky Enterprises"/>
    <x v="7"/>
    <x v="2"/>
    <x v="2"/>
    <x v="1"/>
    <n v="6965"/>
    <n v="46704"/>
    <n v="12866"/>
    <n v="85981"/>
    <n v="96985"/>
    <n v="640990"/>
  </r>
  <r>
    <s v="Shampoo"/>
    <x v="1"/>
    <s v="Blue Sky Enterprises"/>
    <x v="7"/>
    <x v="2"/>
    <x v="2"/>
    <x v="2"/>
    <n v="5271"/>
    <n v="35350"/>
    <n v="18137"/>
    <n v="121331"/>
    <n v="90713"/>
    <n v="601300"/>
  </r>
  <r>
    <s v="Shampoo"/>
    <x v="1"/>
    <s v="Blue Sky Enterprises"/>
    <x v="7"/>
    <x v="2"/>
    <x v="2"/>
    <x v="3"/>
    <n v="6286"/>
    <n v="41433"/>
    <n v="24423"/>
    <n v="162764"/>
    <n v="85764"/>
    <n v="569751"/>
  </r>
  <r>
    <s v="Shampoo"/>
    <x v="1"/>
    <s v="Blue Sky Enterprises"/>
    <x v="7"/>
    <x v="2"/>
    <x v="2"/>
    <x v="4"/>
    <n v="3857"/>
    <n v="25088"/>
    <n v="28280"/>
    <n v="187852"/>
    <n v="78407"/>
    <n v="521108"/>
  </r>
  <r>
    <s v="Shampoo"/>
    <x v="1"/>
    <s v="Blue Sky Enterprises"/>
    <x v="7"/>
    <x v="2"/>
    <x v="2"/>
    <x v="5"/>
    <n v="5642"/>
    <n v="36694"/>
    <n v="33922"/>
    <n v="224546"/>
    <n v="74277"/>
    <n v="492828"/>
  </r>
  <r>
    <s v="Shampoo"/>
    <x v="1"/>
    <s v="Blue Sky Enterprises"/>
    <x v="7"/>
    <x v="2"/>
    <x v="2"/>
    <x v="6"/>
    <n v="5117"/>
    <n v="33243"/>
    <n v="39039"/>
    <n v="257789"/>
    <n v="70420"/>
    <n v="466452"/>
  </r>
  <r>
    <s v="Shampoo"/>
    <x v="1"/>
    <s v="Blue Sky Enterprises"/>
    <x v="7"/>
    <x v="2"/>
    <x v="2"/>
    <x v="7"/>
    <n v="2310"/>
    <n v="14987"/>
    <n v="41349"/>
    <n v="272776"/>
    <n v="64302"/>
    <n v="425334"/>
  </r>
  <r>
    <s v="Shampoo"/>
    <x v="1"/>
    <s v="Blue Sky Enterprises"/>
    <x v="7"/>
    <x v="2"/>
    <x v="2"/>
    <x v="8"/>
    <n v="2359"/>
    <n v="15316"/>
    <n v="43708"/>
    <n v="288092"/>
    <n v="59710"/>
    <n v="394471"/>
  </r>
  <r>
    <s v="Shampoo"/>
    <x v="1"/>
    <s v="Blue Sky Enterprises"/>
    <x v="7"/>
    <x v="2"/>
    <x v="2"/>
    <x v="9"/>
    <n v="1393"/>
    <n v="9079"/>
    <n v="45101"/>
    <n v="297171"/>
    <n v="54999"/>
    <n v="362964"/>
  </r>
  <r>
    <s v="Shampoo"/>
    <x v="1"/>
    <s v="Blue Sky Enterprises"/>
    <x v="7"/>
    <x v="2"/>
    <x v="2"/>
    <x v="10"/>
    <n v="546"/>
    <n v="3521"/>
    <n v="45647"/>
    <n v="300692"/>
    <n v="51191"/>
    <n v="337540"/>
  </r>
  <r>
    <s v="Shampoo"/>
    <x v="1"/>
    <s v="Blue Sky Enterprises"/>
    <x v="7"/>
    <x v="2"/>
    <x v="2"/>
    <x v="11"/>
    <n v="490"/>
    <n v="3227"/>
    <n v="46137"/>
    <n v="303919"/>
    <n v="46137"/>
    <n v="303919"/>
  </r>
  <r>
    <s v="Shampoo"/>
    <x v="1"/>
    <s v="Blue Sky Enterprises"/>
    <x v="7"/>
    <x v="2"/>
    <x v="3"/>
    <x v="0"/>
    <n v="609"/>
    <n v="3997"/>
    <n v="609"/>
    <n v="3997"/>
    <n v="40845"/>
    <n v="268639"/>
  </r>
  <r>
    <s v="Shampoo"/>
    <x v="1"/>
    <s v="Blue Sky Enterprises"/>
    <x v="7"/>
    <x v="2"/>
    <x v="3"/>
    <x v="1"/>
    <n v="287"/>
    <n v="1904"/>
    <n v="896"/>
    <n v="5901"/>
    <n v="34167"/>
    <n v="223839"/>
  </r>
  <r>
    <s v="Shampoo"/>
    <x v="1"/>
    <s v="Blue Sky Enterprises"/>
    <x v="7"/>
    <x v="2"/>
    <x v="3"/>
    <x v="2"/>
    <n v="714"/>
    <n v="4641"/>
    <n v="1610"/>
    <n v="10542"/>
    <n v="29610"/>
    <n v="193130"/>
  </r>
  <r>
    <s v="Shampoo"/>
    <x v="1"/>
    <s v="Blue Sky Enterprises"/>
    <x v="7"/>
    <x v="2"/>
    <x v="3"/>
    <x v="3"/>
    <n v="189"/>
    <n v="1225"/>
    <n v="1799"/>
    <n v="11767"/>
    <n v="23513"/>
    <n v="152922"/>
  </r>
  <r>
    <s v="Shampoo"/>
    <x v="1"/>
    <s v="Blue Sky Enterprises"/>
    <x v="7"/>
    <x v="2"/>
    <x v="3"/>
    <x v="4"/>
    <n v="189"/>
    <n v="1239"/>
    <n v="1988"/>
    <n v="13006"/>
    <n v="19845"/>
    <n v="129073"/>
  </r>
  <r>
    <s v="Shampoo"/>
    <x v="1"/>
    <s v="Blue Sky Enterprises"/>
    <x v="7"/>
    <x v="2"/>
    <x v="3"/>
    <x v="5"/>
    <n v="847"/>
    <n v="5523"/>
    <n v="2835"/>
    <n v="18529"/>
    <n v="15050"/>
    <n v="97902"/>
  </r>
  <r>
    <s v="Shampoo"/>
    <x v="1"/>
    <s v="Blue Sky Enterprises"/>
    <x v="7"/>
    <x v="2"/>
    <x v="3"/>
    <x v="6"/>
    <n v="462"/>
    <n v="2975"/>
    <n v="3297"/>
    <n v="21504"/>
    <n v="10395"/>
    <n v="67634"/>
  </r>
  <r>
    <s v="Shampoo"/>
    <x v="1"/>
    <s v="Blue Sky Enterprises"/>
    <x v="7"/>
    <x v="2"/>
    <x v="3"/>
    <x v="7"/>
    <n v="168"/>
    <n v="1085"/>
    <n v="3465"/>
    <n v="22589"/>
    <n v="8253"/>
    <n v="53732"/>
  </r>
  <r>
    <s v="Shampoo"/>
    <x v="1"/>
    <s v="Blue Sky Enterprises"/>
    <x v="7"/>
    <x v="2"/>
    <x v="3"/>
    <x v="8"/>
    <n v="105"/>
    <n v="630"/>
    <n v="3570"/>
    <n v="23219"/>
    <n v="5999"/>
    <n v="39046"/>
  </r>
  <r>
    <s v="Shampoo"/>
    <x v="1"/>
    <s v="Blue Sky Enterprises"/>
    <x v="7"/>
    <x v="2"/>
    <x v="3"/>
    <x v="9"/>
    <n v="224"/>
    <n v="1057"/>
    <n v="3794"/>
    <n v="24276"/>
    <n v="4830"/>
    <n v="31024"/>
  </r>
  <r>
    <s v="Shampoo"/>
    <x v="1"/>
    <s v="Blue Sky Enterprises"/>
    <x v="7"/>
    <x v="2"/>
    <x v="3"/>
    <x v="10"/>
    <n v="273"/>
    <n v="1344"/>
    <n v="4067"/>
    <n v="25620"/>
    <n v="4557"/>
    <n v="28847"/>
  </r>
  <r>
    <s v="Shampoo"/>
    <x v="1"/>
    <s v="Blue Sky Enterprises"/>
    <x v="7"/>
    <x v="2"/>
    <x v="3"/>
    <x v="11"/>
    <n v="308"/>
    <n v="1463"/>
    <n v="4375"/>
    <n v="27083"/>
    <n v="4375"/>
    <n v="27083"/>
  </r>
  <r>
    <s v="Shampoo"/>
    <x v="1"/>
    <s v="Blue Sky Enterprises"/>
    <x v="7"/>
    <x v="2"/>
    <x v="4"/>
    <x v="0"/>
    <n v="35"/>
    <n v="168"/>
    <n v="35"/>
    <n v="168"/>
    <n v="3801"/>
    <n v="23254"/>
  </r>
  <r>
    <s v="Shampoo"/>
    <x v="1"/>
    <s v="Blue Sky Enterprises"/>
    <x v="7"/>
    <x v="2"/>
    <x v="4"/>
    <x v="1"/>
    <n v="252"/>
    <n v="1274"/>
    <n v="287"/>
    <n v="1442"/>
    <n v="3766"/>
    <n v="22624"/>
  </r>
  <r>
    <s v="Shampoo"/>
    <x v="1"/>
    <s v="Blue Sky Enterprises"/>
    <x v="7"/>
    <x v="2"/>
    <x v="4"/>
    <x v="2"/>
    <n v="1715"/>
    <n v="8687"/>
    <n v="2002"/>
    <n v="10129"/>
    <n v="4767"/>
    <n v="26670"/>
  </r>
  <r>
    <s v="Shampoo"/>
    <x v="1"/>
    <s v="Blue Sky Enterprises"/>
    <x v="7"/>
    <x v="2"/>
    <x v="4"/>
    <x v="3"/>
    <n v="2569"/>
    <n v="12901"/>
    <n v="4571"/>
    <n v="23030"/>
    <n v="7147"/>
    <n v="38346"/>
  </r>
  <r>
    <s v="Shampoo"/>
    <x v="1"/>
    <s v="Blue Sky Enterprises"/>
    <x v="7"/>
    <x v="2"/>
    <x v="4"/>
    <x v="4"/>
    <n v="2226"/>
    <n v="11249"/>
    <n v="6797"/>
    <n v="34279"/>
    <n v="9184"/>
    <n v="48356"/>
  </r>
  <r>
    <s v="Shampoo"/>
    <x v="1"/>
    <s v="Blue Sky Enterprises"/>
    <x v="7"/>
    <x v="2"/>
    <x v="4"/>
    <x v="5"/>
    <n v="3045"/>
    <n v="15330"/>
    <n v="9842"/>
    <n v="49609"/>
    <n v="11382"/>
    <n v="58163"/>
  </r>
  <r>
    <s v="Shampoo"/>
    <x v="1"/>
    <s v="Blue Sky Enterprises"/>
    <x v="7"/>
    <x v="2"/>
    <x v="4"/>
    <x v="6"/>
    <n v="4263"/>
    <n v="21469"/>
    <n v="14105"/>
    <n v="71078"/>
    <n v="15183"/>
    <n v="76657"/>
  </r>
  <r>
    <s v="Shampoo"/>
    <x v="1"/>
    <s v="Blue Sky Enterprises"/>
    <x v="7"/>
    <x v="2"/>
    <x v="4"/>
    <x v="7"/>
    <n v="4368"/>
    <n v="22029"/>
    <n v="18473"/>
    <n v="93107"/>
    <n v="19383"/>
    <n v="97601"/>
  </r>
  <r>
    <s v="Shampoo"/>
    <x v="1"/>
    <s v="Blue Sky Enterprises"/>
    <x v="7"/>
    <x v="2"/>
    <x v="4"/>
    <x v="8"/>
    <n v="4795"/>
    <n v="24150"/>
    <n v="23268"/>
    <n v="117257"/>
    <n v="24073"/>
    <n v="121121"/>
  </r>
  <r>
    <s v="Shampoo"/>
    <x v="1"/>
    <s v="Blue Sky Enterprises"/>
    <x v="7"/>
    <x v="2"/>
    <x v="4"/>
    <x v="9"/>
    <n v="2870"/>
    <n v="14518"/>
    <n v="26138"/>
    <n v="131775"/>
    <n v="26719"/>
    <n v="134582"/>
  </r>
  <r>
    <s v="Shampoo"/>
    <x v="1"/>
    <s v="Blue Sky Enterprises"/>
    <x v="7"/>
    <x v="2"/>
    <x v="4"/>
    <x v="10"/>
    <n v="1204"/>
    <n v="6104"/>
    <n v="27342"/>
    <n v="137879"/>
    <n v="27650"/>
    <n v="139342"/>
  </r>
  <r>
    <s v="Shampoo"/>
    <x v="1"/>
    <s v="Blue Sky Enterprises"/>
    <x v="7"/>
    <x v="2"/>
    <x v="4"/>
    <x v="11"/>
    <n v="1036"/>
    <n v="5236"/>
    <n v="28378"/>
    <n v="143115"/>
    <n v="28378"/>
    <n v="143115"/>
  </r>
  <r>
    <s v="Shampoo"/>
    <x v="1"/>
    <s v="Blue Sky Enterprises"/>
    <x v="7"/>
    <x v="2"/>
    <x v="5"/>
    <x v="0"/>
    <n v="1260"/>
    <n v="6321"/>
    <n v="1260"/>
    <n v="6321"/>
    <n v="29603"/>
    <n v="149268"/>
  </r>
  <r>
    <s v="Shampoo"/>
    <x v="1"/>
    <s v="Blue Sky Enterprises"/>
    <x v="7"/>
    <x v="2"/>
    <x v="5"/>
    <x v="1"/>
    <n v="3892"/>
    <n v="19614"/>
    <n v="5152"/>
    <n v="25935"/>
    <n v="33243"/>
    <n v="167608"/>
  </r>
  <r>
    <s v="Shampoo"/>
    <x v="1"/>
    <s v="Blue Sky Enterprises"/>
    <x v="7"/>
    <x v="2"/>
    <x v="5"/>
    <x v="2"/>
    <n v="8092"/>
    <n v="40789"/>
    <n v="13244"/>
    <n v="66724"/>
    <n v="39620"/>
    <n v="199710"/>
  </r>
  <r>
    <s v="Shampoo"/>
    <x v="1"/>
    <s v="FreshCo Industries"/>
    <x v="8"/>
    <x v="0"/>
    <x v="0"/>
    <x v="0"/>
    <n v="129269"/>
    <n v="680687"/>
    <n v="129269"/>
    <n v="680687"/>
    <n v="129269"/>
    <n v="680687"/>
  </r>
  <r>
    <s v="Shampoo"/>
    <x v="1"/>
    <s v="FreshCo Industries"/>
    <x v="8"/>
    <x v="0"/>
    <x v="0"/>
    <x v="1"/>
    <n v="98770"/>
    <n v="518644"/>
    <n v="228039"/>
    <n v="1199331"/>
    <n v="228039"/>
    <n v="1199331"/>
  </r>
  <r>
    <s v="Shampoo"/>
    <x v="1"/>
    <s v="FreshCo Industries"/>
    <x v="8"/>
    <x v="0"/>
    <x v="0"/>
    <x v="2"/>
    <n v="137886"/>
    <n v="718193"/>
    <n v="365925"/>
    <n v="1917524"/>
    <n v="365925"/>
    <n v="1917524"/>
  </r>
  <r>
    <s v="Shampoo"/>
    <x v="1"/>
    <s v="FreshCo Industries"/>
    <x v="8"/>
    <x v="0"/>
    <x v="0"/>
    <x v="3"/>
    <n v="106274"/>
    <n v="550067"/>
    <n v="472199"/>
    <n v="2467591"/>
    <n v="472199"/>
    <n v="2467591"/>
  </r>
  <r>
    <s v="Shampoo"/>
    <x v="1"/>
    <s v="FreshCo Industries"/>
    <x v="8"/>
    <x v="0"/>
    <x v="0"/>
    <x v="4"/>
    <n v="128212"/>
    <n v="669851"/>
    <n v="600411"/>
    <n v="3137442"/>
    <n v="600411"/>
    <n v="3137442"/>
  </r>
  <r>
    <s v="Shampoo"/>
    <x v="1"/>
    <s v="FreshCo Industries"/>
    <x v="8"/>
    <x v="0"/>
    <x v="0"/>
    <x v="5"/>
    <n v="139475"/>
    <n v="731906"/>
    <n v="739886"/>
    <n v="3869348"/>
    <n v="739886"/>
    <n v="3869348"/>
  </r>
  <r>
    <s v="Shampoo"/>
    <x v="1"/>
    <s v="FreshCo Industries"/>
    <x v="8"/>
    <x v="0"/>
    <x v="0"/>
    <x v="6"/>
    <n v="131040"/>
    <n v="689171"/>
    <n v="870926"/>
    <n v="4558519"/>
    <n v="870926"/>
    <n v="4558519"/>
  </r>
  <r>
    <s v="Shampoo"/>
    <x v="1"/>
    <s v="FreshCo Industries"/>
    <x v="8"/>
    <x v="0"/>
    <x v="0"/>
    <x v="7"/>
    <n v="124019"/>
    <n v="648403"/>
    <n v="994945"/>
    <n v="5206922"/>
    <n v="994945"/>
    <n v="5206922"/>
  </r>
  <r>
    <s v="Shampoo"/>
    <x v="1"/>
    <s v="FreshCo Industries"/>
    <x v="8"/>
    <x v="0"/>
    <x v="0"/>
    <x v="8"/>
    <n v="122815"/>
    <n v="651602"/>
    <n v="1117760"/>
    <n v="5858524"/>
    <n v="1117760"/>
    <n v="5858524"/>
  </r>
  <r>
    <s v="Shampoo"/>
    <x v="1"/>
    <s v="FreshCo Industries"/>
    <x v="8"/>
    <x v="0"/>
    <x v="0"/>
    <x v="9"/>
    <n v="123844"/>
    <n v="664209"/>
    <n v="1241604"/>
    <n v="6522733"/>
    <n v="1241604"/>
    <n v="6522733"/>
  </r>
  <r>
    <s v="Shampoo"/>
    <x v="1"/>
    <s v="FreshCo Industries"/>
    <x v="8"/>
    <x v="0"/>
    <x v="0"/>
    <x v="10"/>
    <n v="111454"/>
    <n v="600481"/>
    <n v="1353058"/>
    <n v="7123214"/>
    <n v="1353058"/>
    <n v="7123214"/>
  </r>
  <r>
    <s v="Shampoo"/>
    <x v="1"/>
    <s v="FreshCo Industries"/>
    <x v="8"/>
    <x v="0"/>
    <x v="0"/>
    <x v="11"/>
    <n v="126924"/>
    <n v="680939"/>
    <n v="1479982"/>
    <n v="7804153"/>
    <n v="1479982"/>
    <n v="7804153"/>
  </r>
  <r>
    <s v="Shampoo"/>
    <x v="1"/>
    <s v="FreshCo Industries"/>
    <x v="8"/>
    <x v="0"/>
    <x v="1"/>
    <x v="0"/>
    <n v="126644"/>
    <n v="702646"/>
    <n v="126644"/>
    <n v="702646"/>
    <n v="1477357"/>
    <n v="7826112"/>
  </r>
  <r>
    <s v="Shampoo"/>
    <x v="1"/>
    <s v="FreshCo Industries"/>
    <x v="8"/>
    <x v="0"/>
    <x v="1"/>
    <x v="1"/>
    <n v="116536"/>
    <n v="649376"/>
    <n v="243180"/>
    <n v="1352022"/>
    <n v="1495123"/>
    <n v="7956844"/>
  </r>
  <r>
    <s v="Shampoo"/>
    <x v="1"/>
    <s v="FreshCo Industries"/>
    <x v="8"/>
    <x v="0"/>
    <x v="1"/>
    <x v="2"/>
    <n v="111972"/>
    <n v="610190"/>
    <n v="355152"/>
    <n v="1962212"/>
    <n v="1469209"/>
    <n v="7848841"/>
  </r>
  <r>
    <s v="Shampoo"/>
    <x v="1"/>
    <s v="FreshCo Industries"/>
    <x v="8"/>
    <x v="0"/>
    <x v="1"/>
    <x v="3"/>
    <n v="110999"/>
    <n v="604205"/>
    <n v="466151"/>
    <n v="2566417"/>
    <n v="1473934"/>
    <n v="7902979"/>
  </r>
  <r>
    <s v="Shampoo"/>
    <x v="1"/>
    <s v="FreshCo Industries"/>
    <x v="8"/>
    <x v="0"/>
    <x v="1"/>
    <x v="4"/>
    <n v="119259"/>
    <n v="640374"/>
    <n v="585410"/>
    <n v="3206791"/>
    <n v="1464981"/>
    <n v="7873502"/>
  </r>
  <r>
    <s v="Shampoo"/>
    <x v="1"/>
    <s v="FreshCo Industries"/>
    <x v="8"/>
    <x v="0"/>
    <x v="1"/>
    <x v="5"/>
    <n v="116837"/>
    <n v="629041"/>
    <n v="702247"/>
    <n v="3835832"/>
    <n v="1442343"/>
    <n v="7770637"/>
  </r>
  <r>
    <s v="Shampoo"/>
    <x v="1"/>
    <s v="FreshCo Industries"/>
    <x v="8"/>
    <x v="0"/>
    <x v="1"/>
    <x v="6"/>
    <n v="112637"/>
    <n v="608552"/>
    <n v="814884"/>
    <n v="4444384"/>
    <n v="1423940"/>
    <n v="7690018"/>
  </r>
  <r>
    <s v="Shampoo"/>
    <x v="1"/>
    <s v="FreshCo Industries"/>
    <x v="8"/>
    <x v="0"/>
    <x v="1"/>
    <x v="7"/>
    <n v="102641"/>
    <n v="557347"/>
    <n v="917525"/>
    <n v="5001731"/>
    <n v="1402562"/>
    <n v="7598962"/>
  </r>
  <r>
    <s v="Shampoo"/>
    <x v="1"/>
    <s v="FreshCo Industries"/>
    <x v="8"/>
    <x v="0"/>
    <x v="1"/>
    <x v="8"/>
    <n v="100646"/>
    <n v="543340"/>
    <n v="1018171"/>
    <n v="5545071"/>
    <n v="1380393"/>
    <n v="7490700"/>
  </r>
  <r>
    <s v="Shampoo"/>
    <x v="1"/>
    <s v="FreshCo Industries"/>
    <x v="8"/>
    <x v="0"/>
    <x v="1"/>
    <x v="9"/>
    <n v="105987"/>
    <n v="591584"/>
    <n v="1124158"/>
    <n v="6136655"/>
    <n v="1362536"/>
    <n v="7418075"/>
  </r>
  <r>
    <s v="Shampoo"/>
    <x v="1"/>
    <s v="FreshCo Industries"/>
    <x v="8"/>
    <x v="0"/>
    <x v="1"/>
    <x v="10"/>
    <n v="90412"/>
    <n v="506751"/>
    <n v="1214570"/>
    <n v="6643406"/>
    <n v="1341494"/>
    <n v="7324345"/>
  </r>
  <r>
    <s v="Shampoo"/>
    <x v="1"/>
    <s v="FreshCo Industries"/>
    <x v="8"/>
    <x v="0"/>
    <x v="1"/>
    <x v="11"/>
    <n v="115556"/>
    <n v="640150"/>
    <n v="1330126"/>
    <n v="7283556"/>
    <n v="1330126"/>
    <n v="7283556"/>
  </r>
  <r>
    <s v="Shampoo"/>
    <x v="1"/>
    <s v="FreshCo Industries"/>
    <x v="8"/>
    <x v="0"/>
    <x v="2"/>
    <x v="0"/>
    <n v="119462"/>
    <n v="695492"/>
    <n v="119462"/>
    <n v="695492"/>
    <n v="1322944"/>
    <n v="7276402"/>
  </r>
  <r>
    <s v="Shampoo"/>
    <x v="1"/>
    <s v="FreshCo Industries"/>
    <x v="8"/>
    <x v="0"/>
    <x v="2"/>
    <x v="1"/>
    <n v="105791"/>
    <n v="628285"/>
    <n v="225253"/>
    <n v="1323777"/>
    <n v="1312199"/>
    <n v="7255311"/>
  </r>
  <r>
    <s v="Shampoo"/>
    <x v="1"/>
    <s v="FreshCo Industries"/>
    <x v="8"/>
    <x v="0"/>
    <x v="2"/>
    <x v="2"/>
    <n v="125349"/>
    <n v="740957"/>
    <n v="350602"/>
    <n v="2064734"/>
    <n v="1325576"/>
    <n v="7386078"/>
  </r>
  <r>
    <s v="Shampoo"/>
    <x v="1"/>
    <s v="FreshCo Industries"/>
    <x v="8"/>
    <x v="0"/>
    <x v="2"/>
    <x v="3"/>
    <n v="106078"/>
    <n v="620963"/>
    <n v="456680"/>
    <n v="2685697"/>
    <n v="1320655"/>
    <n v="7402836"/>
  </r>
  <r>
    <s v="Shampoo"/>
    <x v="1"/>
    <s v="FreshCo Industries"/>
    <x v="8"/>
    <x v="0"/>
    <x v="2"/>
    <x v="4"/>
    <n v="88501"/>
    <n v="520968"/>
    <n v="545181"/>
    <n v="3206665"/>
    <n v="1289897"/>
    <n v="7283430"/>
  </r>
  <r>
    <s v="Shampoo"/>
    <x v="1"/>
    <s v="FreshCo Industries"/>
    <x v="8"/>
    <x v="0"/>
    <x v="2"/>
    <x v="5"/>
    <n v="95774"/>
    <n v="566258"/>
    <n v="640955"/>
    <n v="3772923"/>
    <n v="1268834"/>
    <n v="7220647"/>
  </r>
  <r>
    <s v="Shampoo"/>
    <x v="1"/>
    <s v="FreshCo Industries"/>
    <x v="8"/>
    <x v="0"/>
    <x v="2"/>
    <x v="6"/>
    <n v="106687"/>
    <n v="631043"/>
    <n v="747642"/>
    <n v="4403966"/>
    <n v="1262884"/>
    <n v="7243138"/>
  </r>
  <r>
    <s v="Shampoo"/>
    <x v="1"/>
    <s v="FreshCo Industries"/>
    <x v="8"/>
    <x v="0"/>
    <x v="2"/>
    <x v="7"/>
    <n v="87423"/>
    <n v="522004"/>
    <n v="835065"/>
    <n v="4925970"/>
    <n v="1247666"/>
    <n v="7207795"/>
  </r>
  <r>
    <s v="Shampoo"/>
    <x v="1"/>
    <s v="FreshCo Industries"/>
    <x v="8"/>
    <x v="0"/>
    <x v="2"/>
    <x v="8"/>
    <n v="93982"/>
    <n v="569961"/>
    <n v="929047"/>
    <n v="5495931"/>
    <n v="1241002"/>
    <n v="7234416"/>
  </r>
  <r>
    <s v="Shampoo"/>
    <x v="1"/>
    <s v="FreshCo Industries"/>
    <x v="8"/>
    <x v="0"/>
    <x v="2"/>
    <x v="9"/>
    <n v="96019"/>
    <n v="588322"/>
    <n v="1025066"/>
    <n v="6084253"/>
    <n v="1231034"/>
    <n v="7231154"/>
  </r>
  <r>
    <s v="Shampoo"/>
    <x v="1"/>
    <s v="FreshCo Industries"/>
    <x v="8"/>
    <x v="0"/>
    <x v="2"/>
    <x v="10"/>
    <n v="96474"/>
    <n v="594125"/>
    <n v="1121540"/>
    <n v="6678378"/>
    <n v="1237096"/>
    <n v="7318528"/>
  </r>
  <r>
    <s v="Shampoo"/>
    <x v="1"/>
    <s v="FreshCo Industries"/>
    <x v="8"/>
    <x v="0"/>
    <x v="2"/>
    <x v="11"/>
    <n v="98021"/>
    <n v="616994"/>
    <n v="1219561"/>
    <n v="7295372"/>
    <n v="1219561"/>
    <n v="7295372"/>
  </r>
  <r>
    <s v="Shampoo"/>
    <x v="1"/>
    <s v="FreshCo Industries"/>
    <x v="8"/>
    <x v="0"/>
    <x v="3"/>
    <x v="0"/>
    <n v="91252"/>
    <n v="576401"/>
    <n v="91252"/>
    <n v="576401"/>
    <n v="1191351"/>
    <n v="7176281"/>
  </r>
  <r>
    <s v="Shampoo"/>
    <x v="1"/>
    <s v="FreshCo Industries"/>
    <x v="8"/>
    <x v="0"/>
    <x v="3"/>
    <x v="1"/>
    <n v="87969"/>
    <n v="555562"/>
    <n v="179221"/>
    <n v="1131963"/>
    <n v="1173529"/>
    <n v="7103558"/>
  </r>
  <r>
    <s v="Shampoo"/>
    <x v="1"/>
    <s v="FreshCo Industries"/>
    <x v="8"/>
    <x v="0"/>
    <x v="3"/>
    <x v="2"/>
    <n v="99925"/>
    <n v="629573"/>
    <n v="279146"/>
    <n v="1761536"/>
    <n v="1148105"/>
    <n v="6992174"/>
  </r>
  <r>
    <s v="Shampoo"/>
    <x v="1"/>
    <s v="FreshCo Industries"/>
    <x v="8"/>
    <x v="0"/>
    <x v="3"/>
    <x v="3"/>
    <n v="95452"/>
    <n v="604443"/>
    <n v="374598"/>
    <n v="2365979"/>
    <n v="1137479"/>
    <n v="6975654"/>
  </r>
  <r>
    <s v="Shampoo"/>
    <x v="1"/>
    <s v="FreshCo Industries"/>
    <x v="8"/>
    <x v="0"/>
    <x v="3"/>
    <x v="4"/>
    <n v="93233"/>
    <n v="586481"/>
    <n v="467831"/>
    <n v="2952460"/>
    <n v="1142211"/>
    <n v="7041167"/>
  </r>
  <r>
    <s v="Shampoo"/>
    <x v="1"/>
    <s v="FreshCo Industries"/>
    <x v="8"/>
    <x v="0"/>
    <x v="3"/>
    <x v="5"/>
    <n v="99113"/>
    <n v="623931"/>
    <n v="566944"/>
    <n v="3576391"/>
    <n v="1145550"/>
    <n v="7098840"/>
  </r>
  <r>
    <s v="Shampoo"/>
    <x v="1"/>
    <s v="FreshCo Industries"/>
    <x v="8"/>
    <x v="0"/>
    <x v="3"/>
    <x v="6"/>
    <n v="95179"/>
    <n v="598304"/>
    <n v="662123"/>
    <n v="4174695"/>
    <n v="1134042"/>
    <n v="7066101"/>
  </r>
  <r>
    <s v="Shampoo"/>
    <x v="1"/>
    <s v="FreshCo Industries"/>
    <x v="8"/>
    <x v="0"/>
    <x v="3"/>
    <x v="7"/>
    <n v="88445"/>
    <n v="556857"/>
    <n v="750568"/>
    <n v="4731552"/>
    <n v="1135064"/>
    <n v="7100954"/>
  </r>
  <r>
    <s v="Shampoo"/>
    <x v="1"/>
    <s v="FreshCo Industries"/>
    <x v="8"/>
    <x v="0"/>
    <x v="3"/>
    <x v="8"/>
    <n v="90636"/>
    <n v="577941"/>
    <n v="841204"/>
    <n v="5309493"/>
    <n v="1131718"/>
    <n v="7108934"/>
  </r>
  <r>
    <s v="Shampoo"/>
    <x v="1"/>
    <s v="FreshCo Industries"/>
    <x v="8"/>
    <x v="0"/>
    <x v="3"/>
    <x v="9"/>
    <n v="100779"/>
    <n v="645043"/>
    <n v="941983"/>
    <n v="5954536"/>
    <n v="1136478"/>
    <n v="7165655"/>
  </r>
  <r>
    <s v="Shampoo"/>
    <x v="1"/>
    <s v="FreshCo Industries"/>
    <x v="8"/>
    <x v="0"/>
    <x v="3"/>
    <x v="10"/>
    <n v="91812"/>
    <n v="586215"/>
    <n v="1033795"/>
    <n v="6540751"/>
    <n v="1131816"/>
    <n v="7157745"/>
  </r>
  <r>
    <s v="Shampoo"/>
    <x v="1"/>
    <s v="FreshCo Industries"/>
    <x v="8"/>
    <x v="0"/>
    <x v="3"/>
    <x v="11"/>
    <n v="94374"/>
    <n v="612962"/>
    <n v="1128169"/>
    <n v="7153713"/>
    <n v="1128169"/>
    <n v="7153713"/>
  </r>
  <r>
    <s v="Shampoo"/>
    <x v="1"/>
    <s v="FreshCo Industries"/>
    <x v="8"/>
    <x v="0"/>
    <x v="4"/>
    <x v="0"/>
    <n v="88599"/>
    <n v="586054"/>
    <n v="88599"/>
    <n v="586054"/>
    <n v="1125516"/>
    <n v="7163366"/>
  </r>
  <r>
    <s v="Shampoo"/>
    <x v="1"/>
    <s v="FreshCo Industries"/>
    <x v="8"/>
    <x v="0"/>
    <x v="4"/>
    <x v="1"/>
    <n v="82817"/>
    <n v="549486"/>
    <n v="171416"/>
    <n v="1135540"/>
    <n v="1120364"/>
    <n v="7157290"/>
  </r>
  <r>
    <s v="Shampoo"/>
    <x v="1"/>
    <s v="FreshCo Industries"/>
    <x v="8"/>
    <x v="0"/>
    <x v="4"/>
    <x v="2"/>
    <n v="94766"/>
    <n v="635894"/>
    <n v="266182"/>
    <n v="1771434"/>
    <n v="1115205"/>
    <n v="7163611"/>
  </r>
  <r>
    <s v="Shampoo"/>
    <x v="1"/>
    <s v="FreshCo Industries"/>
    <x v="8"/>
    <x v="0"/>
    <x v="4"/>
    <x v="3"/>
    <n v="85610"/>
    <n v="573454"/>
    <n v="351792"/>
    <n v="2344888"/>
    <n v="1105363"/>
    <n v="7132622"/>
  </r>
  <r>
    <s v="Shampoo"/>
    <x v="1"/>
    <s v="FreshCo Industries"/>
    <x v="8"/>
    <x v="0"/>
    <x v="4"/>
    <x v="4"/>
    <n v="87969"/>
    <n v="595371"/>
    <n v="439761"/>
    <n v="2940259"/>
    <n v="1100099"/>
    <n v="7141512"/>
  </r>
  <r>
    <s v="Shampoo"/>
    <x v="1"/>
    <s v="FreshCo Industries"/>
    <x v="8"/>
    <x v="0"/>
    <x v="4"/>
    <x v="5"/>
    <n v="90083"/>
    <n v="606284"/>
    <n v="529844"/>
    <n v="3546543"/>
    <n v="1091069"/>
    <n v="7123865"/>
  </r>
  <r>
    <s v="Shampoo"/>
    <x v="1"/>
    <s v="FreshCo Industries"/>
    <x v="8"/>
    <x v="0"/>
    <x v="4"/>
    <x v="6"/>
    <n v="87808"/>
    <n v="594937"/>
    <n v="617652"/>
    <n v="4141480"/>
    <n v="1083698"/>
    <n v="7120498"/>
  </r>
  <r>
    <s v="Shampoo"/>
    <x v="1"/>
    <s v="FreshCo Industries"/>
    <x v="8"/>
    <x v="0"/>
    <x v="4"/>
    <x v="7"/>
    <n v="85267"/>
    <n v="575869"/>
    <n v="702919"/>
    <n v="4717349"/>
    <n v="1080520"/>
    <n v="7139510"/>
  </r>
  <r>
    <s v="Shampoo"/>
    <x v="1"/>
    <s v="FreshCo Industries"/>
    <x v="8"/>
    <x v="0"/>
    <x v="4"/>
    <x v="8"/>
    <n v="86562"/>
    <n v="593866"/>
    <n v="789481"/>
    <n v="5311215"/>
    <n v="1076446"/>
    <n v="7155435"/>
  </r>
  <r>
    <s v="Shampoo"/>
    <x v="1"/>
    <s v="FreshCo Industries"/>
    <x v="8"/>
    <x v="0"/>
    <x v="4"/>
    <x v="9"/>
    <n v="87773"/>
    <n v="602357"/>
    <n v="877254"/>
    <n v="5913572"/>
    <n v="1063440"/>
    <n v="7112749"/>
  </r>
  <r>
    <s v="Shampoo"/>
    <x v="1"/>
    <s v="FreshCo Industries"/>
    <x v="8"/>
    <x v="0"/>
    <x v="4"/>
    <x v="10"/>
    <n v="81326"/>
    <n v="567105"/>
    <n v="958580"/>
    <n v="6480677"/>
    <n v="1052954"/>
    <n v="7093639"/>
  </r>
  <r>
    <s v="Shampoo"/>
    <x v="1"/>
    <s v="FreshCo Industries"/>
    <x v="8"/>
    <x v="0"/>
    <x v="4"/>
    <x v="11"/>
    <n v="93156"/>
    <n v="642936"/>
    <n v="1051736"/>
    <n v="7123613"/>
    <n v="1051736"/>
    <n v="7123613"/>
  </r>
  <r>
    <s v="Shampoo"/>
    <x v="1"/>
    <s v="FreshCo Industries"/>
    <x v="8"/>
    <x v="0"/>
    <x v="5"/>
    <x v="0"/>
    <n v="83881"/>
    <n v="576352"/>
    <n v="83881"/>
    <n v="576352"/>
    <n v="1047018"/>
    <n v="7113911"/>
  </r>
  <r>
    <s v="Shampoo"/>
    <x v="1"/>
    <s v="FreshCo Industries"/>
    <x v="8"/>
    <x v="0"/>
    <x v="5"/>
    <x v="1"/>
    <n v="79380"/>
    <n v="537012"/>
    <n v="163261"/>
    <n v="1113364"/>
    <n v="1043581"/>
    <n v="7101437"/>
  </r>
  <r>
    <s v="Shampoo"/>
    <x v="1"/>
    <s v="FreshCo Industries"/>
    <x v="8"/>
    <x v="0"/>
    <x v="5"/>
    <x v="2"/>
    <n v="91637"/>
    <n v="648718"/>
    <n v="254898"/>
    <n v="1762082"/>
    <n v="1040452"/>
    <n v="7114261"/>
  </r>
  <r>
    <s v="Shampoo"/>
    <x v="1"/>
    <s v="FreshCo Industries"/>
    <x v="8"/>
    <x v="1"/>
    <x v="0"/>
    <x v="0"/>
    <n v="142240"/>
    <n v="739179"/>
    <n v="142240"/>
    <n v="739179"/>
    <n v="142240"/>
    <n v="739179"/>
  </r>
  <r>
    <s v="Shampoo"/>
    <x v="1"/>
    <s v="FreshCo Industries"/>
    <x v="8"/>
    <x v="1"/>
    <x v="0"/>
    <x v="1"/>
    <n v="121002"/>
    <n v="631036"/>
    <n v="263242"/>
    <n v="1370215"/>
    <n v="263242"/>
    <n v="1370215"/>
  </r>
  <r>
    <s v="Shampoo"/>
    <x v="1"/>
    <s v="FreshCo Industries"/>
    <x v="8"/>
    <x v="1"/>
    <x v="0"/>
    <x v="2"/>
    <n v="148575"/>
    <n v="770385"/>
    <n v="411817"/>
    <n v="2140600"/>
    <n v="411817"/>
    <n v="2140600"/>
  </r>
  <r>
    <s v="Shampoo"/>
    <x v="1"/>
    <s v="FreshCo Industries"/>
    <x v="8"/>
    <x v="1"/>
    <x v="0"/>
    <x v="3"/>
    <n v="115962"/>
    <n v="600026"/>
    <n v="527779"/>
    <n v="2740626"/>
    <n v="527779"/>
    <n v="2740626"/>
  </r>
  <r>
    <s v="Shampoo"/>
    <x v="1"/>
    <s v="FreshCo Industries"/>
    <x v="8"/>
    <x v="1"/>
    <x v="0"/>
    <x v="4"/>
    <n v="130655"/>
    <n v="672973"/>
    <n v="658434"/>
    <n v="3413599"/>
    <n v="658434"/>
    <n v="3413599"/>
  </r>
  <r>
    <s v="Shampoo"/>
    <x v="1"/>
    <s v="FreshCo Industries"/>
    <x v="8"/>
    <x v="1"/>
    <x v="0"/>
    <x v="5"/>
    <n v="155281"/>
    <n v="881006"/>
    <n v="813715"/>
    <n v="4294605"/>
    <n v="813715"/>
    <n v="4294605"/>
  </r>
  <r>
    <s v="Shampoo"/>
    <x v="1"/>
    <s v="FreshCo Industries"/>
    <x v="8"/>
    <x v="1"/>
    <x v="0"/>
    <x v="6"/>
    <n v="128156"/>
    <n v="692027"/>
    <n v="941871"/>
    <n v="4986632"/>
    <n v="941871"/>
    <n v="4986632"/>
  </r>
  <r>
    <s v="Shampoo"/>
    <x v="1"/>
    <s v="FreshCo Industries"/>
    <x v="8"/>
    <x v="1"/>
    <x v="0"/>
    <x v="7"/>
    <n v="132041"/>
    <n v="708547"/>
    <n v="1073912"/>
    <n v="5695179"/>
    <n v="1073912"/>
    <n v="5695179"/>
  </r>
  <r>
    <s v="Shampoo"/>
    <x v="1"/>
    <s v="FreshCo Industries"/>
    <x v="8"/>
    <x v="1"/>
    <x v="0"/>
    <x v="8"/>
    <n v="125622"/>
    <n v="680442"/>
    <n v="1199534"/>
    <n v="6375621"/>
    <n v="1199534"/>
    <n v="6375621"/>
  </r>
  <r>
    <s v="Shampoo"/>
    <x v="1"/>
    <s v="FreshCo Industries"/>
    <x v="8"/>
    <x v="1"/>
    <x v="0"/>
    <x v="9"/>
    <n v="130697"/>
    <n v="717528"/>
    <n v="1330231"/>
    <n v="7093149"/>
    <n v="1330231"/>
    <n v="7093149"/>
  </r>
  <r>
    <s v="Shampoo"/>
    <x v="1"/>
    <s v="FreshCo Industries"/>
    <x v="8"/>
    <x v="1"/>
    <x v="0"/>
    <x v="10"/>
    <n v="128317"/>
    <n v="698131"/>
    <n v="1458548"/>
    <n v="7791280"/>
    <n v="1458548"/>
    <n v="7791280"/>
  </r>
  <r>
    <s v="Shampoo"/>
    <x v="1"/>
    <s v="FreshCo Industries"/>
    <x v="8"/>
    <x v="1"/>
    <x v="0"/>
    <x v="11"/>
    <n v="137711"/>
    <n v="748909"/>
    <n v="1596259"/>
    <n v="8540189"/>
    <n v="1596259"/>
    <n v="8540189"/>
  </r>
  <r>
    <s v="Shampoo"/>
    <x v="1"/>
    <s v="FreshCo Industries"/>
    <x v="8"/>
    <x v="1"/>
    <x v="1"/>
    <x v="0"/>
    <n v="126133"/>
    <n v="707021"/>
    <n v="126133"/>
    <n v="707021"/>
    <n v="1580152"/>
    <n v="8508031"/>
  </r>
  <r>
    <s v="Shampoo"/>
    <x v="1"/>
    <s v="FreshCo Industries"/>
    <x v="8"/>
    <x v="1"/>
    <x v="1"/>
    <x v="1"/>
    <n v="126938"/>
    <n v="706237"/>
    <n v="253071"/>
    <n v="1413258"/>
    <n v="1586088"/>
    <n v="8583232"/>
  </r>
  <r>
    <s v="Shampoo"/>
    <x v="1"/>
    <s v="FreshCo Industries"/>
    <x v="8"/>
    <x v="1"/>
    <x v="1"/>
    <x v="2"/>
    <n v="125300"/>
    <n v="697186"/>
    <n v="378371"/>
    <n v="2110444"/>
    <n v="1562813"/>
    <n v="8510033"/>
  </r>
  <r>
    <s v="Shampoo"/>
    <x v="1"/>
    <s v="FreshCo Industries"/>
    <x v="8"/>
    <x v="1"/>
    <x v="1"/>
    <x v="3"/>
    <n v="117047"/>
    <n v="648998"/>
    <n v="495418"/>
    <n v="2759442"/>
    <n v="1563898"/>
    <n v="8559005"/>
  </r>
  <r>
    <s v="Shampoo"/>
    <x v="1"/>
    <s v="FreshCo Industries"/>
    <x v="8"/>
    <x v="1"/>
    <x v="1"/>
    <x v="4"/>
    <n v="138250"/>
    <n v="756133"/>
    <n v="633668"/>
    <n v="3515575"/>
    <n v="1571493"/>
    <n v="8642165"/>
  </r>
  <r>
    <s v="Shampoo"/>
    <x v="1"/>
    <s v="FreshCo Industries"/>
    <x v="8"/>
    <x v="1"/>
    <x v="1"/>
    <x v="5"/>
    <n v="125412"/>
    <n v="680911"/>
    <n v="759080"/>
    <n v="4196486"/>
    <n v="1541624"/>
    <n v="8442070"/>
  </r>
  <r>
    <s v="Shampoo"/>
    <x v="1"/>
    <s v="FreshCo Industries"/>
    <x v="8"/>
    <x v="1"/>
    <x v="1"/>
    <x v="6"/>
    <n v="128086"/>
    <n v="683060"/>
    <n v="887166"/>
    <n v="4879546"/>
    <n v="1541554"/>
    <n v="8433103"/>
  </r>
  <r>
    <s v="Shampoo"/>
    <x v="1"/>
    <s v="FreshCo Industries"/>
    <x v="8"/>
    <x v="1"/>
    <x v="1"/>
    <x v="7"/>
    <n v="121688"/>
    <n v="651252"/>
    <n v="1008854"/>
    <n v="5530798"/>
    <n v="1531201"/>
    <n v="8375808"/>
  </r>
  <r>
    <s v="Shampoo"/>
    <x v="1"/>
    <s v="FreshCo Industries"/>
    <x v="8"/>
    <x v="1"/>
    <x v="1"/>
    <x v="8"/>
    <n v="121779"/>
    <n v="654563"/>
    <n v="1130633"/>
    <n v="6185361"/>
    <n v="1527358"/>
    <n v="8349929"/>
  </r>
  <r>
    <s v="Shampoo"/>
    <x v="1"/>
    <s v="FreshCo Industries"/>
    <x v="8"/>
    <x v="1"/>
    <x v="1"/>
    <x v="9"/>
    <n v="115871"/>
    <n v="650188"/>
    <n v="1246504"/>
    <n v="6835549"/>
    <n v="1512532"/>
    <n v="8282589"/>
  </r>
  <r>
    <s v="Shampoo"/>
    <x v="1"/>
    <s v="FreshCo Industries"/>
    <x v="8"/>
    <x v="1"/>
    <x v="1"/>
    <x v="10"/>
    <n v="109452"/>
    <n v="658035"/>
    <n v="1355956"/>
    <n v="7493584"/>
    <n v="1493667"/>
    <n v="8242493"/>
  </r>
  <r>
    <s v="Shampoo"/>
    <x v="1"/>
    <s v="FreshCo Industries"/>
    <x v="8"/>
    <x v="1"/>
    <x v="1"/>
    <x v="11"/>
    <n v="108192"/>
    <n v="626857"/>
    <n v="1464148"/>
    <n v="8120441"/>
    <n v="1464148"/>
    <n v="8120441"/>
  </r>
  <r>
    <s v="Shampoo"/>
    <x v="1"/>
    <s v="FreshCo Industries"/>
    <x v="8"/>
    <x v="1"/>
    <x v="2"/>
    <x v="0"/>
    <n v="104923"/>
    <n v="621859"/>
    <n v="104923"/>
    <n v="621859"/>
    <n v="1442938"/>
    <n v="8035279"/>
  </r>
  <r>
    <s v="Shampoo"/>
    <x v="1"/>
    <s v="FreshCo Industries"/>
    <x v="8"/>
    <x v="1"/>
    <x v="2"/>
    <x v="1"/>
    <n v="107485"/>
    <n v="652981"/>
    <n v="212408"/>
    <n v="1274840"/>
    <n v="1423485"/>
    <n v="7982023"/>
  </r>
  <r>
    <s v="Shampoo"/>
    <x v="1"/>
    <s v="FreshCo Industries"/>
    <x v="8"/>
    <x v="1"/>
    <x v="2"/>
    <x v="2"/>
    <n v="127904"/>
    <n v="776335"/>
    <n v="340312"/>
    <n v="2051175"/>
    <n v="1426089"/>
    <n v="8061172"/>
  </r>
  <r>
    <s v="Shampoo"/>
    <x v="1"/>
    <s v="FreshCo Industries"/>
    <x v="8"/>
    <x v="1"/>
    <x v="2"/>
    <x v="3"/>
    <n v="98049"/>
    <n v="588728"/>
    <n v="438361"/>
    <n v="2639903"/>
    <n v="1407091"/>
    <n v="8000902"/>
  </r>
  <r>
    <s v="Shampoo"/>
    <x v="1"/>
    <s v="FreshCo Industries"/>
    <x v="8"/>
    <x v="1"/>
    <x v="2"/>
    <x v="4"/>
    <n v="90608"/>
    <n v="542486"/>
    <n v="528969"/>
    <n v="3182389"/>
    <n v="1359449"/>
    <n v="7787255"/>
  </r>
  <r>
    <s v="Shampoo"/>
    <x v="1"/>
    <s v="FreshCo Industries"/>
    <x v="8"/>
    <x v="1"/>
    <x v="2"/>
    <x v="5"/>
    <n v="111685"/>
    <n v="674275"/>
    <n v="640654"/>
    <n v="3856664"/>
    <n v="1345722"/>
    <n v="7780619"/>
  </r>
  <r>
    <s v="Shampoo"/>
    <x v="1"/>
    <s v="FreshCo Industries"/>
    <x v="8"/>
    <x v="1"/>
    <x v="2"/>
    <x v="6"/>
    <n v="121849"/>
    <n v="739319"/>
    <n v="762503"/>
    <n v="4595983"/>
    <n v="1339485"/>
    <n v="7836878"/>
  </r>
  <r>
    <s v="Shampoo"/>
    <x v="1"/>
    <s v="FreshCo Industries"/>
    <x v="8"/>
    <x v="1"/>
    <x v="2"/>
    <x v="7"/>
    <n v="93751"/>
    <n v="574203"/>
    <n v="856254"/>
    <n v="5170186"/>
    <n v="1311548"/>
    <n v="7759829"/>
  </r>
  <r>
    <s v="Shampoo"/>
    <x v="1"/>
    <s v="FreshCo Industries"/>
    <x v="8"/>
    <x v="1"/>
    <x v="2"/>
    <x v="8"/>
    <n v="99393"/>
    <n v="612626"/>
    <n v="955647"/>
    <n v="5782812"/>
    <n v="1289162"/>
    <n v="7717892"/>
  </r>
  <r>
    <s v="Shampoo"/>
    <x v="1"/>
    <s v="FreshCo Industries"/>
    <x v="8"/>
    <x v="1"/>
    <x v="2"/>
    <x v="9"/>
    <n v="114653"/>
    <n v="717080"/>
    <n v="1070300"/>
    <n v="6499892"/>
    <n v="1287944"/>
    <n v="7784784"/>
  </r>
  <r>
    <s v="Shampoo"/>
    <x v="1"/>
    <s v="FreshCo Industries"/>
    <x v="8"/>
    <x v="1"/>
    <x v="2"/>
    <x v="10"/>
    <n v="96481"/>
    <n v="617421"/>
    <n v="1166781"/>
    <n v="7117313"/>
    <n v="1274973"/>
    <n v="7744170"/>
  </r>
  <r>
    <s v="Shampoo"/>
    <x v="1"/>
    <s v="FreshCo Industries"/>
    <x v="8"/>
    <x v="1"/>
    <x v="2"/>
    <x v="11"/>
    <n v="105469"/>
    <n v="679525"/>
    <n v="1272250"/>
    <n v="7796838"/>
    <n v="1272250"/>
    <n v="7796838"/>
  </r>
  <r>
    <s v="Shampoo"/>
    <x v="1"/>
    <s v="FreshCo Industries"/>
    <x v="8"/>
    <x v="1"/>
    <x v="3"/>
    <x v="0"/>
    <n v="98553"/>
    <n v="640696"/>
    <n v="98553"/>
    <n v="640696"/>
    <n v="1265880"/>
    <n v="7815675"/>
  </r>
  <r>
    <s v="Shampoo"/>
    <x v="1"/>
    <s v="FreshCo Industries"/>
    <x v="8"/>
    <x v="1"/>
    <x v="3"/>
    <x v="1"/>
    <n v="97580"/>
    <n v="635243"/>
    <n v="196133"/>
    <n v="1275939"/>
    <n v="1255975"/>
    <n v="7797937"/>
  </r>
  <r>
    <s v="Shampoo"/>
    <x v="1"/>
    <s v="FreshCo Industries"/>
    <x v="8"/>
    <x v="1"/>
    <x v="3"/>
    <x v="2"/>
    <n v="109501"/>
    <n v="711431"/>
    <n v="305634"/>
    <n v="1987370"/>
    <n v="1237572"/>
    <n v="7733033"/>
  </r>
  <r>
    <s v="Shampoo"/>
    <x v="1"/>
    <s v="FreshCo Industries"/>
    <x v="8"/>
    <x v="1"/>
    <x v="3"/>
    <x v="3"/>
    <n v="106806"/>
    <n v="687036"/>
    <n v="412440"/>
    <n v="2674406"/>
    <n v="1246329"/>
    <n v="7831341"/>
  </r>
  <r>
    <s v="Shampoo"/>
    <x v="1"/>
    <s v="FreshCo Industries"/>
    <x v="8"/>
    <x v="1"/>
    <x v="3"/>
    <x v="4"/>
    <n v="104538"/>
    <n v="675353"/>
    <n v="516978"/>
    <n v="3349759"/>
    <n v="1260259"/>
    <n v="7964208"/>
  </r>
  <r>
    <s v="Shampoo"/>
    <x v="1"/>
    <s v="FreshCo Industries"/>
    <x v="8"/>
    <x v="1"/>
    <x v="3"/>
    <x v="5"/>
    <n v="106470"/>
    <n v="682864"/>
    <n v="623448"/>
    <n v="4032623"/>
    <n v="1255044"/>
    <n v="7972797"/>
  </r>
  <r>
    <s v="Shampoo"/>
    <x v="1"/>
    <s v="FreshCo Industries"/>
    <x v="8"/>
    <x v="1"/>
    <x v="3"/>
    <x v="6"/>
    <n v="108864"/>
    <n v="695296"/>
    <n v="732312"/>
    <n v="4727919"/>
    <n v="1242059"/>
    <n v="7928774"/>
  </r>
  <r>
    <s v="Shampoo"/>
    <x v="1"/>
    <s v="FreshCo Industries"/>
    <x v="8"/>
    <x v="1"/>
    <x v="3"/>
    <x v="7"/>
    <n v="99505"/>
    <n v="646576"/>
    <n v="831817"/>
    <n v="5374495"/>
    <n v="1247813"/>
    <n v="8001147"/>
  </r>
  <r>
    <s v="Shampoo"/>
    <x v="1"/>
    <s v="FreshCo Industries"/>
    <x v="8"/>
    <x v="1"/>
    <x v="3"/>
    <x v="8"/>
    <n v="102900"/>
    <n v="664601"/>
    <n v="934717"/>
    <n v="6039096"/>
    <n v="1251320"/>
    <n v="8053122"/>
  </r>
  <r>
    <s v="Shampoo"/>
    <x v="1"/>
    <s v="FreshCo Industries"/>
    <x v="8"/>
    <x v="1"/>
    <x v="3"/>
    <x v="9"/>
    <n v="110110"/>
    <n v="718690"/>
    <n v="1044827"/>
    <n v="6757786"/>
    <n v="1246777"/>
    <n v="8054732"/>
  </r>
  <r>
    <s v="Shampoo"/>
    <x v="1"/>
    <s v="FreshCo Industries"/>
    <x v="8"/>
    <x v="1"/>
    <x v="3"/>
    <x v="10"/>
    <n v="101766"/>
    <n v="687218"/>
    <n v="1146593"/>
    <n v="7445004"/>
    <n v="1252062"/>
    <n v="8124529"/>
  </r>
  <r>
    <s v="Shampoo"/>
    <x v="1"/>
    <s v="FreshCo Industries"/>
    <x v="8"/>
    <x v="1"/>
    <x v="3"/>
    <x v="11"/>
    <n v="112056"/>
    <n v="733985"/>
    <n v="1258649"/>
    <n v="8178989"/>
    <n v="1258649"/>
    <n v="8178989"/>
  </r>
  <r>
    <s v="Shampoo"/>
    <x v="1"/>
    <s v="FreshCo Industries"/>
    <x v="8"/>
    <x v="1"/>
    <x v="4"/>
    <x v="0"/>
    <n v="94500"/>
    <n v="645120"/>
    <n v="94500"/>
    <n v="645120"/>
    <n v="1254596"/>
    <n v="8183413"/>
  </r>
  <r>
    <s v="Shampoo"/>
    <x v="1"/>
    <s v="FreshCo Industries"/>
    <x v="8"/>
    <x v="1"/>
    <x v="4"/>
    <x v="1"/>
    <n v="91616"/>
    <n v="627508"/>
    <n v="186116"/>
    <n v="1272628"/>
    <n v="1248632"/>
    <n v="8175678"/>
  </r>
  <r>
    <s v="Shampoo"/>
    <x v="1"/>
    <s v="FreshCo Industries"/>
    <x v="8"/>
    <x v="1"/>
    <x v="4"/>
    <x v="2"/>
    <n v="99323"/>
    <n v="678251"/>
    <n v="285439"/>
    <n v="1950879"/>
    <n v="1238454"/>
    <n v="8142498"/>
  </r>
  <r>
    <s v="Shampoo"/>
    <x v="1"/>
    <s v="FreshCo Industries"/>
    <x v="8"/>
    <x v="1"/>
    <x v="4"/>
    <x v="3"/>
    <n v="89733"/>
    <n v="610953"/>
    <n v="375172"/>
    <n v="2561832"/>
    <n v="1221381"/>
    <n v="8066415"/>
  </r>
  <r>
    <s v="Shampoo"/>
    <x v="1"/>
    <s v="FreshCo Industries"/>
    <x v="8"/>
    <x v="1"/>
    <x v="4"/>
    <x v="4"/>
    <n v="96740"/>
    <n v="653912"/>
    <n v="471912"/>
    <n v="3215744"/>
    <n v="1213583"/>
    <n v="8044974"/>
  </r>
  <r>
    <s v="Shampoo"/>
    <x v="1"/>
    <s v="FreshCo Industries"/>
    <x v="8"/>
    <x v="1"/>
    <x v="4"/>
    <x v="5"/>
    <n v="97846"/>
    <n v="658658"/>
    <n v="569758"/>
    <n v="3874402"/>
    <n v="1204959"/>
    <n v="8020768"/>
  </r>
  <r>
    <s v="Shampoo"/>
    <x v="1"/>
    <s v="FreshCo Industries"/>
    <x v="8"/>
    <x v="1"/>
    <x v="4"/>
    <x v="6"/>
    <n v="95837"/>
    <n v="658231"/>
    <n v="665595"/>
    <n v="4532633"/>
    <n v="1191932"/>
    <n v="7983703"/>
  </r>
  <r>
    <s v="Shampoo"/>
    <x v="1"/>
    <s v="FreshCo Industries"/>
    <x v="8"/>
    <x v="1"/>
    <x v="4"/>
    <x v="7"/>
    <n v="88599"/>
    <n v="609497"/>
    <n v="754194"/>
    <n v="5142130"/>
    <n v="1181026"/>
    <n v="7946624"/>
  </r>
  <r>
    <s v="Shampoo"/>
    <x v="1"/>
    <s v="FreshCo Industries"/>
    <x v="8"/>
    <x v="1"/>
    <x v="4"/>
    <x v="8"/>
    <n v="92869"/>
    <n v="636783"/>
    <n v="847063"/>
    <n v="5778913"/>
    <n v="1170995"/>
    <n v="7918806"/>
  </r>
  <r>
    <s v="Shampoo"/>
    <x v="1"/>
    <s v="FreshCo Industries"/>
    <x v="8"/>
    <x v="1"/>
    <x v="4"/>
    <x v="9"/>
    <n v="96985"/>
    <n v="677845"/>
    <n v="944048"/>
    <n v="6456758"/>
    <n v="1157870"/>
    <n v="7877961"/>
  </r>
  <r>
    <s v="Shampoo"/>
    <x v="1"/>
    <s v="FreshCo Industries"/>
    <x v="8"/>
    <x v="1"/>
    <x v="4"/>
    <x v="10"/>
    <n v="95529"/>
    <n v="675430"/>
    <n v="1039577"/>
    <n v="7132188"/>
    <n v="1151633"/>
    <n v="7866173"/>
  </r>
  <r>
    <s v="Shampoo"/>
    <x v="1"/>
    <s v="FreshCo Industries"/>
    <x v="8"/>
    <x v="1"/>
    <x v="4"/>
    <x v="11"/>
    <n v="102536"/>
    <n v="723135"/>
    <n v="1142113"/>
    <n v="7855323"/>
    <n v="1142113"/>
    <n v="7855323"/>
  </r>
  <r>
    <s v="Shampoo"/>
    <x v="1"/>
    <s v="FreshCo Industries"/>
    <x v="8"/>
    <x v="1"/>
    <x v="5"/>
    <x v="0"/>
    <n v="99134"/>
    <n v="691978"/>
    <n v="99134"/>
    <n v="691978"/>
    <n v="1146747"/>
    <n v="7902181"/>
  </r>
  <r>
    <s v="Shampoo"/>
    <x v="1"/>
    <s v="FreshCo Industries"/>
    <x v="8"/>
    <x v="1"/>
    <x v="5"/>
    <x v="1"/>
    <n v="94150"/>
    <n v="640304"/>
    <n v="193284"/>
    <n v="1332282"/>
    <n v="1149281"/>
    <n v="7914977"/>
  </r>
  <r>
    <s v="Shampoo"/>
    <x v="1"/>
    <s v="FreshCo Industries"/>
    <x v="8"/>
    <x v="1"/>
    <x v="5"/>
    <x v="2"/>
    <n v="107989"/>
    <n v="798756"/>
    <n v="301273"/>
    <n v="2131038"/>
    <n v="1157947"/>
    <n v="8035482"/>
  </r>
  <r>
    <s v="Shampoo"/>
    <x v="1"/>
    <s v="FreshCo Industries"/>
    <x v="8"/>
    <x v="2"/>
    <x v="0"/>
    <x v="0"/>
    <n v="88340"/>
    <n v="456295"/>
    <n v="88340"/>
    <n v="456295"/>
    <n v="88340"/>
    <n v="456295"/>
  </r>
  <r>
    <s v="Shampoo"/>
    <x v="1"/>
    <s v="FreshCo Industries"/>
    <x v="8"/>
    <x v="2"/>
    <x v="0"/>
    <x v="1"/>
    <n v="74830"/>
    <n v="382802"/>
    <n v="163170"/>
    <n v="839097"/>
    <n v="163170"/>
    <n v="839097"/>
  </r>
  <r>
    <s v="Shampoo"/>
    <x v="1"/>
    <s v="FreshCo Industries"/>
    <x v="8"/>
    <x v="2"/>
    <x v="0"/>
    <x v="2"/>
    <n v="83958"/>
    <n v="430906"/>
    <n v="247128"/>
    <n v="1270003"/>
    <n v="247128"/>
    <n v="1270003"/>
  </r>
  <r>
    <s v="Shampoo"/>
    <x v="1"/>
    <s v="FreshCo Industries"/>
    <x v="8"/>
    <x v="2"/>
    <x v="0"/>
    <x v="3"/>
    <n v="64183"/>
    <n v="329189"/>
    <n v="311311"/>
    <n v="1599192"/>
    <n v="311311"/>
    <n v="1599192"/>
  </r>
  <r>
    <s v="Shampoo"/>
    <x v="1"/>
    <s v="FreshCo Industries"/>
    <x v="8"/>
    <x v="2"/>
    <x v="0"/>
    <x v="4"/>
    <n v="69188"/>
    <n v="356244"/>
    <n v="380499"/>
    <n v="1955436"/>
    <n v="380499"/>
    <n v="1955436"/>
  </r>
  <r>
    <s v="Shampoo"/>
    <x v="1"/>
    <s v="FreshCo Industries"/>
    <x v="8"/>
    <x v="2"/>
    <x v="0"/>
    <x v="5"/>
    <n v="74893"/>
    <n v="389984"/>
    <n v="455392"/>
    <n v="2345420"/>
    <n v="455392"/>
    <n v="2345420"/>
  </r>
  <r>
    <s v="Shampoo"/>
    <x v="1"/>
    <s v="FreshCo Industries"/>
    <x v="8"/>
    <x v="2"/>
    <x v="0"/>
    <x v="6"/>
    <n v="72338"/>
    <n v="375928"/>
    <n v="527730"/>
    <n v="2721348"/>
    <n v="527730"/>
    <n v="2721348"/>
  </r>
  <r>
    <s v="Shampoo"/>
    <x v="1"/>
    <s v="FreshCo Industries"/>
    <x v="8"/>
    <x v="2"/>
    <x v="0"/>
    <x v="7"/>
    <n v="64211"/>
    <n v="350931"/>
    <n v="591941"/>
    <n v="3072279"/>
    <n v="591941"/>
    <n v="3072279"/>
  </r>
  <r>
    <s v="Shampoo"/>
    <x v="1"/>
    <s v="FreshCo Industries"/>
    <x v="8"/>
    <x v="2"/>
    <x v="0"/>
    <x v="8"/>
    <n v="75355"/>
    <n v="396186"/>
    <n v="667296"/>
    <n v="3468465"/>
    <n v="667296"/>
    <n v="3468465"/>
  </r>
  <r>
    <s v="Shampoo"/>
    <x v="1"/>
    <s v="FreshCo Industries"/>
    <x v="8"/>
    <x v="2"/>
    <x v="0"/>
    <x v="9"/>
    <n v="90405"/>
    <n v="484694"/>
    <n v="757701"/>
    <n v="3953159"/>
    <n v="757701"/>
    <n v="3953159"/>
  </r>
  <r>
    <s v="Shampoo"/>
    <x v="1"/>
    <s v="FreshCo Industries"/>
    <x v="8"/>
    <x v="2"/>
    <x v="0"/>
    <x v="10"/>
    <n v="75852"/>
    <n v="414960"/>
    <n v="833553"/>
    <n v="4368119"/>
    <n v="833553"/>
    <n v="4368119"/>
  </r>
  <r>
    <s v="Shampoo"/>
    <x v="1"/>
    <s v="FreshCo Industries"/>
    <x v="8"/>
    <x v="2"/>
    <x v="0"/>
    <x v="11"/>
    <n v="71603"/>
    <n v="391643"/>
    <n v="905156"/>
    <n v="4759762"/>
    <n v="905156"/>
    <n v="4759762"/>
  </r>
  <r>
    <s v="Shampoo"/>
    <x v="1"/>
    <s v="FreshCo Industries"/>
    <x v="8"/>
    <x v="2"/>
    <x v="1"/>
    <x v="0"/>
    <n v="74459"/>
    <n v="411047"/>
    <n v="74459"/>
    <n v="411047"/>
    <n v="891275"/>
    <n v="4714514"/>
  </r>
  <r>
    <s v="Shampoo"/>
    <x v="1"/>
    <s v="FreshCo Industries"/>
    <x v="8"/>
    <x v="2"/>
    <x v="1"/>
    <x v="1"/>
    <n v="68208"/>
    <n v="372134"/>
    <n v="142667"/>
    <n v="783181"/>
    <n v="884653"/>
    <n v="4703846"/>
  </r>
  <r>
    <s v="Shampoo"/>
    <x v="1"/>
    <s v="FreshCo Industries"/>
    <x v="8"/>
    <x v="2"/>
    <x v="1"/>
    <x v="2"/>
    <n v="71862"/>
    <n v="387366"/>
    <n v="214529"/>
    <n v="1170547"/>
    <n v="872557"/>
    <n v="4660306"/>
  </r>
  <r>
    <s v="Shampoo"/>
    <x v="1"/>
    <s v="FreshCo Industries"/>
    <x v="8"/>
    <x v="2"/>
    <x v="1"/>
    <x v="3"/>
    <n v="73465"/>
    <n v="394359"/>
    <n v="287994"/>
    <n v="1564906"/>
    <n v="881839"/>
    <n v="4725476"/>
  </r>
  <r>
    <s v="Shampoo"/>
    <x v="1"/>
    <s v="FreshCo Industries"/>
    <x v="8"/>
    <x v="2"/>
    <x v="1"/>
    <x v="4"/>
    <n v="77581"/>
    <n v="411376"/>
    <n v="365575"/>
    <n v="1976282"/>
    <n v="890232"/>
    <n v="4780608"/>
  </r>
  <r>
    <s v="Shampoo"/>
    <x v="1"/>
    <s v="FreshCo Industries"/>
    <x v="8"/>
    <x v="2"/>
    <x v="1"/>
    <x v="5"/>
    <n v="74536"/>
    <n v="395724"/>
    <n v="440111"/>
    <n v="2372006"/>
    <n v="889875"/>
    <n v="4786348"/>
  </r>
  <r>
    <s v="Shampoo"/>
    <x v="1"/>
    <s v="FreshCo Industries"/>
    <x v="8"/>
    <x v="2"/>
    <x v="1"/>
    <x v="6"/>
    <n v="59353"/>
    <n v="314692"/>
    <n v="499464"/>
    <n v="2686698"/>
    <n v="876890"/>
    <n v="4725112"/>
  </r>
  <r>
    <s v="Shampoo"/>
    <x v="1"/>
    <s v="FreshCo Industries"/>
    <x v="8"/>
    <x v="2"/>
    <x v="1"/>
    <x v="7"/>
    <n v="53837"/>
    <n v="293839"/>
    <n v="553301"/>
    <n v="2980537"/>
    <n v="866516"/>
    <n v="4668020"/>
  </r>
  <r>
    <s v="Shampoo"/>
    <x v="1"/>
    <s v="FreshCo Industries"/>
    <x v="8"/>
    <x v="2"/>
    <x v="1"/>
    <x v="8"/>
    <n v="58387"/>
    <n v="322609"/>
    <n v="611688"/>
    <n v="3303146"/>
    <n v="849548"/>
    <n v="4594443"/>
  </r>
  <r>
    <s v="Shampoo"/>
    <x v="1"/>
    <s v="FreshCo Industries"/>
    <x v="8"/>
    <x v="2"/>
    <x v="1"/>
    <x v="9"/>
    <n v="64253"/>
    <n v="364035"/>
    <n v="675941"/>
    <n v="3667181"/>
    <n v="823396"/>
    <n v="4473784"/>
  </r>
  <r>
    <s v="Shampoo"/>
    <x v="1"/>
    <s v="FreshCo Industries"/>
    <x v="8"/>
    <x v="2"/>
    <x v="1"/>
    <x v="10"/>
    <n v="54453"/>
    <n v="314013"/>
    <n v="730394"/>
    <n v="3981194"/>
    <n v="801997"/>
    <n v="4372837"/>
  </r>
  <r>
    <s v="Shampoo"/>
    <x v="1"/>
    <s v="FreshCo Industries"/>
    <x v="8"/>
    <x v="2"/>
    <x v="1"/>
    <x v="11"/>
    <n v="51842"/>
    <n v="301420"/>
    <n v="782236"/>
    <n v="4282614"/>
    <n v="782236"/>
    <n v="4282614"/>
  </r>
  <r>
    <s v="Shampoo"/>
    <x v="1"/>
    <s v="FreshCo Industries"/>
    <x v="8"/>
    <x v="2"/>
    <x v="2"/>
    <x v="0"/>
    <n v="50631"/>
    <n v="304668"/>
    <n v="50631"/>
    <n v="304668"/>
    <n v="758408"/>
    <n v="4176235"/>
  </r>
  <r>
    <s v="Shampoo"/>
    <x v="1"/>
    <s v="FreshCo Industries"/>
    <x v="8"/>
    <x v="2"/>
    <x v="2"/>
    <x v="1"/>
    <n v="49021"/>
    <n v="304633"/>
    <n v="99652"/>
    <n v="609301"/>
    <n v="739221"/>
    <n v="4108734"/>
  </r>
  <r>
    <s v="Shampoo"/>
    <x v="1"/>
    <s v="FreshCo Industries"/>
    <x v="8"/>
    <x v="2"/>
    <x v="2"/>
    <x v="2"/>
    <n v="57988"/>
    <n v="349874"/>
    <n v="157640"/>
    <n v="959175"/>
    <n v="725347"/>
    <n v="4071242"/>
  </r>
  <r>
    <s v="Shampoo"/>
    <x v="1"/>
    <s v="FreshCo Industries"/>
    <x v="8"/>
    <x v="2"/>
    <x v="2"/>
    <x v="3"/>
    <n v="43057"/>
    <n v="253883"/>
    <n v="200697"/>
    <n v="1213058"/>
    <n v="694939"/>
    <n v="3930766"/>
  </r>
  <r>
    <s v="Shampoo"/>
    <x v="1"/>
    <s v="FreshCo Industries"/>
    <x v="8"/>
    <x v="2"/>
    <x v="2"/>
    <x v="4"/>
    <n v="36547"/>
    <n v="215054"/>
    <n v="237244"/>
    <n v="1428112"/>
    <n v="653905"/>
    <n v="3734444"/>
  </r>
  <r>
    <s v="Shampoo"/>
    <x v="1"/>
    <s v="FreshCo Industries"/>
    <x v="8"/>
    <x v="2"/>
    <x v="2"/>
    <x v="5"/>
    <n v="48664"/>
    <n v="289590"/>
    <n v="285908"/>
    <n v="1717702"/>
    <n v="628033"/>
    <n v="3628310"/>
  </r>
  <r>
    <s v="Shampoo"/>
    <x v="1"/>
    <s v="FreshCo Industries"/>
    <x v="8"/>
    <x v="2"/>
    <x v="2"/>
    <x v="6"/>
    <n v="43617"/>
    <n v="262423"/>
    <n v="329525"/>
    <n v="1980125"/>
    <n v="612297"/>
    <n v="3576041"/>
  </r>
  <r>
    <s v="Shampoo"/>
    <x v="1"/>
    <s v="FreshCo Industries"/>
    <x v="8"/>
    <x v="2"/>
    <x v="2"/>
    <x v="7"/>
    <n v="35427"/>
    <n v="214536"/>
    <n v="364952"/>
    <n v="2194661"/>
    <n v="593887"/>
    <n v="3496738"/>
  </r>
  <r>
    <s v="Shampoo"/>
    <x v="1"/>
    <s v="FreshCo Industries"/>
    <x v="8"/>
    <x v="2"/>
    <x v="2"/>
    <x v="8"/>
    <n v="43414"/>
    <n v="264929"/>
    <n v="408366"/>
    <n v="2459590"/>
    <n v="578914"/>
    <n v="3439058"/>
  </r>
  <r>
    <s v="Shampoo"/>
    <x v="1"/>
    <s v="FreshCo Industries"/>
    <x v="8"/>
    <x v="2"/>
    <x v="2"/>
    <x v="9"/>
    <n v="47761"/>
    <n v="294707"/>
    <n v="456127"/>
    <n v="2754297"/>
    <n v="562422"/>
    <n v="3369730"/>
  </r>
  <r>
    <s v="Shampoo"/>
    <x v="1"/>
    <s v="FreshCo Industries"/>
    <x v="8"/>
    <x v="2"/>
    <x v="2"/>
    <x v="10"/>
    <n v="40180"/>
    <n v="241892"/>
    <n v="496307"/>
    <n v="2996189"/>
    <n v="548149"/>
    <n v="3297609"/>
  </r>
  <r>
    <s v="Shampoo"/>
    <x v="1"/>
    <s v="FreshCo Industries"/>
    <x v="8"/>
    <x v="2"/>
    <x v="2"/>
    <x v="11"/>
    <n v="43218"/>
    <n v="268205"/>
    <n v="539525"/>
    <n v="3264394"/>
    <n v="539525"/>
    <n v="3264394"/>
  </r>
  <r>
    <s v="Shampoo"/>
    <x v="1"/>
    <s v="FreshCo Industries"/>
    <x v="8"/>
    <x v="2"/>
    <x v="3"/>
    <x v="0"/>
    <n v="41552"/>
    <n v="264614"/>
    <n v="41552"/>
    <n v="264614"/>
    <n v="530446"/>
    <n v="3224340"/>
  </r>
  <r>
    <s v="Shampoo"/>
    <x v="1"/>
    <s v="FreshCo Industries"/>
    <x v="8"/>
    <x v="2"/>
    <x v="3"/>
    <x v="1"/>
    <n v="41230"/>
    <n v="264789"/>
    <n v="82782"/>
    <n v="529403"/>
    <n v="522655"/>
    <n v="3184496"/>
  </r>
  <r>
    <s v="Shampoo"/>
    <x v="1"/>
    <s v="FreshCo Industries"/>
    <x v="8"/>
    <x v="2"/>
    <x v="3"/>
    <x v="2"/>
    <n v="45934"/>
    <n v="293538"/>
    <n v="128716"/>
    <n v="822941"/>
    <n v="510601"/>
    <n v="3128160"/>
  </r>
  <r>
    <s v="Shampoo"/>
    <x v="1"/>
    <s v="FreshCo Industries"/>
    <x v="8"/>
    <x v="2"/>
    <x v="3"/>
    <x v="3"/>
    <n v="40397"/>
    <n v="252490"/>
    <n v="169113"/>
    <n v="1075431"/>
    <n v="507941"/>
    <n v="3126767"/>
  </r>
  <r>
    <s v="Shampoo"/>
    <x v="1"/>
    <s v="FreshCo Industries"/>
    <x v="8"/>
    <x v="2"/>
    <x v="3"/>
    <x v="4"/>
    <n v="45080"/>
    <n v="271054"/>
    <n v="214193"/>
    <n v="1346485"/>
    <n v="516474"/>
    <n v="3182767"/>
  </r>
  <r>
    <s v="Shampoo"/>
    <x v="1"/>
    <s v="FreshCo Industries"/>
    <x v="8"/>
    <x v="2"/>
    <x v="3"/>
    <x v="5"/>
    <n v="44835"/>
    <n v="280819"/>
    <n v="259028"/>
    <n v="1627304"/>
    <n v="512645"/>
    <n v="3173996"/>
  </r>
  <r>
    <s v="Shampoo"/>
    <x v="1"/>
    <s v="FreshCo Industries"/>
    <x v="8"/>
    <x v="2"/>
    <x v="3"/>
    <x v="6"/>
    <n v="44366"/>
    <n v="276724"/>
    <n v="303394"/>
    <n v="1904028"/>
    <n v="513394"/>
    <n v="3188297"/>
  </r>
  <r>
    <s v="Shampoo"/>
    <x v="1"/>
    <s v="FreshCo Industries"/>
    <x v="8"/>
    <x v="2"/>
    <x v="3"/>
    <x v="7"/>
    <n v="33068"/>
    <n v="206766"/>
    <n v="336462"/>
    <n v="2110794"/>
    <n v="511035"/>
    <n v="3180527"/>
  </r>
  <r>
    <s v="Shampoo"/>
    <x v="1"/>
    <s v="FreshCo Industries"/>
    <x v="8"/>
    <x v="2"/>
    <x v="3"/>
    <x v="8"/>
    <n v="40320"/>
    <n v="253512"/>
    <n v="376782"/>
    <n v="2364306"/>
    <n v="507941"/>
    <n v="3169110"/>
  </r>
  <r>
    <s v="Shampoo"/>
    <x v="1"/>
    <s v="FreshCo Industries"/>
    <x v="8"/>
    <x v="2"/>
    <x v="3"/>
    <x v="9"/>
    <n v="46396"/>
    <n v="288736"/>
    <n v="423178"/>
    <n v="2653042"/>
    <n v="506576"/>
    <n v="3163139"/>
  </r>
  <r>
    <s v="Shampoo"/>
    <x v="1"/>
    <s v="FreshCo Industries"/>
    <x v="8"/>
    <x v="2"/>
    <x v="3"/>
    <x v="10"/>
    <n v="44401"/>
    <n v="276766"/>
    <n v="467579"/>
    <n v="2929808"/>
    <n v="510797"/>
    <n v="3198013"/>
  </r>
  <r>
    <s v="Shampoo"/>
    <x v="1"/>
    <s v="FreshCo Industries"/>
    <x v="8"/>
    <x v="2"/>
    <x v="3"/>
    <x v="11"/>
    <n v="42371"/>
    <n v="268590"/>
    <n v="509950"/>
    <n v="3198398"/>
    <n v="509950"/>
    <n v="3198398"/>
  </r>
  <r>
    <s v="Shampoo"/>
    <x v="1"/>
    <s v="FreshCo Industries"/>
    <x v="8"/>
    <x v="2"/>
    <x v="4"/>
    <x v="0"/>
    <n v="37128"/>
    <n v="237419"/>
    <n v="37128"/>
    <n v="237419"/>
    <n v="505526"/>
    <n v="3171203"/>
  </r>
  <r>
    <s v="Shampoo"/>
    <x v="1"/>
    <s v="FreshCo Industries"/>
    <x v="8"/>
    <x v="2"/>
    <x v="4"/>
    <x v="1"/>
    <n v="36288"/>
    <n v="237993"/>
    <n v="73416"/>
    <n v="475412"/>
    <n v="500584"/>
    <n v="3144407"/>
  </r>
  <r>
    <s v="Shampoo"/>
    <x v="1"/>
    <s v="FreshCo Industries"/>
    <x v="8"/>
    <x v="2"/>
    <x v="4"/>
    <x v="2"/>
    <n v="41104"/>
    <n v="270851"/>
    <n v="114520"/>
    <n v="746263"/>
    <n v="495754"/>
    <n v="3121720"/>
  </r>
  <r>
    <s v="Shampoo"/>
    <x v="1"/>
    <s v="FreshCo Industries"/>
    <x v="8"/>
    <x v="2"/>
    <x v="4"/>
    <x v="3"/>
    <n v="35413"/>
    <n v="233954"/>
    <n v="149933"/>
    <n v="980217"/>
    <n v="490770"/>
    <n v="3103184"/>
  </r>
  <r>
    <s v="Shampoo"/>
    <x v="1"/>
    <s v="FreshCo Industries"/>
    <x v="8"/>
    <x v="2"/>
    <x v="4"/>
    <x v="4"/>
    <n v="38703"/>
    <n v="255619"/>
    <n v="188636"/>
    <n v="1235836"/>
    <n v="484393"/>
    <n v="3087749"/>
  </r>
  <r>
    <s v="Shampoo"/>
    <x v="1"/>
    <s v="FreshCo Industries"/>
    <x v="8"/>
    <x v="2"/>
    <x v="4"/>
    <x v="5"/>
    <n v="38990"/>
    <n v="256928"/>
    <n v="227626"/>
    <n v="1492764"/>
    <n v="478548"/>
    <n v="3063858"/>
  </r>
  <r>
    <s v="Shampoo"/>
    <x v="1"/>
    <s v="FreshCo Industries"/>
    <x v="8"/>
    <x v="2"/>
    <x v="4"/>
    <x v="6"/>
    <n v="39375"/>
    <n v="259378"/>
    <n v="267001"/>
    <n v="1752142"/>
    <n v="473557"/>
    <n v="3046512"/>
  </r>
  <r>
    <s v="Shampoo"/>
    <x v="1"/>
    <s v="FreshCo Industries"/>
    <x v="8"/>
    <x v="2"/>
    <x v="4"/>
    <x v="7"/>
    <n v="30793"/>
    <n v="203833"/>
    <n v="297794"/>
    <n v="1955975"/>
    <n v="471282"/>
    <n v="3043579"/>
  </r>
  <r>
    <s v="Shampoo"/>
    <x v="1"/>
    <s v="FreshCo Industries"/>
    <x v="8"/>
    <x v="2"/>
    <x v="4"/>
    <x v="8"/>
    <n v="36407"/>
    <n v="243670"/>
    <n v="334201"/>
    <n v="2199645"/>
    <n v="467369"/>
    <n v="3033737"/>
  </r>
  <r>
    <s v="Shampoo"/>
    <x v="1"/>
    <s v="FreshCo Industries"/>
    <x v="8"/>
    <x v="2"/>
    <x v="4"/>
    <x v="9"/>
    <n v="41720"/>
    <n v="277662"/>
    <n v="375921"/>
    <n v="2477307"/>
    <n v="462693"/>
    <n v="3022663"/>
  </r>
  <r>
    <s v="Shampoo"/>
    <x v="1"/>
    <s v="FreshCo Industries"/>
    <x v="8"/>
    <x v="2"/>
    <x v="4"/>
    <x v="10"/>
    <n v="39529"/>
    <n v="269402"/>
    <n v="415450"/>
    <n v="2746709"/>
    <n v="457821"/>
    <n v="3015299"/>
  </r>
  <r>
    <s v="Shampoo"/>
    <x v="1"/>
    <s v="FreshCo Industries"/>
    <x v="8"/>
    <x v="2"/>
    <x v="4"/>
    <x v="11"/>
    <n v="44310"/>
    <n v="299789"/>
    <n v="459760"/>
    <n v="3046498"/>
    <n v="459760"/>
    <n v="3046498"/>
  </r>
  <r>
    <s v="Shampoo"/>
    <x v="1"/>
    <s v="FreshCo Industries"/>
    <x v="8"/>
    <x v="2"/>
    <x v="5"/>
    <x v="0"/>
    <n v="44065"/>
    <n v="295316"/>
    <n v="44065"/>
    <n v="295316"/>
    <n v="466697"/>
    <n v="3104395"/>
  </r>
  <r>
    <s v="Shampoo"/>
    <x v="1"/>
    <s v="FreshCo Industries"/>
    <x v="8"/>
    <x v="2"/>
    <x v="5"/>
    <x v="1"/>
    <n v="40467"/>
    <n v="266658"/>
    <n v="84532"/>
    <n v="561974"/>
    <n v="470876"/>
    <n v="3133060"/>
  </r>
  <r>
    <s v="Shampoo"/>
    <x v="1"/>
    <s v="FreshCo Industries"/>
    <x v="8"/>
    <x v="2"/>
    <x v="5"/>
    <x v="2"/>
    <n v="44674"/>
    <n v="310128"/>
    <n v="129206"/>
    <n v="872102"/>
    <n v="474446"/>
    <n v="3172337"/>
  </r>
  <r>
    <s v="Shampoo"/>
    <x v="1"/>
    <s v="Ivory Beaty"/>
    <x v="9"/>
    <x v="0"/>
    <x v="0"/>
    <x v="7"/>
    <n v="77"/>
    <n v="441"/>
    <n v="77"/>
    <n v="441"/>
    <n v="77"/>
    <n v="441"/>
  </r>
  <r>
    <s v="Shampoo"/>
    <x v="1"/>
    <s v="Ivory Beaty"/>
    <x v="9"/>
    <x v="0"/>
    <x v="0"/>
    <x v="8"/>
    <n v="1176"/>
    <n v="7308"/>
    <n v="1253"/>
    <n v="7749"/>
    <n v="1253"/>
    <n v="7749"/>
  </r>
  <r>
    <s v="Shampoo"/>
    <x v="1"/>
    <s v="Ivory Beaty"/>
    <x v="9"/>
    <x v="0"/>
    <x v="0"/>
    <x v="9"/>
    <n v="1526"/>
    <n v="9436"/>
    <n v="2779"/>
    <n v="17185"/>
    <n v="2779"/>
    <n v="17185"/>
  </r>
  <r>
    <s v="Shampoo"/>
    <x v="1"/>
    <s v="Ivory Beaty"/>
    <x v="9"/>
    <x v="0"/>
    <x v="0"/>
    <x v="10"/>
    <n v="980"/>
    <n v="6027"/>
    <n v="3759"/>
    <n v="23212"/>
    <n v="3759"/>
    <n v="23212"/>
  </r>
  <r>
    <s v="Shampoo"/>
    <x v="1"/>
    <s v="Ivory Beaty"/>
    <x v="9"/>
    <x v="0"/>
    <x v="0"/>
    <x v="11"/>
    <n v="1386"/>
    <n v="8575"/>
    <n v="5145"/>
    <n v="31787"/>
    <n v="5145"/>
    <n v="31787"/>
  </r>
  <r>
    <s v="Shampoo"/>
    <x v="1"/>
    <s v="Ivory Beaty"/>
    <x v="9"/>
    <x v="0"/>
    <x v="1"/>
    <x v="0"/>
    <n v="1631"/>
    <n v="10087"/>
    <n v="1631"/>
    <n v="10087"/>
    <n v="6776"/>
    <n v="41874"/>
  </r>
  <r>
    <s v="Shampoo"/>
    <x v="1"/>
    <s v="Ivory Beaty"/>
    <x v="9"/>
    <x v="0"/>
    <x v="1"/>
    <x v="1"/>
    <n v="1764"/>
    <n v="10885"/>
    <n v="3395"/>
    <n v="20972"/>
    <n v="8540"/>
    <n v="52759"/>
  </r>
  <r>
    <s v="Shampoo"/>
    <x v="1"/>
    <s v="Ivory Beaty"/>
    <x v="9"/>
    <x v="0"/>
    <x v="1"/>
    <x v="2"/>
    <n v="1043"/>
    <n v="6433"/>
    <n v="4438"/>
    <n v="27405"/>
    <n v="9583"/>
    <n v="59192"/>
  </r>
  <r>
    <s v="Shampoo"/>
    <x v="1"/>
    <s v="Ivory Beaty"/>
    <x v="9"/>
    <x v="0"/>
    <x v="1"/>
    <x v="3"/>
    <n v="2338"/>
    <n v="14469"/>
    <n v="6776"/>
    <n v="41874"/>
    <n v="11921"/>
    <n v="73661"/>
  </r>
  <r>
    <s v="Shampoo"/>
    <x v="1"/>
    <s v="Ivory Beaty"/>
    <x v="9"/>
    <x v="0"/>
    <x v="1"/>
    <x v="4"/>
    <n v="1659"/>
    <n v="10241"/>
    <n v="8435"/>
    <n v="52115"/>
    <n v="13580"/>
    <n v="83902"/>
  </r>
  <r>
    <s v="Shampoo"/>
    <x v="1"/>
    <s v="Ivory Beaty"/>
    <x v="9"/>
    <x v="0"/>
    <x v="1"/>
    <x v="5"/>
    <n v="2324"/>
    <n v="14406"/>
    <n v="10759"/>
    <n v="66521"/>
    <n v="15904"/>
    <n v="98308"/>
  </r>
  <r>
    <s v="Shampoo"/>
    <x v="1"/>
    <s v="Ivory Beaty"/>
    <x v="9"/>
    <x v="0"/>
    <x v="1"/>
    <x v="6"/>
    <n v="2359"/>
    <n v="14588"/>
    <n v="13118"/>
    <n v="81109"/>
    <n v="18263"/>
    <n v="112896"/>
  </r>
  <r>
    <s v="Shampoo"/>
    <x v="1"/>
    <s v="Ivory Beaty"/>
    <x v="9"/>
    <x v="0"/>
    <x v="1"/>
    <x v="7"/>
    <n v="1967"/>
    <n v="12215"/>
    <n v="15085"/>
    <n v="93324"/>
    <n v="20153"/>
    <n v="124670"/>
  </r>
  <r>
    <s v="Shampoo"/>
    <x v="1"/>
    <s v="Ivory Beaty"/>
    <x v="9"/>
    <x v="0"/>
    <x v="1"/>
    <x v="8"/>
    <n v="1736"/>
    <n v="10766"/>
    <n v="16821"/>
    <n v="104090"/>
    <n v="20713"/>
    <n v="128128"/>
  </r>
  <r>
    <s v="Shampoo"/>
    <x v="1"/>
    <s v="Ivory Beaty"/>
    <x v="9"/>
    <x v="0"/>
    <x v="1"/>
    <x v="9"/>
    <n v="2296"/>
    <n v="14245"/>
    <n v="19117"/>
    <n v="118335"/>
    <n v="21483"/>
    <n v="132937"/>
  </r>
  <r>
    <s v="Shampoo"/>
    <x v="1"/>
    <s v="Ivory Beaty"/>
    <x v="9"/>
    <x v="0"/>
    <x v="1"/>
    <x v="10"/>
    <n v="1449"/>
    <n v="8953"/>
    <n v="20566"/>
    <n v="127288"/>
    <n v="21952"/>
    <n v="135863"/>
  </r>
  <r>
    <s v="Shampoo"/>
    <x v="1"/>
    <s v="Ivory Beaty"/>
    <x v="9"/>
    <x v="0"/>
    <x v="1"/>
    <x v="11"/>
    <n v="2597"/>
    <n v="16100"/>
    <n v="23163"/>
    <n v="143388"/>
    <n v="23163"/>
    <n v="143388"/>
  </r>
  <r>
    <s v="Shampoo"/>
    <x v="1"/>
    <s v="Ivory Beaty"/>
    <x v="9"/>
    <x v="0"/>
    <x v="2"/>
    <x v="0"/>
    <n v="1946"/>
    <n v="12054"/>
    <n v="1946"/>
    <n v="12054"/>
    <n v="23478"/>
    <n v="145355"/>
  </r>
  <r>
    <s v="Shampoo"/>
    <x v="1"/>
    <s v="Ivory Beaty"/>
    <x v="9"/>
    <x v="0"/>
    <x v="2"/>
    <x v="1"/>
    <n v="2023"/>
    <n v="12516"/>
    <n v="3969"/>
    <n v="24570"/>
    <n v="23737"/>
    <n v="146986"/>
  </r>
  <r>
    <s v="Shampoo"/>
    <x v="1"/>
    <s v="Ivory Beaty"/>
    <x v="9"/>
    <x v="0"/>
    <x v="2"/>
    <x v="2"/>
    <n v="2086"/>
    <n v="12929"/>
    <n v="6055"/>
    <n v="37499"/>
    <n v="24780"/>
    <n v="153482"/>
  </r>
  <r>
    <s v="Shampoo"/>
    <x v="1"/>
    <s v="Ivory Beaty"/>
    <x v="9"/>
    <x v="0"/>
    <x v="2"/>
    <x v="3"/>
    <n v="3682"/>
    <n v="22792"/>
    <n v="9737"/>
    <n v="60291"/>
    <n v="26124"/>
    <n v="161805"/>
  </r>
  <r>
    <s v="Shampoo"/>
    <x v="1"/>
    <s v="Ivory Beaty"/>
    <x v="9"/>
    <x v="0"/>
    <x v="2"/>
    <x v="4"/>
    <n v="994"/>
    <n v="6174"/>
    <n v="10731"/>
    <n v="66465"/>
    <n v="25459"/>
    <n v="157738"/>
  </r>
  <r>
    <s v="Shampoo"/>
    <x v="1"/>
    <s v="Ivory Beaty"/>
    <x v="9"/>
    <x v="0"/>
    <x v="2"/>
    <x v="5"/>
    <n v="1855"/>
    <n v="11494"/>
    <n v="12586"/>
    <n v="77959"/>
    <n v="24990"/>
    <n v="154826"/>
  </r>
  <r>
    <s v="Shampoo"/>
    <x v="1"/>
    <s v="Ivory Beaty"/>
    <x v="9"/>
    <x v="0"/>
    <x v="2"/>
    <x v="6"/>
    <n v="1932"/>
    <n v="11942"/>
    <n v="14518"/>
    <n v="89901"/>
    <n v="24563"/>
    <n v="152180"/>
  </r>
  <r>
    <s v="Shampoo"/>
    <x v="1"/>
    <s v="Ivory Beaty"/>
    <x v="9"/>
    <x v="0"/>
    <x v="2"/>
    <x v="7"/>
    <n v="2009"/>
    <n v="12411"/>
    <n v="16527"/>
    <n v="102312"/>
    <n v="24605"/>
    <n v="152376"/>
  </r>
  <r>
    <s v="Shampoo"/>
    <x v="1"/>
    <s v="Ivory Beaty"/>
    <x v="9"/>
    <x v="0"/>
    <x v="2"/>
    <x v="8"/>
    <n v="1330"/>
    <n v="8218"/>
    <n v="17857"/>
    <n v="110530"/>
    <n v="24199"/>
    <n v="149828"/>
  </r>
  <r>
    <s v="Shampoo"/>
    <x v="1"/>
    <s v="Ivory Beaty"/>
    <x v="9"/>
    <x v="0"/>
    <x v="2"/>
    <x v="9"/>
    <n v="1876"/>
    <n v="11662"/>
    <n v="19733"/>
    <n v="122192"/>
    <n v="23779"/>
    <n v="147245"/>
  </r>
  <r>
    <s v="Shampoo"/>
    <x v="1"/>
    <s v="Ivory Beaty"/>
    <x v="9"/>
    <x v="0"/>
    <x v="2"/>
    <x v="10"/>
    <n v="2338"/>
    <n v="14343"/>
    <n v="22071"/>
    <n v="136535"/>
    <n v="24668"/>
    <n v="152635"/>
  </r>
  <r>
    <s v="Shampoo"/>
    <x v="1"/>
    <s v="Ivory Beaty"/>
    <x v="9"/>
    <x v="0"/>
    <x v="2"/>
    <x v="11"/>
    <n v="1330"/>
    <n v="8155"/>
    <n v="23401"/>
    <n v="144690"/>
    <n v="23401"/>
    <n v="144690"/>
  </r>
  <r>
    <s v="Shampoo"/>
    <x v="1"/>
    <s v="Ivory Beaty"/>
    <x v="9"/>
    <x v="0"/>
    <x v="3"/>
    <x v="0"/>
    <n v="1225"/>
    <n v="7539"/>
    <n v="1225"/>
    <n v="7539"/>
    <n v="22680"/>
    <n v="140175"/>
  </r>
  <r>
    <s v="Shampoo"/>
    <x v="1"/>
    <s v="Ivory Beaty"/>
    <x v="9"/>
    <x v="0"/>
    <x v="3"/>
    <x v="1"/>
    <n v="980"/>
    <n v="5992"/>
    <n v="2205"/>
    <n v="13531"/>
    <n v="21637"/>
    <n v="133651"/>
  </r>
  <r>
    <s v="Shampoo"/>
    <x v="1"/>
    <s v="Ivory Beaty"/>
    <x v="9"/>
    <x v="0"/>
    <x v="3"/>
    <x v="2"/>
    <n v="2072"/>
    <n v="12747"/>
    <n v="4277"/>
    <n v="26278"/>
    <n v="21623"/>
    <n v="133469"/>
  </r>
  <r>
    <s v="Shampoo"/>
    <x v="1"/>
    <s v="Ivory Beaty"/>
    <x v="9"/>
    <x v="0"/>
    <x v="3"/>
    <x v="3"/>
    <n v="1449"/>
    <n v="8911"/>
    <n v="5726"/>
    <n v="35189"/>
    <n v="19390"/>
    <n v="119588"/>
  </r>
  <r>
    <s v="Shampoo"/>
    <x v="1"/>
    <s v="Ivory Beaty"/>
    <x v="9"/>
    <x v="0"/>
    <x v="3"/>
    <x v="4"/>
    <n v="833"/>
    <n v="5152"/>
    <n v="6559"/>
    <n v="40341"/>
    <n v="19229"/>
    <n v="118566"/>
  </r>
  <r>
    <s v="Shampoo"/>
    <x v="1"/>
    <s v="Ivory Beaty"/>
    <x v="9"/>
    <x v="0"/>
    <x v="3"/>
    <x v="5"/>
    <n v="1029"/>
    <n v="6370"/>
    <n v="7588"/>
    <n v="46711"/>
    <n v="18403"/>
    <n v="113442"/>
  </r>
  <r>
    <s v="Shampoo"/>
    <x v="1"/>
    <s v="Ivory Beaty"/>
    <x v="9"/>
    <x v="0"/>
    <x v="3"/>
    <x v="6"/>
    <n v="1568"/>
    <n v="9653"/>
    <n v="9156"/>
    <n v="56364"/>
    <n v="18039"/>
    <n v="111153"/>
  </r>
  <r>
    <s v="Shampoo"/>
    <x v="1"/>
    <s v="Ivory Beaty"/>
    <x v="9"/>
    <x v="0"/>
    <x v="3"/>
    <x v="7"/>
    <n v="847"/>
    <n v="5243"/>
    <n v="10003"/>
    <n v="61607"/>
    <n v="16877"/>
    <n v="103985"/>
  </r>
  <r>
    <s v="Shampoo"/>
    <x v="1"/>
    <s v="Ivory Beaty"/>
    <x v="9"/>
    <x v="0"/>
    <x v="3"/>
    <x v="8"/>
    <n v="798"/>
    <n v="4893"/>
    <n v="10801"/>
    <n v="66500"/>
    <n v="16345"/>
    <n v="100660"/>
  </r>
  <r>
    <s v="Shampoo"/>
    <x v="1"/>
    <s v="Ivory Beaty"/>
    <x v="9"/>
    <x v="0"/>
    <x v="3"/>
    <x v="9"/>
    <n v="2156"/>
    <n v="13230"/>
    <n v="12957"/>
    <n v="79730"/>
    <n v="16625"/>
    <n v="102228"/>
  </r>
  <r>
    <s v="Shampoo"/>
    <x v="1"/>
    <s v="Ivory Beaty"/>
    <x v="9"/>
    <x v="0"/>
    <x v="3"/>
    <x v="10"/>
    <n v="861"/>
    <n v="5271"/>
    <n v="13818"/>
    <n v="85001"/>
    <n v="15148"/>
    <n v="93156"/>
  </r>
  <r>
    <s v="Shampoo"/>
    <x v="1"/>
    <s v="Ivory Beaty"/>
    <x v="9"/>
    <x v="0"/>
    <x v="3"/>
    <x v="11"/>
    <n v="1071"/>
    <n v="6573"/>
    <n v="14889"/>
    <n v="91574"/>
    <n v="14889"/>
    <n v="91574"/>
  </r>
  <r>
    <s v="Shampoo"/>
    <x v="1"/>
    <s v="Ivory Beaty"/>
    <x v="9"/>
    <x v="0"/>
    <x v="4"/>
    <x v="0"/>
    <n v="1015"/>
    <n v="6286"/>
    <n v="1015"/>
    <n v="6286"/>
    <n v="14679"/>
    <n v="90321"/>
  </r>
  <r>
    <s v="Shampoo"/>
    <x v="1"/>
    <s v="Ivory Beaty"/>
    <x v="9"/>
    <x v="0"/>
    <x v="4"/>
    <x v="1"/>
    <n v="903"/>
    <n v="5530"/>
    <n v="1918"/>
    <n v="11816"/>
    <n v="14602"/>
    <n v="89859"/>
  </r>
  <r>
    <s v="Shampoo"/>
    <x v="1"/>
    <s v="Ivory Beaty"/>
    <x v="9"/>
    <x v="0"/>
    <x v="4"/>
    <x v="2"/>
    <n v="819"/>
    <n v="5047"/>
    <n v="2737"/>
    <n v="16863"/>
    <n v="13349"/>
    <n v="82159"/>
  </r>
  <r>
    <s v="Shampoo"/>
    <x v="1"/>
    <s v="Ivory Beaty"/>
    <x v="9"/>
    <x v="0"/>
    <x v="4"/>
    <x v="3"/>
    <n v="847"/>
    <n v="5229"/>
    <n v="3584"/>
    <n v="22092"/>
    <n v="12747"/>
    <n v="78477"/>
  </r>
  <r>
    <s v="Shampoo"/>
    <x v="1"/>
    <s v="Ivory Beaty"/>
    <x v="9"/>
    <x v="0"/>
    <x v="4"/>
    <x v="4"/>
    <n v="1239"/>
    <n v="7623"/>
    <n v="4823"/>
    <n v="29715"/>
    <n v="13153"/>
    <n v="80948"/>
  </r>
  <r>
    <s v="Shampoo"/>
    <x v="1"/>
    <s v="Ivory Beaty"/>
    <x v="9"/>
    <x v="0"/>
    <x v="4"/>
    <x v="5"/>
    <n v="875"/>
    <n v="5348"/>
    <n v="5698"/>
    <n v="35063"/>
    <n v="12999"/>
    <n v="79926"/>
  </r>
  <r>
    <s v="Shampoo"/>
    <x v="1"/>
    <s v="Ivory Beaty"/>
    <x v="9"/>
    <x v="0"/>
    <x v="4"/>
    <x v="6"/>
    <n v="1421"/>
    <n v="8715"/>
    <n v="7119"/>
    <n v="43778"/>
    <n v="12852"/>
    <n v="78988"/>
  </r>
  <r>
    <s v="Shampoo"/>
    <x v="1"/>
    <s v="Ivory Beaty"/>
    <x v="9"/>
    <x v="0"/>
    <x v="4"/>
    <x v="7"/>
    <n v="1008"/>
    <n v="6174"/>
    <n v="8127"/>
    <n v="49952"/>
    <n v="13013"/>
    <n v="79919"/>
  </r>
  <r>
    <s v="Shampoo"/>
    <x v="1"/>
    <s v="Ivory Beaty"/>
    <x v="9"/>
    <x v="0"/>
    <x v="4"/>
    <x v="8"/>
    <n v="1477"/>
    <n v="9044"/>
    <n v="9604"/>
    <n v="58996"/>
    <n v="13692"/>
    <n v="84070"/>
  </r>
  <r>
    <s v="Shampoo"/>
    <x v="1"/>
    <s v="Ivory Beaty"/>
    <x v="9"/>
    <x v="0"/>
    <x v="4"/>
    <x v="9"/>
    <n v="1071"/>
    <n v="6601"/>
    <n v="10675"/>
    <n v="65597"/>
    <n v="12607"/>
    <n v="77441"/>
  </r>
  <r>
    <s v="Shampoo"/>
    <x v="1"/>
    <s v="Ivory Beaty"/>
    <x v="9"/>
    <x v="0"/>
    <x v="4"/>
    <x v="10"/>
    <n v="798"/>
    <n v="4851"/>
    <n v="11473"/>
    <n v="70448"/>
    <n v="12544"/>
    <n v="77021"/>
  </r>
  <r>
    <s v="Shampoo"/>
    <x v="1"/>
    <s v="Ivory Beaty"/>
    <x v="9"/>
    <x v="0"/>
    <x v="4"/>
    <x v="11"/>
    <n v="1421"/>
    <n v="9184"/>
    <n v="12894"/>
    <n v="79632"/>
    <n v="12894"/>
    <n v="79632"/>
  </r>
  <r>
    <s v="Shampoo"/>
    <x v="1"/>
    <s v="Ivory Beaty"/>
    <x v="9"/>
    <x v="0"/>
    <x v="5"/>
    <x v="0"/>
    <n v="1197"/>
    <n v="8589"/>
    <n v="1197"/>
    <n v="8589"/>
    <n v="13076"/>
    <n v="81935"/>
  </r>
  <r>
    <s v="Shampoo"/>
    <x v="1"/>
    <s v="Ivory Beaty"/>
    <x v="9"/>
    <x v="0"/>
    <x v="5"/>
    <x v="1"/>
    <n v="952"/>
    <n v="6811"/>
    <n v="2149"/>
    <n v="15400"/>
    <n v="13125"/>
    <n v="83216"/>
  </r>
  <r>
    <s v="Shampoo"/>
    <x v="1"/>
    <s v="Ivory Beaty"/>
    <x v="9"/>
    <x v="0"/>
    <x v="5"/>
    <x v="2"/>
    <n v="1085"/>
    <n v="7735"/>
    <n v="3234"/>
    <n v="23135"/>
    <n v="13391"/>
    <n v="85904"/>
  </r>
  <r>
    <s v="Shampoo"/>
    <x v="1"/>
    <s v="Ivory Beaty"/>
    <x v="9"/>
    <x v="1"/>
    <x v="0"/>
    <x v="8"/>
    <n v="210"/>
    <n v="1316"/>
    <n v="210"/>
    <n v="1316"/>
    <n v="210"/>
    <n v="1316"/>
  </r>
  <r>
    <s v="Shampoo"/>
    <x v="1"/>
    <s v="Ivory Beaty"/>
    <x v="9"/>
    <x v="1"/>
    <x v="0"/>
    <x v="9"/>
    <n v="574"/>
    <n v="3507"/>
    <n v="784"/>
    <n v="4823"/>
    <n v="784"/>
    <n v="4823"/>
  </r>
  <r>
    <s v="Shampoo"/>
    <x v="1"/>
    <s v="Ivory Beaty"/>
    <x v="9"/>
    <x v="1"/>
    <x v="0"/>
    <x v="10"/>
    <n v="574"/>
    <n v="3521"/>
    <n v="1358"/>
    <n v="8344"/>
    <n v="1358"/>
    <n v="8344"/>
  </r>
  <r>
    <s v="Shampoo"/>
    <x v="1"/>
    <s v="Ivory Beaty"/>
    <x v="9"/>
    <x v="1"/>
    <x v="0"/>
    <x v="11"/>
    <n v="861"/>
    <n v="5334"/>
    <n v="2219"/>
    <n v="13678"/>
    <n v="2219"/>
    <n v="13678"/>
  </r>
  <r>
    <s v="Shampoo"/>
    <x v="1"/>
    <s v="Ivory Beaty"/>
    <x v="9"/>
    <x v="1"/>
    <x v="1"/>
    <x v="0"/>
    <n v="574"/>
    <n v="3563"/>
    <n v="574"/>
    <n v="3563"/>
    <n v="2793"/>
    <n v="17241"/>
  </r>
  <r>
    <s v="Shampoo"/>
    <x v="1"/>
    <s v="Ivory Beaty"/>
    <x v="9"/>
    <x v="1"/>
    <x v="1"/>
    <x v="1"/>
    <n v="455"/>
    <n v="2856"/>
    <n v="1029"/>
    <n v="6419"/>
    <n v="3248"/>
    <n v="20097"/>
  </r>
  <r>
    <s v="Shampoo"/>
    <x v="1"/>
    <s v="Ivory Beaty"/>
    <x v="9"/>
    <x v="1"/>
    <x v="1"/>
    <x v="2"/>
    <n v="819"/>
    <n v="5131"/>
    <n v="1848"/>
    <n v="11550"/>
    <n v="4067"/>
    <n v="25228"/>
  </r>
  <r>
    <s v="Shampoo"/>
    <x v="1"/>
    <s v="Ivory Beaty"/>
    <x v="9"/>
    <x v="1"/>
    <x v="1"/>
    <x v="3"/>
    <n v="707"/>
    <n v="4382"/>
    <n v="2555"/>
    <n v="15932"/>
    <n v="4774"/>
    <n v="29610"/>
  </r>
  <r>
    <s v="Shampoo"/>
    <x v="1"/>
    <s v="Ivory Beaty"/>
    <x v="9"/>
    <x v="1"/>
    <x v="1"/>
    <x v="4"/>
    <n v="1393"/>
    <n v="8610"/>
    <n v="3948"/>
    <n v="24542"/>
    <n v="6167"/>
    <n v="38220"/>
  </r>
  <r>
    <s v="Shampoo"/>
    <x v="1"/>
    <s v="Ivory Beaty"/>
    <x v="9"/>
    <x v="1"/>
    <x v="1"/>
    <x v="5"/>
    <n v="1239"/>
    <n v="7644"/>
    <n v="5187"/>
    <n v="32186"/>
    <n v="7406"/>
    <n v="45864"/>
  </r>
  <r>
    <s v="Shampoo"/>
    <x v="1"/>
    <s v="Ivory Beaty"/>
    <x v="9"/>
    <x v="1"/>
    <x v="1"/>
    <x v="6"/>
    <n v="2037"/>
    <n v="12628"/>
    <n v="7224"/>
    <n v="44814"/>
    <n v="9443"/>
    <n v="58492"/>
  </r>
  <r>
    <s v="Shampoo"/>
    <x v="1"/>
    <s v="Ivory Beaty"/>
    <x v="9"/>
    <x v="1"/>
    <x v="1"/>
    <x v="7"/>
    <n v="1890"/>
    <n v="11718"/>
    <n v="9114"/>
    <n v="56532"/>
    <n v="11333"/>
    <n v="70210"/>
  </r>
  <r>
    <s v="Shampoo"/>
    <x v="1"/>
    <s v="Ivory Beaty"/>
    <x v="9"/>
    <x v="1"/>
    <x v="1"/>
    <x v="8"/>
    <n v="1708"/>
    <n v="10570"/>
    <n v="10822"/>
    <n v="67102"/>
    <n v="12831"/>
    <n v="79464"/>
  </r>
  <r>
    <s v="Shampoo"/>
    <x v="1"/>
    <s v="Ivory Beaty"/>
    <x v="9"/>
    <x v="1"/>
    <x v="1"/>
    <x v="9"/>
    <n v="1407"/>
    <n v="8729"/>
    <n v="12229"/>
    <n v="75831"/>
    <n v="13664"/>
    <n v="84686"/>
  </r>
  <r>
    <s v="Shampoo"/>
    <x v="1"/>
    <s v="Ivory Beaty"/>
    <x v="9"/>
    <x v="1"/>
    <x v="1"/>
    <x v="10"/>
    <n v="1890"/>
    <n v="11690"/>
    <n v="14119"/>
    <n v="87521"/>
    <n v="14980"/>
    <n v="92855"/>
  </r>
  <r>
    <s v="Shampoo"/>
    <x v="1"/>
    <s v="Ivory Beaty"/>
    <x v="9"/>
    <x v="1"/>
    <x v="1"/>
    <x v="11"/>
    <n v="1253"/>
    <n v="7777"/>
    <n v="15372"/>
    <n v="95298"/>
    <n v="15372"/>
    <n v="95298"/>
  </r>
  <r>
    <s v="Shampoo"/>
    <x v="1"/>
    <s v="Ivory Beaty"/>
    <x v="9"/>
    <x v="1"/>
    <x v="2"/>
    <x v="0"/>
    <n v="1267"/>
    <n v="7819"/>
    <n v="1267"/>
    <n v="7819"/>
    <n v="16065"/>
    <n v="99554"/>
  </r>
  <r>
    <s v="Shampoo"/>
    <x v="1"/>
    <s v="Ivory Beaty"/>
    <x v="9"/>
    <x v="1"/>
    <x v="2"/>
    <x v="1"/>
    <n v="1281"/>
    <n v="7945"/>
    <n v="2548"/>
    <n v="15764"/>
    <n v="16891"/>
    <n v="104643"/>
  </r>
  <r>
    <s v="Shampoo"/>
    <x v="1"/>
    <s v="Ivory Beaty"/>
    <x v="9"/>
    <x v="1"/>
    <x v="2"/>
    <x v="2"/>
    <n v="2163"/>
    <n v="13384"/>
    <n v="4711"/>
    <n v="29148"/>
    <n v="18235"/>
    <n v="112896"/>
  </r>
  <r>
    <s v="Shampoo"/>
    <x v="1"/>
    <s v="Ivory Beaty"/>
    <x v="9"/>
    <x v="1"/>
    <x v="2"/>
    <x v="3"/>
    <n v="1120"/>
    <n v="6958"/>
    <n v="5831"/>
    <n v="36106"/>
    <n v="18648"/>
    <n v="115472"/>
  </r>
  <r>
    <s v="Shampoo"/>
    <x v="1"/>
    <s v="Ivory Beaty"/>
    <x v="9"/>
    <x v="1"/>
    <x v="2"/>
    <x v="4"/>
    <n v="1344"/>
    <n v="8323"/>
    <n v="7175"/>
    <n v="44429"/>
    <n v="18599"/>
    <n v="115185"/>
  </r>
  <r>
    <s v="Shampoo"/>
    <x v="1"/>
    <s v="Ivory Beaty"/>
    <x v="9"/>
    <x v="1"/>
    <x v="2"/>
    <x v="5"/>
    <n v="1946"/>
    <n v="12033"/>
    <n v="9121"/>
    <n v="56462"/>
    <n v="19306"/>
    <n v="119574"/>
  </r>
  <r>
    <s v="Shampoo"/>
    <x v="1"/>
    <s v="Ivory Beaty"/>
    <x v="9"/>
    <x v="1"/>
    <x v="2"/>
    <x v="6"/>
    <n v="1785"/>
    <n v="11039"/>
    <n v="10906"/>
    <n v="67501"/>
    <n v="19054"/>
    <n v="117985"/>
  </r>
  <r>
    <s v="Shampoo"/>
    <x v="1"/>
    <s v="Ivory Beaty"/>
    <x v="9"/>
    <x v="1"/>
    <x v="2"/>
    <x v="7"/>
    <n v="1393"/>
    <n v="8666"/>
    <n v="12299"/>
    <n v="76167"/>
    <n v="18557"/>
    <n v="114933"/>
  </r>
  <r>
    <s v="Shampoo"/>
    <x v="1"/>
    <s v="Ivory Beaty"/>
    <x v="9"/>
    <x v="1"/>
    <x v="2"/>
    <x v="8"/>
    <n v="938"/>
    <n v="5845"/>
    <n v="13237"/>
    <n v="82012"/>
    <n v="17787"/>
    <n v="110208"/>
  </r>
  <r>
    <s v="Shampoo"/>
    <x v="1"/>
    <s v="Ivory Beaty"/>
    <x v="9"/>
    <x v="1"/>
    <x v="2"/>
    <x v="9"/>
    <n v="1484"/>
    <n v="9198"/>
    <n v="14721"/>
    <n v="91210"/>
    <n v="17864"/>
    <n v="110677"/>
  </r>
  <r>
    <s v="Shampoo"/>
    <x v="1"/>
    <s v="Ivory Beaty"/>
    <x v="9"/>
    <x v="1"/>
    <x v="2"/>
    <x v="10"/>
    <n v="910"/>
    <n v="5649"/>
    <n v="15631"/>
    <n v="96859"/>
    <n v="16884"/>
    <n v="104636"/>
  </r>
  <r>
    <s v="Shampoo"/>
    <x v="1"/>
    <s v="Ivory Beaty"/>
    <x v="9"/>
    <x v="1"/>
    <x v="2"/>
    <x v="11"/>
    <n v="938"/>
    <n v="5782"/>
    <n v="16569"/>
    <n v="102641"/>
    <n v="16569"/>
    <n v="102641"/>
  </r>
  <r>
    <s v="Shampoo"/>
    <x v="1"/>
    <s v="Ivory Beaty"/>
    <x v="9"/>
    <x v="1"/>
    <x v="3"/>
    <x v="0"/>
    <n v="1281"/>
    <n v="7819"/>
    <n v="1281"/>
    <n v="7819"/>
    <n v="16583"/>
    <n v="102641"/>
  </r>
  <r>
    <s v="Shampoo"/>
    <x v="1"/>
    <s v="Ivory Beaty"/>
    <x v="9"/>
    <x v="1"/>
    <x v="3"/>
    <x v="1"/>
    <n v="693"/>
    <n v="4228"/>
    <n v="1974"/>
    <n v="12047"/>
    <n v="15995"/>
    <n v="98924"/>
  </r>
  <r>
    <s v="Shampoo"/>
    <x v="1"/>
    <s v="Ivory Beaty"/>
    <x v="9"/>
    <x v="1"/>
    <x v="3"/>
    <x v="2"/>
    <n v="1393"/>
    <n v="8589"/>
    <n v="3367"/>
    <n v="20636"/>
    <n v="15225"/>
    <n v="94129"/>
  </r>
  <r>
    <s v="Shampoo"/>
    <x v="1"/>
    <s v="Ivory Beaty"/>
    <x v="9"/>
    <x v="1"/>
    <x v="3"/>
    <x v="3"/>
    <n v="511"/>
    <n v="3157"/>
    <n v="3878"/>
    <n v="23793"/>
    <n v="14616"/>
    <n v="90328"/>
  </r>
  <r>
    <s v="Shampoo"/>
    <x v="1"/>
    <s v="Ivory Beaty"/>
    <x v="9"/>
    <x v="1"/>
    <x v="3"/>
    <x v="4"/>
    <n v="875"/>
    <n v="5404"/>
    <n v="4753"/>
    <n v="29197"/>
    <n v="14147"/>
    <n v="87409"/>
  </r>
  <r>
    <s v="Shampoo"/>
    <x v="1"/>
    <s v="Ivory Beaty"/>
    <x v="9"/>
    <x v="1"/>
    <x v="3"/>
    <x v="5"/>
    <n v="819"/>
    <n v="5026"/>
    <n v="5572"/>
    <n v="34223"/>
    <n v="13020"/>
    <n v="80402"/>
  </r>
  <r>
    <s v="Shampoo"/>
    <x v="1"/>
    <s v="Ivory Beaty"/>
    <x v="9"/>
    <x v="1"/>
    <x v="3"/>
    <x v="6"/>
    <n v="651"/>
    <n v="3969"/>
    <n v="6223"/>
    <n v="38192"/>
    <n v="11886"/>
    <n v="73332"/>
  </r>
  <r>
    <s v="Shampoo"/>
    <x v="1"/>
    <s v="Ivory Beaty"/>
    <x v="9"/>
    <x v="1"/>
    <x v="3"/>
    <x v="7"/>
    <n v="1071"/>
    <n v="6552"/>
    <n v="7294"/>
    <n v="44744"/>
    <n v="11564"/>
    <n v="71218"/>
  </r>
  <r>
    <s v="Shampoo"/>
    <x v="1"/>
    <s v="Ivory Beaty"/>
    <x v="9"/>
    <x v="1"/>
    <x v="3"/>
    <x v="8"/>
    <n v="728"/>
    <n v="4459"/>
    <n v="8022"/>
    <n v="49203"/>
    <n v="11354"/>
    <n v="69832"/>
  </r>
  <r>
    <s v="Shampoo"/>
    <x v="1"/>
    <s v="Ivory Beaty"/>
    <x v="9"/>
    <x v="1"/>
    <x v="3"/>
    <x v="9"/>
    <n v="924"/>
    <n v="5726"/>
    <n v="8946"/>
    <n v="54929"/>
    <n v="10794"/>
    <n v="66360"/>
  </r>
  <r>
    <s v="Shampoo"/>
    <x v="1"/>
    <s v="Ivory Beaty"/>
    <x v="9"/>
    <x v="1"/>
    <x v="3"/>
    <x v="10"/>
    <n v="952"/>
    <n v="5845"/>
    <n v="9898"/>
    <n v="60774"/>
    <n v="10836"/>
    <n v="66556"/>
  </r>
  <r>
    <s v="Shampoo"/>
    <x v="1"/>
    <s v="Ivory Beaty"/>
    <x v="9"/>
    <x v="1"/>
    <x v="3"/>
    <x v="11"/>
    <n v="756"/>
    <n v="4683"/>
    <n v="10654"/>
    <n v="65457"/>
    <n v="10654"/>
    <n v="65457"/>
  </r>
  <r>
    <s v="Shampoo"/>
    <x v="1"/>
    <s v="Ivory Beaty"/>
    <x v="9"/>
    <x v="1"/>
    <x v="4"/>
    <x v="0"/>
    <n v="707"/>
    <n v="4305"/>
    <n v="707"/>
    <n v="4305"/>
    <n v="10080"/>
    <n v="61943"/>
  </r>
  <r>
    <s v="Shampoo"/>
    <x v="1"/>
    <s v="Ivory Beaty"/>
    <x v="9"/>
    <x v="1"/>
    <x v="4"/>
    <x v="1"/>
    <n v="833"/>
    <n v="5138"/>
    <n v="1540"/>
    <n v="9443"/>
    <n v="10220"/>
    <n v="62853"/>
  </r>
  <r>
    <s v="Shampoo"/>
    <x v="1"/>
    <s v="Ivory Beaty"/>
    <x v="9"/>
    <x v="1"/>
    <x v="4"/>
    <x v="2"/>
    <n v="483"/>
    <n v="2989"/>
    <n v="2023"/>
    <n v="12432"/>
    <n v="9310"/>
    <n v="57253"/>
  </r>
  <r>
    <s v="Shampoo"/>
    <x v="1"/>
    <s v="Ivory Beaty"/>
    <x v="9"/>
    <x v="1"/>
    <x v="4"/>
    <x v="3"/>
    <n v="1134"/>
    <n v="6993"/>
    <n v="3157"/>
    <n v="19425"/>
    <n v="9933"/>
    <n v="61089"/>
  </r>
  <r>
    <s v="Shampoo"/>
    <x v="1"/>
    <s v="Ivory Beaty"/>
    <x v="9"/>
    <x v="1"/>
    <x v="4"/>
    <x v="4"/>
    <n v="742"/>
    <n v="4557"/>
    <n v="3899"/>
    <n v="23982"/>
    <n v="9800"/>
    <n v="60242"/>
  </r>
  <r>
    <s v="Shampoo"/>
    <x v="1"/>
    <s v="Ivory Beaty"/>
    <x v="9"/>
    <x v="1"/>
    <x v="4"/>
    <x v="5"/>
    <n v="1015"/>
    <n v="6209"/>
    <n v="4914"/>
    <n v="30191"/>
    <n v="9996"/>
    <n v="61425"/>
  </r>
  <r>
    <s v="Shampoo"/>
    <x v="1"/>
    <s v="Ivory Beaty"/>
    <x v="9"/>
    <x v="1"/>
    <x v="4"/>
    <x v="6"/>
    <n v="756"/>
    <n v="4620"/>
    <n v="5670"/>
    <n v="34811"/>
    <n v="10101"/>
    <n v="62076"/>
  </r>
  <r>
    <s v="Shampoo"/>
    <x v="1"/>
    <s v="Ivory Beaty"/>
    <x v="9"/>
    <x v="1"/>
    <x v="4"/>
    <x v="7"/>
    <n v="616"/>
    <n v="3745"/>
    <n v="6286"/>
    <n v="38556"/>
    <n v="9646"/>
    <n v="59269"/>
  </r>
  <r>
    <s v="Shampoo"/>
    <x v="1"/>
    <s v="Ivory Beaty"/>
    <x v="9"/>
    <x v="1"/>
    <x v="4"/>
    <x v="8"/>
    <n v="994"/>
    <n v="6069"/>
    <n v="7280"/>
    <n v="44625"/>
    <n v="9912"/>
    <n v="60879"/>
  </r>
  <r>
    <s v="Shampoo"/>
    <x v="1"/>
    <s v="Ivory Beaty"/>
    <x v="9"/>
    <x v="1"/>
    <x v="4"/>
    <x v="9"/>
    <n v="1085"/>
    <n v="6678"/>
    <n v="8365"/>
    <n v="51303"/>
    <n v="10073"/>
    <n v="61831"/>
  </r>
  <r>
    <s v="Shampoo"/>
    <x v="1"/>
    <s v="Ivory Beaty"/>
    <x v="9"/>
    <x v="1"/>
    <x v="4"/>
    <x v="10"/>
    <n v="665"/>
    <n v="4074"/>
    <n v="9030"/>
    <n v="55377"/>
    <n v="9786"/>
    <n v="60060"/>
  </r>
  <r>
    <s v="Shampoo"/>
    <x v="1"/>
    <s v="Ivory Beaty"/>
    <x v="9"/>
    <x v="1"/>
    <x v="4"/>
    <x v="11"/>
    <n v="1190"/>
    <n v="8001"/>
    <n v="10220"/>
    <n v="63378"/>
    <n v="10220"/>
    <n v="63378"/>
  </r>
  <r>
    <s v="Shampoo"/>
    <x v="1"/>
    <s v="Ivory Beaty"/>
    <x v="9"/>
    <x v="1"/>
    <x v="5"/>
    <x v="0"/>
    <n v="455"/>
    <n v="3311"/>
    <n v="455"/>
    <n v="3311"/>
    <n v="9968"/>
    <n v="62384"/>
  </r>
  <r>
    <s v="Shampoo"/>
    <x v="1"/>
    <s v="Ivory Beaty"/>
    <x v="9"/>
    <x v="1"/>
    <x v="5"/>
    <x v="1"/>
    <n v="861"/>
    <n v="6118"/>
    <n v="1316"/>
    <n v="9429"/>
    <n v="9996"/>
    <n v="63364"/>
  </r>
  <r>
    <s v="Shampoo"/>
    <x v="1"/>
    <s v="Ivory Beaty"/>
    <x v="9"/>
    <x v="1"/>
    <x v="5"/>
    <x v="2"/>
    <n v="1015"/>
    <n v="7280"/>
    <n v="2331"/>
    <n v="16709"/>
    <n v="10528"/>
    <n v="67655"/>
  </r>
  <r>
    <s v="Shampoo"/>
    <x v="1"/>
    <s v="Ivory Beaty"/>
    <x v="9"/>
    <x v="2"/>
    <x v="0"/>
    <x v="8"/>
    <n v="168"/>
    <n v="1057"/>
    <n v="168"/>
    <n v="1057"/>
    <n v="168"/>
    <n v="1057"/>
  </r>
  <r>
    <s v="Shampoo"/>
    <x v="1"/>
    <s v="Ivory Beaty"/>
    <x v="9"/>
    <x v="2"/>
    <x v="0"/>
    <x v="9"/>
    <n v="1085"/>
    <n v="6748"/>
    <n v="1253"/>
    <n v="7805"/>
    <n v="1253"/>
    <n v="7805"/>
  </r>
  <r>
    <s v="Shampoo"/>
    <x v="1"/>
    <s v="Ivory Beaty"/>
    <x v="9"/>
    <x v="2"/>
    <x v="0"/>
    <x v="10"/>
    <n v="938"/>
    <n v="5817"/>
    <n v="2191"/>
    <n v="13622"/>
    <n v="2191"/>
    <n v="13622"/>
  </r>
  <r>
    <s v="Shampoo"/>
    <x v="1"/>
    <s v="Ivory Beaty"/>
    <x v="9"/>
    <x v="2"/>
    <x v="0"/>
    <x v="11"/>
    <n v="588"/>
    <n v="3640"/>
    <n v="2779"/>
    <n v="17262"/>
    <n v="2779"/>
    <n v="17262"/>
  </r>
  <r>
    <s v="Shampoo"/>
    <x v="1"/>
    <s v="Ivory Beaty"/>
    <x v="9"/>
    <x v="2"/>
    <x v="1"/>
    <x v="0"/>
    <n v="574"/>
    <n v="3563"/>
    <n v="574"/>
    <n v="3563"/>
    <n v="3353"/>
    <n v="20825"/>
  </r>
  <r>
    <s v="Shampoo"/>
    <x v="1"/>
    <s v="Ivory Beaty"/>
    <x v="9"/>
    <x v="2"/>
    <x v="1"/>
    <x v="1"/>
    <n v="350"/>
    <n v="2219"/>
    <n v="924"/>
    <n v="5782"/>
    <n v="3703"/>
    <n v="23044"/>
  </r>
  <r>
    <s v="Shampoo"/>
    <x v="1"/>
    <s v="Ivory Beaty"/>
    <x v="9"/>
    <x v="2"/>
    <x v="1"/>
    <x v="2"/>
    <n v="756"/>
    <n v="4697"/>
    <n v="1680"/>
    <n v="10479"/>
    <n v="4459"/>
    <n v="27741"/>
  </r>
  <r>
    <s v="Shampoo"/>
    <x v="1"/>
    <s v="Ivory Beaty"/>
    <x v="9"/>
    <x v="2"/>
    <x v="1"/>
    <x v="3"/>
    <n v="259"/>
    <n v="1617"/>
    <n v="1939"/>
    <n v="12096"/>
    <n v="4718"/>
    <n v="29358"/>
  </r>
  <r>
    <s v="Shampoo"/>
    <x v="1"/>
    <s v="Ivory Beaty"/>
    <x v="9"/>
    <x v="2"/>
    <x v="1"/>
    <x v="4"/>
    <n v="966"/>
    <n v="5999"/>
    <n v="2905"/>
    <n v="18095"/>
    <n v="5684"/>
    <n v="35357"/>
  </r>
  <r>
    <s v="Shampoo"/>
    <x v="1"/>
    <s v="Ivory Beaty"/>
    <x v="9"/>
    <x v="2"/>
    <x v="1"/>
    <x v="5"/>
    <n v="721"/>
    <n v="4473"/>
    <n v="3626"/>
    <n v="22568"/>
    <n v="6405"/>
    <n v="39830"/>
  </r>
  <r>
    <s v="Shampoo"/>
    <x v="1"/>
    <s v="Ivory Beaty"/>
    <x v="9"/>
    <x v="2"/>
    <x v="1"/>
    <x v="6"/>
    <n v="1407"/>
    <n v="8715"/>
    <n v="5033"/>
    <n v="31283"/>
    <n v="7812"/>
    <n v="48545"/>
  </r>
  <r>
    <s v="Shampoo"/>
    <x v="1"/>
    <s v="Ivory Beaty"/>
    <x v="9"/>
    <x v="2"/>
    <x v="1"/>
    <x v="7"/>
    <n v="364"/>
    <n v="2296"/>
    <n v="5397"/>
    <n v="33579"/>
    <n v="8176"/>
    <n v="50841"/>
  </r>
  <r>
    <s v="Shampoo"/>
    <x v="1"/>
    <s v="Ivory Beaty"/>
    <x v="9"/>
    <x v="2"/>
    <x v="1"/>
    <x v="8"/>
    <n v="1302"/>
    <n v="8064"/>
    <n v="6699"/>
    <n v="41643"/>
    <n v="9310"/>
    <n v="57848"/>
  </r>
  <r>
    <s v="Shampoo"/>
    <x v="1"/>
    <s v="Ivory Beaty"/>
    <x v="9"/>
    <x v="2"/>
    <x v="1"/>
    <x v="9"/>
    <n v="259"/>
    <n v="1659"/>
    <n v="6958"/>
    <n v="43302"/>
    <n v="8484"/>
    <n v="52759"/>
  </r>
  <r>
    <s v="Shampoo"/>
    <x v="1"/>
    <s v="Ivory Beaty"/>
    <x v="9"/>
    <x v="2"/>
    <x v="1"/>
    <x v="10"/>
    <n v="1085"/>
    <n v="6720"/>
    <n v="8043"/>
    <n v="50022"/>
    <n v="8631"/>
    <n v="53662"/>
  </r>
  <r>
    <s v="Shampoo"/>
    <x v="1"/>
    <s v="Ivory Beaty"/>
    <x v="9"/>
    <x v="2"/>
    <x v="1"/>
    <x v="11"/>
    <n v="1197"/>
    <n v="7413"/>
    <n v="9240"/>
    <n v="57435"/>
    <n v="9240"/>
    <n v="57435"/>
  </r>
  <r>
    <s v="Shampoo"/>
    <x v="1"/>
    <s v="Ivory Beaty"/>
    <x v="9"/>
    <x v="2"/>
    <x v="2"/>
    <x v="0"/>
    <n v="966"/>
    <n v="5992"/>
    <n v="966"/>
    <n v="5992"/>
    <n v="9632"/>
    <n v="59864"/>
  </r>
  <r>
    <s v="Shampoo"/>
    <x v="1"/>
    <s v="Ivory Beaty"/>
    <x v="9"/>
    <x v="2"/>
    <x v="2"/>
    <x v="1"/>
    <n v="616"/>
    <n v="3836"/>
    <n v="1582"/>
    <n v="9828"/>
    <n v="9898"/>
    <n v="61481"/>
  </r>
  <r>
    <s v="Shampoo"/>
    <x v="1"/>
    <s v="Ivory Beaty"/>
    <x v="9"/>
    <x v="2"/>
    <x v="2"/>
    <x v="2"/>
    <n v="756"/>
    <n v="4711"/>
    <n v="2338"/>
    <n v="14539"/>
    <n v="9898"/>
    <n v="61495"/>
  </r>
  <r>
    <s v="Shampoo"/>
    <x v="1"/>
    <s v="Ivory Beaty"/>
    <x v="9"/>
    <x v="2"/>
    <x v="2"/>
    <x v="3"/>
    <n v="455"/>
    <n v="2793"/>
    <n v="2793"/>
    <n v="17332"/>
    <n v="10094"/>
    <n v="62671"/>
  </r>
  <r>
    <s v="Shampoo"/>
    <x v="1"/>
    <s v="Ivory Beaty"/>
    <x v="9"/>
    <x v="2"/>
    <x v="2"/>
    <x v="4"/>
    <n v="4361"/>
    <n v="26985"/>
    <n v="7154"/>
    <n v="44317"/>
    <n v="13489"/>
    <n v="83657"/>
  </r>
  <r>
    <s v="Shampoo"/>
    <x v="1"/>
    <s v="Ivory Beaty"/>
    <x v="9"/>
    <x v="2"/>
    <x v="2"/>
    <x v="5"/>
    <n v="1162"/>
    <n v="7231"/>
    <n v="8316"/>
    <n v="51548"/>
    <n v="13930"/>
    <n v="86415"/>
  </r>
  <r>
    <s v="Shampoo"/>
    <x v="1"/>
    <s v="Ivory Beaty"/>
    <x v="9"/>
    <x v="2"/>
    <x v="2"/>
    <x v="6"/>
    <n v="1869"/>
    <n v="11536"/>
    <n v="10185"/>
    <n v="63084"/>
    <n v="14392"/>
    <n v="89236"/>
  </r>
  <r>
    <s v="Shampoo"/>
    <x v="1"/>
    <s v="Ivory Beaty"/>
    <x v="9"/>
    <x v="2"/>
    <x v="2"/>
    <x v="7"/>
    <n v="1225"/>
    <n v="7595"/>
    <n v="11410"/>
    <n v="70679"/>
    <n v="15253"/>
    <n v="94535"/>
  </r>
  <r>
    <s v="Shampoo"/>
    <x v="1"/>
    <s v="Ivory Beaty"/>
    <x v="9"/>
    <x v="2"/>
    <x v="2"/>
    <x v="8"/>
    <n v="861"/>
    <n v="5299"/>
    <n v="12271"/>
    <n v="75978"/>
    <n v="14812"/>
    <n v="91770"/>
  </r>
  <r>
    <s v="Shampoo"/>
    <x v="1"/>
    <s v="Ivory Beaty"/>
    <x v="9"/>
    <x v="2"/>
    <x v="2"/>
    <x v="9"/>
    <n v="1239"/>
    <n v="7658"/>
    <n v="13510"/>
    <n v="83636"/>
    <n v="15792"/>
    <n v="97769"/>
  </r>
  <r>
    <s v="Shampoo"/>
    <x v="1"/>
    <s v="Ivory Beaty"/>
    <x v="9"/>
    <x v="2"/>
    <x v="2"/>
    <x v="10"/>
    <n v="910"/>
    <n v="5600"/>
    <n v="14420"/>
    <n v="89236"/>
    <n v="15617"/>
    <n v="96649"/>
  </r>
  <r>
    <s v="Shampoo"/>
    <x v="1"/>
    <s v="Ivory Beaty"/>
    <x v="9"/>
    <x v="2"/>
    <x v="2"/>
    <x v="11"/>
    <n v="1085"/>
    <n v="6643"/>
    <n v="15505"/>
    <n v="95879"/>
    <n v="15505"/>
    <n v="95879"/>
  </r>
  <r>
    <s v="Shampoo"/>
    <x v="1"/>
    <s v="Ivory Beaty"/>
    <x v="9"/>
    <x v="2"/>
    <x v="3"/>
    <x v="0"/>
    <n v="875"/>
    <n v="5334"/>
    <n v="875"/>
    <n v="5334"/>
    <n v="15414"/>
    <n v="95221"/>
  </r>
  <r>
    <s v="Shampoo"/>
    <x v="1"/>
    <s v="Ivory Beaty"/>
    <x v="9"/>
    <x v="2"/>
    <x v="3"/>
    <x v="1"/>
    <n v="560"/>
    <n v="3472"/>
    <n v="1435"/>
    <n v="8806"/>
    <n v="15358"/>
    <n v="94857"/>
  </r>
  <r>
    <s v="Shampoo"/>
    <x v="1"/>
    <s v="Ivory Beaty"/>
    <x v="9"/>
    <x v="2"/>
    <x v="3"/>
    <x v="2"/>
    <n v="742"/>
    <n v="4578"/>
    <n v="2177"/>
    <n v="13384"/>
    <n v="15344"/>
    <n v="94724"/>
  </r>
  <r>
    <s v="Shampoo"/>
    <x v="1"/>
    <s v="Ivory Beaty"/>
    <x v="9"/>
    <x v="2"/>
    <x v="3"/>
    <x v="3"/>
    <n v="378"/>
    <n v="2310"/>
    <n v="2555"/>
    <n v="15694"/>
    <n v="15267"/>
    <n v="94241"/>
  </r>
  <r>
    <s v="Shampoo"/>
    <x v="1"/>
    <s v="Ivory Beaty"/>
    <x v="9"/>
    <x v="2"/>
    <x v="3"/>
    <x v="4"/>
    <n v="378"/>
    <n v="2296"/>
    <n v="2933"/>
    <n v="17990"/>
    <n v="11284"/>
    <n v="69552"/>
  </r>
  <r>
    <s v="Shampoo"/>
    <x v="1"/>
    <s v="Ivory Beaty"/>
    <x v="9"/>
    <x v="2"/>
    <x v="3"/>
    <x v="5"/>
    <n v="903"/>
    <n v="5558"/>
    <n v="3836"/>
    <n v="23548"/>
    <n v="11025"/>
    <n v="67879"/>
  </r>
  <r>
    <s v="Shampoo"/>
    <x v="1"/>
    <s v="Ivory Beaty"/>
    <x v="9"/>
    <x v="2"/>
    <x v="3"/>
    <x v="6"/>
    <n v="728"/>
    <n v="4501"/>
    <n v="4564"/>
    <n v="28049"/>
    <n v="9884"/>
    <n v="60844"/>
  </r>
  <r>
    <s v="Shampoo"/>
    <x v="1"/>
    <s v="Ivory Beaty"/>
    <x v="9"/>
    <x v="2"/>
    <x v="3"/>
    <x v="7"/>
    <n v="329"/>
    <n v="1967"/>
    <n v="4893"/>
    <n v="30016"/>
    <n v="8988"/>
    <n v="55216"/>
  </r>
  <r>
    <s v="Shampoo"/>
    <x v="1"/>
    <s v="Ivory Beaty"/>
    <x v="9"/>
    <x v="2"/>
    <x v="3"/>
    <x v="8"/>
    <n v="560"/>
    <n v="3444"/>
    <n v="5453"/>
    <n v="33460"/>
    <n v="8687"/>
    <n v="53361"/>
  </r>
  <r>
    <s v="Shampoo"/>
    <x v="1"/>
    <s v="Ivory Beaty"/>
    <x v="9"/>
    <x v="2"/>
    <x v="3"/>
    <x v="9"/>
    <n v="721"/>
    <n v="4410"/>
    <n v="6174"/>
    <n v="37870"/>
    <n v="8169"/>
    <n v="50113"/>
  </r>
  <r>
    <s v="Shampoo"/>
    <x v="1"/>
    <s v="Ivory Beaty"/>
    <x v="9"/>
    <x v="2"/>
    <x v="3"/>
    <x v="10"/>
    <n v="623"/>
    <n v="3836"/>
    <n v="6797"/>
    <n v="41706"/>
    <n v="7882"/>
    <n v="48349"/>
  </r>
  <r>
    <s v="Shampoo"/>
    <x v="1"/>
    <s v="Ivory Beaty"/>
    <x v="9"/>
    <x v="2"/>
    <x v="3"/>
    <x v="11"/>
    <n v="812"/>
    <n v="4998"/>
    <n v="7609"/>
    <n v="46704"/>
    <n v="7609"/>
    <n v="46704"/>
  </r>
  <r>
    <s v="Shampoo"/>
    <x v="1"/>
    <s v="Ivory Beaty"/>
    <x v="9"/>
    <x v="2"/>
    <x v="4"/>
    <x v="0"/>
    <n v="924"/>
    <n v="5663"/>
    <n v="924"/>
    <n v="5663"/>
    <n v="7658"/>
    <n v="47033"/>
  </r>
  <r>
    <s v="Shampoo"/>
    <x v="1"/>
    <s v="Ivory Beaty"/>
    <x v="9"/>
    <x v="2"/>
    <x v="4"/>
    <x v="1"/>
    <n v="770"/>
    <n v="4697"/>
    <n v="1694"/>
    <n v="10360"/>
    <n v="7868"/>
    <n v="48258"/>
  </r>
  <r>
    <s v="Shampoo"/>
    <x v="1"/>
    <s v="Ivory Beaty"/>
    <x v="9"/>
    <x v="2"/>
    <x v="4"/>
    <x v="2"/>
    <n v="952"/>
    <n v="5817"/>
    <n v="2646"/>
    <n v="16177"/>
    <n v="8078"/>
    <n v="49497"/>
  </r>
  <r>
    <s v="Shampoo"/>
    <x v="1"/>
    <s v="Ivory Beaty"/>
    <x v="9"/>
    <x v="2"/>
    <x v="4"/>
    <x v="3"/>
    <n v="1043"/>
    <n v="6391"/>
    <n v="3689"/>
    <n v="22568"/>
    <n v="8743"/>
    <n v="53578"/>
  </r>
  <r>
    <s v="Shampoo"/>
    <x v="1"/>
    <s v="Ivory Beaty"/>
    <x v="9"/>
    <x v="2"/>
    <x v="4"/>
    <x v="4"/>
    <n v="875"/>
    <n v="5348"/>
    <n v="4564"/>
    <n v="27916"/>
    <n v="9240"/>
    <n v="56630"/>
  </r>
  <r>
    <s v="Shampoo"/>
    <x v="1"/>
    <s v="Ivory Beaty"/>
    <x v="9"/>
    <x v="2"/>
    <x v="4"/>
    <x v="5"/>
    <n v="980"/>
    <n v="5992"/>
    <n v="5544"/>
    <n v="33908"/>
    <n v="9317"/>
    <n v="57064"/>
  </r>
  <r>
    <s v="Shampoo"/>
    <x v="1"/>
    <s v="Ivory Beaty"/>
    <x v="9"/>
    <x v="2"/>
    <x v="4"/>
    <x v="6"/>
    <n v="742"/>
    <n v="4557"/>
    <n v="6286"/>
    <n v="38465"/>
    <n v="9331"/>
    <n v="57120"/>
  </r>
  <r>
    <s v="Shampoo"/>
    <x v="1"/>
    <s v="Ivory Beaty"/>
    <x v="9"/>
    <x v="2"/>
    <x v="4"/>
    <x v="7"/>
    <n v="1736"/>
    <n v="10633"/>
    <n v="8022"/>
    <n v="49098"/>
    <n v="10738"/>
    <n v="65786"/>
  </r>
  <r>
    <s v="Shampoo"/>
    <x v="1"/>
    <s v="Ivory Beaty"/>
    <x v="9"/>
    <x v="2"/>
    <x v="4"/>
    <x v="8"/>
    <n v="1330"/>
    <n v="8155"/>
    <n v="9352"/>
    <n v="57253"/>
    <n v="11508"/>
    <n v="70497"/>
  </r>
  <r>
    <s v="Shampoo"/>
    <x v="1"/>
    <s v="Ivory Beaty"/>
    <x v="9"/>
    <x v="2"/>
    <x v="4"/>
    <x v="9"/>
    <n v="847"/>
    <n v="5208"/>
    <n v="10199"/>
    <n v="62461"/>
    <n v="11634"/>
    <n v="71295"/>
  </r>
  <r>
    <s v="Shampoo"/>
    <x v="1"/>
    <s v="Ivory Beaty"/>
    <x v="9"/>
    <x v="2"/>
    <x v="4"/>
    <x v="10"/>
    <n v="728"/>
    <n v="4459"/>
    <n v="10927"/>
    <n v="66920"/>
    <n v="11739"/>
    <n v="71918"/>
  </r>
  <r>
    <s v="Shampoo"/>
    <x v="1"/>
    <s v="Ivory Beaty"/>
    <x v="9"/>
    <x v="2"/>
    <x v="4"/>
    <x v="11"/>
    <n v="1449"/>
    <n v="9681"/>
    <n v="12376"/>
    <n v="76601"/>
    <n v="12376"/>
    <n v="76601"/>
  </r>
  <r>
    <s v="Shampoo"/>
    <x v="1"/>
    <s v="Ivory Beaty"/>
    <x v="9"/>
    <x v="2"/>
    <x v="5"/>
    <x v="0"/>
    <n v="952"/>
    <n v="6769"/>
    <n v="952"/>
    <n v="6769"/>
    <n v="12404"/>
    <n v="77707"/>
  </r>
  <r>
    <s v="Shampoo"/>
    <x v="1"/>
    <s v="Ivory Beaty"/>
    <x v="9"/>
    <x v="2"/>
    <x v="5"/>
    <x v="1"/>
    <n v="819"/>
    <n v="5873"/>
    <n v="1771"/>
    <n v="12642"/>
    <n v="12453"/>
    <n v="78883"/>
  </r>
  <r>
    <s v="Shampoo"/>
    <x v="1"/>
    <s v="Ivory Beaty"/>
    <x v="9"/>
    <x v="2"/>
    <x v="5"/>
    <x v="2"/>
    <n v="938"/>
    <n v="6734"/>
    <n v="2709"/>
    <n v="19376"/>
    <n v="12439"/>
    <n v="79800"/>
  </r>
  <r>
    <s v="Shampoo"/>
    <x v="1"/>
    <s v="Luminious Skincare"/>
    <x v="10"/>
    <x v="0"/>
    <x v="0"/>
    <x v="0"/>
    <n v="3374"/>
    <n v="16667"/>
    <n v="3374"/>
    <n v="16667"/>
    <n v="3374"/>
    <n v="16667"/>
  </r>
  <r>
    <s v="Shampoo"/>
    <x v="1"/>
    <s v="Luminious Skincare"/>
    <x v="10"/>
    <x v="0"/>
    <x v="0"/>
    <x v="1"/>
    <n v="2527"/>
    <n v="12502"/>
    <n v="5901"/>
    <n v="29169"/>
    <n v="5901"/>
    <n v="29169"/>
  </r>
  <r>
    <s v="Shampoo"/>
    <x v="1"/>
    <s v="Luminious Skincare"/>
    <x v="10"/>
    <x v="0"/>
    <x v="0"/>
    <x v="2"/>
    <n v="3325"/>
    <n v="16464"/>
    <n v="9226"/>
    <n v="45633"/>
    <n v="9226"/>
    <n v="45633"/>
  </r>
  <r>
    <s v="Shampoo"/>
    <x v="1"/>
    <s v="Luminious Skincare"/>
    <x v="10"/>
    <x v="0"/>
    <x v="0"/>
    <x v="3"/>
    <n v="3031"/>
    <n v="15008"/>
    <n v="12257"/>
    <n v="60641"/>
    <n v="12257"/>
    <n v="60641"/>
  </r>
  <r>
    <s v="Shampoo"/>
    <x v="1"/>
    <s v="Luminious Skincare"/>
    <x v="10"/>
    <x v="0"/>
    <x v="0"/>
    <x v="4"/>
    <n v="3444"/>
    <n v="17052"/>
    <n v="15701"/>
    <n v="77693"/>
    <n v="15701"/>
    <n v="77693"/>
  </r>
  <r>
    <s v="Shampoo"/>
    <x v="1"/>
    <s v="Luminious Skincare"/>
    <x v="10"/>
    <x v="0"/>
    <x v="0"/>
    <x v="5"/>
    <n v="4221"/>
    <n v="20895"/>
    <n v="19922"/>
    <n v="98588"/>
    <n v="19922"/>
    <n v="98588"/>
  </r>
  <r>
    <s v="Shampoo"/>
    <x v="1"/>
    <s v="Luminious Skincare"/>
    <x v="10"/>
    <x v="0"/>
    <x v="0"/>
    <x v="6"/>
    <n v="3318"/>
    <n v="16436"/>
    <n v="23240"/>
    <n v="115024"/>
    <n v="23240"/>
    <n v="115024"/>
  </r>
  <r>
    <s v="Shampoo"/>
    <x v="1"/>
    <s v="Luminious Skincare"/>
    <x v="10"/>
    <x v="0"/>
    <x v="0"/>
    <x v="7"/>
    <n v="3108"/>
    <n v="15379"/>
    <n v="26348"/>
    <n v="130403"/>
    <n v="26348"/>
    <n v="130403"/>
  </r>
  <r>
    <s v="Shampoo"/>
    <x v="1"/>
    <s v="Luminious Skincare"/>
    <x v="10"/>
    <x v="0"/>
    <x v="0"/>
    <x v="8"/>
    <n v="2821"/>
    <n v="13972"/>
    <n v="29169"/>
    <n v="144375"/>
    <n v="29169"/>
    <n v="144375"/>
  </r>
  <r>
    <s v="Shampoo"/>
    <x v="1"/>
    <s v="Luminious Skincare"/>
    <x v="10"/>
    <x v="0"/>
    <x v="0"/>
    <x v="9"/>
    <n v="3696"/>
    <n v="18277"/>
    <n v="32865"/>
    <n v="162652"/>
    <n v="32865"/>
    <n v="162652"/>
  </r>
  <r>
    <s v="Shampoo"/>
    <x v="1"/>
    <s v="Luminious Skincare"/>
    <x v="10"/>
    <x v="0"/>
    <x v="0"/>
    <x v="10"/>
    <n v="3395"/>
    <n v="16786"/>
    <n v="36260"/>
    <n v="179438"/>
    <n v="36260"/>
    <n v="179438"/>
  </r>
  <r>
    <s v="Shampoo"/>
    <x v="1"/>
    <s v="Luminious Skincare"/>
    <x v="10"/>
    <x v="0"/>
    <x v="0"/>
    <x v="11"/>
    <n v="2870"/>
    <n v="14217"/>
    <n v="39130"/>
    <n v="193655"/>
    <n v="39130"/>
    <n v="193655"/>
  </r>
  <r>
    <s v="Shampoo"/>
    <x v="1"/>
    <s v="Luminious Skincare"/>
    <x v="10"/>
    <x v="0"/>
    <x v="1"/>
    <x v="0"/>
    <n v="2632"/>
    <n v="13027"/>
    <n v="2632"/>
    <n v="13027"/>
    <n v="38388"/>
    <n v="190015"/>
  </r>
  <r>
    <s v="Shampoo"/>
    <x v="1"/>
    <s v="Luminious Skincare"/>
    <x v="10"/>
    <x v="0"/>
    <x v="1"/>
    <x v="1"/>
    <n v="2926"/>
    <n v="14455"/>
    <n v="5558"/>
    <n v="27482"/>
    <n v="38787"/>
    <n v="191968"/>
  </r>
  <r>
    <s v="Shampoo"/>
    <x v="1"/>
    <s v="Luminious Skincare"/>
    <x v="10"/>
    <x v="0"/>
    <x v="1"/>
    <x v="2"/>
    <n v="3654"/>
    <n v="18095"/>
    <n v="9212"/>
    <n v="45577"/>
    <n v="39116"/>
    <n v="193599"/>
  </r>
  <r>
    <s v="Shampoo"/>
    <x v="1"/>
    <s v="Luminious Skincare"/>
    <x v="10"/>
    <x v="0"/>
    <x v="1"/>
    <x v="3"/>
    <n v="2912"/>
    <n v="14406"/>
    <n v="12124"/>
    <n v="59983"/>
    <n v="38997"/>
    <n v="192997"/>
  </r>
  <r>
    <s v="Shampoo"/>
    <x v="1"/>
    <s v="Luminious Skincare"/>
    <x v="10"/>
    <x v="0"/>
    <x v="1"/>
    <x v="4"/>
    <n v="3374"/>
    <n v="16695"/>
    <n v="15498"/>
    <n v="76678"/>
    <n v="38927"/>
    <n v="192640"/>
  </r>
  <r>
    <s v="Shampoo"/>
    <x v="1"/>
    <s v="Luminious Skincare"/>
    <x v="10"/>
    <x v="0"/>
    <x v="1"/>
    <x v="5"/>
    <n v="2226"/>
    <n v="11025"/>
    <n v="17724"/>
    <n v="87703"/>
    <n v="36932"/>
    <n v="182770"/>
  </r>
  <r>
    <s v="Shampoo"/>
    <x v="1"/>
    <s v="Luminious Skincare"/>
    <x v="10"/>
    <x v="0"/>
    <x v="1"/>
    <x v="6"/>
    <n v="2807"/>
    <n v="13888"/>
    <n v="20531"/>
    <n v="101591"/>
    <n v="36421"/>
    <n v="180222"/>
  </r>
  <r>
    <s v="Shampoo"/>
    <x v="1"/>
    <s v="Luminious Skincare"/>
    <x v="10"/>
    <x v="0"/>
    <x v="1"/>
    <x v="7"/>
    <n v="2723"/>
    <n v="13482"/>
    <n v="23254"/>
    <n v="115073"/>
    <n v="36036"/>
    <n v="178325"/>
  </r>
  <r>
    <s v="Shampoo"/>
    <x v="1"/>
    <s v="Luminious Skincare"/>
    <x v="10"/>
    <x v="0"/>
    <x v="1"/>
    <x v="8"/>
    <n v="2856"/>
    <n v="14161"/>
    <n v="26110"/>
    <n v="129234"/>
    <n v="36071"/>
    <n v="178514"/>
  </r>
  <r>
    <s v="Shampoo"/>
    <x v="1"/>
    <s v="Luminious Skincare"/>
    <x v="10"/>
    <x v="0"/>
    <x v="1"/>
    <x v="9"/>
    <n v="2289"/>
    <n v="11305"/>
    <n v="28399"/>
    <n v="140539"/>
    <n v="34664"/>
    <n v="171542"/>
  </r>
  <r>
    <s v="Shampoo"/>
    <x v="1"/>
    <s v="Luminious Skincare"/>
    <x v="10"/>
    <x v="0"/>
    <x v="1"/>
    <x v="10"/>
    <n v="1498"/>
    <n v="7413"/>
    <n v="29897"/>
    <n v="147952"/>
    <n v="32767"/>
    <n v="162169"/>
  </r>
  <r>
    <s v="Shampoo"/>
    <x v="1"/>
    <s v="Luminious Skincare"/>
    <x v="10"/>
    <x v="0"/>
    <x v="1"/>
    <x v="11"/>
    <n v="1862"/>
    <n v="9205"/>
    <n v="31759"/>
    <n v="157157"/>
    <n v="31759"/>
    <n v="157157"/>
  </r>
  <r>
    <s v="Shampoo"/>
    <x v="1"/>
    <s v="Luminious Skincare"/>
    <x v="10"/>
    <x v="0"/>
    <x v="2"/>
    <x v="0"/>
    <n v="1470"/>
    <n v="7301"/>
    <n v="1470"/>
    <n v="7301"/>
    <n v="30597"/>
    <n v="151431"/>
  </r>
  <r>
    <s v="Shampoo"/>
    <x v="1"/>
    <s v="Luminious Skincare"/>
    <x v="10"/>
    <x v="0"/>
    <x v="2"/>
    <x v="1"/>
    <n v="1666"/>
    <n v="8253"/>
    <n v="3136"/>
    <n v="15554"/>
    <n v="29337"/>
    <n v="145229"/>
  </r>
  <r>
    <s v="Shampoo"/>
    <x v="1"/>
    <s v="Luminious Skincare"/>
    <x v="10"/>
    <x v="0"/>
    <x v="2"/>
    <x v="2"/>
    <n v="2002"/>
    <n v="9891"/>
    <n v="5138"/>
    <n v="25445"/>
    <n v="27685"/>
    <n v="137025"/>
  </r>
  <r>
    <s v="Shampoo"/>
    <x v="1"/>
    <s v="Luminious Skincare"/>
    <x v="10"/>
    <x v="0"/>
    <x v="2"/>
    <x v="3"/>
    <n v="1232"/>
    <n v="6104"/>
    <n v="6370"/>
    <n v="31549"/>
    <n v="26005"/>
    <n v="128723"/>
  </r>
  <r>
    <s v="Shampoo"/>
    <x v="1"/>
    <s v="Luminious Skincare"/>
    <x v="10"/>
    <x v="0"/>
    <x v="2"/>
    <x v="4"/>
    <n v="1232"/>
    <n v="6076"/>
    <n v="7602"/>
    <n v="37625"/>
    <n v="23863"/>
    <n v="118104"/>
  </r>
  <r>
    <s v="Shampoo"/>
    <x v="1"/>
    <s v="Luminious Skincare"/>
    <x v="10"/>
    <x v="0"/>
    <x v="2"/>
    <x v="5"/>
    <n v="854"/>
    <n v="4256"/>
    <n v="8456"/>
    <n v="41881"/>
    <n v="22491"/>
    <n v="111335"/>
  </r>
  <r>
    <s v="Shampoo"/>
    <x v="1"/>
    <s v="Luminious Skincare"/>
    <x v="10"/>
    <x v="0"/>
    <x v="2"/>
    <x v="6"/>
    <n v="917"/>
    <n v="4550"/>
    <n v="9373"/>
    <n v="46431"/>
    <n v="20601"/>
    <n v="101997"/>
  </r>
  <r>
    <s v="Shampoo"/>
    <x v="1"/>
    <s v="Luminious Skincare"/>
    <x v="10"/>
    <x v="0"/>
    <x v="2"/>
    <x v="7"/>
    <n v="231"/>
    <n v="1169"/>
    <n v="9604"/>
    <n v="47600"/>
    <n v="18109"/>
    <n v="89684"/>
  </r>
  <r>
    <s v="Shampoo"/>
    <x v="1"/>
    <s v="Luminious Skincare"/>
    <x v="10"/>
    <x v="0"/>
    <x v="2"/>
    <x v="8"/>
    <n v="364"/>
    <n v="1827"/>
    <n v="9968"/>
    <n v="49427"/>
    <n v="15617"/>
    <n v="77350"/>
  </r>
  <r>
    <s v="Shampoo"/>
    <x v="1"/>
    <s v="Luminious Skincare"/>
    <x v="10"/>
    <x v="0"/>
    <x v="2"/>
    <x v="9"/>
    <n v="434"/>
    <n v="2142"/>
    <n v="10402"/>
    <n v="51569"/>
    <n v="13762"/>
    <n v="68187"/>
  </r>
  <r>
    <s v="Shampoo"/>
    <x v="1"/>
    <s v="Luminious Skincare"/>
    <x v="10"/>
    <x v="0"/>
    <x v="2"/>
    <x v="10"/>
    <n v="266"/>
    <n v="1302"/>
    <n v="10668"/>
    <n v="52871"/>
    <n v="12530"/>
    <n v="62076"/>
  </r>
  <r>
    <s v="Shampoo"/>
    <x v="1"/>
    <s v="Luminious Skincare"/>
    <x v="10"/>
    <x v="0"/>
    <x v="2"/>
    <x v="11"/>
    <n v="273"/>
    <n v="1351"/>
    <n v="10941"/>
    <n v="54222"/>
    <n v="10941"/>
    <n v="54222"/>
  </r>
  <r>
    <s v="Shampoo"/>
    <x v="1"/>
    <s v="Luminious Skincare"/>
    <x v="10"/>
    <x v="0"/>
    <x v="3"/>
    <x v="0"/>
    <n v="273"/>
    <n v="1351"/>
    <n v="273"/>
    <n v="1351"/>
    <n v="9744"/>
    <n v="48272"/>
  </r>
  <r>
    <s v="Shampoo"/>
    <x v="1"/>
    <s v="Luminious Skincare"/>
    <x v="10"/>
    <x v="0"/>
    <x v="3"/>
    <x v="1"/>
    <n v="168"/>
    <n v="847"/>
    <n v="441"/>
    <n v="2198"/>
    <n v="8246"/>
    <n v="40866"/>
  </r>
  <r>
    <s v="Shampoo"/>
    <x v="1"/>
    <s v="Luminious Skincare"/>
    <x v="10"/>
    <x v="0"/>
    <x v="3"/>
    <x v="2"/>
    <n v="245"/>
    <n v="1183"/>
    <n v="686"/>
    <n v="3381"/>
    <n v="6489"/>
    <n v="32158"/>
  </r>
  <r>
    <s v="Shampoo"/>
    <x v="1"/>
    <s v="Luminious Skincare"/>
    <x v="10"/>
    <x v="0"/>
    <x v="3"/>
    <x v="3"/>
    <n v="189"/>
    <n v="959"/>
    <n v="875"/>
    <n v="4340"/>
    <n v="5446"/>
    <n v="27013"/>
  </r>
  <r>
    <s v="Shampoo"/>
    <x v="1"/>
    <s v="Luminious Skincare"/>
    <x v="10"/>
    <x v="0"/>
    <x v="3"/>
    <x v="4"/>
    <n v="63"/>
    <n v="336"/>
    <n v="938"/>
    <n v="4676"/>
    <n v="4277"/>
    <n v="21273"/>
  </r>
  <r>
    <s v="Shampoo"/>
    <x v="1"/>
    <s v="Luminious Skincare"/>
    <x v="10"/>
    <x v="0"/>
    <x v="3"/>
    <x v="5"/>
    <n v="119"/>
    <n v="588"/>
    <n v="1057"/>
    <n v="5264"/>
    <n v="3542"/>
    <n v="17605"/>
  </r>
  <r>
    <s v="Shampoo"/>
    <x v="1"/>
    <s v="Luminious Skincare"/>
    <x v="10"/>
    <x v="0"/>
    <x v="3"/>
    <x v="6"/>
    <n v="168"/>
    <n v="826"/>
    <n v="1225"/>
    <n v="6090"/>
    <n v="2793"/>
    <n v="13881"/>
  </r>
  <r>
    <s v="Shampoo"/>
    <x v="1"/>
    <s v="Luminious Skincare"/>
    <x v="10"/>
    <x v="0"/>
    <x v="3"/>
    <x v="7"/>
    <n v="98"/>
    <n v="462"/>
    <n v="1323"/>
    <n v="6552"/>
    <n v="2660"/>
    <n v="13174"/>
  </r>
  <r>
    <s v="Shampoo"/>
    <x v="1"/>
    <s v="Luminious Skincare"/>
    <x v="10"/>
    <x v="0"/>
    <x v="3"/>
    <x v="8"/>
    <n v="126"/>
    <n v="616"/>
    <n v="1449"/>
    <n v="7168"/>
    <n v="2422"/>
    <n v="11963"/>
  </r>
  <r>
    <s v="Shampoo"/>
    <x v="1"/>
    <s v="Luminious Skincare"/>
    <x v="10"/>
    <x v="0"/>
    <x v="3"/>
    <x v="9"/>
    <n v="112"/>
    <n v="532"/>
    <n v="1561"/>
    <n v="7700"/>
    <n v="2100"/>
    <n v="10353"/>
  </r>
  <r>
    <s v="Shampoo"/>
    <x v="1"/>
    <s v="Luminious Skincare"/>
    <x v="10"/>
    <x v="0"/>
    <x v="3"/>
    <x v="10"/>
    <n v="35"/>
    <n v="189"/>
    <n v="1596"/>
    <n v="7889"/>
    <n v="1869"/>
    <n v="9240"/>
  </r>
  <r>
    <s v="Shampoo"/>
    <x v="1"/>
    <s v="Luminious Skincare"/>
    <x v="10"/>
    <x v="0"/>
    <x v="3"/>
    <x v="11"/>
    <n v="175"/>
    <n v="854"/>
    <n v="1771"/>
    <n v="8743"/>
    <n v="1771"/>
    <n v="8743"/>
  </r>
  <r>
    <s v="Shampoo"/>
    <x v="1"/>
    <s v="Luminious Skincare"/>
    <x v="10"/>
    <x v="0"/>
    <x v="4"/>
    <x v="0"/>
    <n v="35"/>
    <n v="196"/>
    <n v="35"/>
    <n v="196"/>
    <n v="1533"/>
    <n v="7588"/>
  </r>
  <r>
    <s v="Shampoo"/>
    <x v="1"/>
    <s v="Luminious Skincare"/>
    <x v="10"/>
    <x v="0"/>
    <x v="4"/>
    <x v="1"/>
    <n v="14"/>
    <n v="91"/>
    <n v="49"/>
    <n v="287"/>
    <n v="1379"/>
    <n v="6832"/>
  </r>
  <r>
    <s v="Shampoo"/>
    <x v="1"/>
    <s v="Luminious Skincare"/>
    <x v="10"/>
    <x v="0"/>
    <x v="4"/>
    <x v="2"/>
    <n v="14"/>
    <n v="84"/>
    <n v="63"/>
    <n v="371"/>
    <n v="1148"/>
    <n v="5733"/>
  </r>
  <r>
    <s v="Shampoo"/>
    <x v="1"/>
    <s v="Luminious Skincare"/>
    <x v="10"/>
    <x v="0"/>
    <x v="4"/>
    <x v="3"/>
    <n v="42"/>
    <n v="203"/>
    <n v="105"/>
    <n v="574"/>
    <n v="1001"/>
    <n v="4977"/>
  </r>
  <r>
    <s v="Shampoo"/>
    <x v="1"/>
    <s v="Luminious Skincare"/>
    <x v="10"/>
    <x v="0"/>
    <x v="4"/>
    <x v="4"/>
    <n v="105"/>
    <n v="511"/>
    <n v="210"/>
    <n v="1085"/>
    <n v="1043"/>
    <n v="5152"/>
  </r>
  <r>
    <s v="Shampoo"/>
    <x v="1"/>
    <s v="Luminious Skincare"/>
    <x v="10"/>
    <x v="0"/>
    <x v="4"/>
    <x v="5"/>
    <n v="63"/>
    <n v="322"/>
    <n v="273"/>
    <n v="1407"/>
    <n v="987"/>
    <n v="4886"/>
  </r>
  <r>
    <s v="Shampoo"/>
    <x v="1"/>
    <s v="Luminious Skincare"/>
    <x v="10"/>
    <x v="0"/>
    <x v="4"/>
    <x v="6"/>
    <n v="28"/>
    <n v="154"/>
    <n v="301"/>
    <n v="1561"/>
    <n v="847"/>
    <n v="4214"/>
  </r>
  <r>
    <s v="Shampoo"/>
    <x v="1"/>
    <s v="Luminious Skincare"/>
    <x v="10"/>
    <x v="0"/>
    <x v="4"/>
    <x v="7"/>
    <n v="42"/>
    <n v="203"/>
    <n v="343"/>
    <n v="1764"/>
    <n v="791"/>
    <n v="3955"/>
  </r>
  <r>
    <s v="Shampoo"/>
    <x v="1"/>
    <s v="Luminious Skincare"/>
    <x v="10"/>
    <x v="0"/>
    <x v="4"/>
    <x v="8"/>
    <n v="49"/>
    <n v="245"/>
    <n v="392"/>
    <n v="2009"/>
    <n v="714"/>
    <n v="3584"/>
  </r>
  <r>
    <s v="Shampoo"/>
    <x v="1"/>
    <s v="Luminious Skincare"/>
    <x v="10"/>
    <x v="0"/>
    <x v="4"/>
    <x v="9"/>
    <n v="56"/>
    <n v="308"/>
    <n v="448"/>
    <n v="2317"/>
    <n v="658"/>
    <n v="3360"/>
  </r>
  <r>
    <s v="Shampoo"/>
    <x v="1"/>
    <s v="Luminious Skincare"/>
    <x v="10"/>
    <x v="0"/>
    <x v="4"/>
    <x v="10"/>
    <n v="28"/>
    <n v="140"/>
    <n v="476"/>
    <n v="2457"/>
    <n v="651"/>
    <n v="3311"/>
  </r>
  <r>
    <s v="Shampoo"/>
    <x v="1"/>
    <s v="Luminious Skincare"/>
    <x v="10"/>
    <x v="0"/>
    <x v="5"/>
    <x v="0"/>
    <n v="70"/>
    <n v="371"/>
    <n v="70"/>
    <n v="371"/>
    <n v="511"/>
    <n v="2632"/>
  </r>
  <r>
    <s v="Shampoo"/>
    <x v="1"/>
    <s v="Luminious Skincare"/>
    <x v="10"/>
    <x v="0"/>
    <x v="5"/>
    <x v="1"/>
    <n v="21"/>
    <n v="98"/>
    <n v="91"/>
    <n v="469"/>
    <n v="518"/>
    <n v="2639"/>
  </r>
  <r>
    <s v="Shampoo"/>
    <x v="1"/>
    <s v="Luminious Skincare"/>
    <x v="10"/>
    <x v="0"/>
    <x v="5"/>
    <x v="2"/>
    <n v="84"/>
    <n v="385"/>
    <n v="175"/>
    <n v="854"/>
    <n v="588"/>
    <n v="2940"/>
  </r>
  <r>
    <s v="Shampoo"/>
    <x v="1"/>
    <s v="Luminious Skincare"/>
    <x v="10"/>
    <x v="1"/>
    <x v="0"/>
    <x v="0"/>
    <n v="2667"/>
    <n v="13202"/>
    <n v="2667"/>
    <n v="13202"/>
    <n v="2667"/>
    <n v="13202"/>
  </r>
  <r>
    <s v="Shampoo"/>
    <x v="1"/>
    <s v="Luminious Skincare"/>
    <x v="10"/>
    <x v="1"/>
    <x v="0"/>
    <x v="1"/>
    <n v="2107"/>
    <n v="10444"/>
    <n v="4774"/>
    <n v="23646"/>
    <n v="4774"/>
    <n v="23646"/>
  </r>
  <r>
    <s v="Shampoo"/>
    <x v="1"/>
    <s v="Luminious Skincare"/>
    <x v="10"/>
    <x v="1"/>
    <x v="0"/>
    <x v="2"/>
    <n v="2793"/>
    <n v="13818"/>
    <n v="7567"/>
    <n v="37464"/>
    <n v="7567"/>
    <n v="37464"/>
  </r>
  <r>
    <s v="Shampoo"/>
    <x v="1"/>
    <s v="Luminious Skincare"/>
    <x v="10"/>
    <x v="1"/>
    <x v="0"/>
    <x v="3"/>
    <n v="1764"/>
    <n v="8736"/>
    <n v="9331"/>
    <n v="46200"/>
    <n v="9331"/>
    <n v="46200"/>
  </r>
  <r>
    <s v="Shampoo"/>
    <x v="1"/>
    <s v="Luminious Skincare"/>
    <x v="10"/>
    <x v="1"/>
    <x v="0"/>
    <x v="4"/>
    <n v="2366"/>
    <n v="11711"/>
    <n v="11697"/>
    <n v="57911"/>
    <n v="11697"/>
    <n v="57911"/>
  </r>
  <r>
    <s v="Shampoo"/>
    <x v="1"/>
    <s v="Luminious Skincare"/>
    <x v="10"/>
    <x v="1"/>
    <x v="0"/>
    <x v="5"/>
    <n v="2387"/>
    <n v="11837"/>
    <n v="14084"/>
    <n v="69748"/>
    <n v="14084"/>
    <n v="69748"/>
  </r>
  <r>
    <s v="Shampoo"/>
    <x v="1"/>
    <s v="Luminious Skincare"/>
    <x v="10"/>
    <x v="1"/>
    <x v="0"/>
    <x v="6"/>
    <n v="2100"/>
    <n v="10430"/>
    <n v="16184"/>
    <n v="80178"/>
    <n v="16184"/>
    <n v="80178"/>
  </r>
  <r>
    <s v="Shampoo"/>
    <x v="1"/>
    <s v="Luminious Skincare"/>
    <x v="10"/>
    <x v="1"/>
    <x v="0"/>
    <x v="7"/>
    <n v="2226"/>
    <n v="11025"/>
    <n v="18410"/>
    <n v="91203"/>
    <n v="18410"/>
    <n v="91203"/>
  </r>
  <r>
    <s v="Shampoo"/>
    <x v="1"/>
    <s v="Luminious Skincare"/>
    <x v="10"/>
    <x v="1"/>
    <x v="0"/>
    <x v="8"/>
    <n v="1848"/>
    <n v="9135"/>
    <n v="20258"/>
    <n v="100338"/>
    <n v="20258"/>
    <n v="100338"/>
  </r>
  <r>
    <s v="Shampoo"/>
    <x v="1"/>
    <s v="Luminious Skincare"/>
    <x v="10"/>
    <x v="1"/>
    <x v="0"/>
    <x v="9"/>
    <n v="1666"/>
    <n v="8225"/>
    <n v="21924"/>
    <n v="108563"/>
    <n v="21924"/>
    <n v="108563"/>
  </r>
  <r>
    <s v="Shampoo"/>
    <x v="1"/>
    <s v="Luminious Skincare"/>
    <x v="10"/>
    <x v="1"/>
    <x v="0"/>
    <x v="10"/>
    <n v="1911"/>
    <n v="9450"/>
    <n v="23835"/>
    <n v="118013"/>
    <n v="23835"/>
    <n v="118013"/>
  </r>
  <r>
    <s v="Shampoo"/>
    <x v="1"/>
    <s v="Luminious Skincare"/>
    <x v="10"/>
    <x v="1"/>
    <x v="0"/>
    <x v="11"/>
    <n v="2212"/>
    <n v="10955"/>
    <n v="26047"/>
    <n v="128968"/>
    <n v="26047"/>
    <n v="128968"/>
  </r>
  <r>
    <s v="Shampoo"/>
    <x v="1"/>
    <s v="Luminious Skincare"/>
    <x v="10"/>
    <x v="1"/>
    <x v="1"/>
    <x v="0"/>
    <n v="1659"/>
    <n v="8211"/>
    <n v="1659"/>
    <n v="8211"/>
    <n v="25039"/>
    <n v="123977"/>
  </r>
  <r>
    <s v="Shampoo"/>
    <x v="1"/>
    <s v="Luminious Skincare"/>
    <x v="10"/>
    <x v="1"/>
    <x v="1"/>
    <x v="1"/>
    <n v="2051"/>
    <n v="10171"/>
    <n v="3710"/>
    <n v="18382"/>
    <n v="24983"/>
    <n v="123704"/>
  </r>
  <r>
    <s v="Shampoo"/>
    <x v="1"/>
    <s v="Luminious Skincare"/>
    <x v="10"/>
    <x v="1"/>
    <x v="1"/>
    <x v="2"/>
    <n v="1309"/>
    <n v="6489"/>
    <n v="5019"/>
    <n v="24871"/>
    <n v="23499"/>
    <n v="116375"/>
  </r>
  <r>
    <s v="Shampoo"/>
    <x v="1"/>
    <s v="Luminious Skincare"/>
    <x v="10"/>
    <x v="1"/>
    <x v="1"/>
    <x v="3"/>
    <n v="1631"/>
    <n v="8099"/>
    <n v="6650"/>
    <n v="32970"/>
    <n v="23366"/>
    <n v="115738"/>
  </r>
  <r>
    <s v="Shampoo"/>
    <x v="1"/>
    <s v="Luminious Skincare"/>
    <x v="10"/>
    <x v="1"/>
    <x v="1"/>
    <x v="4"/>
    <n v="2457"/>
    <n v="12138"/>
    <n v="9107"/>
    <n v="45108"/>
    <n v="23457"/>
    <n v="116165"/>
  </r>
  <r>
    <s v="Shampoo"/>
    <x v="1"/>
    <s v="Luminious Skincare"/>
    <x v="10"/>
    <x v="1"/>
    <x v="1"/>
    <x v="5"/>
    <n v="1925"/>
    <n v="9527"/>
    <n v="11032"/>
    <n v="54635"/>
    <n v="22995"/>
    <n v="113855"/>
  </r>
  <r>
    <s v="Shampoo"/>
    <x v="1"/>
    <s v="Luminious Skincare"/>
    <x v="10"/>
    <x v="1"/>
    <x v="1"/>
    <x v="6"/>
    <n v="2002"/>
    <n v="9884"/>
    <n v="13034"/>
    <n v="64519"/>
    <n v="22897"/>
    <n v="113309"/>
  </r>
  <r>
    <s v="Shampoo"/>
    <x v="1"/>
    <s v="Luminious Skincare"/>
    <x v="10"/>
    <x v="1"/>
    <x v="1"/>
    <x v="7"/>
    <n v="2023"/>
    <n v="10003"/>
    <n v="15057"/>
    <n v="74522"/>
    <n v="22694"/>
    <n v="112287"/>
  </r>
  <r>
    <s v="Shampoo"/>
    <x v="1"/>
    <s v="Luminious Skincare"/>
    <x v="10"/>
    <x v="1"/>
    <x v="1"/>
    <x v="8"/>
    <n v="1470"/>
    <n v="7301"/>
    <n v="16527"/>
    <n v="81823"/>
    <n v="22316"/>
    <n v="110453"/>
  </r>
  <r>
    <s v="Shampoo"/>
    <x v="1"/>
    <s v="Luminious Skincare"/>
    <x v="10"/>
    <x v="1"/>
    <x v="1"/>
    <x v="9"/>
    <n v="1876"/>
    <n v="9296"/>
    <n v="18403"/>
    <n v="91119"/>
    <n v="22526"/>
    <n v="111524"/>
  </r>
  <r>
    <s v="Shampoo"/>
    <x v="1"/>
    <s v="Luminious Skincare"/>
    <x v="10"/>
    <x v="1"/>
    <x v="1"/>
    <x v="10"/>
    <n v="756"/>
    <n v="3738"/>
    <n v="19159"/>
    <n v="94857"/>
    <n v="21371"/>
    <n v="105812"/>
  </r>
  <r>
    <s v="Shampoo"/>
    <x v="1"/>
    <s v="Luminious Skincare"/>
    <x v="10"/>
    <x v="1"/>
    <x v="1"/>
    <x v="11"/>
    <n v="728"/>
    <n v="3584"/>
    <n v="19887"/>
    <n v="98441"/>
    <n v="19887"/>
    <n v="98441"/>
  </r>
  <r>
    <s v="Shampoo"/>
    <x v="1"/>
    <s v="Luminious Skincare"/>
    <x v="10"/>
    <x v="1"/>
    <x v="2"/>
    <x v="0"/>
    <n v="1043"/>
    <n v="5152"/>
    <n v="1043"/>
    <n v="5152"/>
    <n v="19271"/>
    <n v="95382"/>
  </r>
  <r>
    <s v="Shampoo"/>
    <x v="1"/>
    <s v="Luminious Skincare"/>
    <x v="10"/>
    <x v="1"/>
    <x v="2"/>
    <x v="1"/>
    <n v="287"/>
    <n v="1414"/>
    <n v="1330"/>
    <n v="6566"/>
    <n v="17507"/>
    <n v="86625"/>
  </r>
  <r>
    <s v="Shampoo"/>
    <x v="1"/>
    <s v="Luminious Skincare"/>
    <x v="10"/>
    <x v="1"/>
    <x v="2"/>
    <x v="2"/>
    <n v="196"/>
    <n v="973"/>
    <n v="1526"/>
    <n v="7539"/>
    <n v="16394"/>
    <n v="81109"/>
  </r>
  <r>
    <s v="Shampoo"/>
    <x v="1"/>
    <s v="Luminious Skincare"/>
    <x v="10"/>
    <x v="1"/>
    <x v="2"/>
    <x v="3"/>
    <n v="189"/>
    <n v="952"/>
    <n v="1715"/>
    <n v="8491"/>
    <n v="14952"/>
    <n v="73962"/>
  </r>
  <r>
    <s v="Shampoo"/>
    <x v="1"/>
    <s v="Luminious Skincare"/>
    <x v="10"/>
    <x v="1"/>
    <x v="2"/>
    <x v="4"/>
    <n v="203"/>
    <n v="1008"/>
    <n v="1918"/>
    <n v="9499"/>
    <n v="12698"/>
    <n v="62832"/>
  </r>
  <r>
    <s v="Shampoo"/>
    <x v="1"/>
    <s v="Luminious Skincare"/>
    <x v="10"/>
    <x v="1"/>
    <x v="2"/>
    <x v="5"/>
    <n v="140"/>
    <n v="700"/>
    <n v="2058"/>
    <n v="10199"/>
    <n v="10913"/>
    <n v="54005"/>
  </r>
  <r>
    <s v="Shampoo"/>
    <x v="1"/>
    <s v="Luminious Skincare"/>
    <x v="10"/>
    <x v="1"/>
    <x v="2"/>
    <x v="6"/>
    <n v="63"/>
    <n v="329"/>
    <n v="2121"/>
    <n v="10528"/>
    <n v="8974"/>
    <n v="44450"/>
  </r>
  <r>
    <s v="Shampoo"/>
    <x v="1"/>
    <s v="Luminious Skincare"/>
    <x v="10"/>
    <x v="1"/>
    <x v="2"/>
    <x v="7"/>
    <n v="112"/>
    <n v="553"/>
    <n v="2233"/>
    <n v="11081"/>
    <n v="7063"/>
    <n v="35000"/>
  </r>
  <r>
    <s v="Shampoo"/>
    <x v="1"/>
    <s v="Luminious Skincare"/>
    <x v="10"/>
    <x v="1"/>
    <x v="2"/>
    <x v="8"/>
    <n v="49"/>
    <n v="231"/>
    <n v="2282"/>
    <n v="11312"/>
    <n v="5642"/>
    <n v="27930"/>
  </r>
  <r>
    <s v="Shampoo"/>
    <x v="1"/>
    <s v="Luminious Skincare"/>
    <x v="10"/>
    <x v="1"/>
    <x v="2"/>
    <x v="9"/>
    <n v="49"/>
    <n v="259"/>
    <n v="2331"/>
    <n v="11571"/>
    <n v="3815"/>
    <n v="18893"/>
  </r>
  <r>
    <s v="Shampoo"/>
    <x v="1"/>
    <s v="Luminious Skincare"/>
    <x v="10"/>
    <x v="1"/>
    <x v="2"/>
    <x v="10"/>
    <n v="70"/>
    <n v="350"/>
    <n v="2401"/>
    <n v="11921"/>
    <n v="3129"/>
    <n v="15505"/>
  </r>
  <r>
    <s v="Shampoo"/>
    <x v="1"/>
    <s v="Luminious Skincare"/>
    <x v="10"/>
    <x v="1"/>
    <x v="2"/>
    <x v="11"/>
    <n v="63"/>
    <n v="329"/>
    <n v="2464"/>
    <n v="12250"/>
    <n v="2464"/>
    <n v="12250"/>
  </r>
  <r>
    <s v="Shampoo"/>
    <x v="1"/>
    <s v="Luminious Skincare"/>
    <x v="10"/>
    <x v="1"/>
    <x v="3"/>
    <x v="0"/>
    <n v="56"/>
    <n v="294"/>
    <n v="56"/>
    <n v="294"/>
    <n v="1477"/>
    <n v="7392"/>
  </r>
  <r>
    <s v="Shampoo"/>
    <x v="1"/>
    <s v="Luminious Skincare"/>
    <x v="10"/>
    <x v="1"/>
    <x v="3"/>
    <x v="1"/>
    <n v="28"/>
    <n v="140"/>
    <n v="84"/>
    <n v="434"/>
    <n v="1218"/>
    <n v="6118"/>
  </r>
  <r>
    <s v="Shampoo"/>
    <x v="1"/>
    <s v="Luminious Skincare"/>
    <x v="10"/>
    <x v="1"/>
    <x v="3"/>
    <x v="2"/>
    <n v="42"/>
    <n v="203"/>
    <n v="126"/>
    <n v="637"/>
    <n v="1064"/>
    <n v="5348"/>
  </r>
  <r>
    <s v="Shampoo"/>
    <x v="1"/>
    <s v="Luminious Skincare"/>
    <x v="10"/>
    <x v="1"/>
    <x v="3"/>
    <x v="3"/>
    <n v="119"/>
    <n v="574"/>
    <n v="245"/>
    <n v="1211"/>
    <n v="994"/>
    <n v="4970"/>
  </r>
  <r>
    <s v="Shampoo"/>
    <x v="1"/>
    <s v="Luminious Skincare"/>
    <x v="10"/>
    <x v="1"/>
    <x v="3"/>
    <x v="4"/>
    <n v="119"/>
    <n v="574"/>
    <n v="364"/>
    <n v="1785"/>
    <n v="910"/>
    <n v="4536"/>
  </r>
  <r>
    <s v="Shampoo"/>
    <x v="1"/>
    <s v="Luminious Skincare"/>
    <x v="10"/>
    <x v="1"/>
    <x v="3"/>
    <x v="5"/>
    <n v="28"/>
    <n v="154"/>
    <n v="392"/>
    <n v="1939"/>
    <n v="798"/>
    <n v="3990"/>
  </r>
  <r>
    <s v="Shampoo"/>
    <x v="1"/>
    <s v="Luminious Skincare"/>
    <x v="10"/>
    <x v="1"/>
    <x v="3"/>
    <x v="7"/>
    <n v="28"/>
    <n v="133"/>
    <n v="420"/>
    <n v="2072"/>
    <n v="651"/>
    <n v="3241"/>
  </r>
  <r>
    <s v="Shampoo"/>
    <x v="1"/>
    <s v="Luminious Skincare"/>
    <x v="10"/>
    <x v="1"/>
    <x v="3"/>
    <x v="8"/>
    <n v="28"/>
    <n v="154"/>
    <n v="448"/>
    <n v="2226"/>
    <n v="630"/>
    <n v="3164"/>
  </r>
  <r>
    <s v="Shampoo"/>
    <x v="1"/>
    <s v="Luminious Skincare"/>
    <x v="10"/>
    <x v="1"/>
    <x v="3"/>
    <x v="9"/>
    <n v="21"/>
    <n v="112"/>
    <n v="469"/>
    <n v="2338"/>
    <n v="602"/>
    <n v="3017"/>
  </r>
  <r>
    <s v="Shampoo"/>
    <x v="1"/>
    <s v="Luminious Skincare"/>
    <x v="10"/>
    <x v="1"/>
    <x v="3"/>
    <x v="10"/>
    <n v="28"/>
    <n v="161"/>
    <n v="497"/>
    <n v="2499"/>
    <n v="560"/>
    <n v="2828"/>
  </r>
  <r>
    <s v="Shampoo"/>
    <x v="1"/>
    <s v="Luminious Skincare"/>
    <x v="10"/>
    <x v="1"/>
    <x v="3"/>
    <x v="11"/>
    <n v="14"/>
    <n v="63"/>
    <n v="511"/>
    <n v="2562"/>
    <n v="511"/>
    <n v="2562"/>
  </r>
  <r>
    <s v="Shampoo"/>
    <x v="1"/>
    <s v="Luminious Skincare"/>
    <x v="10"/>
    <x v="1"/>
    <x v="4"/>
    <x v="0"/>
    <n v="14"/>
    <n v="70"/>
    <n v="14"/>
    <n v="70"/>
    <n v="469"/>
    <n v="2338"/>
  </r>
  <r>
    <s v="Shampoo"/>
    <x v="1"/>
    <s v="Luminious Skincare"/>
    <x v="10"/>
    <x v="1"/>
    <x v="4"/>
    <x v="1"/>
    <n v="14"/>
    <n v="70"/>
    <n v="28"/>
    <n v="140"/>
    <n v="455"/>
    <n v="2268"/>
  </r>
  <r>
    <s v="Shampoo"/>
    <x v="1"/>
    <s v="Luminious Skincare"/>
    <x v="10"/>
    <x v="1"/>
    <x v="4"/>
    <x v="3"/>
    <n v="35"/>
    <n v="189"/>
    <n v="63"/>
    <n v="329"/>
    <n v="329"/>
    <n v="1680"/>
  </r>
  <r>
    <s v="Shampoo"/>
    <x v="1"/>
    <s v="Luminious Skincare"/>
    <x v="10"/>
    <x v="1"/>
    <x v="4"/>
    <x v="4"/>
    <n v="14"/>
    <n v="56"/>
    <n v="77"/>
    <n v="385"/>
    <n v="224"/>
    <n v="1162"/>
  </r>
  <r>
    <s v="Shampoo"/>
    <x v="1"/>
    <s v="Luminious Skincare"/>
    <x v="10"/>
    <x v="1"/>
    <x v="4"/>
    <x v="7"/>
    <n v="28"/>
    <n v="154"/>
    <n v="105"/>
    <n v="539"/>
    <n v="196"/>
    <n v="1029"/>
  </r>
  <r>
    <s v="Shampoo"/>
    <x v="1"/>
    <s v="Luminious Skincare"/>
    <x v="10"/>
    <x v="1"/>
    <x v="4"/>
    <x v="8"/>
    <n v="14"/>
    <n v="84"/>
    <n v="119"/>
    <n v="623"/>
    <n v="182"/>
    <n v="959"/>
  </r>
  <r>
    <s v="Shampoo"/>
    <x v="1"/>
    <s v="Luminious Skincare"/>
    <x v="10"/>
    <x v="1"/>
    <x v="4"/>
    <x v="9"/>
    <n v="21"/>
    <n v="112"/>
    <n v="140"/>
    <n v="735"/>
    <n v="182"/>
    <n v="959"/>
  </r>
  <r>
    <s v="Shampoo"/>
    <x v="1"/>
    <s v="Luminious Skincare"/>
    <x v="10"/>
    <x v="1"/>
    <x v="4"/>
    <x v="10"/>
    <n v="14"/>
    <n v="56"/>
    <n v="154"/>
    <n v="791"/>
    <n v="168"/>
    <n v="854"/>
  </r>
  <r>
    <s v="Shampoo"/>
    <x v="1"/>
    <s v="Luminious Skincare"/>
    <x v="10"/>
    <x v="1"/>
    <x v="4"/>
    <x v="11"/>
    <n v="14"/>
    <n v="63"/>
    <n v="168"/>
    <n v="854"/>
    <n v="168"/>
    <n v="854"/>
  </r>
  <r>
    <s v="Shampoo"/>
    <x v="1"/>
    <s v="Luminious Skincare"/>
    <x v="10"/>
    <x v="1"/>
    <x v="5"/>
    <x v="0"/>
    <n v="42"/>
    <n v="203"/>
    <n v="42"/>
    <n v="203"/>
    <n v="196"/>
    <n v="987"/>
  </r>
  <r>
    <s v="Shampoo"/>
    <x v="1"/>
    <s v="Luminious Skincare"/>
    <x v="10"/>
    <x v="1"/>
    <x v="5"/>
    <x v="1"/>
    <n v="14"/>
    <n v="56"/>
    <n v="56"/>
    <n v="259"/>
    <n v="196"/>
    <n v="973"/>
  </r>
  <r>
    <s v="Shampoo"/>
    <x v="1"/>
    <s v="Luminious Skincare"/>
    <x v="10"/>
    <x v="1"/>
    <x v="5"/>
    <x v="2"/>
    <n v="21"/>
    <n v="112"/>
    <n v="77"/>
    <n v="371"/>
    <n v="217"/>
    <n v="1085"/>
  </r>
  <r>
    <s v="Shampoo"/>
    <x v="1"/>
    <s v="Luminious Skincare"/>
    <x v="10"/>
    <x v="2"/>
    <x v="0"/>
    <x v="0"/>
    <n v="1155"/>
    <n v="5747"/>
    <n v="1155"/>
    <n v="5747"/>
    <n v="1155"/>
    <n v="5747"/>
  </r>
  <r>
    <s v="Shampoo"/>
    <x v="1"/>
    <s v="Luminious Skincare"/>
    <x v="10"/>
    <x v="2"/>
    <x v="0"/>
    <x v="1"/>
    <n v="1316"/>
    <n v="6545"/>
    <n v="2471"/>
    <n v="12292"/>
    <n v="2471"/>
    <n v="12292"/>
  </r>
  <r>
    <s v="Shampoo"/>
    <x v="1"/>
    <s v="Luminious Skincare"/>
    <x v="10"/>
    <x v="2"/>
    <x v="0"/>
    <x v="2"/>
    <n v="1694"/>
    <n v="8365"/>
    <n v="4165"/>
    <n v="20657"/>
    <n v="4165"/>
    <n v="20657"/>
  </r>
  <r>
    <s v="Shampoo"/>
    <x v="1"/>
    <s v="Luminious Skincare"/>
    <x v="10"/>
    <x v="2"/>
    <x v="0"/>
    <x v="3"/>
    <n v="1820"/>
    <n v="8995"/>
    <n v="5985"/>
    <n v="29652"/>
    <n v="5985"/>
    <n v="29652"/>
  </r>
  <r>
    <s v="Shampoo"/>
    <x v="1"/>
    <s v="Luminious Skincare"/>
    <x v="10"/>
    <x v="2"/>
    <x v="0"/>
    <x v="4"/>
    <n v="1029"/>
    <n v="5075"/>
    <n v="7014"/>
    <n v="34727"/>
    <n v="7014"/>
    <n v="34727"/>
  </r>
  <r>
    <s v="Shampoo"/>
    <x v="1"/>
    <s v="Luminious Skincare"/>
    <x v="10"/>
    <x v="2"/>
    <x v="0"/>
    <x v="5"/>
    <n v="1834"/>
    <n v="9065"/>
    <n v="8848"/>
    <n v="43792"/>
    <n v="8848"/>
    <n v="43792"/>
  </r>
  <r>
    <s v="Shampoo"/>
    <x v="1"/>
    <s v="Luminious Skincare"/>
    <x v="10"/>
    <x v="2"/>
    <x v="0"/>
    <x v="6"/>
    <n v="1316"/>
    <n v="6524"/>
    <n v="10164"/>
    <n v="50316"/>
    <n v="10164"/>
    <n v="50316"/>
  </r>
  <r>
    <s v="Shampoo"/>
    <x v="1"/>
    <s v="Luminious Skincare"/>
    <x v="10"/>
    <x v="2"/>
    <x v="0"/>
    <x v="7"/>
    <n v="980"/>
    <n v="4858"/>
    <n v="11144"/>
    <n v="55174"/>
    <n v="11144"/>
    <n v="55174"/>
  </r>
  <r>
    <s v="Shampoo"/>
    <x v="1"/>
    <s v="Luminious Skincare"/>
    <x v="10"/>
    <x v="2"/>
    <x v="0"/>
    <x v="8"/>
    <n v="1246"/>
    <n v="6160"/>
    <n v="12390"/>
    <n v="61334"/>
    <n v="12390"/>
    <n v="61334"/>
  </r>
  <r>
    <s v="Shampoo"/>
    <x v="1"/>
    <s v="Luminious Skincare"/>
    <x v="10"/>
    <x v="2"/>
    <x v="0"/>
    <x v="9"/>
    <n v="1491"/>
    <n v="7350"/>
    <n v="13881"/>
    <n v="68684"/>
    <n v="13881"/>
    <n v="68684"/>
  </r>
  <r>
    <s v="Shampoo"/>
    <x v="1"/>
    <s v="Luminious Skincare"/>
    <x v="10"/>
    <x v="2"/>
    <x v="0"/>
    <x v="10"/>
    <n v="1547"/>
    <n v="7644"/>
    <n v="15428"/>
    <n v="76328"/>
    <n v="15428"/>
    <n v="76328"/>
  </r>
  <r>
    <s v="Shampoo"/>
    <x v="1"/>
    <s v="Luminious Skincare"/>
    <x v="10"/>
    <x v="2"/>
    <x v="0"/>
    <x v="11"/>
    <n v="973"/>
    <n v="4830"/>
    <n v="16401"/>
    <n v="81158"/>
    <n v="16401"/>
    <n v="81158"/>
  </r>
  <r>
    <s v="Shampoo"/>
    <x v="1"/>
    <s v="Luminious Skincare"/>
    <x v="10"/>
    <x v="2"/>
    <x v="1"/>
    <x v="0"/>
    <n v="1197"/>
    <n v="5908"/>
    <n v="1197"/>
    <n v="5908"/>
    <n v="16443"/>
    <n v="81319"/>
  </r>
  <r>
    <s v="Shampoo"/>
    <x v="1"/>
    <s v="Luminious Skincare"/>
    <x v="10"/>
    <x v="2"/>
    <x v="1"/>
    <x v="1"/>
    <n v="973"/>
    <n v="4830"/>
    <n v="2170"/>
    <n v="10738"/>
    <n v="16100"/>
    <n v="79604"/>
  </r>
  <r>
    <s v="Shampoo"/>
    <x v="1"/>
    <s v="Luminious Skincare"/>
    <x v="10"/>
    <x v="2"/>
    <x v="1"/>
    <x v="2"/>
    <n v="812"/>
    <n v="4025"/>
    <n v="2982"/>
    <n v="14763"/>
    <n v="15218"/>
    <n v="75264"/>
  </r>
  <r>
    <s v="Shampoo"/>
    <x v="1"/>
    <s v="Luminious Skincare"/>
    <x v="10"/>
    <x v="2"/>
    <x v="1"/>
    <x v="3"/>
    <n v="1162"/>
    <n v="5782"/>
    <n v="4144"/>
    <n v="20545"/>
    <n v="14560"/>
    <n v="72051"/>
  </r>
  <r>
    <s v="Shampoo"/>
    <x v="1"/>
    <s v="Luminious Skincare"/>
    <x v="10"/>
    <x v="2"/>
    <x v="1"/>
    <x v="4"/>
    <n v="854"/>
    <n v="4256"/>
    <n v="4998"/>
    <n v="24801"/>
    <n v="14385"/>
    <n v="71232"/>
  </r>
  <r>
    <s v="Shampoo"/>
    <x v="1"/>
    <s v="Luminious Skincare"/>
    <x v="10"/>
    <x v="2"/>
    <x v="1"/>
    <x v="5"/>
    <n v="1099"/>
    <n v="5432"/>
    <n v="6097"/>
    <n v="30233"/>
    <n v="13650"/>
    <n v="67599"/>
  </r>
  <r>
    <s v="Shampoo"/>
    <x v="1"/>
    <s v="Luminious Skincare"/>
    <x v="10"/>
    <x v="2"/>
    <x v="1"/>
    <x v="6"/>
    <n v="728"/>
    <n v="3591"/>
    <n v="6825"/>
    <n v="33824"/>
    <n v="13062"/>
    <n v="64666"/>
  </r>
  <r>
    <s v="Shampoo"/>
    <x v="1"/>
    <s v="Luminious Skincare"/>
    <x v="10"/>
    <x v="2"/>
    <x v="1"/>
    <x v="7"/>
    <n v="770"/>
    <n v="3822"/>
    <n v="7595"/>
    <n v="37646"/>
    <n v="12852"/>
    <n v="63630"/>
  </r>
  <r>
    <s v="Shampoo"/>
    <x v="1"/>
    <s v="Luminious Skincare"/>
    <x v="10"/>
    <x v="2"/>
    <x v="1"/>
    <x v="8"/>
    <n v="1169"/>
    <n v="5803"/>
    <n v="8764"/>
    <n v="43449"/>
    <n v="12775"/>
    <n v="63273"/>
  </r>
  <r>
    <s v="Shampoo"/>
    <x v="1"/>
    <s v="Luminious Skincare"/>
    <x v="10"/>
    <x v="2"/>
    <x v="1"/>
    <x v="9"/>
    <n v="644"/>
    <n v="3192"/>
    <n v="9408"/>
    <n v="46641"/>
    <n v="11928"/>
    <n v="59115"/>
  </r>
  <r>
    <s v="Shampoo"/>
    <x v="1"/>
    <s v="Luminious Skincare"/>
    <x v="10"/>
    <x v="2"/>
    <x v="1"/>
    <x v="10"/>
    <n v="147"/>
    <n v="728"/>
    <n v="9555"/>
    <n v="47369"/>
    <n v="10528"/>
    <n v="52199"/>
  </r>
  <r>
    <s v="Shampoo"/>
    <x v="1"/>
    <s v="Luminious Skincare"/>
    <x v="10"/>
    <x v="2"/>
    <x v="1"/>
    <x v="11"/>
    <n v="119"/>
    <n v="595"/>
    <n v="9674"/>
    <n v="47964"/>
    <n v="9674"/>
    <n v="47964"/>
  </r>
  <r>
    <s v="Shampoo"/>
    <x v="1"/>
    <s v="Luminious Skincare"/>
    <x v="10"/>
    <x v="2"/>
    <x v="2"/>
    <x v="0"/>
    <n v="203"/>
    <n v="1022"/>
    <n v="203"/>
    <n v="1022"/>
    <n v="8680"/>
    <n v="43078"/>
  </r>
  <r>
    <s v="Shampoo"/>
    <x v="1"/>
    <s v="Luminious Skincare"/>
    <x v="10"/>
    <x v="2"/>
    <x v="2"/>
    <x v="1"/>
    <n v="21"/>
    <n v="98"/>
    <n v="224"/>
    <n v="1120"/>
    <n v="7728"/>
    <n v="38346"/>
  </r>
  <r>
    <s v="Shampoo"/>
    <x v="1"/>
    <s v="Luminious Skincare"/>
    <x v="10"/>
    <x v="2"/>
    <x v="2"/>
    <x v="2"/>
    <n v="301"/>
    <n v="1505"/>
    <n v="525"/>
    <n v="2625"/>
    <n v="7217"/>
    <n v="35826"/>
  </r>
  <r>
    <s v="Shampoo"/>
    <x v="1"/>
    <s v="Luminious Skincare"/>
    <x v="10"/>
    <x v="2"/>
    <x v="2"/>
    <x v="3"/>
    <n v="182"/>
    <n v="910"/>
    <n v="707"/>
    <n v="3535"/>
    <n v="6237"/>
    <n v="30954"/>
  </r>
  <r>
    <s v="Shampoo"/>
    <x v="1"/>
    <s v="Luminious Skincare"/>
    <x v="10"/>
    <x v="2"/>
    <x v="2"/>
    <x v="4"/>
    <n v="119"/>
    <n v="567"/>
    <n v="826"/>
    <n v="4102"/>
    <n v="5502"/>
    <n v="27265"/>
  </r>
  <r>
    <s v="Shampoo"/>
    <x v="1"/>
    <s v="Luminious Skincare"/>
    <x v="10"/>
    <x v="2"/>
    <x v="2"/>
    <x v="5"/>
    <n v="56"/>
    <n v="280"/>
    <n v="882"/>
    <n v="4382"/>
    <n v="4459"/>
    <n v="22113"/>
  </r>
  <r>
    <s v="Shampoo"/>
    <x v="1"/>
    <s v="Luminious Skincare"/>
    <x v="10"/>
    <x v="2"/>
    <x v="2"/>
    <x v="6"/>
    <n v="56"/>
    <n v="308"/>
    <n v="938"/>
    <n v="4690"/>
    <n v="3787"/>
    <n v="18830"/>
  </r>
  <r>
    <s v="Shampoo"/>
    <x v="1"/>
    <s v="Luminious Skincare"/>
    <x v="10"/>
    <x v="2"/>
    <x v="2"/>
    <x v="7"/>
    <n v="63"/>
    <n v="343"/>
    <n v="1001"/>
    <n v="5033"/>
    <n v="3080"/>
    <n v="15351"/>
  </r>
  <r>
    <s v="Shampoo"/>
    <x v="1"/>
    <s v="Luminious Skincare"/>
    <x v="10"/>
    <x v="2"/>
    <x v="2"/>
    <x v="9"/>
    <n v="35"/>
    <n v="168"/>
    <n v="1036"/>
    <n v="5201"/>
    <n v="1302"/>
    <n v="6524"/>
  </r>
  <r>
    <s v="Shampoo"/>
    <x v="1"/>
    <s v="Luminious Skincare"/>
    <x v="10"/>
    <x v="2"/>
    <x v="3"/>
    <x v="0"/>
    <n v="28"/>
    <n v="133"/>
    <n v="28"/>
    <n v="133"/>
    <n v="861"/>
    <n v="4312"/>
  </r>
  <r>
    <s v="Shampoo"/>
    <x v="1"/>
    <s v="Luminious Skincare"/>
    <x v="10"/>
    <x v="2"/>
    <x v="3"/>
    <x v="1"/>
    <n v="21"/>
    <n v="119"/>
    <n v="49"/>
    <n v="252"/>
    <n v="861"/>
    <n v="4333"/>
  </r>
  <r>
    <s v="Shampoo"/>
    <x v="1"/>
    <s v="Luminious Skincare"/>
    <x v="10"/>
    <x v="2"/>
    <x v="3"/>
    <x v="2"/>
    <n v="14"/>
    <n v="84"/>
    <n v="63"/>
    <n v="336"/>
    <n v="574"/>
    <n v="2912"/>
  </r>
  <r>
    <s v="Shampoo"/>
    <x v="1"/>
    <s v="Luminious Skincare"/>
    <x v="10"/>
    <x v="2"/>
    <x v="3"/>
    <x v="3"/>
    <n v="21"/>
    <n v="119"/>
    <n v="84"/>
    <n v="455"/>
    <n v="413"/>
    <n v="2121"/>
  </r>
  <r>
    <s v="Shampoo"/>
    <x v="1"/>
    <s v="Luminious Skincare"/>
    <x v="10"/>
    <x v="2"/>
    <x v="3"/>
    <x v="4"/>
    <n v="42"/>
    <n v="231"/>
    <n v="126"/>
    <n v="686"/>
    <n v="336"/>
    <n v="1785"/>
  </r>
  <r>
    <s v="Shampoo"/>
    <x v="1"/>
    <s v="Luminious Skincare"/>
    <x v="10"/>
    <x v="2"/>
    <x v="3"/>
    <x v="5"/>
    <n v="42"/>
    <n v="210"/>
    <n v="168"/>
    <n v="896"/>
    <n v="322"/>
    <n v="1715"/>
  </r>
  <r>
    <s v="Shampoo"/>
    <x v="1"/>
    <s v="Luminious Skincare"/>
    <x v="10"/>
    <x v="2"/>
    <x v="3"/>
    <x v="6"/>
    <n v="21"/>
    <n v="119"/>
    <n v="189"/>
    <n v="1015"/>
    <n v="287"/>
    <n v="1526"/>
  </r>
  <r>
    <s v="Shampoo"/>
    <x v="1"/>
    <s v="Luminious Skincare"/>
    <x v="10"/>
    <x v="2"/>
    <x v="3"/>
    <x v="7"/>
    <n v="42"/>
    <n v="231"/>
    <n v="231"/>
    <n v="1246"/>
    <n v="266"/>
    <n v="1414"/>
  </r>
  <r>
    <s v="Shampoo"/>
    <x v="1"/>
    <s v="Luminious Skincare"/>
    <x v="10"/>
    <x v="2"/>
    <x v="3"/>
    <x v="8"/>
    <n v="203"/>
    <n v="1008"/>
    <n v="434"/>
    <n v="2254"/>
    <n v="469"/>
    <n v="2422"/>
  </r>
  <r>
    <s v="Shampoo"/>
    <x v="1"/>
    <s v="Luminious Skincare"/>
    <x v="10"/>
    <x v="2"/>
    <x v="3"/>
    <x v="9"/>
    <n v="21"/>
    <n v="119"/>
    <n v="455"/>
    <n v="2373"/>
    <n v="455"/>
    <n v="2373"/>
  </r>
  <r>
    <s v="Shampoo"/>
    <x v="1"/>
    <s v="Luminious Skincare"/>
    <x v="10"/>
    <x v="2"/>
    <x v="3"/>
    <x v="10"/>
    <n v="21"/>
    <n v="105"/>
    <n v="476"/>
    <n v="2478"/>
    <n v="476"/>
    <n v="2478"/>
  </r>
  <r>
    <s v="Shampoo"/>
    <x v="1"/>
    <s v="Luminious Skincare"/>
    <x v="10"/>
    <x v="2"/>
    <x v="4"/>
    <x v="1"/>
    <n v="35"/>
    <n v="175"/>
    <n v="35"/>
    <n v="175"/>
    <n v="462"/>
    <n v="2401"/>
  </r>
  <r>
    <s v="Shampoo"/>
    <x v="1"/>
    <s v="Luminious Skincare"/>
    <x v="10"/>
    <x v="2"/>
    <x v="4"/>
    <x v="3"/>
    <n v="112"/>
    <n v="560"/>
    <n v="147"/>
    <n v="735"/>
    <n v="539"/>
    <n v="2758"/>
  </r>
  <r>
    <s v="Shampoo"/>
    <x v="1"/>
    <s v="Luminious Skincare"/>
    <x v="10"/>
    <x v="2"/>
    <x v="4"/>
    <x v="5"/>
    <n v="21"/>
    <n v="105"/>
    <n v="168"/>
    <n v="840"/>
    <n v="476"/>
    <n v="2422"/>
  </r>
  <r>
    <s v="Shampoo"/>
    <x v="1"/>
    <s v="Luminious Skincare"/>
    <x v="10"/>
    <x v="2"/>
    <x v="4"/>
    <x v="6"/>
    <n v="21"/>
    <n v="98"/>
    <n v="189"/>
    <n v="938"/>
    <n v="476"/>
    <n v="2401"/>
  </r>
  <r>
    <s v="Shampoo"/>
    <x v="1"/>
    <s v="Luminious Skincare"/>
    <x v="10"/>
    <x v="2"/>
    <x v="4"/>
    <x v="8"/>
    <n v="14"/>
    <n v="84"/>
    <n v="203"/>
    <n v="1022"/>
    <n v="245"/>
    <n v="1246"/>
  </r>
  <r>
    <s v="Shampoo"/>
    <x v="1"/>
    <s v="Luminious Skincare"/>
    <x v="10"/>
    <x v="2"/>
    <x v="4"/>
    <x v="9"/>
    <n v="42"/>
    <n v="224"/>
    <n v="245"/>
    <n v="1246"/>
    <n v="266"/>
    <n v="1351"/>
  </r>
  <r>
    <s v="Shampoo"/>
    <x v="1"/>
    <s v="Luminious Skincare"/>
    <x v="10"/>
    <x v="2"/>
    <x v="4"/>
    <x v="10"/>
    <n v="14"/>
    <n v="84"/>
    <n v="259"/>
    <n v="1330"/>
    <n v="259"/>
    <n v="1330"/>
  </r>
  <r>
    <s v="Shampoo"/>
    <x v="1"/>
    <s v="Luminious Skincare"/>
    <x v="10"/>
    <x v="2"/>
    <x v="5"/>
    <x v="1"/>
    <n v="28"/>
    <n v="147"/>
    <n v="28"/>
    <n v="147"/>
    <n v="252"/>
    <n v="1302"/>
  </r>
  <r>
    <s v="Shampoo"/>
    <x v="1"/>
    <s v="Sustaina"/>
    <x v="11"/>
    <x v="0"/>
    <x v="0"/>
    <x v="0"/>
    <n v="5691"/>
    <n v="46690"/>
    <n v="5691"/>
    <n v="46690"/>
    <n v="5691"/>
    <n v="46690"/>
  </r>
  <r>
    <s v="Shampoo"/>
    <x v="1"/>
    <s v="Sustaina"/>
    <x v="11"/>
    <x v="0"/>
    <x v="0"/>
    <x v="1"/>
    <n v="5117"/>
    <n v="41944"/>
    <n v="10808"/>
    <n v="88634"/>
    <n v="10808"/>
    <n v="88634"/>
  </r>
  <r>
    <s v="Shampoo"/>
    <x v="1"/>
    <s v="Sustaina"/>
    <x v="11"/>
    <x v="0"/>
    <x v="0"/>
    <x v="2"/>
    <n v="6230"/>
    <n v="51107"/>
    <n v="17038"/>
    <n v="139741"/>
    <n v="17038"/>
    <n v="139741"/>
  </r>
  <r>
    <s v="Shampoo"/>
    <x v="1"/>
    <s v="Sustaina"/>
    <x v="11"/>
    <x v="0"/>
    <x v="0"/>
    <x v="3"/>
    <n v="4690"/>
    <n v="38402"/>
    <n v="21728"/>
    <n v="178143"/>
    <n v="21728"/>
    <n v="178143"/>
  </r>
  <r>
    <s v="Shampoo"/>
    <x v="1"/>
    <s v="Sustaina"/>
    <x v="11"/>
    <x v="0"/>
    <x v="0"/>
    <x v="4"/>
    <n v="5138"/>
    <n v="42084"/>
    <n v="26866"/>
    <n v="220227"/>
    <n v="26866"/>
    <n v="220227"/>
  </r>
  <r>
    <s v="Shampoo"/>
    <x v="1"/>
    <s v="Sustaina"/>
    <x v="11"/>
    <x v="0"/>
    <x v="0"/>
    <x v="5"/>
    <n v="5537"/>
    <n v="45409"/>
    <n v="32403"/>
    <n v="265636"/>
    <n v="32403"/>
    <n v="265636"/>
  </r>
  <r>
    <s v="Shampoo"/>
    <x v="1"/>
    <s v="Sustaina"/>
    <x v="11"/>
    <x v="0"/>
    <x v="0"/>
    <x v="6"/>
    <n v="5789"/>
    <n v="47474"/>
    <n v="38192"/>
    <n v="313110"/>
    <n v="38192"/>
    <n v="313110"/>
  </r>
  <r>
    <s v="Shampoo"/>
    <x v="1"/>
    <s v="Sustaina"/>
    <x v="11"/>
    <x v="0"/>
    <x v="0"/>
    <x v="7"/>
    <n v="4592"/>
    <n v="37660"/>
    <n v="42784"/>
    <n v="350770"/>
    <n v="42784"/>
    <n v="350770"/>
  </r>
  <r>
    <s v="Shampoo"/>
    <x v="1"/>
    <s v="Sustaina"/>
    <x v="11"/>
    <x v="0"/>
    <x v="0"/>
    <x v="8"/>
    <n v="4627"/>
    <n v="37975"/>
    <n v="47411"/>
    <n v="388745"/>
    <n v="47411"/>
    <n v="388745"/>
  </r>
  <r>
    <s v="Shampoo"/>
    <x v="1"/>
    <s v="Sustaina"/>
    <x v="11"/>
    <x v="0"/>
    <x v="0"/>
    <x v="9"/>
    <n v="5278"/>
    <n v="43302"/>
    <n v="52689"/>
    <n v="432047"/>
    <n v="52689"/>
    <n v="432047"/>
  </r>
  <r>
    <s v="Shampoo"/>
    <x v="1"/>
    <s v="Sustaina"/>
    <x v="11"/>
    <x v="0"/>
    <x v="0"/>
    <x v="10"/>
    <n v="4431"/>
    <n v="36309"/>
    <n v="57120"/>
    <n v="468356"/>
    <n v="57120"/>
    <n v="468356"/>
  </r>
  <r>
    <s v="Shampoo"/>
    <x v="1"/>
    <s v="Sustaina"/>
    <x v="11"/>
    <x v="0"/>
    <x v="0"/>
    <x v="11"/>
    <n v="4473"/>
    <n v="36743"/>
    <n v="61593"/>
    <n v="505099"/>
    <n v="61593"/>
    <n v="505099"/>
  </r>
  <r>
    <s v="Shampoo"/>
    <x v="1"/>
    <s v="Sustaina"/>
    <x v="11"/>
    <x v="0"/>
    <x v="1"/>
    <x v="0"/>
    <n v="5362"/>
    <n v="43953"/>
    <n v="5362"/>
    <n v="43953"/>
    <n v="61264"/>
    <n v="502362"/>
  </r>
  <r>
    <s v="Shampoo"/>
    <x v="1"/>
    <s v="Sustaina"/>
    <x v="11"/>
    <x v="0"/>
    <x v="1"/>
    <x v="1"/>
    <n v="4200"/>
    <n v="35147"/>
    <n v="9562"/>
    <n v="79100"/>
    <n v="60347"/>
    <n v="495565"/>
  </r>
  <r>
    <s v="Shampoo"/>
    <x v="1"/>
    <s v="Sustaina"/>
    <x v="11"/>
    <x v="0"/>
    <x v="1"/>
    <x v="2"/>
    <n v="5586"/>
    <n v="46760"/>
    <n v="15148"/>
    <n v="125860"/>
    <n v="59703"/>
    <n v="491218"/>
  </r>
  <r>
    <s v="Shampoo"/>
    <x v="1"/>
    <s v="Sustaina"/>
    <x v="11"/>
    <x v="0"/>
    <x v="1"/>
    <x v="3"/>
    <n v="5243"/>
    <n v="43897"/>
    <n v="20391"/>
    <n v="169757"/>
    <n v="60256"/>
    <n v="496713"/>
  </r>
  <r>
    <s v="Shampoo"/>
    <x v="1"/>
    <s v="Sustaina"/>
    <x v="11"/>
    <x v="0"/>
    <x v="1"/>
    <x v="4"/>
    <n v="4690"/>
    <n v="39270"/>
    <n v="25081"/>
    <n v="209027"/>
    <n v="59808"/>
    <n v="493899"/>
  </r>
  <r>
    <s v="Shampoo"/>
    <x v="1"/>
    <s v="Sustaina"/>
    <x v="11"/>
    <x v="0"/>
    <x v="1"/>
    <x v="5"/>
    <n v="5152"/>
    <n v="43078"/>
    <n v="30233"/>
    <n v="252105"/>
    <n v="59423"/>
    <n v="491568"/>
  </r>
  <r>
    <s v="Shampoo"/>
    <x v="1"/>
    <s v="Sustaina"/>
    <x v="11"/>
    <x v="0"/>
    <x v="1"/>
    <x v="6"/>
    <n v="4284"/>
    <n v="35826"/>
    <n v="34517"/>
    <n v="287931"/>
    <n v="57918"/>
    <n v="479920"/>
  </r>
  <r>
    <s v="Shampoo"/>
    <x v="1"/>
    <s v="Sustaina"/>
    <x v="11"/>
    <x v="0"/>
    <x v="1"/>
    <x v="7"/>
    <n v="3752"/>
    <n v="31360"/>
    <n v="38269"/>
    <n v="319291"/>
    <n v="57078"/>
    <n v="473620"/>
  </r>
  <r>
    <s v="Shampoo"/>
    <x v="1"/>
    <s v="Sustaina"/>
    <x v="11"/>
    <x v="0"/>
    <x v="1"/>
    <x v="8"/>
    <n v="5173"/>
    <n v="43281"/>
    <n v="43442"/>
    <n v="362572"/>
    <n v="57624"/>
    <n v="478926"/>
  </r>
  <r>
    <s v="Shampoo"/>
    <x v="1"/>
    <s v="Sustaina"/>
    <x v="11"/>
    <x v="0"/>
    <x v="1"/>
    <x v="9"/>
    <n v="5082"/>
    <n v="42476"/>
    <n v="48524"/>
    <n v="405048"/>
    <n v="57428"/>
    <n v="478100"/>
  </r>
  <r>
    <s v="Shampoo"/>
    <x v="1"/>
    <s v="Sustaina"/>
    <x v="11"/>
    <x v="0"/>
    <x v="1"/>
    <x v="10"/>
    <n v="5271"/>
    <n v="44135"/>
    <n v="53795"/>
    <n v="449183"/>
    <n v="58268"/>
    <n v="485926"/>
  </r>
  <r>
    <s v="Shampoo"/>
    <x v="1"/>
    <s v="Sustaina"/>
    <x v="11"/>
    <x v="0"/>
    <x v="1"/>
    <x v="11"/>
    <n v="4403"/>
    <n v="36897"/>
    <n v="58198"/>
    <n v="486080"/>
    <n v="58198"/>
    <n v="486080"/>
  </r>
  <r>
    <s v="Shampoo"/>
    <x v="1"/>
    <s v="Sustaina"/>
    <x v="11"/>
    <x v="0"/>
    <x v="2"/>
    <x v="0"/>
    <n v="5425"/>
    <n v="45388"/>
    <n v="5425"/>
    <n v="45388"/>
    <n v="58261"/>
    <n v="487515"/>
  </r>
  <r>
    <s v="Shampoo"/>
    <x v="1"/>
    <s v="Sustaina"/>
    <x v="11"/>
    <x v="0"/>
    <x v="2"/>
    <x v="1"/>
    <n v="3836"/>
    <n v="32151"/>
    <n v="9261"/>
    <n v="77539"/>
    <n v="57897"/>
    <n v="484519"/>
  </r>
  <r>
    <s v="Shampoo"/>
    <x v="1"/>
    <s v="Sustaina"/>
    <x v="11"/>
    <x v="0"/>
    <x v="2"/>
    <x v="2"/>
    <n v="4109"/>
    <n v="34377"/>
    <n v="13370"/>
    <n v="111916"/>
    <n v="56420"/>
    <n v="472136"/>
  </r>
  <r>
    <s v="Shampoo"/>
    <x v="1"/>
    <s v="Sustaina"/>
    <x v="11"/>
    <x v="0"/>
    <x v="2"/>
    <x v="3"/>
    <n v="5068"/>
    <n v="42392"/>
    <n v="18438"/>
    <n v="154308"/>
    <n v="56245"/>
    <n v="470631"/>
  </r>
  <r>
    <s v="Shampoo"/>
    <x v="1"/>
    <s v="Sustaina"/>
    <x v="11"/>
    <x v="0"/>
    <x v="2"/>
    <x v="4"/>
    <n v="3577"/>
    <n v="29890"/>
    <n v="22015"/>
    <n v="184198"/>
    <n v="55132"/>
    <n v="461251"/>
  </r>
  <r>
    <s v="Shampoo"/>
    <x v="1"/>
    <s v="Sustaina"/>
    <x v="11"/>
    <x v="0"/>
    <x v="2"/>
    <x v="5"/>
    <n v="3857"/>
    <n v="32270"/>
    <n v="25872"/>
    <n v="216468"/>
    <n v="53837"/>
    <n v="450443"/>
  </r>
  <r>
    <s v="Shampoo"/>
    <x v="1"/>
    <s v="Sustaina"/>
    <x v="11"/>
    <x v="0"/>
    <x v="2"/>
    <x v="6"/>
    <n v="4501"/>
    <n v="37660"/>
    <n v="30373"/>
    <n v="254128"/>
    <n v="54054"/>
    <n v="452277"/>
  </r>
  <r>
    <s v="Shampoo"/>
    <x v="1"/>
    <s v="Sustaina"/>
    <x v="11"/>
    <x v="0"/>
    <x v="2"/>
    <x v="7"/>
    <n v="4403"/>
    <n v="36876"/>
    <n v="34776"/>
    <n v="291004"/>
    <n v="54705"/>
    <n v="457793"/>
  </r>
  <r>
    <s v="Shampoo"/>
    <x v="1"/>
    <s v="Sustaina"/>
    <x v="11"/>
    <x v="0"/>
    <x v="2"/>
    <x v="8"/>
    <n v="3969"/>
    <n v="33229"/>
    <n v="38745"/>
    <n v="324233"/>
    <n v="53501"/>
    <n v="447741"/>
  </r>
  <r>
    <s v="Shampoo"/>
    <x v="1"/>
    <s v="Sustaina"/>
    <x v="11"/>
    <x v="0"/>
    <x v="2"/>
    <x v="9"/>
    <n v="5684"/>
    <n v="47593"/>
    <n v="44429"/>
    <n v="371826"/>
    <n v="54103"/>
    <n v="452858"/>
  </r>
  <r>
    <s v="Shampoo"/>
    <x v="1"/>
    <s v="Sustaina"/>
    <x v="11"/>
    <x v="0"/>
    <x v="2"/>
    <x v="10"/>
    <n v="4781"/>
    <n v="40047"/>
    <n v="49210"/>
    <n v="411873"/>
    <n v="53613"/>
    <n v="448770"/>
  </r>
  <r>
    <s v="Shampoo"/>
    <x v="1"/>
    <s v="Sustaina"/>
    <x v="11"/>
    <x v="0"/>
    <x v="2"/>
    <x v="11"/>
    <n v="5397"/>
    <n v="45185"/>
    <n v="54607"/>
    <n v="457058"/>
    <n v="54607"/>
    <n v="457058"/>
  </r>
  <r>
    <s v="Shampoo"/>
    <x v="1"/>
    <s v="Sustaina"/>
    <x v="11"/>
    <x v="0"/>
    <x v="3"/>
    <x v="0"/>
    <n v="4060"/>
    <n v="33964"/>
    <n v="4060"/>
    <n v="33964"/>
    <n v="53242"/>
    <n v="445634"/>
  </r>
  <r>
    <s v="Shampoo"/>
    <x v="1"/>
    <s v="Sustaina"/>
    <x v="11"/>
    <x v="0"/>
    <x v="3"/>
    <x v="1"/>
    <n v="4690"/>
    <n v="39256"/>
    <n v="8750"/>
    <n v="73220"/>
    <n v="54096"/>
    <n v="452739"/>
  </r>
  <r>
    <s v="Shampoo"/>
    <x v="1"/>
    <s v="Sustaina"/>
    <x v="11"/>
    <x v="0"/>
    <x v="3"/>
    <x v="2"/>
    <n v="4508"/>
    <n v="37779"/>
    <n v="13258"/>
    <n v="110999"/>
    <n v="54495"/>
    <n v="456141"/>
  </r>
  <r>
    <s v="Shampoo"/>
    <x v="1"/>
    <s v="Sustaina"/>
    <x v="11"/>
    <x v="0"/>
    <x v="3"/>
    <x v="3"/>
    <n v="4886"/>
    <n v="40880"/>
    <n v="18144"/>
    <n v="151879"/>
    <n v="54313"/>
    <n v="454629"/>
  </r>
  <r>
    <s v="Shampoo"/>
    <x v="1"/>
    <s v="Sustaina"/>
    <x v="11"/>
    <x v="0"/>
    <x v="3"/>
    <x v="4"/>
    <n v="4592"/>
    <n v="38430"/>
    <n v="22736"/>
    <n v="190309"/>
    <n v="55328"/>
    <n v="463169"/>
  </r>
  <r>
    <s v="Shampoo"/>
    <x v="1"/>
    <s v="Sustaina"/>
    <x v="11"/>
    <x v="0"/>
    <x v="3"/>
    <x v="5"/>
    <n v="4039"/>
    <n v="33789"/>
    <n v="26775"/>
    <n v="224098"/>
    <n v="55510"/>
    <n v="464688"/>
  </r>
  <r>
    <s v="Shampoo"/>
    <x v="1"/>
    <s v="Sustaina"/>
    <x v="11"/>
    <x v="0"/>
    <x v="3"/>
    <x v="6"/>
    <n v="4277"/>
    <n v="35742"/>
    <n v="31052"/>
    <n v="259840"/>
    <n v="55286"/>
    <n v="462770"/>
  </r>
  <r>
    <s v="Shampoo"/>
    <x v="1"/>
    <s v="Sustaina"/>
    <x v="11"/>
    <x v="0"/>
    <x v="3"/>
    <x v="7"/>
    <n v="4431"/>
    <n v="37030"/>
    <n v="35483"/>
    <n v="296870"/>
    <n v="55314"/>
    <n v="462924"/>
  </r>
  <r>
    <s v="Shampoo"/>
    <x v="1"/>
    <s v="Sustaina"/>
    <x v="11"/>
    <x v="0"/>
    <x v="3"/>
    <x v="8"/>
    <n v="4417"/>
    <n v="36946"/>
    <n v="39900"/>
    <n v="333816"/>
    <n v="55762"/>
    <n v="466641"/>
  </r>
  <r>
    <s v="Shampoo"/>
    <x v="1"/>
    <s v="Sustaina"/>
    <x v="11"/>
    <x v="0"/>
    <x v="3"/>
    <x v="9"/>
    <n v="5236"/>
    <n v="43792"/>
    <n v="45136"/>
    <n v="377608"/>
    <n v="55314"/>
    <n v="462840"/>
  </r>
  <r>
    <s v="Shampoo"/>
    <x v="1"/>
    <s v="Sustaina"/>
    <x v="11"/>
    <x v="0"/>
    <x v="3"/>
    <x v="10"/>
    <n v="4592"/>
    <n v="38437"/>
    <n v="49728"/>
    <n v="416045"/>
    <n v="55125"/>
    <n v="461230"/>
  </r>
  <r>
    <s v="Shampoo"/>
    <x v="1"/>
    <s v="Sustaina"/>
    <x v="11"/>
    <x v="0"/>
    <x v="3"/>
    <x v="11"/>
    <n v="4809"/>
    <n v="40180"/>
    <n v="54537"/>
    <n v="456225"/>
    <n v="54537"/>
    <n v="456225"/>
  </r>
  <r>
    <s v="Shampoo"/>
    <x v="1"/>
    <s v="Sustaina"/>
    <x v="11"/>
    <x v="0"/>
    <x v="4"/>
    <x v="0"/>
    <n v="3339"/>
    <n v="28385"/>
    <n v="3339"/>
    <n v="28385"/>
    <n v="53816"/>
    <n v="450646"/>
  </r>
  <r>
    <s v="Shampoo"/>
    <x v="1"/>
    <s v="Sustaina"/>
    <x v="11"/>
    <x v="0"/>
    <x v="4"/>
    <x v="1"/>
    <n v="3773"/>
    <n v="33089"/>
    <n v="7112"/>
    <n v="61474"/>
    <n v="52899"/>
    <n v="444479"/>
  </r>
  <r>
    <s v="Shampoo"/>
    <x v="1"/>
    <s v="Sustaina"/>
    <x v="11"/>
    <x v="0"/>
    <x v="4"/>
    <x v="2"/>
    <n v="3514"/>
    <n v="30765"/>
    <n v="10626"/>
    <n v="92239"/>
    <n v="51905"/>
    <n v="437465"/>
  </r>
  <r>
    <s v="Shampoo"/>
    <x v="1"/>
    <s v="Sustaina"/>
    <x v="11"/>
    <x v="0"/>
    <x v="4"/>
    <x v="3"/>
    <n v="3374"/>
    <n v="29575"/>
    <n v="14000"/>
    <n v="121814"/>
    <n v="50393"/>
    <n v="426160"/>
  </r>
  <r>
    <s v="Shampoo"/>
    <x v="1"/>
    <s v="Sustaina"/>
    <x v="11"/>
    <x v="0"/>
    <x v="4"/>
    <x v="4"/>
    <n v="3857"/>
    <n v="33726"/>
    <n v="17857"/>
    <n v="155540"/>
    <n v="49658"/>
    <n v="421456"/>
  </r>
  <r>
    <s v="Shampoo"/>
    <x v="1"/>
    <s v="Sustaina"/>
    <x v="11"/>
    <x v="0"/>
    <x v="4"/>
    <x v="5"/>
    <n v="3801"/>
    <n v="33299"/>
    <n v="21658"/>
    <n v="188839"/>
    <n v="49420"/>
    <n v="420966"/>
  </r>
  <r>
    <s v="Shampoo"/>
    <x v="1"/>
    <s v="Sustaina"/>
    <x v="11"/>
    <x v="0"/>
    <x v="4"/>
    <x v="6"/>
    <n v="3290"/>
    <n v="28770"/>
    <n v="24948"/>
    <n v="217609"/>
    <n v="48433"/>
    <n v="413994"/>
  </r>
  <r>
    <s v="Shampoo"/>
    <x v="1"/>
    <s v="Sustaina"/>
    <x v="11"/>
    <x v="0"/>
    <x v="4"/>
    <x v="7"/>
    <n v="3906"/>
    <n v="34174"/>
    <n v="28854"/>
    <n v="251783"/>
    <n v="47908"/>
    <n v="411138"/>
  </r>
  <r>
    <s v="Shampoo"/>
    <x v="1"/>
    <s v="Sustaina"/>
    <x v="11"/>
    <x v="0"/>
    <x v="4"/>
    <x v="8"/>
    <n v="3206"/>
    <n v="28686"/>
    <n v="32060"/>
    <n v="280469"/>
    <n v="46697"/>
    <n v="402878"/>
  </r>
  <r>
    <s v="Shampoo"/>
    <x v="1"/>
    <s v="Sustaina"/>
    <x v="11"/>
    <x v="0"/>
    <x v="4"/>
    <x v="9"/>
    <n v="3787"/>
    <n v="34027"/>
    <n v="35847"/>
    <n v="314496"/>
    <n v="45248"/>
    <n v="393113"/>
  </r>
  <r>
    <s v="Shampoo"/>
    <x v="1"/>
    <s v="Sustaina"/>
    <x v="11"/>
    <x v="0"/>
    <x v="4"/>
    <x v="10"/>
    <n v="4004"/>
    <n v="36022"/>
    <n v="39851"/>
    <n v="350518"/>
    <n v="44660"/>
    <n v="390698"/>
  </r>
  <r>
    <s v="Shampoo"/>
    <x v="1"/>
    <s v="Sustaina"/>
    <x v="11"/>
    <x v="0"/>
    <x v="4"/>
    <x v="11"/>
    <n v="3577"/>
    <n v="32109"/>
    <n v="43428"/>
    <n v="382627"/>
    <n v="43428"/>
    <n v="382627"/>
  </r>
  <r>
    <s v="Shampoo"/>
    <x v="1"/>
    <s v="Sustaina"/>
    <x v="11"/>
    <x v="0"/>
    <x v="5"/>
    <x v="0"/>
    <n v="3836"/>
    <n v="34531"/>
    <n v="3836"/>
    <n v="34531"/>
    <n v="43925"/>
    <n v="388773"/>
  </r>
  <r>
    <s v="Shampoo"/>
    <x v="1"/>
    <s v="Sustaina"/>
    <x v="11"/>
    <x v="0"/>
    <x v="5"/>
    <x v="1"/>
    <n v="3199"/>
    <n v="28756"/>
    <n v="7035"/>
    <n v="63287"/>
    <n v="43351"/>
    <n v="384440"/>
  </r>
  <r>
    <s v="Shampoo"/>
    <x v="1"/>
    <s v="Sustaina"/>
    <x v="11"/>
    <x v="0"/>
    <x v="5"/>
    <x v="2"/>
    <n v="4060"/>
    <n v="36533"/>
    <n v="11095"/>
    <n v="99820"/>
    <n v="43897"/>
    <n v="390208"/>
  </r>
  <r>
    <s v="Shampoo"/>
    <x v="1"/>
    <s v="Sustaina"/>
    <x v="11"/>
    <x v="1"/>
    <x v="0"/>
    <x v="0"/>
    <n v="1113"/>
    <n v="9079"/>
    <n v="1113"/>
    <n v="9079"/>
    <n v="1113"/>
    <n v="9079"/>
  </r>
  <r>
    <s v="Shampoo"/>
    <x v="1"/>
    <s v="Sustaina"/>
    <x v="11"/>
    <x v="1"/>
    <x v="0"/>
    <x v="1"/>
    <n v="784"/>
    <n v="6440"/>
    <n v="1897"/>
    <n v="15519"/>
    <n v="1897"/>
    <n v="15519"/>
  </r>
  <r>
    <s v="Shampoo"/>
    <x v="1"/>
    <s v="Sustaina"/>
    <x v="11"/>
    <x v="1"/>
    <x v="0"/>
    <x v="2"/>
    <n v="1043"/>
    <n v="8498"/>
    <n v="2940"/>
    <n v="24017"/>
    <n v="2940"/>
    <n v="24017"/>
  </r>
  <r>
    <s v="Shampoo"/>
    <x v="1"/>
    <s v="Sustaina"/>
    <x v="11"/>
    <x v="1"/>
    <x v="0"/>
    <x v="3"/>
    <n v="518"/>
    <n v="4284"/>
    <n v="3458"/>
    <n v="28301"/>
    <n v="3458"/>
    <n v="28301"/>
  </r>
  <r>
    <s v="Shampoo"/>
    <x v="1"/>
    <s v="Sustaina"/>
    <x v="11"/>
    <x v="1"/>
    <x v="0"/>
    <x v="4"/>
    <n v="1218"/>
    <n v="10003"/>
    <n v="4676"/>
    <n v="38304"/>
    <n v="4676"/>
    <n v="38304"/>
  </r>
  <r>
    <s v="Shampoo"/>
    <x v="1"/>
    <s v="Sustaina"/>
    <x v="11"/>
    <x v="1"/>
    <x v="0"/>
    <x v="5"/>
    <n v="1029"/>
    <n v="8442"/>
    <n v="5705"/>
    <n v="46746"/>
    <n v="5705"/>
    <n v="46746"/>
  </r>
  <r>
    <s v="Shampoo"/>
    <x v="1"/>
    <s v="Sustaina"/>
    <x v="11"/>
    <x v="1"/>
    <x v="0"/>
    <x v="6"/>
    <n v="1491"/>
    <n v="12278"/>
    <n v="7196"/>
    <n v="59024"/>
    <n v="7196"/>
    <n v="59024"/>
  </r>
  <r>
    <s v="Shampoo"/>
    <x v="1"/>
    <s v="Sustaina"/>
    <x v="11"/>
    <x v="1"/>
    <x v="0"/>
    <x v="7"/>
    <n v="672"/>
    <n v="5579"/>
    <n v="7868"/>
    <n v="64603"/>
    <n v="7868"/>
    <n v="64603"/>
  </r>
  <r>
    <s v="Shampoo"/>
    <x v="1"/>
    <s v="Sustaina"/>
    <x v="11"/>
    <x v="1"/>
    <x v="0"/>
    <x v="8"/>
    <n v="910"/>
    <n v="7518"/>
    <n v="8778"/>
    <n v="72121"/>
    <n v="8778"/>
    <n v="72121"/>
  </r>
  <r>
    <s v="Shampoo"/>
    <x v="1"/>
    <s v="Sustaina"/>
    <x v="11"/>
    <x v="1"/>
    <x v="0"/>
    <x v="9"/>
    <n v="1358"/>
    <n v="11137"/>
    <n v="10136"/>
    <n v="83258"/>
    <n v="10136"/>
    <n v="83258"/>
  </r>
  <r>
    <s v="Shampoo"/>
    <x v="1"/>
    <s v="Sustaina"/>
    <x v="11"/>
    <x v="1"/>
    <x v="0"/>
    <x v="10"/>
    <n v="602"/>
    <n v="4970"/>
    <n v="10738"/>
    <n v="88228"/>
    <n v="10738"/>
    <n v="88228"/>
  </r>
  <r>
    <s v="Shampoo"/>
    <x v="1"/>
    <s v="Sustaina"/>
    <x v="11"/>
    <x v="1"/>
    <x v="0"/>
    <x v="11"/>
    <n v="1197"/>
    <n v="9793"/>
    <n v="11935"/>
    <n v="98021"/>
    <n v="11935"/>
    <n v="98021"/>
  </r>
  <r>
    <s v="Shampoo"/>
    <x v="1"/>
    <s v="Sustaina"/>
    <x v="11"/>
    <x v="1"/>
    <x v="1"/>
    <x v="0"/>
    <n v="1064"/>
    <n v="8722"/>
    <n v="1064"/>
    <n v="8722"/>
    <n v="11886"/>
    <n v="97664"/>
  </r>
  <r>
    <s v="Shampoo"/>
    <x v="1"/>
    <s v="Sustaina"/>
    <x v="11"/>
    <x v="1"/>
    <x v="1"/>
    <x v="1"/>
    <n v="945"/>
    <n v="7882"/>
    <n v="2009"/>
    <n v="16604"/>
    <n v="12047"/>
    <n v="99106"/>
  </r>
  <r>
    <s v="Shampoo"/>
    <x v="1"/>
    <s v="Sustaina"/>
    <x v="11"/>
    <x v="1"/>
    <x v="1"/>
    <x v="2"/>
    <n v="1218"/>
    <n v="10192"/>
    <n v="3227"/>
    <n v="26796"/>
    <n v="12222"/>
    <n v="100800"/>
  </r>
  <r>
    <s v="Shampoo"/>
    <x v="1"/>
    <s v="Sustaina"/>
    <x v="11"/>
    <x v="1"/>
    <x v="1"/>
    <x v="3"/>
    <n v="462"/>
    <n v="3822"/>
    <n v="3689"/>
    <n v="30618"/>
    <n v="12166"/>
    <n v="100338"/>
  </r>
  <r>
    <s v="Shampoo"/>
    <x v="1"/>
    <s v="Sustaina"/>
    <x v="11"/>
    <x v="1"/>
    <x v="1"/>
    <x v="4"/>
    <n v="1659"/>
    <n v="13860"/>
    <n v="5348"/>
    <n v="44478"/>
    <n v="12607"/>
    <n v="104195"/>
  </r>
  <r>
    <s v="Shampoo"/>
    <x v="1"/>
    <s v="Sustaina"/>
    <x v="11"/>
    <x v="1"/>
    <x v="1"/>
    <x v="5"/>
    <n v="980"/>
    <n v="8260"/>
    <n v="6328"/>
    <n v="52738"/>
    <n v="12558"/>
    <n v="104013"/>
  </r>
  <r>
    <s v="Shampoo"/>
    <x v="1"/>
    <s v="Sustaina"/>
    <x v="11"/>
    <x v="1"/>
    <x v="1"/>
    <x v="6"/>
    <n v="1057"/>
    <n v="8855"/>
    <n v="7385"/>
    <n v="61593"/>
    <n v="12124"/>
    <n v="100590"/>
  </r>
  <r>
    <s v="Shampoo"/>
    <x v="1"/>
    <s v="Sustaina"/>
    <x v="11"/>
    <x v="1"/>
    <x v="1"/>
    <x v="7"/>
    <n v="1183"/>
    <n v="9954"/>
    <n v="8568"/>
    <n v="71547"/>
    <n v="12635"/>
    <n v="104965"/>
  </r>
  <r>
    <s v="Shampoo"/>
    <x v="1"/>
    <s v="Sustaina"/>
    <x v="11"/>
    <x v="1"/>
    <x v="1"/>
    <x v="8"/>
    <n v="1169"/>
    <n v="9779"/>
    <n v="9737"/>
    <n v="81326"/>
    <n v="12894"/>
    <n v="107226"/>
  </r>
  <r>
    <s v="Shampoo"/>
    <x v="1"/>
    <s v="Sustaina"/>
    <x v="11"/>
    <x v="1"/>
    <x v="1"/>
    <x v="9"/>
    <n v="1456"/>
    <n v="12229"/>
    <n v="11193"/>
    <n v="93555"/>
    <n v="12992"/>
    <n v="108318"/>
  </r>
  <r>
    <s v="Shampoo"/>
    <x v="1"/>
    <s v="Sustaina"/>
    <x v="11"/>
    <x v="1"/>
    <x v="1"/>
    <x v="10"/>
    <n v="1351"/>
    <n v="11270"/>
    <n v="12544"/>
    <n v="104825"/>
    <n v="13741"/>
    <n v="114618"/>
  </r>
  <r>
    <s v="Shampoo"/>
    <x v="1"/>
    <s v="Sustaina"/>
    <x v="11"/>
    <x v="1"/>
    <x v="1"/>
    <x v="11"/>
    <n v="1575"/>
    <n v="13139"/>
    <n v="14119"/>
    <n v="117964"/>
    <n v="14119"/>
    <n v="117964"/>
  </r>
  <r>
    <s v="Shampoo"/>
    <x v="1"/>
    <s v="Sustaina"/>
    <x v="11"/>
    <x v="1"/>
    <x v="2"/>
    <x v="0"/>
    <n v="1645"/>
    <n v="13741"/>
    <n v="1645"/>
    <n v="13741"/>
    <n v="14700"/>
    <n v="122983"/>
  </r>
  <r>
    <s v="Shampoo"/>
    <x v="1"/>
    <s v="Sustaina"/>
    <x v="11"/>
    <x v="1"/>
    <x v="2"/>
    <x v="1"/>
    <n v="1358"/>
    <n v="11375"/>
    <n v="3003"/>
    <n v="25116"/>
    <n v="15113"/>
    <n v="126476"/>
  </r>
  <r>
    <s v="Shampoo"/>
    <x v="1"/>
    <s v="Sustaina"/>
    <x v="11"/>
    <x v="1"/>
    <x v="2"/>
    <x v="2"/>
    <n v="1680"/>
    <n v="14098"/>
    <n v="4683"/>
    <n v="39214"/>
    <n v="15575"/>
    <n v="130382"/>
  </r>
  <r>
    <s v="Shampoo"/>
    <x v="1"/>
    <s v="Sustaina"/>
    <x v="11"/>
    <x v="1"/>
    <x v="2"/>
    <x v="3"/>
    <n v="1456"/>
    <n v="12215"/>
    <n v="6139"/>
    <n v="51429"/>
    <n v="16569"/>
    <n v="138775"/>
  </r>
  <r>
    <s v="Shampoo"/>
    <x v="1"/>
    <s v="Sustaina"/>
    <x v="11"/>
    <x v="1"/>
    <x v="2"/>
    <x v="4"/>
    <n v="994"/>
    <n v="8302"/>
    <n v="7133"/>
    <n v="59731"/>
    <n v="15904"/>
    <n v="133217"/>
  </r>
  <r>
    <s v="Shampoo"/>
    <x v="1"/>
    <s v="Sustaina"/>
    <x v="11"/>
    <x v="1"/>
    <x v="2"/>
    <x v="5"/>
    <n v="1470"/>
    <n v="12313"/>
    <n v="8603"/>
    <n v="72044"/>
    <n v="16394"/>
    <n v="137270"/>
  </r>
  <r>
    <s v="Shampoo"/>
    <x v="1"/>
    <s v="Sustaina"/>
    <x v="11"/>
    <x v="1"/>
    <x v="2"/>
    <x v="6"/>
    <n v="1358"/>
    <n v="11368"/>
    <n v="9961"/>
    <n v="83412"/>
    <n v="16695"/>
    <n v="139783"/>
  </r>
  <r>
    <s v="Shampoo"/>
    <x v="1"/>
    <s v="Sustaina"/>
    <x v="11"/>
    <x v="1"/>
    <x v="2"/>
    <x v="7"/>
    <n v="1197"/>
    <n v="10024"/>
    <n v="11158"/>
    <n v="93436"/>
    <n v="16709"/>
    <n v="139853"/>
  </r>
  <r>
    <s v="Shampoo"/>
    <x v="1"/>
    <s v="Sustaina"/>
    <x v="11"/>
    <x v="1"/>
    <x v="2"/>
    <x v="8"/>
    <n v="1043"/>
    <n v="8750"/>
    <n v="12201"/>
    <n v="102186"/>
    <n v="16583"/>
    <n v="138824"/>
  </r>
  <r>
    <s v="Shampoo"/>
    <x v="1"/>
    <s v="Sustaina"/>
    <x v="11"/>
    <x v="1"/>
    <x v="2"/>
    <x v="9"/>
    <n v="1610"/>
    <n v="13517"/>
    <n v="13811"/>
    <n v="115703"/>
    <n v="16737"/>
    <n v="140112"/>
  </r>
  <r>
    <s v="Shampoo"/>
    <x v="1"/>
    <s v="Sustaina"/>
    <x v="11"/>
    <x v="1"/>
    <x v="2"/>
    <x v="10"/>
    <n v="1057"/>
    <n v="8771"/>
    <n v="14868"/>
    <n v="124474"/>
    <n v="16443"/>
    <n v="137613"/>
  </r>
  <r>
    <s v="Shampoo"/>
    <x v="1"/>
    <s v="Sustaina"/>
    <x v="11"/>
    <x v="1"/>
    <x v="2"/>
    <x v="11"/>
    <n v="1589"/>
    <n v="13258"/>
    <n v="16457"/>
    <n v="137732"/>
    <n v="16457"/>
    <n v="137732"/>
  </r>
  <r>
    <s v="Shampoo"/>
    <x v="1"/>
    <s v="Sustaina"/>
    <x v="11"/>
    <x v="1"/>
    <x v="3"/>
    <x v="0"/>
    <n v="1526"/>
    <n v="12810"/>
    <n v="1526"/>
    <n v="12810"/>
    <n v="16338"/>
    <n v="136801"/>
  </r>
  <r>
    <s v="Shampoo"/>
    <x v="1"/>
    <s v="Sustaina"/>
    <x v="11"/>
    <x v="1"/>
    <x v="3"/>
    <x v="1"/>
    <n v="1589"/>
    <n v="13258"/>
    <n v="3115"/>
    <n v="26068"/>
    <n v="16569"/>
    <n v="138684"/>
  </r>
  <r>
    <s v="Shampoo"/>
    <x v="1"/>
    <s v="Sustaina"/>
    <x v="11"/>
    <x v="1"/>
    <x v="3"/>
    <x v="2"/>
    <n v="1169"/>
    <n v="9793"/>
    <n v="4284"/>
    <n v="35861"/>
    <n v="16058"/>
    <n v="134379"/>
  </r>
  <r>
    <s v="Shampoo"/>
    <x v="1"/>
    <s v="Sustaina"/>
    <x v="11"/>
    <x v="1"/>
    <x v="3"/>
    <x v="3"/>
    <n v="1540"/>
    <n v="12901"/>
    <n v="5824"/>
    <n v="48762"/>
    <n v="16142"/>
    <n v="135065"/>
  </r>
  <r>
    <s v="Shampoo"/>
    <x v="1"/>
    <s v="Sustaina"/>
    <x v="11"/>
    <x v="1"/>
    <x v="3"/>
    <x v="4"/>
    <n v="1407"/>
    <n v="11767"/>
    <n v="7231"/>
    <n v="60529"/>
    <n v="16555"/>
    <n v="138530"/>
  </r>
  <r>
    <s v="Shampoo"/>
    <x v="1"/>
    <s v="Sustaina"/>
    <x v="11"/>
    <x v="1"/>
    <x v="3"/>
    <x v="5"/>
    <n v="1715"/>
    <n v="14336"/>
    <n v="8946"/>
    <n v="74865"/>
    <n v="16800"/>
    <n v="140553"/>
  </r>
  <r>
    <s v="Shampoo"/>
    <x v="1"/>
    <s v="Sustaina"/>
    <x v="11"/>
    <x v="1"/>
    <x v="3"/>
    <x v="6"/>
    <n v="1778"/>
    <n v="14833"/>
    <n v="10724"/>
    <n v="89698"/>
    <n v="17220"/>
    <n v="144018"/>
  </r>
  <r>
    <s v="Shampoo"/>
    <x v="1"/>
    <s v="Sustaina"/>
    <x v="11"/>
    <x v="1"/>
    <x v="3"/>
    <x v="7"/>
    <n v="1358"/>
    <n v="11375"/>
    <n v="12082"/>
    <n v="101073"/>
    <n v="17381"/>
    <n v="145369"/>
  </r>
  <r>
    <s v="Shampoo"/>
    <x v="1"/>
    <s v="Sustaina"/>
    <x v="11"/>
    <x v="1"/>
    <x v="3"/>
    <x v="8"/>
    <n v="1477"/>
    <n v="12397"/>
    <n v="13559"/>
    <n v="113470"/>
    <n v="17815"/>
    <n v="149016"/>
  </r>
  <r>
    <s v="Shampoo"/>
    <x v="1"/>
    <s v="Sustaina"/>
    <x v="11"/>
    <x v="1"/>
    <x v="3"/>
    <x v="9"/>
    <n v="2226"/>
    <n v="18655"/>
    <n v="15785"/>
    <n v="132125"/>
    <n v="18431"/>
    <n v="154154"/>
  </r>
  <r>
    <s v="Shampoo"/>
    <x v="1"/>
    <s v="Sustaina"/>
    <x v="11"/>
    <x v="1"/>
    <x v="3"/>
    <x v="10"/>
    <n v="1407"/>
    <n v="11837"/>
    <n v="17192"/>
    <n v="143962"/>
    <n v="18781"/>
    <n v="157220"/>
  </r>
  <r>
    <s v="Shampoo"/>
    <x v="1"/>
    <s v="Sustaina"/>
    <x v="11"/>
    <x v="1"/>
    <x v="3"/>
    <x v="11"/>
    <n v="2107"/>
    <n v="17661"/>
    <n v="19299"/>
    <n v="161623"/>
    <n v="19299"/>
    <n v="161623"/>
  </r>
  <r>
    <s v="Shampoo"/>
    <x v="1"/>
    <s v="Sustaina"/>
    <x v="11"/>
    <x v="1"/>
    <x v="4"/>
    <x v="0"/>
    <n v="1624"/>
    <n v="13706"/>
    <n v="1624"/>
    <n v="13706"/>
    <n v="19397"/>
    <n v="162519"/>
  </r>
  <r>
    <s v="Shampoo"/>
    <x v="1"/>
    <s v="Sustaina"/>
    <x v="11"/>
    <x v="1"/>
    <x v="4"/>
    <x v="1"/>
    <n v="1246"/>
    <n v="10857"/>
    <n v="2870"/>
    <n v="24563"/>
    <n v="19054"/>
    <n v="160118"/>
  </r>
  <r>
    <s v="Shampoo"/>
    <x v="1"/>
    <s v="Sustaina"/>
    <x v="11"/>
    <x v="1"/>
    <x v="4"/>
    <x v="2"/>
    <n v="1918"/>
    <n v="16751"/>
    <n v="4788"/>
    <n v="41314"/>
    <n v="19803"/>
    <n v="167076"/>
  </r>
  <r>
    <s v="Shampoo"/>
    <x v="1"/>
    <s v="Sustaina"/>
    <x v="11"/>
    <x v="1"/>
    <x v="4"/>
    <x v="3"/>
    <n v="1750"/>
    <n v="15330"/>
    <n v="6538"/>
    <n v="56644"/>
    <n v="20013"/>
    <n v="169505"/>
  </r>
  <r>
    <s v="Shampoo"/>
    <x v="1"/>
    <s v="Sustaina"/>
    <x v="11"/>
    <x v="1"/>
    <x v="4"/>
    <x v="4"/>
    <n v="1666"/>
    <n v="14574"/>
    <n v="8204"/>
    <n v="71218"/>
    <n v="20272"/>
    <n v="172312"/>
  </r>
  <r>
    <s v="Shampoo"/>
    <x v="1"/>
    <s v="Sustaina"/>
    <x v="11"/>
    <x v="1"/>
    <x v="4"/>
    <x v="5"/>
    <n v="1561"/>
    <n v="13671"/>
    <n v="9765"/>
    <n v="84889"/>
    <n v="20118"/>
    <n v="171647"/>
  </r>
  <r>
    <s v="Shampoo"/>
    <x v="1"/>
    <s v="Sustaina"/>
    <x v="11"/>
    <x v="1"/>
    <x v="4"/>
    <x v="6"/>
    <n v="1386"/>
    <n v="12145"/>
    <n v="11151"/>
    <n v="97034"/>
    <n v="19726"/>
    <n v="168959"/>
  </r>
  <r>
    <s v="Shampoo"/>
    <x v="1"/>
    <s v="Sustaina"/>
    <x v="11"/>
    <x v="1"/>
    <x v="4"/>
    <x v="7"/>
    <n v="2261"/>
    <n v="19747"/>
    <n v="13412"/>
    <n v="116781"/>
    <n v="20629"/>
    <n v="177331"/>
  </r>
  <r>
    <s v="Shampoo"/>
    <x v="1"/>
    <s v="Sustaina"/>
    <x v="11"/>
    <x v="1"/>
    <x v="4"/>
    <x v="8"/>
    <n v="1904"/>
    <n v="16989"/>
    <n v="15316"/>
    <n v="133770"/>
    <n v="21056"/>
    <n v="181923"/>
  </r>
  <r>
    <s v="Shampoo"/>
    <x v="1"/>
    <s v="Sustaina"/>
    <x v="11"/>
    <x v="1"/>
    <x v="4"/>
    <x v="9"/>
    <n v="2296"/>
    <n v="20685"/>
    <n v="17612"/>
    <n v="154455"/>
    <n v="21126"/>
    <n v="183953"/>
  </r>
  <r>
    <s v="Shampoo"/>
    <x v="1"/>
    <s v="Sustaina"/>
    <x v="11"/>
    <x v="1"/>
    <x v="4"/>
    <x v="10"/>
    <n v="4130"/>
    <n v="37093"/>
    <n v="21742"/>
    <n v="191548"/>
    <n v="23849"/>
    <n v="209209"/>
  </r>
  <r>
    <s v="Shampoo"/>
    <x v="1"/>
    <s v="Sustaina"/>
    <x v="11"/>
    <x v="1"/>
    <x v="4"/>
    <x v="11"/>
    <n v="2282"/>
    <n v="20573"/>
    <n v="24024"/>
    <n v="212121"/>
    <n v="24024"/>
    <n v="212121"/>
  </r>
  <r>
    <s v="Shampoo"/>
    <x v="1"/>
    <s v="Sustaina"/>
    <x v="11"/>
    <x v="1"/>
    <x v="5"/>
    <x v="0"/>
    <n v="2205"/>
    <n v="19831"/>
    <n v="2205"/>
    <n v="19831"/>
    <n v="24605"/>
    <n v="218246"/>
  </r>
  <r>
    <s v="Shampoo"/>
    <x v="1"/>
    <s v="Sustaina"/>
    <x v="11"/>
    <x v="1"/>
    <x v="5"/>
    <x v="1"/>
    <n v="1848"/>
    <n v="16611"/>
    <n v="4053"/>
    <n v="36442"/>
    <n v="25207"/>
    <n v="224000"/>
  </r>
  <r>
    <s v="Shampoo"/>
    <x v="1"/>
    <s v="Sustaina"/>
    <x v="11"/>
    <x v="1"/>
    <x v="5"/>
    <x v="2"/>
    <n v="2877"/>
    <n v="25844"/>
    <n v="6930"/>
    <n v="62286"/>
    <n v="26166"/>
    <n v="233093"/>
  </r>
  <r>
    <s v="Shampoo"/>
    <x v="1"/>
    <s v="Sustaina"/>
    <x v="11"/>
    <x v="2"/>
    <x v="0"/>
    <x v="0"/>
    <n v="784"/>
    <n v="6454"/>
    <n v="784"/>
    <n v="6454"/>
    <n v="784"/>
    <n v="6454"/>
  </r>
  <r>
    <s v="Shampoo"/>
    <x v="1"/>
    <s v="Sustaina"/>
    <x v="11"/>
    <x v="2"/>
    <x v="0"/>
    <x v="1"/>
    <n v="854"/>
    <n v="7035"/>
    <n v="1638"/>
    <n v="13489"/>
    <n v="1638"/>
    <n v="13489"/>
  </r>
  <r>
    <s v="Shampoo"/>
    <x v="1"/>
    <s v="Sustaina"/>
    <x v="11"/>
    <x v="2"/>
    <x v="0"/>
    <x v="2"/>
    <n v="651"/>
    <n v="5348"/>
    <n v="2289"/>
    <n v="18837"/>
    <n v="2289"/>
    <n v="18837"/>
  </r>
  <r>
    <s v="Shampoo"/>
    <x v="1"/>
    <s v="Sustaina"/>
    <x v="11"/>
    <x v="2"/>
    <x v="0"/>
    <x v="3"/>
    <n v="665"/>
    <n v="5432"/>
    <n v="2954"/>
    <n v="24269"/>
    <n v="2954"/>
    <n v="24269"/>
  </r>
  <r>
    <s v="Shampoo"/>
    <x v="1"/>
    <s v="Sustaina"/>
    <x v="11"/>
    <x v="2"/>
    <x v="0"/>
    <x v="4"/>
    <n v="1148"/>
    <n v="9436"/>
    <n v="4102"/>
    <n v="33705"/>
    <n v="4102"/>
    <n v="33705"/>
  </r>
  <r>
    <s v="Shampoo"/>
    <x v="1"/>
    <s v="Sustaina"/>
    <x v="11"/>
    <x v="2"/>
    <x v="0"/>
    <x v="5"/>
    <n v="441"/>
    <n v="3612"/>
    <n v="4543"/>
    <n v="37317"/>
    <n v="4543"/>
    <n v="37317"/>
  </r>
  <r>
    <s v="Shampoo"/>
    <x v="1"/>
    <s v="Sustaina"/>
    <x v="11"/>
    <x v="2"/>
    <x v="0"/>
    <x v="6"/>
    <n v="595"/>
    <n v="4865"/>
    <n v="5138"/>
    <n v="42182"/>
    <n v="5138"/>
    <n v="42182"/>
  </r>
  <r>
    <s v="Shampoo"/>
    <x v="1"/>
    <s v="Sustaina"/>
    <x v="11"/>
    <x v="2"/>
    <x v="0"/>
    <x v="7"/>
    <n v="1246"/>
    <n v="10227"/>
    <n v="6384"/>
    <n v="52409"/>
    <n v="6384"/>
    <n v="52409"/>
  </r>
  <r>
    <s v="Shampoo"/>
    <x v="1"/>
    <s v="Sustaina"/>
    <x v="11"/>
    <x v="2"/>
    <x v="0"/>
    <x v="8"/>
    <n v="840"/>
    <n v="6902"/>
    <n v="7224"/>
    <n v="59311"/>
    <n v="7224"/>
    <n v="59311"/>
  </r>
  <r>
    <s v="Shampoo"/>
    <x v="1"/>
    <s v="Sustaina"/>
    <x v="11"/>
    <x v="2"/>
    <x v="0"/>
    <x v="9"/>
    <n v="224"/>
    <n v="1862"/>
    <n v="7448"/>
    <n v="61173"/>
    <n v="7448"/>
    <n v="61173"/>
  </r>
  <r>
    <s v="Shampoo"/>
    <x v="1"/>
    <s v="Sustaina"/>
    <x v="11"/>
    <x v="2"/>
    <x v="0"/>
    <x v="10"/>
    <n v="756"/>
    <n v="6202"/>
    <n v="8204"/>
    <n v="67375"/>
    <n v="8204"/>
    <n v="67375"/>
  </r>
  <r>
    <s v="Shampoo"/>
    <x v="1"/>
    <s v="Sustaina"/>
    <x v="11"/>
    <x v="2"/>
    <x v="0"/>
    <x v="11"/>
    <n v="826"/>
    <n v="6783"/>
    <n v="9030"/>
    <n v="74158"/>
    <n v="9030"/>
    <n v="74158"/>
  </r>
  <r>
    <s v="Shampoo"/>
    <x v="1"/>
    <s v="Sustaina"/>
    <x v="11"/>
    <x v="2"/>
    <x v="1"/>
    <x v="0"/>
    <n v="238"/>
    <n v="1953"/>
    <n v="238"/>
    <n v="1953"/>
    <n v="8484"/>
    <n v="69657"/>
  </r>
  <r>
    <s v="Shampoo"/>
    <x v="1"/>
    <s v="Sustaina"/>
    <x v="11"/>
    <x v="2"/>
    <x v="1"/>
    <x v="1"/>
    <n v="637"/>
    <n v="5348"/>
    <n v="875"/>
    <n v="7301"/>
    <n v="8267"/>
    <n v="67970"/>
  </r>
  <r>
    <s v="Shampoo"/>
    <x v="1"/>
    <s v="Sustaina"/>
    <x v="11"/>
    <x v="2"/>
    <x v="1"/>
    <x v="2"/>
    <n v="546"/>
    <n v="4522"/>
    <n v="1421"/>
    <n v="11823"/>
    <n v="8162"/>
    <n v="67144"/>
  </r>
  <r>
    <s v="Shampoo"/>
    <x v="1"/>
    <s v="Sustaina"/>
    <x v="11"/>
    <x v="2"/>
    <x v="1"/>
    <x v="3"/>
    <n v="637"/>
    <n v="5348"/>
    <n v="2058"/>
    <n v="17171"/>
    <n v="8134"/>
    <n v="67060"/>
  </r>
  <r>
    <s v="Shampoo"/>
    <x v="1"/>
    <s v="Sustaina"/>
    <x v="11"/>
    <x v="2"/>
    <x v="1"/>
    <x v="4"/>
    <n v="994"/>
    <n v="8372"/>
    <n v="3052"/>
    <n v="25543"/>
    <n v="7980"/>
    <n v="65996"/>
  </r>
  <r>
    <s v="Shampoo"/>
    <x v="1"/>
    <s v="Sustaina"/>
    <x v="11"/>
    <x v="2"/>
    <x v="1"/>
    <x v="5"/>
    <n v="462"/>
    <n v="3892"/>
    <n v="3514"/>
    <n v="29435"/>
    <n v="8001"/>
    <n v="66276"/>
  </r>
  <r>
    <s v="Shampoo"/>
    <x v="1"/>
    <s v="Sustaina"/>
    <x v="11"/>
    <x v="2"/>
    <x v="1"/>
    <x v="6"/>
    <n v="735"/>
    <n v="6097"/>
    <n v="4249"/>
    <n v="35532"/>
    <n v="8141"/>
    <n v="67508"/>
  </r>
  <r>
    <s v="Shampoo"/>
    <x v="1"/>
    <s v="Sustaina"/>
    <x v="11"/>
    <x v="2"/>
    <x v="1"/>
    <x v="7"/>
    <n v="819"/>
    <n v="6832"/>
    <n v="5068"/>
    <n v="42364"/>
    <n v="7714"/>
    <n v="64113"/>
  </r>
  <r>
    <s v="Shampoo"/>
    <x v="1"/>
    <s v="Sustaina"/>
    <x v="11"/>
    <x v="2"/>
    <x v="1"/>
    <x v="8"/>
    <n v="329"/>
    <n v="2772"/>
    <n v="5397"/>
    <n v="45136"/>
    <n v="7203"/>
    <n v="59983"/>
  </r>
  <r>
    <s v="Shampoo"/>
    <x v="1"/>
    <s v="Sustaina"/>
    <x v="11"/>
    <x v="2"/>
    <x v="1"/>
    <x v="9"/>
    <n v="756"/>
    <n v="6384"/>
    <n v="6153"/>
    <n v="51520"/>
    <n v="7735"/>
    <n v="64505"/>
  </r>
  <r>
    <s v="Shampoo"/>
    <x v="1"/>
    <s v="Sustaina"/>
    <x v="11"/>
    <x v="2"/>
    <x v="1"/>
    <x v="10"/>
    <n v="357"/>
    <n v="2933"/>
    <n v="6510"/>
    <n v="54453"/>
    <n v="7336"/>
    <n v="61236"/>
  </r>
  <r>
    <s v="Shampoo"/>
    <x v="1"/>
    <s v="Sustaina"/>
    <x v="11"/>
    <x v="2"/>
    <x v="1"/>
    <x v="11"/>
    <n v="308"/>
    <n v="2555"/>
    <n v="6818"/>
    <n v="57008"/>
    <n v="6818"/>
    <n v="57008"/>
  </r>
  <r>
    <s v="Shampoo"/>
    <x v="1"/>
    <s v="Sustaina"/>
    <x v="11"/>
    <x v="2"/>
    <x v="2"/>
    <x v="0"/>
    <n v="875"/>
    <n v="7315"/>
    <n v="875"/>
    <n v="7315"/>
    <n v="7455"/>
    <n v="62370"/>
  </r>
  <r>
    <s v="Shampoo"/>
    <x v="1"/>
    <s v="Sustaina"/>
    <x v="11"/>
    <x v="2"/>
    <x v="2"/>
    <x v="1"/>
    <n v="322"/>
    <n v="2639"/>
    <n v="1197"/>
    <n v="9954"/>
    <n v="7140"/>
    <n v="59661"/>
  </r>
  <r>
    <s v="Shampoo"/>
    <x v="1"/>
    <s v="Sustaina"/>
    <x v="11"/>
    <x v="2"/>
    <x v="2"/>
    <x v="2"/>
    <n v="462"/>
    <n v="3857"/>
    <n v="1659"/>
    <n v="13811"/>
    <n v="7056"/>
    <n v="58996"/>
  </r>
  <r>
    <s v="Shampoo"/>
    <x v="1"/>
    <s v="Sustaina"/>
    <x v="11"/>
    <x v="2"/>
    <x v="2"/>
    <x v="3"/>
    <n v="35"/>
    <n v="322"/>
    <n v="1694"/>
    <n v="14133"/>
    <n v="6454"/>
    <n v="53970"/>
  </r>
  <r>
    <s v="Shampoo"/>
    <x v="1"/>
    <s v="Sustaina"/>
    <x v="11"/>
    <x v="2"/>
    <x v="2"/>
    <x v="4"/>
    <n v="406"/>
    <n v="3325"/>
    <n v="2100"/>
    <n v="17458"/>
    <n v="5866"/>
    <n v="48923"/>
  </r>
  <r>
    <s v="Shampoo"/>
    <x v="1"/>
    <s v="Sustaina"/>
    <x v="11"/>
    <x v="2"/>
    <x v="2"/>
    <x v="5"/>
    <n v="392"/>
    <n v="3269"/>
    <n v="2492"/>
    <n v="20727"/>
    <n v="5796"/>
    <n v="48300"/>
  </r>
  <r>
    <s v="Shampoo"/>
    <x v="1"/>
    <s v="Sustaina"/>
    <x v="11"/>
    <x v="2"/>
    <x v="2"/>
    <x v="6"/>
    <n v="413"/>
    <n v="3507"/>
    <n v="2905"/>
    <n v="24234"/>
    <n v="5474"/>
    <n v="45710"/>
  </r>
  <r>
    <s v="Shampoo"/>
    <x v="1"/>
    <s v="Sustaina"/>
    <x v="11"/>
    <x v="2"/>
    <x v="2"/>
    <x v="7"/>
    <n v="210"/>
    <n v="1820"/>
    <n v="3115"/>
    <n v="26054"/>
    <n v="4865"/>
    <n v="40698"/>
  </r>
  <r>
    <s v="Shampoo"/>
    <x v="1"/>
    <s v="Sustaina"/>
    <x v="11"/>
    <x v="2"/>
    <x v="2"/>
    <x v="8"/>
    <n v="476"/>
    <n v="3990"/>
    <n v="3591"/>
    <n v="30044"/>
    <n v="5012"/>
    <n v="41916"/>
  </r>
  <r>
    <s v="Shampoo"/>
    <x v="1"/>
    <s v="Sustaina"/>
    <x v="11"/>
    <x v="2"/>
    <x v="2"/>
    <x v="9"/>
    <n v="287"/>
    <n v="2380"/>
    <n v="3878"/>
    <n v="32424"/>
    <n v="4543"/>
    <n v="37912"/>
  </r>
  <r>
    <s v="Shampoo"/>
    <x v="1"/>
    <s v="Sustaina"/>
    <x v="11"/>
    <x v="2"/>
    <x v="2"/>
    <x v="10"/>
    <n v="413"/>
    <n v="3458"/>
    <n v="4291"/>
    <n v="35882"/>
    <n v="4599"/>
    <n v="38437"/>
  </r>
  <r>
    <s v="Shampoo"/>
    <x v="1"/>
    <s v="Sustaina"/>
    <x v="11"/>
    <x v="2"/>
    <x v="2"/>
    <x v="11"/>
    <n v="511"/>
    <n v="4249"/>
    <n v="4802"/>
    <n v="40131"/>
    <n v="4802"/>
    <n v="40131"/>
  </r>
  <r>
    <s v="Shampoo"/>
    <x v="1"/>
    <s v="Sustaina"/>
    <x v="11"/>
    <x v="2"/>
    <x v="3"/>
    <x v="0"/>
    <n v="175"/>
    <n v="1470"/>
    <n v="175"/>
    <n v="1470"/>
    <n v="4102"/>
    <n v="34286"/>
  </r>
  <r>
    <s v="Shampoo"/>
    <x v="1"/>
    <s v="Sustaina"/>
    <x v="11"/>
    <x v="2"/>
    <x v="3"/>
    <x v="1"/>
    <n v="322"/>
    <n v="2674"/>
    <n v="497"/>
    <n v="4144"/>
    <n v="4102"/>
    <n v="34321"/>
  </r>
  <r>
    <s v="Shampoo"/>
    <x v="1"/>
    <s v="Sustaina"/>
    <x v="11"/>
    <x v="2"/>
    <x v="3"/>
    <x v="2"/>
    <n v="287"/>
    <n v="2359"/>
    <n v="784"/>
    <n v="6503"/>
    <n v="3927"/>
    <n v="32823"/>
  </r>
  <r>
    <s v="Shampoo"/>
    <x v="1"/>
    <s v="Sustaina"/>
    <x v="11"/>
    <x v="2"/>
    <x v="3"/>
    <x v="3"/>
    <n v="462"/>
    <n v="3892"/>
    <n v="1246"/>
    <n v="10395"/>
    <n v="4354"/>
    <n v="36393"/>
  </r>
  <r>
    <s v="Shampoo"/>
    <x v="1"/>
    <s v="Sustaina"/>
    <x v="11"/>
    <x v="2"/>
    <x v="3"/>
    <x v="4"/>
    <n v="427"/>
    <n v="3598"/>
    <n v="1673"/>
    <n v="13993"/>
    <n v="4375"/>
    <n v="36666"/>
  </r>
  <r>
    <s v="Shampoo"/>
    <x v="1"/>
    <s v="Sustaina"/>
    <x v="11"/>
    <x v="2"/>
    <x v="3"/>
    <x v="5"/>
    <n v="546"/>
    <n v="4571"/>
    <n v="2219"/>
    <n v="18564"/>
    <n v="4529"/>
    <n v="37968"/>
  </r>
  <r>
    <s v="Shampoo"/>
    <x v="1"/>
    <s v="Sustaina"/>
    <x v="11"/>
    <x v="2"/>
    <x v="3"/>
    <x v="6"/>
    <n v="238"/>
    <n v="1967"/>
    <n v="2457"/>
    <n v="20531"/>
    <n v="4354"/>
    <n v="36428"/>
  </r>
  <r>
    <s v="Shampoo"/>
    <x v="1"/>
    <s v="Sustaina"/>
    <x v="11"/>
    <x v="2"/>
    <x v="3"/>
    <x v="7"/>
    <n v="413"/>
    <n v="3472"/>
    <n v="2870"/>
    <n v="24003"/>
    <n v="4557"/>
    <n v="38080"/>
  </r>
  <r>
    <s v="Shampoo"/>
    <x v="1"/>
    <s v="Sustaina"/>
    <x v="11"/>
    <x v="2"/>
    <x v="3"/>
    <x v="8"/>
    <n v="546"/>
    <n v="4592"/>
    <n v="3416"/>
    <n v="28595"/>
    <n v="4627"/>
    <n v="38682"/>
  </r>
  <r>
    <s v="Shampoo"/>
    <x v="1"/>
    <s v="Sustaina"/>
    <x v="11"/>
    <x v="2"/>
    <x v="3"/>
    <x v="9"/>
    <n v="630"/>
    <n v="5257"/>
    <n v="4046"/>
    <n v="33852"/>
    <n v="4970"/>
    <n v="41559"/>
  </r>
  <r>
    <s v="Shampoo"/>
    <x v="1"/>
    <s v="Sustaina"/>
    <x v="11"/>
    <x v="2"/>
    <x v="3"/>
    <x v="10"/>
    <n v="567"/>
    <n v="4760"/>
    <n v="4613"/>
    <n v="38612"/>
    <n v="5124"/>
    <n v="42861"/>
  </r>
  <r>
    <s v="Shampoo"/>
    <x v="1"/>
    <s v="Sustaina"/>
    <x v="11"/>
    <x v="2"/>
    <x v="3"/>
    <x v="11"/>
    <n v="343"/>
    <n v="2877"/>
    <n v="4956"/>
    <n v="41489"/>
    <n v="4956"/>
    <n v="41489"/>
  </r>
  <r>
    <s v="Shampoo"/>
    <x v="1"/>
    <s v="Sustaina"/>
    <x v="11"/>
    <x v="2"/>
    <x v="4"/>
    <x v="0"/>
    <n v="651"/>
    <n v="5495"/>
    <n v="651"/>
    <n v="5495"/>
    <n v="5432"/>
    <n v="45514"/>
  </r>
  <r>
    <s v="Shampoo"/>
    <x v="1"/>
    <s v="Sustaina"/>
    <x v="11"/>
    <x v="2"/>
    <x v="4"/>
    <x v="1"/>
    <n v="224"/>
    <n v="1967"/>
    <n v="875"/>
    <n v="7462"/>
    <n v="5334"/>
    <n v="44807"/>
  </r>
  <r>
    <s v="Shampoo"/>
    <x v="1"/>
    <s v="Sustaina"/>
    <x v="11"/>
    <x v="2"/>
    <x v="4"/>
    <x v="2"/>
    <n v="343"/>
    <n v="2996"/>
    <n v="1218"/>
    <n v="10458"/>
    <n v="5390"/>
    <n v="45444"/>
  </r>
  <r>
    <s v="Shampoo"/>
    <x v="1"/>
    <s v="Sustaina"/>
    <x v="11"/>
    <x v="2"/>
    <x v="4"/>
    <x v="3"/>
    <n v="378"/>
    <n v="3353"/>
    <n v="1596"/>
    <n v="13811"/>
    <n v="5306"/>
    <n v="44905"/>
  </r>
  <r>
    <s v="Shampoo"/>
    <x v="1"/>
    <s v="Sustaina"/>
    <x v="11"/>
    <x v="2"/>
    <x v="4"/>
    <x v="4"/>
    <n v="595"/>
    <n v="5222"/>
    <n v="2191"/>
    <n v="19033"/>
    <n v="5474"/>
    <n v="46529"/>
  </r>
  <r>
    <s v="Shampoo"/>
    <x v="1"/>
    <s v="Sustaina"/>
    <x v="11"/>
    <x v="2"/>
    <x v="4"/>
    <x v="5"/>
    <n v="448"/>
    <n v="3941"/>
    <n v="2639"/>
    <n v="22974"/>
    <n v="5376"/>
    <n v="45899"/>
  </r>
  <r>
    <s v="Shampoo"/>
    <x v="1"/>
    <s v="Sustaina"/>
    <x v="11"/>
    <x v="2"/>
    <x v="4"/>
    <x v="6"/>
    <n v="329"/>
    <n v="2898"/>
    <n v="2968"/>
    <n v="25872"/>
    <n v="5467"/>
    <n v="46830"/>
  </r>
  <r>
    <s v="Shampoo"/>
    <x v="1"/>
    <s v="Sustaina"/>
    <x v="11"/>
    <x v="2"/>
    <x v="4"/>
    <x v="7"/>
    <n v="448"/>
    <n v="3920"/>
    <n v="3416"/>
    <n v="29792"/>
    <n v="5502"/>
    <n v="47278"/>
  </r>
  <r>
    <s v="Shampoo"/>
    <x v="1"/>
    <s v="Sustaina"/>
    <x v="11"/>
    <x v="2"/>
    <x v="4"/>
    <x v="8"/>
    <n v="553"/>
    <n v="4935"/>
    <n v="3969"/>
    <n v="34727"/>
    <n v="5509"/>
    <n v="47621"/>
  </r>
  <r>
    <s v="Shampoo"/>
    <x v="1"/>
    <s v="Sustaina"/>
    <x v="11"/>
    <x v="2"/>
    <x v="4"/>
    <x v="9"/>
    <n v="413"/>
    <n v="3703"/>
    <n v="4382"/>
    <n v="38430"/>
    <n v="5292"/>
    <n v="46067"/>
  </r>
  <r>
    <s v="Shampoo"/>
    <x v="1"/>
    <s v="Sustaina"/>
    <x v="11"/>
    <x v="2"/>
    <x v="4"/>
    <x v="10"/>
    <n v="322"/>
    <n v="2912"/>
    <n v="4704"/>
    <n v="41342"/>
    <n v="5047"/>
    <n v="44219"/>
  </r>
  <r>
    <s v="Shampoo"/>
    <x v="1"/>
    <s v="Sustaina"/>
    <x v="11"/>
    <x v="2"/>
    <x v="4"/>
    <x v="11"/>
    <n v="329"/>
    <n v="2933"/>
    <n v="5033"/>
    <n v="44275"/>
    <n v="5033"/>
    <n v="44275"/>
  </r>
  <r>
    <s v="Shampoo"/>
    <x v="1"/>
    <s v="Sustaina"/>
    <x v="11"/>
    <x v="2"/>
    <x v="5"/>
    <x v="0"/>
    <n v="448"/>
    <n v="4060"/>
    <n v="448"/>
    <n v="4060"/>
    <n v="4830"/>
    <n v="42840"/>
  </r>
  <r>
    <s v="Shampoo"/>
    <x v="1"/>
    <s v="Sustaina"/>
    <x v="11"/>
    <x v="2"/>
    <x v="5"/>
    <x v="1"/>
    <n v="462"/>
    <n v="4200"/>
    <n v="910"/>
    <n v="8260"/>
    <n v="5068"/>
    <n v="45073"/>
  </r>
  <r>
    <s v="Shampoo"/>
    <x v="1"/>
    <s v="Sustaina"/>
    <x v="11"/>
    <x v="2"/>
    <x v="5"/>
    <x v="2"/>
    <n v="322"/>
    <n v="2898"/>
    <n v="1232"/>
    <n v="11158"/>
    <n v="5047"/>
    <n v="44975"/>
  </r>
  <r>
    <s v="Shampoo"/>
    <x v="2"/>
    <s v="FreshCo Industries"/>
    <x v="12"/>
    <x v="0"/>
    <x v="0"/>
    <x v="0"/>
    <n v="18144"/>
    <n v="82999"/>
    <n v="18144"/>
    <n v="82999"/>
    <n v="18144"/>
    <n v="82999"/>
  </r>
  <r>
    <s v="Shampoo"/>
    <x v="2"/>
    <s v="FreshCo Industries"/>
    <x v="12"/>
    <x v="0"/>
    <x v="0"/>
    <x v="1"/>
    <n v="12754"/>
    <n v="58331"/>
    <n v="30898"/>
    <n v="141330"/>
    <n v="30898"/>
    <n v="141330"/>
  </r>
  <r>
    <s v="Shampoo"/>
    <x v="2"/>
    <s v="FreshCo Industries"/>
    <x v="12"/>
    <x v="0"/>
    <x v="0"/>
    <x v="2"/>
    <n v="17549"/>
    <n v="80213"/>
    <n v="48447"/>
    <n v="221543"/>
    <n v="48447"/>
    <n v="221543"/>
  </r>
  <r>
    <s v="Shampoo"/>
    <x v="2"/>
    <s v="FreshCo Industries"/>
    <x v="12"/>
    <x v="0"/>
    <x v="0"/>
    <x v="3"/>
    <n v="12817"/>
    <n v="58681"/>
    <n v="61264"/>
    <n v="280224"/>
    <n v="61264"/>
    <n v="280224"/>
  </r>
  <r>
    <s v="Shampoo"/>
    <x v="2"/>
    <s v="FreshCo Industries"/>
    <x v="12"/>
    <x v="0"/>
    <x v="0"/>
    <x v="4"/>
    <n v="15729"/>
    <n v="72219"/>
    <n v="76993"/>
    <n v="352443"/>
    <n v="76993"/>
    <n v="352443"/>
  </r>
  <r>
    <s v="Shampoo"/>
    <x v="2"/>
    <s v="FreshCo Industries"/>
    <x v="12"/>
    <x v="0"/>
    <x v="0"/>
    <x v="5"/>
    <n v="15456"/>
    <n v="71260"/>
    <n v="92449"/>
    <n v="423703"/>
    <n v="92449"/>
    <n v="423703"/>
  </r>
  <r>
    <s v="Shampoo"/>
    <x v="2"/>
    <s v="FreshCo Industries"/>
    <x v="12"/>
    <x v="0"/>
    <x v="0"/>
    <x v="6"/>
    <n v="15078"/>
    <n v="69916"/>
    <n v="107527"/>
    <n v="493619"/>
    <n v="107527"/>
    <n v="493619"/>
  </r>
  <r>
    <s v="Shampoo"/>
    <x v="2"/>
    <s v="FreshCo Industries"/>
    <x v="12"/>
    <x v="0"/>
    <x v="0"/>
    <x v="7"/>
    <n v="13867"/>
    <n v="65282"/>
    <n v="121394"/>
    <n v="558901"/>
    <n v="121394"/>
    <n v="558901"/>
  </r>
  <r>
    <s v="Shampoo"/>
    <x v="2"/>
    <s v="FreshCo Industries"/>
    <x v="12"/>
    <x v="0"/>
    <x v="0"/>
    <x v="8"/>
    <n v="14777"/>
    <n v="69300"/>
    <n v="136171"/>
    <n v="628201"/>
    <n v="136171"/>
    <n v="628201"/>
  </r>
  <r>
    <s v="Shampoo"/>
    <x v="2"/>
    <s v="FreshCo Industries"/>
    <x v="12"/>
    <x v="0"/>
    <x v="0"/>
    <x v="9"/>
    <n v="14147"/>
    <n v="66332"/>
    <n v="150318"/>
    <n v="694533"/>
    <n v="150318"/>
    <n v="694533"/>
  </r>
  <r>
    <s v="Shampoo"/>
    <x v="2"/>
    <s v="FreshCo Industries"/>
    <x v="12"/>
    <x v="0"/>
    <x v="0"/>
    <x v="10"/>
    <n v="13356"/>
    <n v="64813"/>
    <n v="163674"/>
    <n v="759346"/>
    <n v="163674"/>
    <n v="759346"/>
  </r>
  <r>
    <s v="Shampoo"/>
    <x v="2"/>
    <s v="FreshCo Industries"/>
    <x v="12"/>
    <x v="0"/>
    <x v="0"/>
    <x v="11"/>
    <n v="13909"/>
    <n v="67242"/>
    <n v="177583"/>
    <n v="826588"/>
    <n v="177583"/>
    <n v="826588"/>
  </r>
  <r>
    <s v="Shampoo"/>
    <x v="2"/>
    <s v="FreshCo Industries"/>
    <x v="12"/>
    <x v="0"/>
    <x v="1"/>
    <x v="0"/>
    <n v="15897"/>
    <n v="79478"/>
    <n v="15897"/>
    <n v="79478"/>
    <n v="175336"/>
    <n v="823067"/>
  </r>
  <r>
    <s v="Shampoo"/>
    <x v="2"/>
    <s v="FreshCo Industries"/>
    <x v="12"/>
    <x v="0"/>
    <x v="1"/>
    <x v="1"/>
    <n v="14301"/>
    <n v="72807"/>
    <n v="30198"/>
    <n v="152285"/>
    <n v="176883"/>
    <n v="837543"/>
  </r>
  <r>
    <s v="Shampoo"/>
    <x v="2"/>
    <s v="FreshCo Industries"/>
    <x v="12"/>
    <x v="0"/>
    <x v="1"/>
    <x v="2"/>
    <n v="15533"/>
    <n v="81529"/>
    <n v="45731"/>
    <n v="233814"/>
    <n v="174867"/>
    <n v="838859"/>
  </r>
  <r>
    <s v="Shampoo"/>
    <x v="2"/>
    <s v="FreshCo Industries"/>
    <x v="12"/>
    <x v="0"/>
    <x v="1"/>
    <x v="3"/>
    <n v="14021"/>
    <n v="72415"/>
    <n v="59752"/>
    <n v="306229"/>
    <n v="176071"/>
    <n v="852593"/>
  </r>
  <r>
    <s v="Shampoo"/>
    <x v="2"/>
    <s v="FreshCo Industries"/>
    <x v="12"/>
    <x v="0"/>
    <x v="1"/>
    <x v="4"/>
    <n v="15365"/>
    <n v="79849"/>
    <n v="75117"/>
    <n v="386078"/>
    <n v="175707"/>
    <n v="860223"/>
  </r>
  <r>
    <s v="Shampoo"/>
    <x v="2"/>
    <s v="FreshCo Industries"/>
    <x v="12"/>
    <x v="0"/>
    <x v="1"/>
    <x v="5"/>
    <n v="15274"/>
    <n v="80101"/>
    <n v="90391"/>
    <n v="466179"/>
    <n v="175525"/>
    <n v="869064"/>
  </r>
  <r>
    <s v="Shampoo"/>
    <x v="2"/>
    <s v="FreshCo Industries"/>
    <x v="12"/>
    <x v="0"/>
    <x v="1"/>
    <x v="6"/>
    <n v="12859"/>
    <n v="67060"/>
    <n v="103250"/>
    <n v="533239"/>
    <n v="173306"/>
    <n v="866208"/>
  </r>
  <r>
    <s v="Shampoo"/>
    <x v="2"/>
    <s v="FreshCo Industries"/>
    <x v="12"/>
    <x v="0"/>
    <x v="1"/>
    <x v="7"/>
    <n v="14959"/>
    <n v="77784"/>
    <n v="118209"/>
    <n v="611023"/>
    <n v="174398"/>
    <n v="878710"/>
  </r>
  <r>
    <s v="Shampoo"/>
    <x v="2"/>
    <s v="FreshCo Industries"/>
    <x v="12"/>
    <x v="0"/>
    <x v="1"/>
    <x v="8"/>
    <n v="11662"/>
    <n v="60102"/>
    <n v="129871"/>
    <n v="671125"/>
    <n v="171283"/>
    <n v="869512"/>
  </r>
  <r>
    <s v="Shampoo"/>
    <x v="2"/>
    <s v="FreshCo Industries"/>
    <x v="12"/>
    <x v="0"/>
    <x v="1"/>
    <x v="9"/>
    <n v="14224"/>
    <n v="74872"/>
    <n v="144095"/>
    <n v="745997"/>
    <n v="171360"/>
    <n v="878052"/>
  </r>
  <r>
    <s v="Shampoo"/>
    <x v="2"/>
    <s v="FreshCo Industries"/>
    <x v="12"/>
    <x v="0"/>
    <x v="1"/>
    <x v="10"/>
    <n v="12999"/>
    <n v="68600"/>
    <n v="157094"/>
    <n v="814597"/>
    <n v="171003"/>
    <n v="881839"/>
  </r>
  <r>
    <s v="Shampoo"/>
    <x v="2"/>
    <s v="FreshCo Industries"/>
    <x v="12"/>
    <x v="0"/>
    <x v="1"/>
    <x v="11"/>
    <n v="13930"/>
    <n v="72772"/>
    <n v="171024"/>
    <n v="887369"/>
    <n v="171024"/>
    <n v="887369"/>
  </r>
  <r>
    <s v="Shampoo"/>
    <x v="2"/>
    <s v="FreshCo Industries"/>
    <x v="12"/>
    <x v="0"/>
    <x v="2"/>
    <x v="0"/>
    <n v="14973"/>
    <n v="77840"/>
    <n v="14973"/>
    <n v="77840"/>
    <n v="170100"/>
    <n v="885731"/>
  </r>
  <r>
    <s v="Shampoo"/>
    <x v="2"/>
    <s v="FreshCo Industries"/>
    <x v="12"/>
    <x v="0"/>
    <x v="2"/>
    <x v="1"/>
    <n v="12355"/>
    <n v="64610"/>
    <n v="27328"/>
    <n v="142450"/>
    <n v="168154"/>
    <n v="877534"/>
  </r>
  <r>
    <s v="Shampoo"/>
    <x v="2"/>
    <s v="FreshCo Industries"/>
    <x v="12"/>
    <x v="0"/>
    <x v="2"/>
    <x v="2"/>
    <n v="17899"/>
    <n v="92260"/>
    <n v="45227"/>
    <n v="234710"/>
    <n v="170520"/>
    <n v="888265"/>
  </r>
  <r>
    <s v="Shampoo"/>
    <x v="2"/>
    <s v="FreshCo Industries"/>
    <x v="12"/>
    <x v="0"/>
    <x v="2"/>
    <x v="3"/>
    <n v="18193"/>
    <n v="95578"/>
    <n v="63420"/>
    <n v="330288"/>
    <n v="174692"/>
    <n v="911428"/>
  </r>
  <r>
    <s v="Shampoo"/>
    <x v="2"/>
    <s v="FreshCo Industries"/>
    <x v="12"/>
    <x v="0"/>
    <x v="2"/>
    <x v="4"/>
    <n v="11935"/>
    <n v="60515"/>
    <n v="75355"/>
    <n v="390803"/>
    <n v="171262"/>
    <n v="892094"/>
  </r>
  <r>
    <s v="Shampoo"/>
    <x v="2"/>
    <s v="FreshCo Industries"/>
    <x v="12"/>
    <x v="0"/>
    <x v="2"/>
    <x v="5"/>
    <n v="17052"/>
    <n v="87059"/>
    <n v="92407"/>
    <n v="477862"/>
    <n v="173040"/>
    <n v="899052"/>
  </r>
  <r>
    <s v="Shampoo"/>
    <x v="2"/>
    <s v="FreshCo Industries"/>
    <x v="12"/>
    <x v="0"/>
    <x v="2"/>
    <x v="6"/>
    <n v="16555"/>
    <n v="84112"/>
    <n v="108962"/>
    <n v="561974"/>
    <n v="176736"/>
    <n v="916104"/>
  </r>
  <r>
    <s v="Shampoo"/>
    <x v="2"/>
    <s v="FreshCo Industries"/>
    <x v="12"/>
    <x v="0"/>
    <x v="2"/>
    <x v="7"/>
    <n v="11942"/>
    <n v="61222"/>
    <n v="120904"/>
    <n v="623196"/>
    <n v="173719"/>
    <n v="899542"/>
  </r>
  <r>
    <s v="Shampoo"/>
    <x v="2"/>
    <s v="FreshCo Industries"/>
    <x v="12"/>
    <x v="0"/>
    <x v="2"/>
    <x v="8"/>
    <n v="13405"/>
    <n v="68362"/>
    <n v="134309"/>
    <n v="691558"/>
    <n v="175462"/>
    <n v="907802"/>
  </r>
  <r>
    <s v="Shampoo"/>
    <x v="2"/>
    <s v="FreshCo Industries"/>
    <x v="12"/>
    <x v="0"/>
    <x v="2"/>
    <x v="9"/>
    <n v="17381"/>
    <n v="89810"/>
    <n v="151690"/>
    <n v="781368"/>
    <n v="178619"/>
    <n v="922740"/>
  </r>
  <r>
    <s v="Shampoo"/>
    <x v="2"/>
    <s v="FreshCo Industries"/>
    <x v="12"/>
    <x v="0"/>
    <x v="2"/>
    <x v="10"/>
    <n v="13797"/>
    <n v="71736"/>
    <n v="165487"/>
    <n v="853104"/>
    <n v="179417"/>
    <n v="925876"/>
  </r>
  <r>
    <s v="Shampoo"/>
    <x v="2"/>
    <s v="FreshCo Industries"/>
    <x v="12"/>
    <x v="0"/>
    <x v="2"/>
    <x v="11"/>
    <n v="17304"/>
    <n v="90174"/>
    <n v="182791"/>
    <n v="943278"/>
    <n v="182791"/>
    <n v="943278"/>
  </r>
  <r>
    <s v="Shampoo"/>
    <x v="2"/>
    <s v="FreshCo Industries"/>
    <x v="12"/>
    <x v="0"/>
    <x v="3"/>
    <x v="0"/>
    <n v="16142"/>
    <n v="86233"/>
    <n v="16142"/>
    <n v="86233"/>
    <n v="183960"/>
    <n v="951671"/>
  </r>
  <r>
    <s v="Shampoo"/>
    <x v="2"/>
    <s v="FreshCo Industries"/>
    <x v="12"/>
    <x v="0"/>
    <x v="3"/>
    <x v="1"/>
    <n v="14868"/>
    <n v="78715"/>
    <n v="31010"/>
    <n v="164948"/>
    <n v="186473"/>
    <n v="965776"/>
  </r>
  <r>
    <s v="Shampoo"/>
    <x v="2"/>
    <s v="FreshCo Industries"/>
    <x v="12"/>
    <x v="0"/>
    <x v="3"/>
    <x v="2"/>
    <n v="17493"/>
    <n v="92680"/>
    <n v="48503"/>
    <n v="257628"/>
    <n v="186067"/>
    <n v="966196"/>
  </r>
  <r>
    <s v="Shampoo"/>
    <x v="2"/>
    <s v="FreshCo Industries"/>
    <x v="12"/>
    <x v="0"/>
    <x v="3"/>
    <x v="3"/>
    <n v="15001"/>
    <n v="79835"/>
    <n v="63504"/>
    <n v="337463"/>
    <n v="182875"/>
    <n v="950453"/>
  </r>
  <r>
    <s v="Shampoo"/>
    <x v="2"/>
    <s v="FreshCo Industries"/>
    <x v="12"/>
    <x v="0"/>
    <x v="3"/>
    <x v="4"/>
    <n v="14196"/>
    <n v="75572"/>
    <n v="77700"/>
    <n v="413035"/>
    <n v="185136"/>
    <n v="965510"/>
  </r>
  <r>
    <s v="Shampoo"/>
    <x v="2"/>
    <s v="FreshCo Industries"/>
    <x v="12"/>
    <x v="0"/>
    <x v="3"/>
    <x v="5"/>
    <n v="15323"/>
    <n v="81032"/>
    <n v="93023"/>
    <n v="494067"/>
    <n v="183407"/>
    <n v="959483"/>
  </r>
  <r>
    <s v="Shampoo"/>
    <x v="2"/>
    <s v="FreshCo Industries"/>
    <x v="12"/>
    <x v="0"/>
    <x v="3"/>
    <x v="6"/>
    <n v="15120"/>
    <n v="80402"/>
    <n v="108143"/>
    <n v="574469"/>
    <n v="181972"/>
    <n v="955773"/>
  </r>
  <r>
    <s v="Shampoo"/>
    <x v="2"/>
    <s v="FreshCo Industries"/>
    <x v="12"/>
    <x v="0"/>
    <x v="3"/>
    <x v="7"/>
    <n v="14476"/>
    <n v="76671"/>
    <n v="122619"/>
    <n v="651140"/>
    <n v="184506"/>
    <n v="971222"/>
  </r>
  <r>
    <s v="Shampoo"/>
    <x v="2"/>
    <s v="FreshCo Industries"/>
    <x v="12"/>
    <x v="0"/>
    <x v="3"/>
    <x v="8"/>
    <n v="14203"/>
    <n v="76293"/>
    <n v="136822"/>
    <n v="727433"/>
    <n v="185304"/>
    <n v="979153"/>
  </r>
  <r>
    <s v="Shampoo"/>
    <x v="2"/>
    <s v="FreshCo Industries"/>
    <x v="12"/>
    <x v="0"/>
    <x v="3"/>
    <x v="9"/>
    <n v="14742"/>
    <n v="79576"/>
    <n v="151564"/>
    <n v="807009"/>
    <n v="182665"/>
    <n v="968919"/>
  </r>
  <r>
    <s v="Shampoo"/>
    <x v="2"/>
    <s v="FreshCo Industries"/>
    <x v="12"/>
    <x v="0"/>
    <x v="3"/>
    <x v="10"/>
    <n v="12621"/>
    <n v="68341"/>
    <n v="164185"/>
    <n v="875350"/>
    <n v="181489"/>
    <n v="965524"/>
  </r>
  <r>
    <s v="Shampoo"/>
    <x v="2"/>
    <s v="FreshCo Industries"/>
    <x v="12"/>
    <x v="0"/>
    <x v="3"/>
    <x v="11"/>
    <n v="13867"/>
    <n v="76237"/>
    <n v="178052"/>
    <n v="951587"/>
    <n v="178052"/>
    <n v="951587"/>
  </r>
  <r>
    <s v="Shampoo"/>
    <x v="2"/>
    <s v="FreshCo Industries"/>
    <x v="12"/>
    <x v="0"/>
    <x v="4"/>
    <x v="0"/>
    <n v="13888"/>
    <n v="77966"/>
    <n v="13888"/>
    <n v="77966"/>
    <n v="175798"/>
    <n v="943320"/>
  </r>
  <r>
    <s v="Shampoo"/>
    <x v="2"/>
    <s v="FreshCo Industries"/>
    <x v="12"/>
    <x v="0"/>
    <x v="4"/>
    <x v="1"/>
    <n v="14028"/>
    <n v="79954"/>
    <n v="27916"/>
    <n v="157920"/>
    <n v="174958"/>
    <n v="944559"/>
  </r>
  <r>
    <s v="Shampoo"/>
    <x v="2"/>
    <s v="FreshCo Industries"/>
    <x v="12"/>
    <x v="0"/>
    <x v="4"/>
    <x v="2"/>
    <n v="52584"/>
    <n v="297759"/>
    <n v="80500"/>
    <n v="455679"/>
    <n v="210049"/>
    <n v="1149638"/>
  </r>
  <r>
    <s v="Shampoo"/>
    <x v="2"/>
    <s v="FreshCo Industries"/>
    <x v="12"/>
    <x v="0"/>
    <x v="4"/>
    <x v="3"/>
    <n v="12516"/>
    <n v="72065"/>
    <n v="93016"/>
    <n v="527744"/>
    <n v="207564"/>
    <n v="1141868"/>
  </r>
  <r>
    <s v="Shampoo"/>
    <x v="2"/>
    <s v="FreshCo Industries"/>
    <x v="12"/>
    <x v="0"/>
    <x v="4"/>
    <x v="4"/>
    <n v="12684"/>
    <n v="72534"/>
    <n v="105700"/>
    <n v="600278"/>
    <n v="206052"/>
    <n v="1138830"/>
  </r>
  <r>
    <s v="Shampoo"/>
    <x v="2"/>
    <s v="FreshCo Industries"/>
    <x v="12"/>
    <x v="0"/>
    <x v="4"/>
    <x v="5"/>
    <n v="32305"/>
    <n v="183246"/>
    <n v="138005"/>
    <n v="783524"/>
    <n v="223034"/>
    <n v="1241044"/>
  </r>
  <r>
    <s v="Shampoo"/>
    <x v="2"/>
    <s v="FreshCo Industries"/>
    <x v="12"/>
    <x v="0"/>
    <x v="4"/>
    <x v="6"/>
    <n v="14196"/>
    <n v="82957"/>
    <n v="152201"/>
    <n v="866481"/>
    <n v="222110"/>
    <n v="1243599"/>
  </r>
  <r>
    <s v="Shampoo"/>
    <x v="2"/>
    <s v="FreshCo Industries"/>
    <x v="12"/>
    <x v="0"/>
    <x v="4"/>
    <x v="7"/>
    <n v="12614"/>
    <n v="71603"/>
    <n v="164815"/>
    <n v="938084"/>
    <n v="220248"/>
    <n v="1238531"/>
  </r>
  <r>
    <s v="Shampoo"/>
    <x v="2"/>
    <s v="FreshCo Industries"/>
    <x v="12"/>
    <x v="0"/>
    <x v="4"/>
    <x v="8"/>
    <n v="12516"/>
    <n v="72233"/>
    <n v="177331"/>
    <n v="1010317"/>
    <n v="218561"/>
    <n v="1234471"/>
  </r>
  <r>
    <s v="Shampoo"/>
    <x v="2"/>
    <s v="FreshCo Industries"/>
    <x v="12"/>
    <x v="0"/>
    <x v="4"/>
    <x v="9"/>
    <n v="32676"/>
    <n v="194775"/>
    <n v="210007"/>
    <n v="1205092"/>
    <n v="236495"/>
    <n v="1349670"/>
  </r>
  <r>
    <s v="Shampoo"/>
    <x v="2"/>
    <s v="FreshCo Industries"/>
    <x v="12"/>
    <x v="0"/>
    <x v="4"/>
    <x v="10"/>
    <n v="13342"/>
    <n v="79394"/>
    <n v="223349"/>
    <n v="1284486"/>
    <n v="237216"/>
    <n v="1360723"/>
  </r>
  <r>
    <s v="Shampoo"/>
    <x v="2"/>
    <s v="FreshCo Industries"/>
    <x v="12"/>
    <x v="0"/>
    <x v="4"/>
    <x v="11"/>
    <n v="15274"/>
    <n v="90349"/>
    <n v="238623"/>
    <n v="1374835"/>
    <n v="238623"/>
    <n v="1374835"/>
  </r>
  <r>
    <s v="Shampoo"/>
    <x v="2"/>
    <s v="FreshCo Industries"/>
    <x v="12"/>
    <x v="0"/>
    <x v="5"/>
    <x v="0"/>
    <n v="13069"/>
    <n v="78134"/>
    <n v="13069"/>
    <n v="78134"/>
    <n v="237804"/>
    <n v="1375003"/>
  </r>
  <r>
    <s v="Shampoo"/>
    <x v="2"/>
    <s v="FreshCo Industries"/>
    <x v="12"/>
    <x v="0"/>
    <x v="5"/>
    <x v="1"/>
    <n v="13272"/>
    <n v="77938"/>
    <n v="26341"/>
    <n v="156072"/>
    <n v="237048"/>
    <n v="1372987"/>
  </r>
  <r>
    <s v="Shampoo"/>
    <x v="2"/>
    <s v="FreshCo Industries"/>
    <x v="12"/>
    <x v="0"/>
    <x v="5"/>
    <x v="2"/>
    <n v="13223"/>
    <n v="77378"/>
    <n v="39564"/>
    <n v="233450"/>
    <n v="197687"/>
    <n v="1152606"/>
  </r>
  <r>
    <s v="Shampoo"/>
    <x v="2"/>
    <s v="FreshCo Industries"/>
    <x v="12"/>
    <x v="1"/>
    <x v="0"/>
    <x v="0"/>
    <n v="20664"/>
    <n v="94605"/>
    <n v="20664"/>
    <n v="94605"/>
    <n v="20664"/>
    <n v="94605"/>
  </r>
  <r>
    <s v="Shampoo"/>
    <x v="2"/>
    <s v="FreshCo Industries"/>
    <x v="12"/>
    <x v="1"/>
    <x v="0"/>
    <x v="1"/>
    <n v="18774"/>
    <n v="85729"/>
    <n v="39438"/>
    <n v="180334"/>
    <n v="39438"/>
    <n v="180334"/>
  </r>
  <r>
    <s v="Shampoo"/>
    <x v="2"/>
    <s v="FreshCo Industries"/>
    <x v="12"/>
    <x v="1"/>
    <x v="0"/>
    <x v="2"/>
    <n v="19012"/>
    <n v="86863"/>
    <n v="58450"/>
    <n v="267197"/>
    <n v="58450"/>
    <n v="267197"/>
  </r>
  <r>
    <s v="Shampoo"/>
    <x v="2"/>
    <s v="FreshCo Industries"/>
    <x v="12"/>
    <x v="1"/>
    <x v="0"/>
    <x v="3"/>
    <n v="17311"/>
    <n v="78946"/>
    <n v="75761"/>
    <n v="346143"/>
    <n v="75761"/>
    <n v="346143"/>
  </r>
  <r>
    <s v="Shampoo"/>
    <x v="2"/>
    <s v="FreshCo Industries"/>
    <x v="12"/>
    <x v="1"/>
    <x v="0"/>
    <x v="4"/>
    <n v="18816"/>
    <n v="86086"/>
    <n v="94577"/>
    <n v="432229"/>
    <n v="94577"/>
    <n v="432229"/>
  </r>
  <r>
    <s v="Shampoo"/>
    <x v="2"/>
    <s v="FreshCo Industries"/>
    <x v="12"/>
    <x v="1"/>
    <x v="0"/>
    <x v="5"/>
    <n v="20062"/>
    <n v="93345"/>
    <n v="114639"/>
    <n v="525574"/>
    <n v="114639"/>
    <n v="525574"/>
  </r>
  <r>
    <s v="Shampoo"/>
    <x v="2"/>
    <s v="FreshCo Industries"/>
    <x v="12"/>
    <x v="1"/>
    <x v="0"/>
    <x v="6"/>
    <n v="18627"/>
    <n v="88459"/>
    <n v="133266"/>
    <n v="614033"/>
    <n v="133266"/>
    <n v="614033"/>
  </r>
  <r>
    <s v="Shampoo"/>
    <x v="2"/>
    <s v="FreshCo Industries"/>
    <x v="12"/>
    <x v="1"/>
    <x v="0"/>
    <x v="7"/>
    <n v="19110"/>
    <n v="92043"/>
    <n v="152376"/>
    <n v="706076"/>
    <n v="152376"/>
    <n v="706076"/>
  </r>
  <r>
    <s v="Shampoo"/>
    <x v="2"/>
    <s v="FreshCo Industries"/>
    <x v="12"/>
    <x v="1"/>
    <x v="0"/>
    <x v="8"/>
    <n v="17227"/>
    <n v="81515"/>
    <n v="169603"/>
    <n v="787591"/>
    <n v="169603"/>
    <n v="787591"/>
  </r>
  <r>
    <s v="Shampoo"/>
    <x v="2"/>
    <s v="FreshCo Industries"/>
    <x v="12"/>
    <x v="1"/>
    <x v="0"/>
    <x v="9"/>
    <n v="18697"/>
    <n v="91084"/>
    <n v="188300"/>
    <n v="878675"/>
    <n v="188300"/>
    <n v="878675"/>
  </r>
  <r>
    <s v="Shampoo"/>
    <x v="2"/>
    <s v="FreshCo Industries"/>
    <x v="12"/>
    <x v="1"/>
    <x v="0"/>
    <x v="10"/>
    <n v="16940"/>
    <n v="81697"/>
    <n v="205240"/>
    <n v="960372"/>
    <n v="205240"/>
    <n v="960372"/>
  </r>
  <r>
    <s v="Shampoo"/>
    <x v="2"/>
    <s v="FreshCo Industries"/>
    <x v="12"/>
    <x v="1"/>
    <x v="0"/>
    <x v="11"/>
    <n v="18718"/>
    <n v="91525"/>
    <n v="223958"/>
    <n v="1051897"/>
    <n v="223958"/>
    <n v="1051897"/>
  </r>
  <r>
    <s v="Shampoo"/>
    <x v="2"/>
    <s v="FreshCo Industries"/>
    <x v="12"/>
    <x v="1"/>
    <x v="1"/>
    <x v="0"/>
    <n v="18340"/>
    <n v="93751"/>
    <n v="18340"/>
    <n v="93751"/>
    <n v="221634"/>
    <n v="1051043"/>
  </r>
  <r>
    <s v="Shampoo"/>
    <x v="2"/>
    <s v="FreshCo Industries"/>
    <x v="12"/>
    <x v="1"/>
    <x v="1"/>
    <x v="1"/>
    <n v="15561"/>
    <n v="78323"/>
    <n v="33901"/>
    <n v="172074"/>
    <n v="218421"/>
    <n v="1043637"/>
  </r>
  <r>
    <s v="Shampoo"/>
    <x v="2"/>
    <s v="FreshCo Industries"/>
    <x v="12"/>
    <x v="1"/>
    <x v="1"/>
    <x v="2"/>
    <n v="15666"/>
    <n v="82145"/>
    <n v="49567"/>
    <n v="254219"/>
    <n v="215075"/>
    <n v="1038919"/>
  </r>
  <r>
    <s v="Shampoo"/>
    <x v="2"/>
    <s v="FreshCo Industries"/>
    <x v="12"/>
    <x v="1"/>
    <x v="1"/>
    <x v="3"/>
    <n v="15197"/>
    <n v="77238"/>
    <n v="64764"/>
    <n v="331457"/>
    <n v="212961"/>
    <n v="1037211"/>
  </r>
  <r>
    <s v="Shampoo"/>
    <x v="2"/>
    <s v="FreshCo Industries"/>
    <x v="12"/>
    <x v="1"/>
    <x v="1"/>
    <x v="4"/>
    <n v="17024"/>
    <n v="87808"/>
    <n v="81788"/>
    <n v="419265"/>
    <n v="211169"/>
    <n v="1038933"/>
  </r>
  <r>
    <s v="Shampoo"/>
    <x v="2"/>
    <s v="FreshCo Industries"/>
    <x v="12"/>
    <x v="1"/>
    <x v="1"/>
    <x v="5"/>
    <n v="17843"/>
    <n v="91574"/>
    <n v="99631"/>
    <n v="510839"/>
    <n v="208950"/>
    <n v="1037162"/>
  </r>
  <r>
    <s v="Shampoo"/>
    <x v="2"/>
    <s v="FreshCo Industries"/>
    <x v="12"/>
    <x v="1"/>
    <x v="1"/>
    <x v="6"/>
    <n v="16814"/>
    <n v="84014"/>
    <n v="116445"/>
    <n v="594853"/>
    <n v="207137"/>
    <n v="1032717"/>
  </r>
  <r>
    <s v="Shampoo"/>
    <x v="2"/>
    <s v="FreshCo Industries"/>
    <x v="12"/>
    <x v="1"/>
    <x v="1"/>
    <x v="7"/>
    <n v="14973"/>
    <n v="76034"/>
    <n v="131418"/>
    <n v="670887"/>
    <n v="203000"/>
    <n v="1016708"/>
  </r>
  <r>
    <s v="Shampoo"/>
    <x v="2"/>
    <s v="FreshCo Industries"/>
    <x v="12"/>
    <x v="1"/>
    <x v="1"/>
    <x v="8"/>
    <n v="16387"/>
    <n v="82005"/>
    <n v="147805"/>
    <n v="752892"/>
    <n v="202160"/>
    <n v="1017198"/>
  </r>
  <r>
    <s v="Shampoo"/>
    <x v="2"/>
    <s v="FreshCo Industries"/>
    <x v="12"/>
    <x v="1"/>
    <x v="1"/>
    <x v="9"/>
    <n v="16989"/>
    <n v="85232"/>
    <n v="164794"/>
    <n v="838124"/>
    <n v="200452"/>
    <n v="1011346"/>
  </r>
  <r>
    <s v="Shampoo"/>
    <x v="2"/>
    <s v="FreshCo Industries"/>
    <x v="12"/>
    <x v="1"/>
    <x v="1"/>
    <x v="10"/>
    <n v="16464"/>
    <n v="82299"/>
    <n v="181258"/>
    <n v="920423"/>
    <n v="199976"/>
    <n v="1011948"/>
  </r>
  <r>
    <s v="Shampoo"/>
    <x v="2"/>
    <s v="FreshCo Industries"/>
    <x v="12"/>
    <x v="1"/>
    <x v="1"/>
    <x v="11"/>
    <n v="18389"/>
    <n v="92778"/>
    <n v="199647"/>
    <n v="1013201"/>
    <n v="199647"/>
    <n v="1013201"/>
  </r>
  <r>
    <s v="Shampoo"/>
    <x v="2"/>
    <s v="FreshCo Industries"/>
    <x v="12"/>
    <x v="1"/>
    <x v="2"/>
    <x v="0"/>
    <n v="17696"/>
    <n v="88942"/>
    <n v="17696"/>
    <n v="88942"/>
    <n v="199003"/>
    <n v="1008392"/>
  </r>
  <r>
    <s v="Shampoo"/>
    <x v="2"/>
    <s v="FreshCo Industries"/>
    <x v="12"/>
    <x v="1"/>
    <x v="2"/>
    <x v="1"/>
    <n v="16709"/>
    <n v="84581"/>
    <n v="34405"/>
    <n v="173523"/>
    <n v="200151"/>
    <n v="1014650"/>
  </r>
  <r>
    <s v="Shampoo"/>
    <x v="2"/>
    <s v="FreshCo Industries"/>
    <x v="12"/>
    <x v="1"/>
    <x v="2"/>
    <x v="2"/>
    <n v="22260"/>
    <n v="111160"/>
    <n v="56665"/>
    <n v="284683"/>
    <n v="206745"/>
    <n v="1043665"/>
  </r>
  <r>
    <s v="Shampoo"/>
    <x v="2"/>
    <s v="FreshCo Industries"/>
    <x v="12"/>
    <x v="1"/>
    <x v="2"/>
    <x v="3"/>
    <n v="19131"/>
    <n v="98651"/>
    <n v="75796"/>
    <n v="383334"/>
    <n v="210679"/>
    <n v="1065078"/>
  </r>
  <r>
    <s v="Shampoo"/>
    <x v="2"/>
    <s v="FreshCo Industries"/>
    <x v="12"/>
    <x v="1"/>
    <x v="2"/>
    <x v="4"/>
    <n v="15470"/>
    <n v="79996"/>
    <n v="91266"/>
    <n v="463330"/>
    <n v="209125"/>
    <n v="1057266"/>
  </r>
  <r>
    <s v="Shampoo"/>
    <x v="2"/>
    <s v="FreshCo Industries"/>
    <x v="12"/>
    <x v="1"/>
    <x v="2"/>
    <x v="5"/>
    <n v="17822"/>
    <n v="91658"/>
    <n v="109088"/>
    <n v="554988"/>
    <n v="209104"/>
    <n v="1057350"/>
  </r>
  <r>
    <s v="Shampoo"/>
    <x v="2"/>
    <s v="FreshCo Industries"/>
    <x v="12"/>
    <x v="1"/>
    <x v="2"/>
    <x v="6"/>
    <n v="19824"/>
    <n v="102662"/>
    <n v="128912"/>
    <n v="657650"/>
    <n v="212114"/>
    <n v="1075998"/>
  </r>
  <r>
    <s v="Shampoo"/>
    <x v="2"/>
    <s v="FreshCo Industries"/>
    <x v="12"/>
    <x v="1"/>
    <x v="2"/>
    <x v="7"/>
    <n v="16289"/>
    <n v="83230"/>
    <n v="145201"/>
    <n v="740880"/>
    <n v="213430"/>
    <n v="1083194"/>
  </r>
  <r>
    <s v="Shampoo"/>
    <x v="2"/>
    <s v="FreshCo Industries"/>
    <x v="12"/>
    <x v="1"/>
    <x v="2"/>
    <x v="8"/>
    <n v="17507"/>
    <n v="90433"/>
    <n v="162708"/>
    <n v="831313"/>
    <n v="214550"/>
    <n v="1091622"/>
  </r>
  <r>
    <s v="Shampoo"/>
    <x v="2"/>
    <s v="FreshCo Industries"/>
    <x v="12"/>
    <x v="1"/>
    <x v="2"/>
    <x v="9"/>
    <n v="20083"/>
    <n v="103670"/>
    <n v="182791"/>
    <n v="934983"/>
    <n v="217644"/>
    <n v="1110060"/>
  </r>
  <r>
    <s v="Shampoo"/>
    <x v="2"/>
    <s v="FreshCo Industries"/>
    <x v="12"/>
    <x v="1"/>
    <x v="2"/>
    <x v="10"/>
    <n v="17633"/>
    <n v="90930"/>
    <n v="200424"/>
    <n v="1025913"/>
    <n v="218813"/>
    <n v="1118691"/>
  </r>
  <r>
    <s v="Shampoo"/>
    <x v="2"/>
    <s v="FreshCo Industries"/>
    <x v="12"/>
    <x v="1"/>
    <x v="2"/>
    <x v="11"/>
    <n v="17738"/>
    <n v="93226"/>
    <n v="218162"/>
    <n v="1119139"/>
    <n v="218162"/>
    <n v="1119139"/>
  </r>
  <r>
    <s v="Shampoo"/>
    <x v="2"/>
    <s v="FreshCo Industries"/>
    <x v="12"/>
    <x v="1"/>
    <x v="3"/>
    <x v="0"/>
    <n v="17934"/>
    <n v="95809"/>
    <n v="17934"/>
    <n v="95809"/>
    <n v="218400"/>
    <n v="1126006"/>
  </r>
  <r>
    <s v="Shampoo"/>
    <x v="2"/>
    <s v="FreshCo Industries"/>
    <x v="12"/>
    <x v="1"/>
    <x v="3"/>
    <x v="1"/>
    <n v="15498"/>
    <n v="82516"/>
    <n v="33432"/>
    <n v="178325"/>
    <n v="217189"/>
    <n v="1123941"/>
  </r>
  <r>
    <s v="Shampoo"/>
    <x v="2"/>
    <s v="FreshCo Industries"/>
    <x v="12"/>
    <x v="1"/>
    <x v="3"/>
    <x v="2"/>
    <n v="18284"/>
    <n v="98560"/>
    <n v="51716"/>
    <n v="276885"/>
    <n v="213213"/>
    <n v="1111341"/>
  </r>
  <r>
    <s v="Shampoo"/>
    <x v="2"/>
    <s v="FreshCo Industries"/>
    <x v="12"/>
    <x v="1"/>
    <x v="3"/>
    <x v="3"/>
    <n v="17052"/>
    <n v="92029"/>
    <n v="68768"/>
    <n v="368914"/>
    <n v="211134"/>
    <n v="1104719"/>
  </r>
  <r>
    <s v="Shampoo"/>
    <x v="2"/>
    <s v="FreshCo Industries"/>
    <x v="12"/>
    <x v="1"/>
    <x v="3"/>
    <x v="4"/>
    <n v="16268"/>
    <n v="89887"/>
    <n v="85036"/>
    <n v="458801"/>
    <n v="211932"/>
    <n v="1114610"/>
  </r>
  <r>
    <s v="Shampoo"/>
    <x v="2"/>
    <s v="FreshCo Industries"/>
    <x v="12"/>
    <x v="1"/>
    <x v="3"/>
    <x v="5"/>
    <n v="17206"/>
    <n v="92435"/>
    <n v="102242"/>
    <n v="551236"/>
    <n v="211316"/>
    <n v="1115387"/>
  </r>
  <r>
    <s v="Shampoo"/>
    <x v="2"/>
    <s v="FreshCo Industries"/>
    <x v="12"/>
    <x v="1"/>
    <x v="3"/>
    <x v="6"/>
    <n v="17437"/>
    <n v="94297"/>
    <n v="119679"/>
    <n v="645533"/>
    <n v="208929"/>
    <n v="1107022"/>
  </r>
  <r>
    <s v="Shampoo"/>
    <x v="2"/>
    <s v="FreshCo Industries"/>
    <x v="12"/>
    <x v="1"/>
    <x v="3"/>
    <x v="7"/>
    <n v="15379"/>
    <n v="84266"/>
    <n v="135058"/>
    <n v="729799"/>
    <n v="208019"/>
    <n v="1108058"/>
  </r>
  <r>
    <s v="Shampoo"/>
    <x v="2"/>
    <s v="FreshCo Industries"/>
    <x v="12"/>
    <x v="1"/>
    <x v="3"/>
    <x v="8"/>
    <n v="14273"/>
    <n v="78001"/>
    <n v="149331"/>
    <n v="807800"/>
    <n v="204785"/>
    <n v="1095626"/>
  </r>
  <r>
    <s v="Shampoo"/>
    <x v="2"/>
    <s v="FreshCo Industries"/>
    <x v="12"/>
    <x v="1"/>
    <x v="3"/>
    <x v="9"/>
    <n v="15981"/>
    <n v="86583"/>
    <n v="165312"/>
    <n v="894383"/>
    <n v="200683"/>
    <n v="1078539"/>
  </r>
  <r>
    <s v="Shampoo"/>
    <x v="2"/>
    <s v="FreshCo Industries"/>
    <x v="12"/>
    <x v="1"/>
    <x v="3"/>
    <x v="10"/>
    <n v="14686"/>
    <n v="80045"/>
    <n v="179998"/>
    <n v="974428"/>
    <n v="197736"/>
    <n v="1067654"/>
  </r>
  <r>
    <s v="Shampoo"/>
    <x v="2"/>
    <s v="FreshCo Industries"/>
    <x v="12"/>
    <x v="1"/>
    <x v="3"/>
    <x v="11"/>
    <n v="19005"/>
    <n v="107079"/>
    <n v="199003"/>
    <n v="1081507"/>
    <n v="199003"/>
    <n v="1081507"/>
  </r>
  <r>
    <s v="Shampoo"/>
    <x v="2"/>
    <s v="FreshCo Industries"/>
    <x v="12"/>
    <x v="1"/>
    <x v="4"/>
    <x v="0"/>
    <n v="15092"/>
    <n v="88319"/>
    <n v="15092"/>
    <n v="88319"/>
    <n v="196161"/>
    <n v="1074017"/>
  </r>
  <r>
    <s v="Shampoo"/>
    <x v="2"/>
    <s v="FreshCo Industries"/>
    <x v="12"/>
    <x v="1"/>
    <x v="4"/>
    <x v="1"/>
    <n v="13979"/>
    <n v="80486"/>
    <n v="29071"/>
    <n v="168805"/>
    <n v="194642"/>
    <n v="1071987"/>
  </r>
  <r>
    <s v="Shampoo"/>
    <x v="2"/>
    <s v="FreshCo Industries"/>
    <x v="12"/>
    <x v="1"/>
    <x v="4"/>
    <x v="2"/>
    <n v="51863"/>
    <n v="302449"/>
    <n v="80934"/>
    <n v="471254"/>
    <n v="228221"/>
    <n v="1275876"/>
  </r>
  <r>
    <s v="Shampoo"/>
    <x v="2"/>
    <s v="FreshCo Industries"/>
    <x v="12"/>
    <x v="1"/>
    <x v="4"/>
    <x v="3"/>
    <n v="14721"/>
    <n v="87997"/>
    <n v="95655"/>
    <n v="559251"/>
    <n v="225890"/>
    <n v="1271844"/>
  </r>
  <r>
    <s v="Shampoo"/>
    <x v="2"/>
    <s v="FreshCo Industries"/>
    <x v="12"/>
    <x v="1"/>
    <x v="4"/>
    <x v="4"/>
    <n v="13531"/>
    <n v="78449"/>
    <n v="109186"/>
    <n v="637700"/>
    <n v="223153"/>
    <n v="1260406"/>
  </r>
  <r>
    <s v="Shampoo"/>
    <x v="2"/>
    <s v="FreshCo Industries"/>
    <x v="12"/>
    <x v="1"/>
    <x v="4"/>
    <x v="5"/>
    <n v="33684"/>
    <n v="198933"/>
    <n v="142870"/>
    <n v="836633"/>
    <n v="239631"/>
    <n v="1366904"/>
  </r>
  <r>
    <s v="Shampoo"/>
    <x v="2"/>
    <s v="FreshCo Industries"/>
    <x v="12"/>
    <x v="1"/>
    <x v="4"/>
    <x v="6"/>
    <n v="16996"/>
    <n v="100611"/>
    <n v="159866"/>
    <n v="937244"/>
    <n v="239190"/>
    <n v="1373218"/>
  </r>
  <r>
    <s v="Shampoo"/>
    <x v="2"/>
    <s v="FreshCo Industries"/>
    <x v="12"/>
    <x v="1"/>
    <x v="4"/>
    <x v="7"/>
    <n v="13699"/>
    <n v="80423"/>
    <n v="173565"/>
    <n v="1017667"/>
    <n v="237510"/>
    <n v="1369375"/>
  </r>
  <r>
    <s v="Shampoo"/>
    <x v="2"/>
    <s v="FreshCo Industries"/>
    <x v="12"/>
    <x v="1"/>
    <x v="4"/>
    <x v="8"/>
    <n v="13846"/>
    <n v="82936"/>
    <n v="187411"/>
    <n v="1100603"/>
    <n v="237083"/>
    <n v="1374310"/>
  </r>
  <r>
    <s v="Shampoo"/>
    <x v="2"/>
    <s v="FreshCo Industries"/>
    <x v="12"/>
    <x v="1"/>
    <x v="4"/>
    <x v="9"/>
    <n v="38801"/>
    <n v="236572"/>
    <n v="226212"/>
    <n v="1337175"/>
    <n v="259903"/>
    <n v="1524299"/>
  </r>
  <r>
    <s v="Shampoo"/>
    <x v="2"/>
    <s v="FreshCo Industries"/>
    <x v="12"/>
    <x v="1"/>
    <x v="4"/>
    <x v="10"/>
    <n v="13580"/>
    <n v="80850"/>
    <n v="239792"/>
    <n v="1418025"/>
    <n v="258797"/>
    <n v="1525104"/>
  </r>
  <r>
    <s v="Shampoo"/>
    <x v="2"/>
    <s v="FreshCo Industries"/>
    <x v="12"/>
    <x v="1"/>
    <x v="4"/>
    <x v="11"/>
    <n v="15680"/>
    <n v="95319"/>
    <n v="255472"/>
    <n v="1513344"/>
    <n v="255472"/>
    <n v="1513344"/>
  </r>
  <r>
    <s v="Shampoo"/>
    <x v="2"/>
    <s v="FreshCo Industries"/>
    <x v="12"/>
    <x v="1"/>
    <x v="5"/>
    <x v="0"/>
    <n v="15715"/>
    <n v="97146"/>
    <n v="15715"/>
    <n v="97146"/>
    <n v="256095"/>
    <n v="1522171"/>
  </r>
  <r>
    <s v="Shampoo"/>
    <x v="2"/>
    <s v="FreshCo Industries"/>
    <x v="12"/>
    <x v="1"/>
    <x v="5"/>
    <x v="1"/>
    <n v="14077"/>
    <n v="85561"/>
    <n v="29792"/>
    <n v="182707"/>
    <n v="256193"/>
    <n v="1527246"/>
  </r>
  <r>
    <s v="Shampoo"/>
    <x v="2"/>
    <s v="FreshCo Industries"/>
    <x v="12"/>
    <x v="1"/>
    <x v="5"/>
    <x v="2"/>
    <n v="15638"/>
    <n v="94591"/>
    <n v="45430"/>
    <n v="277298"/>
    <n v="219968"/>
    <n v="1319388"/>
  </r>
  <r>
    <s v="Shampoo"/>
    <x v="2"/>
    <s v="FreshCo Industries"/>
    <x v="12"/>
    <x v="2"/>
    <x v="0"/>
    <x v="0"/>
    <n v="12509"/>
    <n v="56973"/>
    <n v="12509"/>
    <n v="56973"/>
    <n v="12509"/>
    <n v="56973"/>
  </r>
  <r>
    <s v="Shampoo"/>
    <x v="2"/>
    <s v="FreshCo Industries"/>
    <x v="12"/>
    <x v="2"/>
    <x v="0"/>
    <x v="1"/>
    <n v="11249"/>
    <n v="51205"/>
    <n v="23758"/>
    <n v="108178"/>
    <n v="23758"/>
    <n v="108178"/>
  </r>
  <r>
    <s v="Shampoo"/>
    <x v="2"/>
    <s v="FreshCo Industries"/>
    <x v="12"/>
    <x v="2"/>
    <x v="0"/>
    <x v="2"/>
    <n v="13167"/>
    <n v="59899"/>
    <n v="36925"/>
    <n v="168077"/>
    <n v="36925"/>
    <n v="168077"/>
  </r>
  <r>
    <s v="Shampoo"/>
    <x v="2"/>
    <s v="FreshCo Industries"/>
    <x v="12"/>
    <x v="2"/>
    <x v="0"/>
    <x v="3"/>
    <n v="11606"/>
    <n v="52927"/>
    <n v="48531"/>
    <n v="221004"/>
    <n v="48531"/>
    <n v="221004"/>
  </r>
  <r>
    <s v="Shampoo"/>
    <x v="2"/>
    <s v="FreshCo Industries"/>
    <x v="12"/>
    <x v="2"/>
    <x v="0"/>
    <x v="4"/>
    <n v="10934"/>
    <n v="49791"/>
    <n v="59465"/>
    <n v="270795"/>
    <n v="59465"/>
    <n v="270795"/>
  </r>
  <r>
    <s v="Shampoo"/>
    <x v="2"/>
    <s v="FreshCo Industries"/>
    <x v="12"/>
    <x v="2"/>
    <x v="0"/>
    <x v="5"/>
    <n v="11746"/>
    <n v="53466"/>
    <n v="71211"/>
    <n v="324261"/>
    <n v="71211"/>
    <n v="324261"/>
  </r>
  <r>
    <s v="Shampoo"/>
    <x v="2"/>
    <s v="FreshCo Industries"/>
    <x v="12"/>
    <x v="2"/>
    <x v="0"/>
    <x v="6"/>
    <n v="12691"/>
    <n v="59745"/>
    <n v="83902"/>
    <n v="384006"/>
    <n v="83902"/>
    <n v="384006"/>
  </r>
  <r>
    <s v="Shampoo"/>
    <x v="2"/>
    <s v="FreshCo Industries"/>
    <x v="12"/>
    <x v="2"/>
    <x v="0"/>
    <x v="7"/>
    <n v="10934"/>
    <n v="53508"/>
    <n v="94836"/>
    <n v="437514"/>
    <n v="94836"/>
    <n v="437514"/>
  </r>
  <r>
    <s v="Shampoo"/>
    <x v="2"/>
    <s v="FreshCo Industries"/>
    <x v="12"/>
    <x v="2"/>
    <x v="0"/>
    <x v="8"/>
    <n v="11683"/>
    <n v="56469"/>
    <n v="106519"/>
    <n v="493983"/>
    <n v="106519"/>
    <n v="493983"/>
  </r>
  <r>
    <s v="Shampoo"/>
    <x v="2"/>
    <s v="FreshCo Industries"/>
    <x v="12"/>
    <x v="2"/>
    <x v="0"/>
    <x v="9"/>
    <n v="12222"/>
    <n v="60662"/>
    <n v="118741"/>
    <n v="554645"/>
    <n v="118741"/>
    <n v="554645"/>
  </r>
  <r>
    <s v="Shampoo"/>
    <x v="2"/>
    <s v="FreshCo Industries"/>
    <x v="12"/>
    <x v="2"/>
    <x v="0"/>
    <x v="10"/>
    <n v="11963"/>
    <n v="62342"/>
    <n v="130704"/>
    <n v="616987"/>
    <n v="130704"/>
    <n v="616987"/>
  </r>
  <r>
    <s v="Shampoo"/>
    <x v="2"/>
    <s v="FreshCo Industries"/>
    <x v="12"/>
    <x v="2"/>
    <x v="0"/>
    <x v="11"/>
    <n v="10815"/>
    <n v="54593"/>
    <n v="141519"/>
    <n v="671580"/>
    <n v="141519"/>
    <n v="671580"/>
  </r>
  <r>
    <s v="Shampoo"/>
    <x v="2"/>
    <s v="FreshCo Industries"/>
    <x v="12"/>
    <x v="2"/>
    <x v="1"/>
    <x v="0"/>
    <n v="12467"/>
    <n v="63826"/>
    <n v="12467"/>
    <n v="63826"/>
    <n v="141477"/>
    <n v="678433"/>
  </r>
  <r>
    <s v="Shampoo"/>
    <x v="2"/>
    <s v="FreshCo Industries"/>
    <x v="12"/>
    <x v="2"/>
    <x v="1"/>
    <x v="1"/>
    <n v="10381"/>
    <n v="55237"/>
    <n v="22848"/>
    <n v="119063"/>
    <n v="140609"/>
    <n v="682465"/>
  </r>
  <r>
    <s v="Shampoo"/>
    <x v="2"/>
    <s v="FreshCo Industries"/>
    <x v="12"/>
    <x v="2"/>
    <x v="1"/>
    <x v="2"/>
    <n v="11333"/>
    <n v="61684"/>
    <n v="34181"/>
    <n v="180747"/>
    <n v="138775"/>
    <n v="684250"/>
  </r>
  <r>
    <s v="Shampoo"/>
    <x v="2"/>
    <s v="FreshCo Industries"/>
    <x v="12"/>
    <x v="2"/>
    <x v="1"/>
    <x v="3"/>
    <n v="11305"/>
    <n v="61894"/>
    <n v="45486"/>
    <n v="242641"/>
    <n v="138474"/>
    <n v="693217"/>
  </r>
  <r>
    <s v="Shampoo"/>
    <x v="2"/>
    <s v="FreshCo Industries"/>
    <x v="12"/>
    <x v="2"/>
    <x v="1"/>
    <x v="4"/>
    <n v="11669"/>
    <n v="63609"/>
    <n v="57155"/>
    <n v="306250"/>
    <n v="139209"/>
    <n v="707035"/>
  </r>
  <r>
    <s v="Shampoo"/>
    <x v="2"/>
    <s v="FreshCo Industries"/>
    <x v="12"/>
    <x v="2"/>
    <x v="1"/>
    <x v="5"/>
    <n v="10969"/>
    <n v="59367"/>
    <n v="68124"/>
    <n v="365617"/>
    <n v="138432"/>
    <n v="712936"/>
  </r>
  <r>
    <s v="Shampoo"/>
    <x v="2"/>
    <s v="FreshCo Industries"/>
    <x v="12"/>
    <x v="2"/>
    <x v="1"/>
    <x v="6"/>
    <n v="10654"/>
    <n v="56378"/>
    <n v="78778"/>
    <n v="421995"/>
    <n v="136395"/>
    <n v="709569"/>
  </r>
  <r>
    <s v="Shampoo"/>
    <x v="2"/>
    <s v="FreshCo Industries"/>
    <x v="12"/>
    <x v="2"/>
    <x v="1"/>
    <x v="7"/>
    <n v="8561"/>
    <n v="46809"/>
    <n v="87339"/>
    <n v="468804"/>
    <n v="134022"/>
    <n v="702870"/>
  </r>
  <r>
    <s v="Shampoo"/>
    <x v="2"/>
    <s v="FreshCo Industries"/>
    <x v="12"/>
    <x v="2"/>
    <x v="1"/>
    <x v="8"/>
    <n v="9233"/>
    <n v="48993"/>
    <n v="96572"/>
    <n v="517797"/>
    <n v="131572"/>
    <n v="695394"/>
  </r>
  <r>
    <s v="Shampoo"/>
    <x v="2"/>
    <s v="FreshCo Industries"/>
    <x v="12"/>
    <x v="2"/>
    <x v="1"/>
    <x v="9"/>
    <n v="9296"/>
    <n v="50855"/>
    <n v="105868"/>
    <n v="568652"/>
    <n v="128646"/>
    <n v="685587"/>
  </r>
  <r>
    <s v="Shampoo"/>
    <x v="2"/>
    <s v="FreshCo Industries"/>
    <x v="12"/>
    <x v="2"/>
    <x v="1"/>
    <x v="10"/>
    <n v="10157"/>
    <n v="56140"/>
    <n v="116025"/>
    <n v="624792"/>
    <n v="126840"/>
    <n v="679385"/>
  </r>
  <r>
    <s v="Shampoo"/>
    <x v="2"/>
    <s v="FreshCo Industries"/>
    <x v="12"/>
    <x v="2"/>
    <x v="1"/>
    <x v="11"/>
    <n v="9618"/>
    <n v="51737"/>
    <n v="125643"/>
    <n v="676529"/>
    <n v="125643"/>
    <n v="676529"/>
  </r>
  <r>
    <s v="Shampoo"/>
    <x v="2"/>
    <s v="FreshCo Industries"/>
    <x v="12"/>
    <x v="2"/>
    <x v="2"/>
    <x v="0"/>
    <n v="10416"/>
    <n v="54894"/>
    <n v="10416"/>
    <n v="54894"/>
    <n v="123592"/>
    <n v="667597"/>
  </r>
  <r>
    <s v="Shampoo"/>
    <x v="2"/>
    <s v="FreshCo Industries"/>
    <x v="12"/>
    <x v="2"/>
    <x v="2"/>
    <x v="1"/>
    <n v="8778"/>
    <n v="46172"/>
    <n v="19194"/>
    <n v="101066"/>
    <n v="121989"/>
    <n v="658532"/>
  </r>
  <r>
    <s v="Shampoo"/>
    <x v="2"/>
    <s v="FreshCo Industries"/>
    <x v="12"/>
    <x v="2"/>
    <x v="2"/>
    <x v="2"/>
    <n v="9800"/>
    <n v="50225"/>
    <n v="28994"/>
    <n v="151291"/>
    <n v="120456"/>
    <n v="647073"/>
  </r>
  <r>
    <s v="Shampoo"/>
    <x v="2"/>
    <s v="FreshCo Industries"/>
    <x v="12"/>
    <x v="2"/>
    <x v="2"/>
    <x v="3"/>
    <n v="8582"/>
    <n v="45864"/>
    <n v="37576"/>
    <n v="197155"/>
    <n v="117733"/>
    <n v="631043"/>
  </r>
  <r>
    <s v="Shampoo"/>
    <x v="2"/>
    <s v="FreshCo Industries"/>
    <x v="12"/>
    <x v="2"/>
    <x v="2"/>
    <x v="4"/>
    <n v="6566"/>
    <n v="35833"/>
    <n v="44142"/>
    <n v="232988"/>
    <n v="112630"/>
    <n v="603267"/>
  </r>
  <r>
    <s v="Shampoo"/>
    <x v="2"/>
    <s v="FreshCo Industries"/>
    <x v="12"/>
    <x v="2"/>
    <x v="2"/>
    <x v="5"/>
    <n v="7840"/>
    <n v="40866"/>
    <n v="51982"/>
    <n v="273854"/>
    <n v="109501"/>
    <n v="584766"/>
  </r>
  <r>
    <s v="Shampoo"/>
    <x v="2"/>
    <s v="FreshCo Industries"/>
    <x v="12"/>
    <x v="2"/>
    <x v="2"/>
    <x v="6"/>
    <n v="9576"/>
    <n v="50043"/>
    <n v="61558"/>
    <n v="323897"/>
    <n v="108423"/>
    <n v="578431"/>
  </r>
  <r>
    <s v="Shampoo"/>
    <x v="2"/>
    <s v="FreshCo Industries"/>
    <x v="12"/>
    <x v="2"/>
    <x v="2"/>
    <x v="7"/>
    <n v="5656"/>
    <n v="29827"/>
    <n v="67214"/>
    <n v="353724"/>
    <n v="105518"/>
    <n v="561449"/>
  </r>
  <r>
    <s v="Shampoo"/>
    <x v="2"/>
    <s v="FreshCo Industries"/>
    <x v="12"/>
    <x v="2"/>
    <x v="2"/>
    <x v="8"/>
    <n v="8456"/>
    <n v="44023"/>
    <n v="75670"/>
    <n v="397747"/>
    <n v="104741"/>
    <n v="556479"/>
  </r>
  <r>
    <s v="Shampoo"/>
    <x v="2"/>
    <s v="FreshCo Industries"/>
    <x v="12"/>
    <x v="2"/>
    <x v="2"/>
    <x v="9"/>
    <n v="9464"/>
    <n v="49805"/>
    <n v="85134"/>
    <n v="447552"/>
    <n v="104909"/>
    <n v="555429"/>
  </r>
  <r>
    <s v="Shampoo"/>
    <x v="2"/>
    <s v="FreshCo Industries"/>
    <x v="12"/>
    <x v="2"/>
    <x v="2"/>
    <x v="10"/>
    <n v="7336"/>
    <n v="38297"/>
    <n v="92470"/>
    <n v="485849"/>
    <n v="102088"/>
    <n v="537586"/>
  </r>
  <r>
    <s v="Shampoo"/>
    <x v="2"/>
    <s v="FreshCo Industries"/>
    <x v="12"/>
    <x v="2"/>
    <x v="2"/>
    <x v="11"/>
    <n v="8407"/>
    <n v="43358"/>
    <n v="100877"/>
    <n v="529207"/>
    <n v="100877"/>
    <n v="529207"/>
  </r>
  <r>
    <s v="Shampoo"/>
    <x v="2"/>
    <s v="FreshCo Industries"/>
    <x v="12"/>
    <x v="2"/>
    <x v="3"/>
    <x v="0"/>
    <n v="7336"/>
    <n v="38780"/>
    <n v="7336"/>
    <n v="38780"/>
    <n v="97797"/>
    <n v="513093"/>
  </r>
  <r>
    <s v="Shampoo"/>
    <x v="2"/>
    <s v="FreshCo Industries"/>
    <x v="12"/>
    <x v="2"/>
    <x v="3"/>
    <x v="1"/>
    <n v="6888"/>
    <n v="36190"/>
    <n v="14224"/>
    <n v="74970"/>
    <n v="95907"/>
    <n v="503111"/>
  </r>
  <r>
    <s v="Shampoo"/>
    <x v="2"/>
    <s v="FreshCo Industries"/>
    <x v="12"/>
    <x v="2"/>
    <x v="3"/>
    <x v="2"/>
    <n v="7392"/>
    <n v="40474"/>
    <n v="21616"/>
    <n v="115444"/>
    <n v="93499"/>
    <n v="493360"/>
  </r>
  <r>
    <s v="Shampoo"/>
    <x v="2"/>
    <s v="FreshCo Industries"/>
    <x v="12"/>
    <x v="2"/>
    <x v="3"/>
    <x v="3"/>
    <n v="6972"/>
    <n v="38024"/>
    <n v="28588"/>
    <n v="153468"/>
    <n v="91889"/>
    <n v="485520"/>
  </r>
  <r>
    <s v="Shampoo"/>
    <x v="2"/>
    <s v="FreshCo Industries"/>
    <x v="12"/>
    <x v="2"/>
    <x v="3"/>
    <x v="4"/>
    <n v="7308"/>
    <n v="39298"/>
    <n v="35896"/>
    <n v="192766"/>
    <n v="92631"/>
    <n v="488985"/>
  </r>
  <r>
    <s v="Shampoo"/>
    <x v="2"/>
    <s v="FreshCo Industries"/>
    <x v="12"/>
    <x v="2"/>
    <x v="3"/>
    <x v="5"/>
    <n v="7329"/>
    <n v="39179"/>
    <n v="43225"/>
    <n v="231945"/>
    <n v="92120"/>
    <n v="487298"/>
  </r>
  <r>
    <s v="Shampoo"/>
    <x v="2"/>
    <s v="FreshCo Industries"/>
    <x v="12"/>
    <x v="2"/>
    <x v="3"/>
    <x v="6"/>
    <n v="7168"/>
    <n v="38206"/>
    <n v="50393"/>
    <n v="270151"/>
    <n v="89712"/>
    <n v="475461"/>
  </r>
  <r>
    <s v="Shampoo"/>
    <x v="2"/>
    <s v="FreshCo Industries"/>
    <x v="12"/>
    <x v="2"/>
    <x v="3"/>
    <x v="7"/>
    <n v="6391"/>
    <n v="34328"/>
    <n v="56784"/>
    <n v="304479"/>
    <n v="90447"/>
    <n v="479962"/>
  </r>
  <r>
    <s v="Shampoo"/>
    <x v="2"/>
    <s v="FreshCo Industries"/>
    <x v="12"/>
    <x v="2"/>
    <x v="3"/>
    <x v="8"/>
    <n v="7252"/>
    <n v="40243"/>
    <n v="64036"/>
    <n v="344722"/>
    <n v="89243"/>
    <n v="476182"/>
  </r>
  <r>
    <s v="Shampoo"/>
    <x v="2"/>
    <s v="FreshCo Industries"/>
    <x v="12"/>
    <x v="2"/>
    <x v="3"/>
    <x v="9"/>
    <n v="6909"/>
    <n v="37982"/>
    <n v="70945"/>
    <n v="382704"/>
    <n v="86688"/>
    <n v="464359"/>
  </r>
  <r>
    <s v="Shampoo"/>
    <x v="2"/>
    <s v="FreshCo Industries"/>
    <x v="12"/>
    <x v="2"/>
    <x v="3"/>
    <x v="10"/>
    <n v="5880"/>
    <n v="31430"/>
    <n v="76825"/>
    <n v="414134"/>
    <n v="85232"/>
    <n v="457492"/>
  </r>
  <r>
    <s v="Shampoo"/>
    <x v="2"/>
    <s v="FreshCo Industries"/>
    <x v="12"/>
    <x v="2"/>
    <x v="3"/>
    <x v="11"/>
    <n v="6811"/>
    <n v="38031"/>
    <n v="83636"/>
    <n v="452165"/>
    <n v="83636"/>
    <n v="452165"/>
  </r>
  <r>
    <s v="Shampoo"/>
    <x v="2"/>
    <s v="FreshCo Industries"/>
    <x v="12"/>
    <x v="2"/>
    <x v="4"/>
    <x v="0"/>
    <n v="6860"/>
    <n v="39718"/>
    <n v="6860"/>
    <n v="39718"/>
    <n v="83160"/>
    <n v="453103"/>
  </r>
  <r>
    <s v="Shampoo"/>
    <x v="2"/>
    <s v="FreshCo Industries"/>
    <x v="12"/>
    <x v="2"/>
    <x v="4"/>
    <x v="1"/>
    <n v="6538"/>
    <n v="37310"/>
    <n v="13398"/>
    <n v="77028"/>
    <n v="82810"/>
    <n v="454223"/>
  </r>
  <r>
    <s v="Shampoo"/>
    <x v="2"/>
    <s v="FreshCo Industries"/>
    <x v="12"/>
    <x v="2"/>
    <x v="4"/>
    <x v="2"/>
    <n v="24843"/>
    <n v="145824"/>
    <n v="38241"/>
    <n v="222852"/>
    <n v="100261"/>
    <n v="559573"/>
  </r>
  <r>
    <s v="Shampoo"/>
    <x v="2"/>
    <s v="FreshCo Industries"/>
    <x v="12"/>
    <x v="2"/>
    <x v="4"/>
    <x v="3"/>
    <n v="6300"/>
    <n v="36365"/>
    <n v="44541"/>
    <n v="259217"/>
    <n v="99589"/>
    <n v="557914"/>
  </r>
  <r>
    <s v="Shampoo"/>
    <x v="2"/>
    <s v="FreshCo Industries"/>
    <x v="12"/>
    <x v="2"/>
    <x v="4"/>
    <x v="4"/>
    <n v="6979"/>
    <n v="40278"/>
    <n v="51520"/>
    <n v="299495"/>
    <n v="99260"/>
    <n v="558894"/>
  </r>
  <r>
    <s v="Shampoo"/>
    <x v="2"/>
    <s v="FreshCo Industries"/>
    <x v="12"/>
    <x v="2"/>
    <x v="4"/>
    <x v="5"/>
    <n v="16030"/>
    <n v="92127"/>
    <n v="67550"/>
    <n v="391622"/>
    <n v="107961"/>
    <n v="611842"/>
  </r>
  <r>
    <s v="Shampoo"/>
    <x v="2"/>
    <s v="FreshCo Industries"/>
    <x v="12"/>
    <x v="2"/>
    <x v="4"/>
    <x v="6"/>
    <n v="7175"/>
    <n v="41944"/>
    <n v="74725"/>
    <n v="433566"/>
    <n v="107968"/>
    <n v="615580"/>
  </r>
  <r>
    <s v="Shampoo"/>
    <x v="2"/>
    <s v="FreshCo Industries"/>
    <x v="12"/>
    <x v="2"/>
    <x v="4"/>
    <x v="7"/>
    <n v="4963"/>
    <n v="28959"/>
    <n v="79688"/>
    <n v="462525"/>
    <n v="106540"/>
    <n v="610211"/>
  </r>
  <r>
    <s v="Shampoo"/>
    <x v="2"/>
    <s v="FreshCo Industries"/>
    <x v="12"/>
    <x v="2"/>
    <x v="4"/>
    <x v="8"/>
    <n v="7021"/>
    <n v="41062"/>
    <n v="86709"/>
    <n v="503587"/>
    <n v="106309"/>
    <n v="611030"/>
  </r>
  <r>
    <s v="Shampoo"/>
    <x v="2"/>
    <s v="FreshCo Industries"/>
    <x v="12"/>
    <x v="2"/>
    <x v="4"/>
    <x v="9"/>
    <n v="18102"/>
    <n v="108514"/>
    <n v="104811"/>
    <n v="612101"/>
    <n v="117502"/>
    <n v="681562"/>
  </r>
  <r>
    <s v="Shampoo"/>
    <x v="2"/>
    <s v="FreshCo Industries"/>
    <x v="12"/>
    <x v="2"/>
    <x v="4"/>
    <x v="10"/>
    <n v="6741"/>
    <n v="40201"/>
    <n v="111552"/>
    <n v="652302"/>
    <n v="118363"/>
    <n v="690333"/>
  </r>
  <r>
    <s v="Shampoo"/>
    <x v="2"/>
    <s v="FreshCo Industries"/>
    <x v="12"/>
    <x v="2"/>
    <x v="4"/>
    <x v="11"/>
    <n v="7658"/>
    <n v="45311"/>
    <n v="119210"/>
    <n v="697613"/>
    <n v="119210"/>
    <n v="697613"/>
  </r>
  <r>
    <s v="Shampoo"/>
    <x v="2"/>
    <s v="FreshCo Industries"/>
    <x v="12"/>
    <x v="2"/>
    <x v="5"/>
    <x v="0"/>
    <n v="7833"/>
    <n v="47628"/>
    <n v="7833"/>
    <n v="47628"/>
    <n v="120183"/>
    <n v="705523"/>
  </r>
  <r>
    <s v="Shampoo"/>
    <x v="2"/>
    <s v="FreshCo Industries"/>
    <x v="12"/>
    <x v="2"/>
    <x v="5"/>
    <x v="1"/>
    <n v="7749"/>
    <n v="47033"/>
    <n v="15582"/>
    <n v="94661"/>
    <n v="121394"/>
    <n v="715246"/>
  </r>
  <r>
    <s v="Shampoo"/>
    <x v="2"/>
    <s v="FreshCo Industries"/>
    <x v="12"/>
    <x v="2"/>
    <x v="5"/>
    <x v="2"/>
    <n v="7721"/>
    <n v="46515"/>
    <n v="23303"/>
    <n v="141176"/>
    <n v="104272"/>
    <n v="615937"/>
  </r>
  <r>
    <s v="Shampoo"/>
    <x v="2"/>
    <s v="Glitterati"/>
    <x v="13"/>
    <x v="0"/>
    <x v="0"/>
    <x v="0"/>
    <n v="15106"/>
    <n v="101220"/>
    <n v="15106"/>
    <n v="101220"/>
    <n v="15106"/>
    <n v="101220"/>
  </r>
  <r>
    <s v="Shampoo"/>
    <x v="2"/>
    <s v="Glitterati"/>
    <x v="13"/>
    <x v="0"/>
    <x v="0"/>
    <x v="1"/>
    <n v="11550"/>
    <n v="77427"/>
    <n v="26656"/>
    <n v="178647"/>
    <n v="26656"/>
    <n v="178647"/>
  </r>
  <r>
    <s v="Shampoo"/>
    <x v="2"/>
    <s v="Glitterati"/>
    <x v="13"/>
    <x v="0"/>
    <x v="0"/>
    <x v="2"/>
    <n v="15785"/>
    <n v="105770"/>
    <n v="42441"/>
    <n v="284417"/>
    <n v="42441"/>
    <n v="284417"/>
  </r>
  <r>
    <s v="Shampoo"/>
    <x v="2"/>
    <s v="Glitterati"/>
    <x v="13"/>
    <x v="0"/>
    <x v="0"/>
    <x v="3"/>
    <n v="12096"/>
    <n v="81046"/>
    <n v="54537"/>
    <n v="365463"/>
    <n v="54537"/>
    <n v="365463"/>
  </r>
  <r>
    <s v="Shampoo"/>
    <x v="2"/>
    <s v="Glitterati"/>
    <x v="13"/>
    <x v="0"/>
    <x v="0"/>
    <x v="4"/>
    <n v="14546"/>
    <n v="97433"/>
    <n v="69083"/>
    <n v="462896"/>
    <n v="69083"/>
    <n v="462896"/>
  </r>
  <r>
    <s v="Shampoo"/>
    <x v="2"/>
    <s v="Glitterati"/>
    <x v="13"/>
    <x v="0"/>
    <x v="0"/>
    <x v="5"/>
    <n v="13664"/>
    <n v="91574"/>
    <n v="82747"/>
    <n v="554470"/>
    <n v="82747"/>
    <n v="554470"/>
  </r>
  <r>
    <s v="Shampoo"/>
    <x v="2"/>
    <s v="Glitterati"/>
    <x v="13"/>
    <x v="0"/>
    <x v="0"/>
    <x v="6"/>
    <n v="13048"/>
    <n v="87430"/>
    <n v="95795"/>
    <n v="641900"/>
    <n v="95795"/>
    <n v="641900"/>
  </r>
  <r>
    <s v="Shampoo"/>
    <x v="2"/>
    <s v="Glitterati"/>
    <x v="13"/>
    <x v="0"/>
    <x v="0"/>
    <x v="7"/>
    <n v="13517"/>
    <n v="90545"/>
    <n v="109312"/>
    <n v="732445"/>
    <n v="109312"/>
    <n v="732445"/>
  </r>
  <r>
    <s v="Shampoo"/>
    <x v="2"/>
    <s v="Glitterati"/>
    <x v="13"/>
    <x v="0"/>
    <x v="0"/>
    <x v="8"/>
    <n v="13174"/>
    <n v="88277"/>
    <n v="122486"/>
    <n v="820722"/>
    <n v="122486"/>
    <n v="820722"/>
  </r>
  <r>
    <s v="Shampoo"/>
    <x v="2"/>
    <s v="Glitterati"/>
    <x v="13"/>
    <x v="0"/>
    <x v="0"/>
    <x v="9"/>
    <n v="15078"/>
    <n v="101038"/>
    <n v="137564"/>
    <n v="921760"/>
    <n v="137564"/>
    <n v="921760"/>
  </r>
  <r>
    <s v="Shampoo"/>
    <x v="2"/>
    <s v="Glitterati"/>
    <x v="13"/>
    <x v="0"/>
    <x v="0"/>
    <x v="10"/>
    <n v="10423"/>
    <n v="69853"/>
    <n v="147987"/>
    <n v="991613"/>
    <n v="147987"/>
    <n v="991613"/>
  </r>
  <r>
    <s v="Shampoo"/>
    <x v="2"/>
    <s v="Glitterati"/>
    <x v="13"/>
    <x v="0"/>
    <x v="0"/>
    <x v="11"/>
    <n v="13251"/>
    <n v="88767"/>
    <n v="161238"/>
    <n v="1080380"/>
    <n v="161238"/>
    <n v="1080380"/>
  </r>
  <r>
    <s v="Shampoo"/>
    <x v="2"/>
    <s v="Glitterati"/>
    <x v="13"/>
    <x v="0"/>
    <x v="1"/>
    <x v="0"/>
    <n v="12691"/>
    <n v="85057"/>
    <n v="12691"/>
    <n v="85057"/>
    <n v="158823"/>
    <n v="1064217"/>
  </r>
  <r>
    <s v="Shampoo"/>
    <x v="2"/>
    <s v="Glitterati"/>
    <x v="13"/>
    <x v="0"/>
    <x v="1"/>
    <x v="1"/>
    <n v="11823"/>
    <n v="79247"/>
    <n v="24514"/>
    <n v="164304"/>
    <n v="159096"/>
    <n v="1066037"/>
  </r>
  <r>
    <s v="Shampoo"/>
    <x v="2"/>
    <s v="Glitterati"/>
    <x v="13"/>
    <x v="0"/>
    <x v="1"/>
    <x v="2"/>
    <n v="14147"/>
    <n v="94738"/>
    <n v="38661"/>
    <n v="259042"/>
    <n v="157458"/>
    <n v="1055005"/>
  </r>
  <r>
    <s v="Shampoo"/>
    <x v="2"/>
    <s v="Glitterati"/>
    <x v="13"/>
    <x v="0"/>
    <x v="1"/>
    <x v="3"/>
    <n v="12271"/>
    <n v="82243"/>
    <n v="50932"/>
    <n v="341285"/>
    <n v="157633"/>
    <n v="1056202"/>
  </r>
  <r>
    <s v="Shampoo"/>
    <x v="2"/>
    <s v="Glitterati"/>
    <x v="13"/>
    <x v="0"/>
    <x v="1"/>
    <x v="4"/>
    <n v="12257"/>
    <n v="82110"/>
    <n v="63189"/>
    <n v="423395"/>
    <n v="155344"/>
    <n v="1040879"/>
  </r>
  <r>
    <s v="Shampoo"/>
    <x v="2"/>
    <s v="Glitterati"/>
    <x v="13"/>
    <x v="0"/>
    <x v="1"/>
    <x v="5"/>
    <n v="11179"/>
    <n v="74907"/>
    <n v="74368"/>
    <n v="498302"/>
    <n v="152859"/>
    <n v="1024212"/>
  </r>
  <r>
    <s v="Shampoo"/>
    <x v="2"/>
    <s v="Glitterati"/>
    <x v="13"/>
    <x v="0"/>
    <x v="1"/>
    <x v="6"/>
    <n v="11830"/>
    <n v="79219"/>
    <n v="86198"/>
    <n v="577521"/>
    <n v="151641"/>
    <n v="1016001"/>
  </r>
  <r>
    <s v="Shampoo"/>
    <x v="2"/>
    <s v="Glitterati"/>
    <x v="13"/>
    <x v="0"/>
    <x v="1"/>
    <x v="7"/>
    <n v="9457"/>
    <n v="63378"/>
    <n v="95655"/>
    <n v="640899"/>
    <n v="147581"/>
    <n v="988834"/>
  </r>
  <r>
    <s v="Shampoo"/>
    <x v="2"/>
    <s v="Glitterati"/>
    <x v="13"/>
    <x v="0"/>
    <x v="1"/>
    <x v="8"/>
    <n v="10031"/>
    <n v="67186"/>
    <n v="105686"/>
    <n v="708085"/>
    <n v="144438"/>
    <n v="967743"/>
  </r>
  <r>
    <s v="Shampoo"/>
    <x v="2"/>
    <s v="Glitterati"/>
    <x v="13"/>
    <x v="0"/>
    <x v="1"/>
    <x v="9"/>
    <n v="10682"/>
    <n v="71610"/>
    <n v="116368"/>
    <n v="779695"/>
    <n v="140042"/>
    <n v="938315"/>
  </r>
  <r>
    <s v="Shampoo"/>
    <x v="2"/>
    <s v="Glitterati"/>
    <x v="13"/>
    <x v="0"/>
    <x v="1"/>
    <x v="10"/>
    <n v="9779"/>
    <n v="65548"/>
    <n v="126147"/>
    <n v="845243"/>
    <n v="139398"/>
    <n v="934010"/>
  </r>
  <r>
    <s v="Shampoo"/>
    <x v="2"/>
    <s v="Glitterati"/>
    <x v="13"/>
    <x v="0"/>
    <x v="1"/>
    <x v="11"/>
    <n v="10444"/>
    <n v="69979"/>
    <n v="136591"/>
    <n v="915222"/>
    <n v="136591"/>
    <n v="915222"/>
  </r>
  <r>
    <s v="Shampoo"/>
    <x v="2"/>
    <s v="Glitterati"/>
    <x v="13"/>
    <x v="0"/>
    <x v="2"/>
    <x v="0"/>
    <n v="9653"/>
    <n v="64652"/>
    <n v="9653"/>
    <n v="64652"/>
    <n v="133553"/>
    <n v="894817"/>
  </r>
  <r>
    <s v="Shampoo"/>
    <x v="2"/>
    <s v="Glitterati"/>
    <x v="13"/>
    <x v="0"/>
    <x v="2"/>
    <x v="1"/>
    <n v="8372"/>
    <n v="56056"/>
    <n v="18025"/>
    <n v="120708"/>
    <n v="130102"/>
    <n v="871626"/>
  </r>
  <r>
    <s v="Shampoo"/>
    <x v="2"/>
    <s v="Glitterati"/>
    <x v="13"/>
    <x v="0"/>
    <x v="2"/>
    <x v="2"/>
    <n v="12901"/>
    <n v="86422"/>
    <n v="30926"/>
    <n v="207130"/>
    <n v="128856"/>
    <n v="863310"/>
  </r>
  <r>
    <s v="Shampoo"/>
    <x v="2"/>
    <s v="Glitterati"/>
    <x v="13"/>
    <x v="0"/>
    <x v="2"/>
    <x v="3"/>
    <n v="10703"/>
    <n v="71680"/>
    <n v="41629"/>
    <n v="278810"/>
    <n v="127288"/>
    <n v="852747"/>
  </r>
  <r>
    <s v="Shampoo"/>
    <x v="2"/>
    <s v="Glitterati"/>
    <x v="13"/>
    <x v="0"/>
    <x v="2"/>
    <x v="4"/>
    <n v="8582"/>
    <n v="57505"/>
    <n v="50211"/>
    <n v="336315"/>
    <n v="123613"/>
    <n v="828142"/>
  </r>
  <r>
    <s v="Shampoo"/>
    <x v="2"/>
    <s v="Glitterati"/>
    <x v="13"/>
    <x v="0"/>
    <x v="2"/>
    <x v="5"/>
    <n v="10416"/>
    <n v="69769"/>
    <n v="60627"/>
    <n v="406084"/>
    <n v="122850"/>
    <n v="823004"/>
  </r>
  <r>
    <s v="Shampoo"/>
    <x v="2"/>
    <s v="Glitterati"/>
    <x v="13"/>
    <x v="0"/>
    <x v="2"/>
    <x v="6"/>
    <n v="9415"/>
    <n v="63035"/>
    <n v="70042"/>
    <n v="469119"/>
    <n v="120435"/>
    <n v="806820"/>
  </r>
  <r>
    <s v="Shampoo"/>
    <x v="2"/>
    <s v="Glitterati"/>
    <x v="13"/>
    <x v="0"/>
    <x v="2"/>
    <x v="7"/>
    <n v="8813"/>
    <n v="59017"/>
    <n v="78855"/>
    <n v="528136"/>
    <n v="119791"/>
    <n v="802459"/>
  </r>
  <r>
    <s v="Shampoo"/>
    <x v="2"/>
    <s v="Glitterati"/>
    <x v="13"/>
    <x v="0"/>
    <x v="2"/>
    <x v="8"/>
    <n v="8281"/>
    <n v="55489"/>
    <n v="87136"/>
    <n v="583625"/>
    <n v="118041"/>
    <n v="790762"/>
  </r>
  <r>
    <s v="Shampoo"/>
    <x v="2"/>
    <s v="Glitterati"/>
    <x v="13"/>
    <x v="0"/>
    <x v="2"/>
    <x v="9"/>
    <n v="9765"/>
    <n v="65387"/>
    <n v="96901"/>
    <n v="649012"/>
    <n v="117124"/>
    <n v="784539"/>
  </r>
  <r>
    <s v="Shampoo"/>
    <x v="2"/>
    <s v="Glitterati"/>
    <x v="13"/>
    <x v="0"/>
    <x v="2"/>
    <x v="10"/>
    <n v="7609"/>
    <n v="50960"/>
    <n v="104510"/>
    <n v="699972"/>
    <n v="114954"/>
    <n v="769951"/>
  </r>
  <r>
    <s v="Shampoo"/>
    <x v="2"/>
    <s v="Glitterati"/>
    <x v="13"/>
    <x v="0"/>
    <x v="2"/>
    <x v="11"/>
    <n v="9030"/>
    <n v="60522"/>
    <n v="113540"/>
    <n v="760494"/>
    <n v="113540"/>
    <n v="760494"/>
  </r>
  <r>
    <s v="Shampoo"/>
    <x v="2"/>
    <s v="Glitterati"/>
    <x v="13"/>
    <x v="0"/>
    <x v="3"/>
    <x v="0"/>
    <n v="9065"/>
    <n v="60760"/>
    <n v="9065"/>
    <n v="60760"/>
    <n v="112952"/>
    <n v="756602"/>
  </r>
  <r>
    <s v="Shampoo"/>
    <x v="2"/>
    <s v="Glitterati"/>
    <x v="13"/>
    <x v="0"/>
    <x v="3"/>
    <x v="1"/>
    <n v="7595"/>
    <n v="50869"/>
    <n v="16660"/>
    <n v="111629"/>
    <n v="112175"/>
    <n v="751415"/>
  </r>
  <r>
    <s v="Shampoo"/>
    <x v="2"/>
    <s v="Glitterati"/>
    <x v="13"/>
    <x v="0"/>
    <x v="3"/>
    <x v="2"/>
    <n v="8092"/>
    <n v="54173"/>
    <n v="24752"/>
    <n v="165802"/>
    <n v="107366"/>
    <n v="719166"/>
  </r>
  <r>
    <s v="Shampoo"/>
    <x v="2"/>
    <s v="Glitterati"/>
    <x v="13"/>
    <x v="0"/>
    <x v="3"/>
    <x v="3"/>
    <n v="8512"/>
    <n v="57057"/>
    <n v="33264"/>
    <n v="222859"/>
    <n v="105175"/>
    <n v="704543"/>
  </r>
  <r>
    <s v="Shampoo"/>
    <x v="2"/>
    <s v="Glitterati"/>
    <x v="13"/>
    <x v="0"/>
    <x v="3"/>
    <x v="4"/>
    <n v="8652"/>
    <n v="57946"/>
    <n v="41916"/>
    <n v="280805"/>
    <n v="105245"/>
    <n v="704984"/>
  </r>
  <r>
    <s v="Shampoo"/>
    <x v="2"/>
    <s v="Glitterati"/>
    <x v="13"/>
    <x v="0"/>
    <x v="3"/>
    <x v="5"/>
    <n v="9009"/>
    <n v="60361"/>
    <n v="50925"/>
    <n v="341166"/>
    <n v="103838"/>
    <n v="695576"/>
  </r>
  <r>
    <s v="Shampoo"/>
    <x v="2"/>
    <s v="Glitterati"/>
    <x v="13"/>
    <x v="0"/>
    <x v="3"/>
    <x v="6"/>
    <n v="10612"/>
    <n v="71134"/>
    <n v="61537"/>
    <n v="412300"/>
    <n v="105035"/>
    <n v="703675"/>
  </r>
  <r>
    <s v="Shampoo"/>
    <x v="2"/>
    <s v="Glitterati"/>
    <x v="13"/>
    <x v="0"/>
    <x v="3"/>
    <x v="7"/>
    <n v="7490"/>
    <n v="50225"/>
    <n v="69027"/>
    <n v="462525"/>
    <n v="103712"/>
    <n v="694883"/>
  </r>
  <r>
    <s v="Shampoo"/>
    <x v="2"/>
    <s v="Glitterati"/>
    <x v="13"/>
    <x v="0"/>
    <x v="3"/>
    <x v="8"/>
    <n v="8512"/>
    <n v="57050"/>
    <n v="77539"/>
    <n v="519575"/>
    <n v="103943"/>
    <n v="696444"/>
  </r>
  <r>
    <s v="Shampoo"/>
    <x v="2"/>
    <s v="Glitterati"/>
    <x v="13"/>
    <x v="0"/>
    <x v="3"/>
    <x v="9"/>
    <n v="8715"/>
    <n v="58387"/>
    <n v="86254"/>
    <n v="577962"/>
    <n v="102893"/>
    <n v="689444"/>
  </r>
  <r>
    <s v="Shampoo"/>
    <x v="2"/>
    <s v="Glitterati"/>
    <x v="13"/>
    <x v="0"/>
    <x v="3"/>
    <x v="10"/>
    <n v="7182"/>
    <n v="48069"/>
    <n v="93436"/>
    <n v="626031"/>
    <n v="102466"/>
    <n v="686553"/>
  </r>
  <r>
    <s v="Shampoo"/>
    <x v="2"/>
    <s v="Glitterati"/>
    <x v="13"/>
    <x v="0"/>
    <x v="3"/>
    <x v="11"/>
    <n v="8624"/>
    <n v="57764"/>
    <n v="102060"/>
    <n v="683795"/>
    <n v="102060"/>
    <n v="683795"/>
  </r>
  <r>
    <s v="Shampoo"/>
    <x v="2"/>
    <s v="Glitterati"/>
    <x v="13"/>
    <x v="0"/>
    <x v="4"/>
    <x v="0"/>
    <n v="8323"/>
    <n v="55769"/>
    <n v="8323"/>
    <n v="55769"/>
    <n v="101318"/>
    <n v="678804"/>
  </r>
  <r>
    <s v="Shampoo"/>
    <x v="2"/>
    <s v="Glitterati"/>
    <x v="13"/>
    <x v="0"/>
    <x v="4"/>
    <x v="1"/>
    <n v="7035"/>
    <n v="47110"/>
    <n v="15358"/>
    <n v="102879"/>
    <n v="100758"/>
    <n v="675045"/>
  </r>
  <r>
    <s v="Shampoo"/>
    <x v="2"/>
    <s v="Glitterati"/>
    <x v="13"/>
    <x v="0"/>
    <x v="4"/>
    <x v="2"/>
    <n v="7637"/>
    <n v="51149"/>
    <n v="22995"/>
    <n v="154028"/>
    <n v="100303"/>
    <n v="672021"/>
  </r>
  <r>
    <s v="Shampoo"/>
    <x v="2"/>
    <s v="Glitterati"/>
    <x v="13"/>
    <x v="0"/>
    <x v="4"/>
    <x v="3"/>
    <n v="7315"/>
    <n v="48986"/>
    <n v="30310"/>
    <n v="203014"/>
    <n v="99106"/>
    <n v="663950"/>
  </r>
  <r>
    <s v="Shampoo"/>
    <x v="2"/>
    <s v="Glitterati"/>
    <x v="13"/>
    <x v="0"/>
    <x v="4"/>
    <x v="4"/>
    <n v="7616"/>
    <n v="51065"/>
    <n v="37926"/>
    <n v="254079"/>
    <n v="98070"/>
    <n v="657069"/>
  </r>
  <r>
    <s v="Shampoo"/>
    <x v="2"/>
    <s v="Glitterati"/>
    <x v="13"/>
    <x v="0"/>
    <x v="4"/>
    <x v="5"/>
    <n v="7994"/>
    <n v="53578"/>
    <n v="45920"/>
    <n v="307657"/>
    <n v="97055"/>
    <n v="650286"/>
  </r>
  <r>
    <s v="Shampoo"/>
    <x v="2"/>
    <s v="Glitterati"/>
    <x v="13"/>
    <x v="0"/>
    <x v="4"/>
    <x v="6"/>
    <n v="7672"/>
    <n v="51401"/>
    <n v="53592"/>
    <n v="359058"/>
    <n v="94115"/>
    <n v="630553"/>
  </r>
  <r>
    <s v="Shampoo"/>
    <x v="2"/>
    <s v="Glitterati"/>
    <x v="13"/>
    <x v="0"/>
    <x v="4"/>
    <x v="7"/>
    <n v="7084"/>
    <n v="47432"/>
    <n v="60676"/>
    <n v="406490"/>
    <n v="93709"/>
    <n v="627760"/>
  </r>
  <r>
    <s v="Shampoo"/>
    <x v="2"/>
    <s v="Glitterati"/>
    <x v="13"/>
    <x v="0"/>
    <x v="4"/>
    <x v="8"/>
    <n v="7448"/>
    <n v="49910"/>
    <n v="68124"/>
    <n v="456400"/>
    <n v="92645"/>
    <n v="620620"/>
  </r>
  <r>
    <s v="Shampoo"/>
    <x v="2"/>
    <s v="Glitterati"/>
    <x v="13"/>
    <x v="0"/>
    <x v="4"/>
    <x v="9"/>
    <n v="6993"/>
    <n v="46921"/>
    <n v="75117"/>
    <n v="503321"/>
    <n v="90923"/>
    <n v="609154"/>
  </r>
  <r>
    <s v="Shampoo"/>
    <x v="2"/>
    <s v="Glitterati"/>
    <x v="13"/>
    <x v="0"/>
    <x v="4"/>
    <x v="10"/>
    <n v="7154"/>
    <n v="47957"/>
    <n v="82271"/>
    <n v="551278"/>
    <n v="90895"/>
    <n v="609042"/>
  </r>
  <r>
    <s v="Shampoo"/>
    <x v="2"/>
    <s v="Glitterati"/>
    <x v="13"/>
    <x v="0"/>
    <x v="4"/>
    <x v="11"/>
    <n v="6860"/>
    <n v="45941"/>
    <n v="89131"/>
    <n v="597219"/>
    <n v="89131"/>
    <n v="597219"/>
  </r>
  <r>
    <s v="Shampoo"/>
    <x v="2"/>
    <s v="Glitterati"/>
    <x v="13"/>
    <x v="0"/>
    <x v="5"/>
    <x v="0"/>
    <n v="6538"/>
    <n v="43771"/>
    <n v="6538"/>
    <n v="43771"/>
    <n v="87346"/>
    <n v="585221"/>
  </r>
  <r>
    <s v="Shampoo"/>
    <x v="2"/>
    <s v="Glitterati"/>
    <x v="13"/>
    <x v="0"/>
    <x v="5"/>
    <x v="1"/>
    <n v="5831"/>
    <n v="39074"/>
    <n v="12369"/>
    <n v="82845"/>
    <n v="86142"/>
    <n v="577185"/>
  </r>
  <r>
    <s v="Shampoo"/>
    <x v="2"/>
    <s v="Glitterati"/>
    <x v="13"/>
    <x v="0"/>
    <x v="5"/>
    <x v="2"/>
    <n v="6587"/>
    <n v="44142"/>
    <n v="18956"/>
    <n v="126987"/>
    <n v="85092"/>
    <n v="570178"/>
  </r>
  <r>
    <s v="Shampoo"/>
    <x v="2"/>
    <s v="Glitterati"/>
    <x v="13"/>
    <x v="1"/>
    <x v="0"/>
    <x v="0"/>
    <n v="12782"/>
    <n v="85652"/>
    <n v="12782"/>
    <n v="85652"/>
    <n v="12782"/>
    <n v="85652"/>
  </r>
  <r>
    <s v="Shampoo"/>
    <x v="2"/>
    <s v="Glitterati"/>
    <x v="13"/>
    <x v="1"/>
    <x v="0"/>
    <x v="1"/>
    <n v="10682"/>
    <n v="71561"/>
    <n v="23464"/>
    <n v="157213"/>
    <n v="23464"/>
    <n v="157213"/>
  </r>
  <r>
    <s v="Shampoo"/>
    <x v="2"/>
    <s v="Glitterati"/>
    <x v="13"/>
    <x v="1"/>
    <x v="0"/>
    <x v="2"/>
    <n v="10661"/>
    <n v="71400"/>
    <n v="34125"/>
    <n v="228613"/>
    <n v="34125"/>
    <n v="228613"/>
  </r>
  <r>
    <s v="Shampoo"/>
    <x v="2"/>
    <s v="Glitterati"/>
    <x v="13"/>
    <x v="1"/>
    <x v="0"/>
    <x v="3"/>
    <n v="9709"/>
    <n v="65065"/>
    <n v="43834"/>
    <n v="293678"/>
    <n v="43834"/>
    <n v="293678"/>
  </r>
  <r>
    <s v="Shampoo"/>
    <x v="2"/>
    <s v="Glitterati"/>
    <x v="13"/>
    <x v="1"/>
    <x v="0"/>
    <x v="4"/>
    <n v="11697"/>
    <n v="78386"/>
    <n v="55531"/>
    <n v="372064"/>
    <n v="55531"/>
    <n v="372064"/>
  </r>
  <r>
    <s v="Shampoo"/>
    <x v="2"/>
    <s v="Glitterati"/>
    <x v="13"/>
    <x v="1"/>
    <x v="0"/>
    <x v="5"/>
    <n v="11179"/>
    <n v="74893"/>
    <n v="66710"/>
    <n v="446957"/>
    <n v="66710"/>
    <n v="446957"/>
  </r>
  <r>
    <s v="Shampoo"/>
    <x v="2"/>
    <s v="Glitterati"/>
    <x v="13"/>
    <x v="1"/>
    <x v="0"/>
    <x v="6"/>
    <n v="10500"/>
    <n v="70336"/>
    <n v="77210"/>
    <n v="517293"/>
    <n v="77210"/>
    <n v="517293"/>
  </r>
  <r>
    <s v="Shampoo"/>
    <x v="2"/>
    <s v="Glitterati"/>
    <x v="13"/>
    <x v="1"/>
    <x v="0"/>
    <x v="7"/>
    <n v="9940"/>
    <n v="66598"/>
    <n v="87150"/>
    <n v="583891"/>
    <n v="87150"/>
    <n v="583891"/>
  </r>
  <r>
    <s v="Shampoo"/>
    <x v="2"/>
    <s v="Glitterati"/>
    <x v="13"/>
    <x v="1"/>
    <x v="0"/>
    <x v="8"/>
    <n v="9366"/>
    <n v="62734"/>
    <n v="96516"/>
    <n v="646625"/>
    <n v="96516"/>
    <n v="646625"/>
  </r>
  <r>
    <s v="Shampoo"/>
    <x v="2"/>
    <s v="Glitterati"/>
    <x v="13"/>
    <x v="1"/>
    <x v="0"/>
    <x v="9"/>
    <n v="12222"/>
    <n v="81914"/>
    <n v="108738"/>
    <n v="728539"/>
    <n v="108738"/>
    <n v="728539"/>
  </r>
  <r>
    <s v="Shampoo"/>
    <x v="2"/>
    <s v="Glitterati"/>
    <x v="13"/>
    <x v="1"/>
    <x v="0"/>
    <x v="10"/>
    <n v="11438"/>
    <n v="76594"/>
    <n v="120176"/>
    <n v="805133"/>
    <n v="120176"/>
    <n v="805133"/>
  </r>
  <r>
    <s v="Shampoo"/>
    <x v="2"/>
    <s v="Glitterati"/>
    <x v="13"/>
    <x v="1"/>
    <x v="0"/>
    <x v="11"/>
    <n v="10087"/>
    <n v="67557"/>
    <n v="130263"/>
    <n v="872690"/>
    <n v="130263"/>
    <n v="872690"/>
  </r>
  <r>
    <s v="Shampoo"/>
    <x v="2"/>
    <s v="Glitterati"/>
    <x v="13"/>
    <x v="1"/>
    <x v="1"/>
    <x v="0"/>
    <n v="10591"/>
    <n v="70917"/>
    <n v="10591"/>
    <n v="70917"/>
    <n v="128072"/>
    <n v="857955"/>
  </r>
  <r>
    <s v="Shampoo"/>
    <x v="2"/>
    <s v="Glitterati"/>
    <x v="13"/>
    <x v="1"/>
    <x v="1"/>
    <x v="1"/>
    <n v="9912"/>
    <n v="66360"/>
    <n v="20503"/>
    <n v="137277"/>
    <n v="127302"/>
    <n v="852754"/>
  </r>
  <r>
    <s v="Shampoo"/>
    <x v="2"/>
    <s v="Glitterati"/>
    <x v="13"/>
    <x v="1"/>
    <x v="1"/>
    <x v="2"/>
    <n v="9646"/>
    <n v="64680"/>
    <n v="30149"/>
    <n v="201957"/>
    <n v="126287"/>
    <n v="846034"/>
  </r>
  <r>
    <s v="Shampoo"/>
    <x v="2"/>
    <s v="Glitterati"/>
    <x v="13"/>
    <x v="1"/>
    <x v="1"/>
    <x v="3"/>
    <n v="10542"/>
    <n v="70616"/>
    <n v="40691"/>
    <n v="272573"/>
    <n v="127120"/>
    <n v="851585"/>
  </r>
  <r>
    <s v="Shampoo"/>
    <x v="2"/>
    <s v="Glitterati"/>
    <x v="13"/>
    <x v="1"/>
    <x v="1"/>
    <x v="4"/>
    <n v="11571"/>
    <n v="77497"/>
    <n v="52262"/>
    <n v="350070"/>
    <n v="126994"/>
    <n v="850696"/>
  </r>
  <r>
    <s v="Shampoo"/>
    <x v="2"/>
    <s v="Glitterati"/>
    <x v="13"/>
    <x v="1"/>
    <x v="1"/>
    <x v="5"/>
    <n v="10941"/>
    <n v="73304"/>
    <n v="63203"/>
    <n v="423374"/>
    <n v="126756"/>
    <n v="849107"/>
  </r>
  <r>
    <s v="Shampoo"/>
    <x v="2"/>
    <s v="Glitterati"/>
    <x v="13"/>
    <x v="1"/>
    <x v="1"/>
    <x v="6"/>
    <n v="9646"/>
    <n v="64666"/>
    <n v="72849"/>
    <n v="488040"/>
    <n v="125902"/>
    <n v="843437"/>
  </r>
  <r>
    <s v="Shampoo"/>
    <x v="2"/>
    <s v="Glitterati"/>
    <x v="13"/>
    <x v="1"/>
    <x v="1"/>
    <x v="7"/>
    <n v="9940"/>
    <n v="66626"/>
    <n v="82789"/>
    <n v="554666"/>
    <n v="125902"/>
    <n v="843465"/>
  </r>
  <r>
    <s v="Shampoo"/>
    <x v="2"/>
    <s v="Glitterati"/>
    <x v="13"/>
    <x v="1"/>
    <x v="1"/>
    <x v="8"/>
    <n v="9800"/>
    <n v="65618"/>
    <n v="92589"/>
    <n v="620284"/>
    <n v="126336"/>
    <n v="846349"/>
  </r>
  <r>
    <s v="Shampoo"/>
    <x v="2"/>
    <s v="Glitterati"/>
    <x v="13"/>
    <x v="1"/>
    <x v="1"/>
    <x v="9"/>
    <n v="9247"/>
    <n v="61929"/>
    <n v="101836"/>
    <n v="682213"/>
    <n v="123361"/>
    <n v="826364"/>
  </r>
  <r>
    <s v="Shampoo"/>
    <x v="2"/>
    <s v="Glitterati"/>
    <x v="13"/>
    <x v="1"/>
    <x v="1"/>
    <x v="10"/>
    <n v="9667"/>
    <n v="64757"/>
    <n v="111503"/>
    <n v="746970"/>
    <n v="121590"/>
    <n v="814527"/>
  </r>
  <r>
    <s v="Shampoo"/>
    <x v="2"/>
    <s v="Glitterati"/>
    <x v="13"/>
    <x v="1"/>
    <x v="1"/>
    <x v="11"/>
    <n v="9772"/>
    <n v="65527"/>
    <n v="121275"/>
    <n v="812497"/>
    <n v="121275"/>
    <n v="812497"/>
  </r>
  <r>
    <s v="Shampoo"/>
    <x v="2"/>
    <s v="Glitterati"/>
    <x v="13"/>
    <x v="1"/>
    <x v="2"/>
    <x v="0"/>
    <n v="9128"/>
    <n v="61187"/>
    <n v="9128"/>
    <n v="61187"/>
    <n v="119812"/>
    <n v="802767"/>
  </r>
  <r>
    <s v="Shampoo"/>
    <x v="2"/>
    <s v="Glitterati"/>
    <x v="13"/>
    <x v="1"/>
    <x v="2"/>
    <x v="1"/>
    <n v="8701"/>
    <n v="58331"/>
    <n v="17829"/>
    <n v="119518"/>
    <n v="118601"/>
    <n v="794738"/>
  </r>
  <r>
    <s v="Shampoo"/>
    <x v="2"/>
    <s v="Glitterati"/>
    <x v="13"/>
    <x v="1"/>
    <x v="2"/>
    <x v="2"/>
    <n v="11977"/>
    <n v="80220"/>
    <n v="29806"/>
    <n v="199738"/>
    <n v="120932"/>
    <n v="810278"/>
  </r>
  <r>
    <s v="Shampoo"/>
    <x v="2"/>
    <s v="Glitterati"/>
    <x v="13"/>
    <x v="1"/>
    <x v="2"/>
    <x v="3"/>
    <n v="8246"/>
    <n v="55216"/>
    <n v="38052"/>
    <n v="254954"/>
    <n v="118636"/>
    <n v="794878"/>
  </r>
  <r>
    <s v="Shampoo"/>
    <x v="2"/>
    <s v="Glitterati"/>
    <x v="13"/>
    <x v="1"/>
    <x v="2"/>
    <x v="4"/>
    <n v="8456"/>
    <n v="56651"/>
    <n v="46508"/>
    <n v="311605"/>
    <n v="115521"/>
    <n v="774032"/>
  </r>
  <r>
    <s v="Shampoo"/>
    <x v="2"/>
    <s v="Glitterati"/>
    <x v="13"/>
    <x v="1"/>
    <x v="2"/>
    <x v="5"/>
    <n v="9667"/>
    <n v="64743"/>
    <n v="56175"/>
    <n v="376348"/>
    <n v="114247"/>
    <n v="765471"/>
  </r>
  <r>
    <s v="Shampoo"/>
    <x v="2"/>
    <s v="Glitterati"/>
    <x v="13"/>
    <x v="1"/>
    <x v="2"/>
    <x v="6"/>
    <n v="9646"/>
    <n v="64652"/>
    <n v="65821"/>
    <n v="441000"/>
    <n v="114247"/>
    <n v="765457"/>
  </r>
  <r>
    <s v="Shampoo"/>
    <x v="2"/>
    <s v="Glitterati"/>
    <x v="13"/>
    <x v="1"/>
    <x v="2"/>
    <x v="7"/>
    <n v="8323"/>
    <n v="55769"/>
    <n v="74144"/>
    <n v="496769"/>
    <n v="112630"/>
    <n v="754600"/>
  </r>
  <r>
    <s v="Shampoo"/>
    <x v="2"/>
    <s v="Glitterati"/>
    <x v="13"/>
    <x v="1"/>
    <x v="2"/>
    <x v="8"/>
    <n v="9345"/>
    <n v="62622"/>
    <n v="83489"/>
    <n v="559391"/>
    <n v="112175"/>
    <n v="751604"/>
  </r>
  <r>
    <s v="Shampoo"/>
    <x v="2"/>
    <s v="Glitterati"/>
    <x v="13"/>
    <x v="1"/>
    <x v="2"/>
    <x v="9"/>
    <n v="9177"/>
    <n v="61432"/>
    <n v="92666"/>
    <n v="620823"/>
    <n v="112105"/>
    <n v="751107"/>
  </r>
  <r>
    <s v="Shampoo"/>
    <x v="2"/>
    <s v="Glitterati"/>
    <x v="13"/>
    <x v="1"/>
    <x v="2"/>
    <x v="10"/>
    <n v="8148"/>
    <n v="54572"/>
    <n v="100814"/>
    <n v="675395"/>
    <n v="110586"/>
    <n v="740922"/>
  </r>
  <r>
    <s v="Shampoo"/>
    <x v="2"/>
    <s v="Glitterati"/>
    <x v="13"/>
    <x v="1"/>
    <x v="2"/>
    <x v="11"/>
    <n v="8939"/>
    <n v="59871"/>
    <n v="109753"/>
    <n v="735266"/>
    <n v="109753"/>
    <n v="735266"/>
  </r>
  <r>
    <s v="Shampoo"/>
    <x v="2"/>
    <s v="Glitterati"/>
    <x v="13"/>
    <x v="1"/>
    <x v="3"/>
    <x v="0"/>
    <n v="7917"/>
    <n v="53046"/>
    <n v="7917"/>
    <n v="53046"/>
    <n v="108542"/>
    <n v="727125"/>
  </r>
  <r>
    <s v="Shampoo"/>
    <x v="2"/>
    <s v="Glitterati"/>
    <x v="13"/>
    <x v="1"/>
    <x v="3"/>
    <x v="1"/>
    <n v="8421"/>
    <n v="56434"/>
    <n v="16338"/>
    <n v="109480"/>
    <n v="108262"/>
    <n v="725228"/>
  </r>
  <r>
    <s v="Shampoo"/>
    <x v="2"/>
    <s v="Glitterati"/>
    <x v="13"/>
    <x v="1"/>
    <x v="3"/>
    <x v="2"/>
    <n v="8785"/>
    <n v="58779"/>
    <n v="25123"/>
    <n v="168259"/>
    <n v="105070"/>
    <n v="703787"/>
  </r>
  <r>
    <s v="Shampoo"/>
    <x v="2"/>
    <s v="Glitterati"/>
    <x v="13"/>
    <x v="1"/>
    <x v="3"/>
    <x v="3"/>
    <n v="8939"/>
    <n v="59878"/>
    <n v="34062"/>
    <n v="228137"/>
    <n v="105763"/>
    <n v="708449"/>
  </r>
  <r>
    <s v="Shampoo"/>
    <x v="2"/>
    <s v="Glitterati"/>
    <x v="13"/>
    <x v="1"/>
    <x v="3"/>
    <x v="4"/>
    <n v="7700"/>
    <n v="51604"/>
    <n v="41762"/>
    <n v="279741"/>
    <n v="105007"/>
    <n v="703402"/>
  </r>
  <r>
    <s v="Shampoo"/>
    <x v="2"/>
    <s v="Glitterati"/>
    <x v="13"/>
    <x v="1"/>
    <x v="3"/>
    <x v="5"/>
    <n v="9793"/>
    <n v="65632"/>
    <n v="51555"/>
    <n v="345373"/>
    <n v="105133"/>
    <n v="704291"/>
  </r>
  <r>
    <s v="Shampoo"/>
    <x v="2"/>
    <s v="Glitterati"/>
    <x v="13"/>
    <x v="1"/>
    <x v="3"/>
    <x v="6"/>
    <n v="8967"/>
    <n v="60102"/>
    <n v="60522"/>
    <n v="405475"/>
    <n v="104454"/>
    <n v="699741"/>
  </r>
  <r>
    <s v="Shampoo"/>
    <x v="2"/>
    <s v="Glitterati"/>
    <x v="13"/>
    <x v="1"/>
    <x v="3"/>
    <x v="7"/>
    <n v="8092"/>
    <n v="54264"/>
    <n v="68614"/>
    <n v="459739"/>
    <n v="104223"/>
    <n v="698236"/>
  </r>
  <r>
    <s v="Shampoo"/>
    <x v="2"/>
    <s v="Glitterati"/>
    <x v="13"/>
    <x v="1"/>
    <x v="3"/>
    <x v="8"/>
    <n v="7952"/>
    <n v="53291"/>
    <n v="76566"/>
    <n v="513030"/>
    <n v="102830"/>
    <n v="688905"/>
  </r>
  <r>
    <s v="Shampoo"/>
    <x v="2"/>
    <s v="Glitterati"/>
    <x v="13"/>
    <x v="1"/>
    <x v="3"/>
    <x v="9"/>
    <n v="8638"/>
    <n v="57883"/>
    <n v="85204"/>
    <n v="570913"/>
    <n v="102291"/>
    <n v="685356"/>
  </r>
  <r>
    <s v="Shampoo"/>
    <x v="2"/>
    <s v="Glitterati"/>
    <x v="13"/>
    <x v="1"/>
    <x v="3"/>
    <x v="10"/>
    <n v="7609"/>
    <n v="50974"/>
    <n v="92813"/>
    <n v="621887"/>
    <n v="101752"/>
    <n v="681758"/>
  </r>
  <r>
    <s v="Shampoo"/>
    <x v="2"/>
    <s v="Glitterati"/>
    <x v="13"/>
    <x v="1"/>
    <x v="3"/>
    <x v="11"/>
    <n v="8596"/>
    <n v="57652"/>
    <n v="101409"/>
    <n v="679539"/>
    <n v="101409"/>
    <n v="679539"/>
  </r>
  <r>
    <s v="Shampoo"/>
    <x v="2"/>
    <s v="Glitterati"/>
    <x v="13"/>
    <x v="1"/>
    <x v="4"/>
    <x v="0"/>
    <n v="7784"/>
    <n v="52192"/>
    <n v="7784"/>
    <n v="52192"/>
    <n v="101276"/>
    <n v="678685"/>
  </r>
  <r>
    <s v="Shampoo"/>
    <x v="2"/>
    <s v="Glitterati"/>
    <x v="13"/>
    <x v="1"/>
    <x v="4"/>
    <x v="1"/>
    <n v="7406"/>
    <n v="49637"/>
    <n v="15190"/>
    <n v="101829"/>
    <n v="100261"/>
    <n v="671888"/>
  </r>
  <r>
    <s v="Shampoo"/>
    <x v="2"/>
    <s v="Glitterati"/>
    <x v="13"/>
    <x v="1"/>
    <x v="4"/>
    <x v="2"/>
    <n v="8239"/>
    <n v="55258"/>
    <n v="23429"/>
    <n v="157087"/>
    <n v="99715"/>
    <n v="668367"/>
  </r>
  <r>
    <s v="Shampoo"/>
    <x v="2"/>
    <s v="Glitterati"/>
    <x v="13"/>
    <x v="1"/>
    <x v="4"/>
    <x v="3"/>
    <n v="6958"/>
    <n v="46683"/>
    <n v="30387"/>
    <n v="203770"/>
    <n v="97734"/>
    <n v="655172"/>
  </r>
  <r>
    <s v="Shampoo"/>
    <x v="2"/>
    <s v="Glitterati"/>
    <x v="13"/>
    <x v="1"/>
    <x v="4"/>
    <x v="4"/>
    <n v="7980"/>
    <n v="53452"/>
    <n v="38367"/>
    <n v="257222"/>
    <n v="98014"/>
    <n v="657020"/>
  </r>
  <r>
    <s v="Shampoo"/>
    <x v="2"/>
    <s v="Glitterati"/>
    <x v="13"/>
    <x v="1"/>
    <x v="4"/>
    <x v="5"/>
    <n v="7602"/>
    <n v="50960"/>
    <n v="45969"/>
    <n v="308182"/>
    <n v="95823"/>
    <n v="642348"/>
  </r>
  <r>
    <s v="Shampoo"/>
    <x v="2"/>
    <s v="Glitterati"/>
    <x v="13"/>
    <x v="1"/>
    <x v="4"/>
    <x v="6"/>
    <n v="8120"/>
    <n v="54439"/>
    <n v="54089"/>
    <n v="362621"/>
    <n v="94976"/>
    <n v="636685"/>
  </r>
  <r>
    <s v="Shampoo"/>
    <x v="2"/>
    <s v="Glitterati"/>
    <x v="13"/>
    <x v="1"/>
    <x v="4"/>
    <x v="7"/>
    <n v="7217"/>
    <n v="48328"/>
    <n v="61306"/>
    <n v="410949"/>
    <n v="94101"/>
    <n v="630749"/>
  </r>
  <r>
    <s v="Shampoo"/>
    <x v="2"/>
    <s v="Glitterati"/>
    <x v="13"/>
    <x v="1"/>
    <x v="4"/>
    <x v="8"/>
    <n v="8162"/>
    <n v="54684"/>
    <n v="69468"/>
    <n v="465633"/>
    <n v="94311"/>
    <n v="632142"/>
  </r>
  <r>
    <s v="Shampoo"/>
    <x v="2"/>
    <s v="Glitterati"/>
    <x v="13"/>
    <x v="1"/>
    <x v="4"/>
    <x v="9"/>
    <n v="6776"/>
    <n v="45409"/>
    <n v="76244"/>
    <n v="511042"/>
    <n v="92449"/>
    <n v="619668"/>
  </r>
  <r>
    <s v="Shampoo"/>
    <x v="2"/>
    <s v="Glitterati"/>
    <x v="13"/>
    <x v="1"/>
    <x v="4"/>
    <x v="10"/>
    <n v="7616"/>
    <n v="50988"/>
    <n v="83860"/>
    <n v="562030"/>
    <n v="92456"/>
    <n v="619682"/>
  </r>
  <r>
    <s v="Shampoo"/>
    <x v="2"/>
    <s v="Glitterati"/>
    <x v="13"/>
    <x v="1"/>
    <x v="4"/>
    <x v="11"/>
    <n v="6538"/>
    <n v="43778"/>
    <n v="90398"/>
    <n v="605808"/>
    <n v="90398"/>
    <n v="605808"/>
  </r>
  <r>
    <s v="Shampoo"/>
    <x v="2"/>
    <s v="Glitterati"/>
    <x v="13"/>
    <x v="1"/>
    <x v="5"/>
    <x v="0"/>
    <n v="6538"/>
    <n v="43792"/>
    <n v="6538"/>
    <n v="43792"/>
    <n v="89152"/>
    <n v="597408"/>
  </r>
  <r>
    <s v="Shampoo"/>
    <x v="2"/>
    <s v="Glitterati"/>
    <x v="13"/>
    <x v="1"/>
    <x v="5"/>
    <x v="1"/>
    <n v="5152"/>
    <n v="34573"/>
    <n v="11690"/>
    <n v="78365"/>
    <n v="86898"/>
    <n v="582344"/>
  </r>
  <r>
    <s v="Shampoo"/>
    <x v="2"/>
    <s v="Glitterati"/>
    <x v="13"/>
    <x v="1"/>
    <x v="5"/>
    <x v="2"/>
    <n v="5278"/>
    <n v="35350"/>
    <n v="16968"/>
    <n v="113715"/>
    <n v="83937"/>
    <n v="562436"/>
  </r>
  <r>
    <s v="Shampoo"/>
    <x v="2"/>
    <s v="Glitterati"/>
    <x v="13"/>
    <x v="2"/>
    <x v="0"/>
    <x v="0"/>
    <n v="7308"/>
    <n v="48923"/>
    <n v="7308"/>
    <n v="48923"/>
    <n v="7308"/>
    <n v="48923"/>
  </r>
  <r>
    <s v="Shampoo"/>
    <x v="2"/>
    <s v="Glitterati"/>
    <x v="13"/>
    <x v="2"/>
    <x v="0"/>
    <x v="1"/>
    <n v="7322"/>
    <n v="49049"/>
    <n v="14630"/>
    <n v="97972"/>
    <n v="14630"/>
    <n v="97972"/>
  </r>
  <r>
    <s v="Shampoo"/>
    <x v="2"/>
    <s v="Glitterati"/>
    <x v="13"/>
    <x v="2"/>
    <x v="0"/>
    <x v="2"/>
    <n v="6531"/>
    <n v="43799"/>
    <n v="21161"/>
    <n v="141771"/>
    <n v="21161"/>
    <n v="141771"/>
  </r>
  <r>
    <s v="Shampoo"/>
    <x v="2"/>
    <s v="Glitterati"/>
    <x v="13"/>
    <x v="2"/>
    <x v="0"/>
    <x v="3"/>
    <n v="5705"/>
    <n v="38192"/>
    <n v="26866"/>
    <n v="179963"/>
    <n v="26866"/>
    <n v="179963"/>
  </r>
  <r>
    <s v="Shampoo"/>
    <x v="2"/>
    <s v="Glitterati"/>
    <x v="13"/>
    <x v="2"/>
    <x v="0"/>
    <x v="4"/>
    <n v="6104"/>
    <n v="40922"/>
    <n v="32970"/>
    <n v="220885"/>
    <n v="32970"/>
    <n v="220885"/>
  </r>
  <r>
    <s v="Shampoo"/>
    <x v="2"/>
    <s v="Glitterati"/>
    <x v="13"/>
    <x v="2"/>
    <x v="0"/>
    <x v="5"/>
    <n v="7084"/>
    <n v="47411"/>
    <n v="40054"/>
    <n v="268296"/>
    <n v="40054"/>
    <n v="268296"/>
  </r>
  <r>
    <s v="Shampoo"/>
    <x v="2"/>
    <s v="Glitterati"/>
    <x v="13"/>
    <x v="2"/>
    <x v="0"/>
    <x v="6"/>
    <n v="5082"/>
    <n v="34097"/>
    <n v="45136"/>
    <n v="302393"/>
    <n v="45136"/>
    <n v="302393"/>
  </r>
  <r>
    <s v="Shampoo"/>
    <x v="2"/>
    <s v="Glitterati"/>
    <x v="13"/>
    <x v="2"/>
    <x v="0"/>
    <x v="7"/>
    <n v="4711"/>
    <n v="31528"/>
    <n v="49847"/>
    <n v="333921"/>
    <n v="49847"/>
    <n v="333921"/>
  </r>
  <r>
    <s v="Shampoo"/>
    <x v="2"/>
    <s v="Glitterati"/>
    <x v="13"/>
    <x v="2"/>
    <x v="0"/>
    <x v="8"/>
    <n v="5796"/>
    <n v="38836"/>
    <n v="55643"/>
    <n v="372757"/>
    <n v="55643"/>
    <n v="372757"/>
  </r>
  <r>
    <s v="Shampoo"/>
    <x v="2"/>
    <s v="Glitterati"/>
    <x v="13"/>
    <x v="2"/>
    <x v="0"/>
    <x v="9"/>
    <n v="6328"/>
    <n v="42406"/>
    <n v="61971"/>
    <n v="415163"/>
    <n v="61971"/>
    <n v="415163"/>
  </r>
  <r>
    <s v="Shampoo"/>
    <x v="2"/>
    <s v="Glitterati"/>
    <x v="13"/>
    <x v="2"/>
    <x v="0"/>
    <x v="10"/>
    <n v="6265"/>
    <n v="41979"/>
    <n v="68236"/>
    <n v="457142"/>
    <n v="68236"/>
    <n v="457142"/>
  </r>
  <r>
    <s v="Shampoo"/>
    <x v="2"/>
    <s v="Glitterati"/>
    <x v="13"/>
    <x v="2"/>
    <x v="0"/>
    <x v="11"/>
    <n v="6216"/>
    <n v="41678"/>
    <n v="74452"/>
    <n v="498820"/>
    <n v="74452"/>
    <n v="498820"/>
  </r>
  <r>
    <s v="Shampoo"/>
    <x v="2"/>
    <s v="Glitterati"/>
    <x v="13"/>
    <x v="2"/>
    <x v="1"/>
    <x v="0"/>
    <n v="5670"/>
    <n v="37982"/>
    <n v="5670"/>
    <n v="37982"/>
    <n v="72814"/>
    <n v="487879"/>
  </r>
  <r>
    <s v="Shampoo"/>
    <x v="2"/>
    <s v="Glitterati"/>
    <x v="13"/>
    <x v="2"/>
    <x v="1"/>
    <x v="1"/>
    <n v="5355"/>
    <n v="35861"/>
    <n v="11025"/>
    <n v="73843"/>
    <n v="70847"/>
    <n v="474691"/>
  </r>
  <r>
    <s v="Shampoo"/>
    <x v="2"/>
    <s v="Glitterati"/>
    <x v="13"/>
    <x v="2"/>
    <x v="1"/>
    <x v="2"/>
    <n v="5264"/>
    <n v="35287"/>
    <n v="16289"/>
    <n v="109130"/>
    <n v="69580"/>
    <n v="466179"/>
  </r>
  <r>
    <s v="Shampoo"/>
    <x v="2"/>
    <s v="Glitterati"/>
    <x v="13"/>
    <x v="2"/>
    <x v="1"/>
    <x v="3"/>
    <n v="4522"/>
    <n v="30317"/>
    <n v="20811"/>
    <n v="139447"/>
    <n v="68397"/>
    <n v="458304"/>
  </r>
  <r>
    <s v="Shampoo"/>
    <x v="2"/>
    <s v="Glitterati"/>
    <x v="13"/>
    <x v="2"/>
    <x v="1"/>
    <x v="4"/>
    <n v="5334"/>
    <n v="35763"/>
    <n v="26145"/>
    <n v="175210"/>
    <n v="67627"/>
    <n v="453145"/>
  </r>
  <r>
    <s v="Shampoo"/>
    <x v="2"/>
    <s v="Glitterati"/>
    <x v="13"/>
    <x v="2"/>
    <x v="1"/>
    <x v="5"/>
    <n v="5061"/>
    <n v="33929"/>
    <n v="31206"/>
    <n v="209139"/>
    <n v="65604"/>
    <n v="439663"/>
  </r>
  <r>
    <s v="Shampoo"/>
    <x v="2"/>
    <s v="Glitterati"/>
    <x v="13"/>
    <x v="2"/>
    <x v="1"/>
    <x v="6"/>
    <n v="3962"/>
    <n v="26523"/>
    <n v="35168"/>
    <n v="235662"/>
    <n v="64484"/>
    <n v="432089"/>
  </r>
  <r>
    <s v="Shampoo"/>
    <x v="2"/>
    <s v="Glitterati"/>
    <x v="13"/>
    <x v="2"/>
    <x v="1"/>
    <x v="7"/>
    <n v="3745"/>
    <n v="25046"/>
    <n v="38913"/>
    <n v="260708"/>
    <n v="63518"/>
    <n v="425607"/>
  </r>
  <r>
    <s v="Shampoo"/>
    <x v="2"/>
    <s v="Glitterati"/>
    <x v="13"/>
    <x v="2"/>
    <x v="1"/>
    <x v="8"/>
    <n v="4347"/>
    <n v="29148"/>
    <n v="43260"/>
    <n v="289856"/>
    <n v="62069"/>
    <n v="415919"/>
  </r>
  <r>
    <s v="Shampoo"/>
    <x v="2"/>
    <s v="Glitterati"/>
    <x v="13"/>
    <x v="2"/>
    <x v="1"/>
    <x v="9"/>
    <n v="3983"/>
    <n v="26719"/>
    <n v="47243"/>
    <n v="316575"/>
    <n v="59724"/>
    <n v="400232"/>
  </r>
  <r>
    <s v="Shampoo"/>
    <x v="2"/>
    <s v="Glitterati"/>
    <x v="13"/>
    <x v="2"/>
    <x v="1"/>
    <x v="10"/>
    <n v="3766"/>
    <n v="25263"/>
    <n v="51009"/>
    <n v="341838"/>
    <n v="57225"/>
    <n v="383516"/>
  </r>
  <r>
    <s v="Shampoo"/>
    <x v="2"/>
    <s v="Glitterati"/>
    <x v="13"/>
    <x v="2"/>
    <x v="1"/>
    <x v="11"/>
    <n v="4165"/>
    <n v="27937"/>
    <n v="55174"/>
    <n v="369775"/>
    <n v="55174"/>
    <n v="369775"/>
  </r>
  <r>
    <s v="Shampoo"/>
    <x v="2"/>
    <s v="Glitterati"/>
    <x v="13"/>
    <x v="2"/>
    <x v="2"/>
    <x v="0"/>
    <n v="4060"/>
    <n v="27202"/>
    <n v="4060"/>
    <n v="27202"/>
    <n v="53564"/>
    <n v="358995"/>
  </r>
  <r>
    <s v="Shampoo"/>
    <x v="2"/>
    <s v="Glitterati"/>
    <x v="13"/>
    <x v="2"/>
    <x v="2"/>
    <x v="1"/>
    <n v="3780"/>
    <n v="25312"/>
    <n v="7840"/>
    <n v="52514"/>
    <n v="51989"/>
    <n v="348446"/>
  </r>
  <r>
    <s v="Shampoo"/>
    <x v="2"/>
    <s v="Glitterati"/>
    <x v="13"/>
    <x v="2"/>
    <x v="2"/>
    <x v="2"/>
    <n v="4704"/>
    <n v="31521"/>
    <n v="12544"/>
    <n v="84035"/>
    <n v="51429"/>
    <n v="344680"/>
  </r>
  <r>
    <s v="Shampoo"/>
    <x v="2"/>
    <s v="Glitterati"/>
    <x v="13"/>
    <x v="2"/>
    <x v="2"/>
    <x v="3"/>
    <n v="3857"/>
    <n v="25858"/>
    <n v="16401"/>
    <n v="109893"/>
    <n v="50764"/>
    <n v="340221"/>
  </r>
  <r>
    <s v="Shampoo"/>
    <x v="2"/>
    <s v="Glitterati"/>
    <x v="13"/>
    <x v="2"/>
    <x v="2"/>
    <x v="4"/>
    <n v="2884"/>
    <n v="19334"/>
    <n v="19285"/>
    <n v="129227"/>
    <n v="48314"/>
    <n v="323792"/>
  </r>
  <r>
    <s v="Shampoo"/>
    <x v="2"/>
    <s v="Glitterati"/>
    <x v="13"/>
    <x v="2"/>
    <x v="2"/>
    <x v="5"/>
    <n v="5579"/>
    <n v="37380"/>
    <n v="24864"/>
    <n v="166607"/>
    <n v="48832"/>
    <n v="327243"/>
  </r>
  <r>
    <s v="Shampoo"/>
    <x v="2"/>
    <s v="Glitterati"/>
    <x v="13"/>
    <x v="2"/>
    <x v="2"/>
    <x v="6"/>
    <n v="3703"/>
    <n v="24829"/>
    <n v="28567"/>
    <n v="191436"/>
    <n v="48573"/>
    <n v="325549"/>
  </r>
  <r>
    <s v="Shampoo"/>
    <x v="2"/>
    <s v="Glitterati"/>
    <x v="13"/>
    <x v="2"/>
    <x v="2"/>
    <x v="7"/>
    <n v="2730"/>
    <n v="18235"/>
    <n v="31297"/>
    <n v="209671"/>
    <n v="47558"/>
    <n v="318738"/>
  </r>
  <r>
    <s v="Shampoo"/>
    <x v="2"/>
    <s v="Glitterati"/>
    <x v="13"/>
    <x v="2"/>
    <x v="2"/>
    <x v="8"/>
    <n v="3591"/>
    <n v="24017"/>
    <n v="34888"/>
    <n v="233688"/>
    <n v="46802"/>
    <n v="313607"/>
  </r>
  <r>
    <s v="Shampoo"/>
    <x v="2"/>
    <s v="Glitterati"/>
    <x v="13"/>
    <x v="2"/>
    <x v="2"/>
    <x v="9"/>
    <n v="3542"/>
    <n v="23772"/>
    <n v="38430"/>
    <n v="257460"/>
    <n v="46361"/>
    <n v="310660"/>
  </r>
  <r>
    <s v="Shampoo"/>
    <x v="2"/>
    <s v="Glitterati"/>
    <x v="13"/>
    <x v="2"/>
    <x v="2"/>
    <x v="10"/>
    <n v="3066"/>
    <n v="20552"/>
    <n v="41496"/>
    <n v="278012"/>
    <n v="45661"/>
    <n v="305949"/>
  </r>
  <r>
    <s v="Shampoo"/>
    <x v="2"/>
    <s v="Glitterati"/>
    <x v="13"/>
    <x v="2"/>
    <x v="2"/>
    <x v="11"/>
    <n v="3101"/>
    <n v="20748"/>
    <n v="44597"/>
    <n v="298760"/>
    <n v="44597"/>
    <n v="298760"/>
  </r>
  <r>
    <s v="Shampoo"/>
    <x v="2"/>
    <s v="Glitterati"/>
    <x v="13"/>
    <x v="2"/>
    <x v="3"/>
    <x v="0"/>
    <n v="4039"/>
    <n v="27055"/>
    <n v="4039"/>
    <n v="27055"/>
    <n v="44576"/>
    <n v="298613"/>
  </r>
  <r>
    <s v="Shampoo"/>
    <x v="2"/>
    <s v="Glitterati"/>
    <x v="13"/>
    <x v="2"/>
    <x v="3"/>
    <x v="1"/>
    <n v="2996"/>
    <n v="20104"/>
    <n v="7035"/>
    <n v="47159"/>
    <n v="43792"/>
    <n v="293405"/>
  </r>
  <r>
    <s v="Shampoo"/>
    <x v="2"/>
    <s v="Glitterati"/>
    <x v="13"/>
    <x v="2"/>
    <x v="3"/>
    <x v="2"/>
    <n v="3213"/>
    <n v="21476"/>
    <n v="10248"/>
    <n v="68635"/>
    <n v="42301"/>
    <n v="283360"/>
  </r>
  <r>
    <s v="Shampoo"/>
    <x v="2"/>
    <s v="Glitterati"/>
    <x v="13"/>
    <x v="2"/>
    <x v="3"/>
    <x v="3"/>
    <n v="3507"/>
    <n v="23562"/>
    <n v="13755"/>
    <n v="92197"/>
    <n v="41951"/>
    <n v="281064"/>
  </r>
  <r>
    <s v="Shampoo"/>
    <x v="2"/>
    <s v="Glitterati"/>
    <x v="13"/>
    <x v="2"/>
    <x v="3"/>
    <x v="4"/>
    <n v="3640"/>
    <n v="24374"/>
    <n v="17395"/>
    <n v="116571"/>
    <n v="42707"/>
    <n v="286104"/>
  </r>
  <r>
    <s v="Shampoo"/>
    <x v="2"/>
    <s v="Glitterati"/>
    <x v="13"/>
    <x v="2"/>
    <x v="3"/>
    <x v="5"/>
    <n v="3360"/>
    <n v="22463"/>
    <n v="20755"/>
    <n v="139034"/>
    <n v="40488"/>
    <n v="271187"/>
  </r>
  <r>
    <s v="Shampoo"/>
    <x v="2"/>
    <s v="Glitterati"/>
    <x v="13"/>
    <x v="2"/>
    <x v="3"/>
    <x v="6"/>
    <n v="3003"/>
    <n v="20146"/>
    <n v="23758"/>
    <n v="159180"/>
    <n v="39788"/>
    <n v="266504"/>
  </r>
  <r>
    <s v="Shampoo"/>
    <x v="2"/>
    <s v="Glitterati"/>
    <x v="13"/>
    <x v="2"/>
    <x v="3"/>
    <x v="7"/>
    <n v="2807"/>
    <n v="18802"/>
    <n v="26565"/>
    <n v="177982"/>
    <n v="39865"/>
    <n v="267071"/>
  </r>
  <r>
    <s v="Shampoo"/>
    <x v="2"/>
    <s v="Glitterati"/>
    <x v="13"/>
    <x v="2"/>
    <x v="3"/>
    <x v="8"/>
    <n v="3521"/>
    <n v="23604"/>
    <n v="30086"/>
    <n v="201586"/>
    <n v="39795"/>
    <n v="266658"/>
  </r>
  <r>
    <s v="Shampoo"/>
    <x v="2"/>
    <s v="Glitterati"/>
    <x v="13"/>
    <x v="2"/>
    <x v="3"/>
    <x v="9"/>
    <n v="3794"/>
    <n v="25375"/>
    <n v="33880"/>
    <n v="226961"/>
    <n v="40047"/>
    <n v="268261"/>
  </r>
  <r>
    <s v="Shampoo"/>
    <x v="2"/>
    <s v="Glitterati"/>
    <x v="13"/>
    <x v="2"/>
    <x v="3"/>
    <x v="10"/>
    <n v="2961"/>
    <n v="19824"/>
    <n v="36841"/>
    <n v="246785"/>
    <n v="39942"/>
    <n v="267533"/>
  </r>
  <r>
    <s v="Shampoo"/>
    <x v="2"/>
    <s v="Glitterati"/>
    <x v="13"/>
    <x v="2"/>
    <x v="3"/>
    <x v="11"/>
    <n v="3353"/>
    <n v="22491"/>
    <n v="40194"/>
    <n v="269276"/>
    <n v="40194"/>
    <n v="269276"/>
  </r>
  <r>
    <s v="Shampoo"/>
    <x v="2"/>
    <s v="Glitterati"/>
    <x v="13"/>
    <x v="2"/>
    <x v="4"/>
    <x v="0"/>
    <n v="3073"/>
    <n v="20615"/>
    <n v="3073"/>
    <n v="20615"/>
    <n v="39228"/>
    <n v="262836"/>
  </r>
  <r>
    <s v="Shampoo"/>
    <x v="2"/>
    <s v="Glitterati"/>
    <x v="13"/>
    <x v="2"/>
    <x v="4"/>
    <x v="1"/>
    <n v="3325"/>
    <n v="22330"/>
    <n v="6398"/>
    <n v="42945"/>
    <n v="39557"/>
    <n v="265062"/>
  </r>
  <r>
    <s v="Shampoo"/>
    <x v="2"/>
    <s v="Glitterati"/>
    <x v="13"/>
    <x v="2"/>
    <x v="4"/>
    <x v="2"/>
    <n v="3528"/>
    <n v="23688"/>
    <n v="9926"/>
    <n v="66633"/>
    <n v="39872"/>
    <n v="267274"/>
  </r>
  <r>
    <s v="Shampoo"/>
    <x v="2"/>
    <s v="Glitterati"/>
    <x v="13"/>
    <x v="2"/>
    <x v="4"/>
    <x v="3"/>
    <n v="2989"/>
    <n v="20048"/>
    <n v="12915"/>
    <n v="86681"/>
    <n v="39354"/>
    <n v="263760"/>
  </r>
  <r>
    <s v="Shampoo"/>
    <x v="2"/>
    <s v="Glitterati"/>
    <x v="13"/>
    <x v="2"/>
    <x v="4"/>
    <x v="4"/>
    <n v="3080"/>
    <n v="20699"/>
    <n v="15995"/>
    <n v="107380"/>
    <n v="38794"/>
    <n v="260085"/>
  </r>
  <r>
    <s v="Shampoo"/>
    <x v="2"/>
    <s v="Glitterati"/>
    <x v="13"/>
    <x v="2"/>
    <x v="4"/>
    <x v="5"/>
    <n v="3703"/>
    <n v="24808"/>
    <n v="19698"/>
    <n v="132188"/>
    <n v="39137"/>
    <n v="262430"/>
  </r>
  <r>
    <s v="Shampoo"/>
    <x v="2"/>
    <s v="Glitterati"/>
    <x v="13"/>
    <x v="2"/>
    <x v="4"/>
    <x v="6"/>
    <n v="2968"/>
    <n v="19880"/>
    <n v="22666"/>
    <n v="152068"/>
    <n v="39102"/>
    <n v="262164"/>
  </r>
  <r>
    <s v="Shampoo"/>
    <x v="2"/>
    <s v="Glitterati"/>
    <x v="13"/>
    <x v="2"/>
    <x v="4"/>
    <x v="7"/>
    <n v="2723"/>
    <n v="18256"/>
    <n v="25389"/>
    <n v="170324"/>
    <n v="39018"/>
    <n v="261618"/>
  </r>
  <r>
    <s v="Shampoo"/>
    <x v="2"/>
    <s v="Glitterati"/>
    <x v="13"/>
    <x v="2"/>
    <x v="4"/>
    <x v="8"/>
    <n v="3353"/>
    <n v="22407"/>
    <n v="28742"/>
    <n v="192731"/>
    <n v="38850"/>
    <n v="260421"/>
  </r>
  <r>
    <s v="Shampoo"/>
    <x v="2"/>
    <s v="Glitterati"/>
    <x v="13"/>
    <x v="2"/>
    <x v="4"/>
    <x v="9"/>
    <n v="3360"/>
    <n v="22456"/>
    <n v="32102"/>
    <n v="215187"/>
    <n v="38416"/>
    <n v="257502"/>
  </r>
  <r>
    <s v="Shampoo"/>
    <x v="2"/>
    <s v="Glitterati"/>
    <x v="13"/>
    <x v="2"/>
    <x v="4"/>
    <x v="10"/>
    <n v="3122"/>
    <n v="20902"/>
    <n v="35224"/>
    <n v="236089"/>
    <n v="38577"/>
    <n v="258580"/>
  </r>
  <r>
    <s v="Shampoo"/>
    <x v="2"/>
    <s v="Glitterati"/>
    <x v="13"/>
    <x v="2"/>
    <x v="4"/>
    <x v="11"/>
    <n v="2996"/>
    <n v="20020"/>
    <n v="38220"/>
    <n v="256109"/>
    <n v="38220"/>
    <n v="256109"/>
  </r>
  <r>
    <s v="Shampoo"/>
    <x v="2"/>
    <s v="Glitterati"/>
    <x v="13"/>
    <x v="2"/>
    <x v="5"/>
    <x v="0"/>
    <n v="2457"/>
    <n v="16436"/>
    <n v="2457"/>
    <n v="16436"/>
    <n v="37604"/>
    <n v="251930"/>
  </r>
  <r>
    <s v="Shampoo"/>
    <x v="2"/>
    <s v="Glitterati"/>
    <x v="13"/>
    <x v="2"/>
    <x v="5"/>
    <x v="1"/>
    <n v="2436"/>
    <n v="16310"/>
    <n v="4893"/>
    <n v="32746"/>
    <n v="36715"/>
    <n v="245910"/>
  </r>
  <r>
    <s v="Shampoo"/>
    <x v="2"/>
    <s v="Glitterati"/>
    <x v="13"/>
    <x v="2"/>
    <x v="5"/>
    <x v="2"/>
    <n v="2422"/>
    <n v="16198"/>
    <n v="7315"/>
    <n v="48944"/>
    <n v="35609"/>
    <n v="238420"/>
  </r>
  <r>
    <s v="Shampoo"/>
    <x v="2"/>
    <s v="Nature's Harvest"/>
    <x v="14"/>
    <x v="0"/>
    <x v="0"/>
    <x v="0"/>
    <n v="428815"/>
    <n v="260853"/>
    <n v="428815"/>
    <n v="260853"/>
    <n v="428815"/>
    <n v="260853"/>
  </r>
  <r>
    <s v="Shampoo"/>
    <x v="2"/>
    <s v="Nature's Harvest"/>
    <x v="14"/>
    <x v="0"/>
    <x v="0"/>
    <x v="1"/>
    <n v="115375"/>
    <n v="75141"/>
    <n v="544190"/>
    <n v="335994"/>
    <n v="544190"/>
    <n v="335994"/>
  </r>
  <r>
    <s v="Shampoo"/>
    <x v="2"/>
    <s v="Nature's Harvest"/>
    <x v="14"/>
    <x v="0"/>
    <x v="0"/>
    <x v="2"/>
    <n v="412725"/>
    <n v="291035"/>
    <n v="956915"/>
    <n v="627029"/>
    <n v="956915"/>
    <n v="627029"/>
  </r>
  <r>
    <s v="Shampoo"/>
    <x v="2"/>
    <s v="Nature's Harvest"/>
    <x v="14"/>
    <x v="0"/>
    <x v="0"/>
    <x v="3"/>
    <n v="14635"/>
    <n v="914155"/>
    <n v="971550"/>
    <n v="1541184"/>
    <n v="971550"/>
    <n v="1541184"/>
  </r>
  <r>
    <s v="Shampoo"/>
    <x v="2"/>
    <s v="Nature's Harvest"/>
    <x v="14"/>
    <x v="0"/>
    <x v="0"/>
    <x v="4"/>
    <n v="44879"/>
    <n v="316422"/>
    <n v="1016429"/>
    <n v="1857606"/>
    <n v="1016429"/>
    <n v="1857606"/>
  </r>
  <r>
    <s v="Shampoo"/>
    <x v="2"/>
    <s v="Nature's Harvest"/>
    <x v="14"/>
    <x v="0"/>
    <x v="0"/>
    <x v="5"/>
    <n v="46712"/>
    <n v="3299545"/>
    <n v="1063141"/>
    <n v="5157151"/>
    <n v="1063141"/>
    <n v="5157151"/>
  </r>
  <r>
    <s v="Shampoo"/>
    <x v="2"/>
    <s v="Nature's Harvest"/>
    <x v="14"/>
    <x v="0"/>
    <x v="0"/>
    <x v="6"/>
    <n v="641205"/>
    <n v="350275"/>
    <n v="1704346"/>
    <n v="5507426"/>
    <n v="1704346"/>
    <n v="5507426"/>
  </r>
  <r>
    <s v="Shampoo"/>
    <x v="2"/>
    <s v="Nature's Harvest"/>
    <x v="14"/>
    <x v="0"/>
    <x v="0"/>
    <x v="7"/>
    <n v="164955"/>
    <n v="1030045"/>
    <n v="1869301"/>
    <n v="6537471"/>
    <n v="1869301"/>
    <n v="6537471"/>
  </r>
  <r>
    <s v="Shampoo"/>
    <x v="2"/>
    <s v="Nature's Harvest"/>
    <x v="14"/>
    <x v="0"/>
    <x v="0"/>
    <x v="8"/>
    <n v="417585"/>
    <n v="2954935"/>
    <n v="2286886"/>
    <n v="9492406"/>
    <n v="2286886"/>
    <n v="9492406"/>
  </r>
  <r>
    <s v="Shampoo"/>
    <x v="2"/>
    <s v="Nature's Harvest"/>
    <x v="14"/>
    <x v="0"/>
    <x v="0"/>
    <x v="9"/>
    <n v="519125"/>
    <n v="314687"/>
    <n v="2806011"/>
    <n v="9807093"/>
    <n v="2806011"/>
    <n v="9807093"/>
  </r>
  <r>
    <s v="Shampoo"/>
    <x v="2"/>
    <s v="Nature's Harvest"/>
    <x v="14"/>
    <x v="0"/>
    <x v="0"/>
    <x v="10"/>
    <n v="66683"/>
    <n v="364546"/>
    <n v="2872694"/>
    <n v="10171639"/>
    <n v="2872694"/>
    <n v="10171639"/>
  </r>
  <r>
    <s v="Shampoo"/>
    <x v="2"/>
    <s v="Nature's Harvest"/>
    <x v="14"/>
    <x v="0"/>
    <x v="0"/>
    <x v="11"/>
    <n v="18776"/>
    <n v="1157615"/>
    <n v="2891470"/>
    <n v="11329254"/>
    <n v="2891470"/>
    <n v="11329254"/>
  </r>
  <r>
    <s v="Shampoo"/>
    <x v="2"/>
    <s v="Nature's Harvest"/>
    <x v="14"/>
    <x v="0"/>
    <x v="1"/>
    <x v="0"/>
    <n v="74728"/>
    <n v="411933"/>
    <n v="74728"/>
    <n v="411933"/>
    <n v="2537383"/>
    <n v="11480334"/>
  </r>
  <r>
    <s v="Shampoo"/>
    <x v="2"/>
    <s v="Nature's Harvest"/>
    <x v="14"/>
    <x v="0"/>
    <x v="1"/>
    <x v="1"/>
    <n v="47057"/>
    <n v="336029"/>
    <n v="121785"/>
    <n v="747962"/>
    <n v="2469065"/>
    <n v="11741222"/>
  </r>
  <r>
    <s v="Shampoo"/>
    <x v="2"/>
    <s v="Nature's Harvest"/>
    <x v="14"/>
    <x v="0"/>
    <x v="1"/>
    <x v="2"/>
    <n v="70985"/>
    <n v="392249"/>
    <n v="192770"/>
    <n v="1140211"/>
    <n v="2127325"/>
    <n v="11842436"/>
  </r>
  <r>
    <s v="Shampoo"/>
    <x v="2"/>
    <s v="Nature's Harvest"/>
    <x v="14"/>
    <x v="0"/>
    <x v="1"/>
    <x v="3"/>
    <n v="51670"/>
    <n v="321155"/>
    <n v="244440"/>
    <n v="1461366"/>
    <n v="2164360"/>
    <n v="11249436"/>
  </r>
  <r>
    <s v="Shampoo"/>
    <x v="2"/>
    <s v="Nature's Harvest"/>
    <x v="14"/>
    <x v="0"/>
    <x v="1"/>
    <x v="4"/>
    <n v="59212"/>
    <n v="363112"/>
    <n v="303652"/>
    <n v="1824478"/>
    <n v="2178693"/>
    <n v="11296126"/>
  </r>
  <r>
    <s v="Shampoo"/>
    <x v="2"/>
    <s v="Nature's Harvest"/>
    <x v="14"/>
    <x v="0"/>
    <x v="1"/>
    <x v="5"/>
    <n v="77887"/>
    <n v="431021"/>
    <n v="381539"/>
    <n v="2255499"/>
    <n v="2209868"/>
    <n v="8427602"/>
  </r>
  <r>
    <s v="Shampoo"/>
    <x v="2"/>
    <s v="Nature's Harvest"/>
    <x v="14"/>
    <x v="0"/>
    <x v="1"/>
    <x v="6"/>
    <n v="19494"/>
    <n v="122928"/>
    <n v="401033"/>
    <n v="2378427"/>
    <n v="1588157"/>
    <n v="8200255"/>
  </r>
  <r>
    <s v="Shampoo"/>
    <x v="2"/>
    <s v="Nature's Harvest"/>
    <x v="14"/>
    <x v="0"/>
    <x v="1"/>
    <x v="7"/>
    <n v="50224"/>
    <n v="307142"/>
    <n v="451257"/>
    <n v="2685569"/>
    <n v="1473426"/>
    <n v="7477352"/>
  </r>
  <r>
    <s v="Shampoo"/>
    <x v="2"/>
    <s v="Nature's Harvest"/>
    <x v="14"/>
    <x v="0"/>
    <x v="1"/>
    <x v="8"/>
    <n v="53591"/>
    <n v="325001"/>
    <n v="504848"/>
    <n v="3010570"/>
    <n v="1109432"/>
    <n v="4847418"/>
  </r>
  <r>
    <s v="Shampoo"/>
    <x v="2"/>
    <s v="Nature's Harvest"/>
    <x v="14"/>
    <x v="0"/>
    <x v="1"/>
    <x v="9"/>
    <n v="77189"/>
    <n v="425801"/>
    <n v="582037"/>
    <n v="3436371"/>
    <n v="667496"/>
    <n v="4958532"/>
  </r>
  <r>
    <s v="Shampoo"/>
    <x v="2"/>
    <s v="Nature's Harvest"/>
    <x v="14"/>
    <x v="0"/>
    <x v="1"/>
    <x v="10"/>
    <n v="19126"/>
    <n v="119748"/>
    <n v="601163"/>
    <n v="3556119"/>
    <n v="619939"/>
    <n v="4713734"/>
  </r>
  <r>
    <s v="Shampoo"/>
    <x v="2"/>
    <s v="Nature's Harvest"/>
    <x v="14"/>
    <x v="0"/>
    <x v="1"/>
    <x v="11"/>
    <n v="56582"/>
    <n v="343758"/>
    <n v="657745"/>
    <n v="3899877"/>
    <n v="657745"/>
    <n v="3899877"/>
  </r>
  <r>
    <s v="Shampoo"/>
    <x v="2"/>
    <s v="Nature's Harvest"/>
    <x v="14"/>
    <x v="0"/>
    <x v="2"/>
    <x v="0"/>
    <n v="250745"/>
    <n v="160797"/>
    <n v="250745"/>
    <n v="160797"/>
    <n v="833762"/>
    <n v="3648741"/>
  </r>
  <r>
    <s v="Shampoo"/>
    <x v="2"/>
    <s v="Nature's Harvest"/>
    <x v="14"/>
    <x v="0"/>
    <x v="2"/>
    <x v="1"/>
    <n v="614825"/>
    <n v="381264"/>
    <n v="865570"/>
    <n v="542061"/>
    <n v="1401530"/>
    <n v="3693976"/>
  </r>
  <r>
    <s v="Shampoo"/>
    <x v="2"/>
    <s v="Nature's Harvest"/>
    <x v="14"/>
    <x v="0"/>
    <x v="2"/>
    <x v="2"/>
    <n v="25420"/>
    <n v="1676895"/>
    <n v="890990"/>
    <n v="2218956"/>
    <n v="1355965"/>
    <n v="4978622"/>
  </r>
  <r>
    <s v="Shampoo"/>
    <x v="2"/>
    <s v="Nature's Harvest"/>
    <x v="14"/>
    <x v="0"/>
    <x v="2"/>
    <x v="3"/>
    <n v="624455"/>
    <n v="380539"/>
    <n v="1515445"/>
    <n v="2599495"/>
    <n v="1928750"/>
    <n v="5038006"/>
  </r>
  <r>
    <s v="Shampoo"/>
    <x v="2"/>
    <s v="Nature's Harvest"/>
    <x v="14"/>
    <x v="0"/>
    <x v="2"/>
    <x v="4"/>
    <n v="591825"/>
    <n v="326140"/>
    <n v="2107270"/>
    <n v="2925635"/>
    <n v="2461363"/>
    <n v="5001034"/>
  </r>
  <r>
    <s v="Shampoo"/>
    <x v="2"/>
    <s v="Nature's Harvest"/>
    <x v="14"/>
    <x v="0"/>
    <x v="2"/>
    <x v="5"/>
    <n v="22473"/>
    <n v="1450725"/>
    <n v="2129743"/>
    <n v="4376360"/>
    <n v="2405949"/>
    <n v="6020738"/>
  </r>
  <r>
    <s v="Shampoo"/>
    <x v="2"/>
    <s v="Nature's Harvest"/>
    <x v="14"/>
    <x v="0"/>
    <x v="2"/>
    <x v="6"/>
    <n v="606555"/>
    <n v="429129"/>
    <n v="2736298"/>
    <n v="4805489"/>
    <n v="2993010"/>
    <n v="6326939"/>
  </r>
  <r>
    <s v="Shampoo"/>
    <x v="2"/>
    <s v="Nature's Harvest"/>
    <x v="14"/>
    <x v="0"/>
    <x v="2"/>
    <x v="7"/>
    <n v="51836"/>
    <n v="3175355"/>
    <n v="2788134"/>
    <n v="7980844"/>
    <n v="2994622"/>
    <n v="9195152"/>
  </r>
  <r>
    <s v="Shampoo"/>
    <x v="2"/>
    <s v="Nature's Harvest"/>
    <x v="14"/>
    <x v="0"/>
    <x v="2"/>
    <x v="8"/>
    <n v="72201"/>
    <n v="400704"/>
    <n v="2860335"/>
    <n v="8381548"/>
    <n v="3013232"/>
    <n v="9270855"/>
  </r>
  <r>
    <s v="Shampoo"/>
    <x v="2"/>
    <s v="Nature's Harvest"/>
    <x v="14"/>
    <x v="0"/>
    <x v="2"/>
    <x v="9"/>
    <n v="23541"/>
    <n v="1483685"/>
    <n v="2883876"/>
    <n v="9865233"/>
    <n v="2959584"/>
    <n v="10328739"/>
  </r>
  <r>
    <s v="Shampoo"/>
    <x v="2"/>
    <s v="Nature's Harvest"/>
    <x v="14"/>
    <x v="0"/>
    <x v="2"/>
    <x v="10"/>
    <n v="541855"/>
    <n v="386477"/>
    <n v="3425731"/>
    <n v="10251710"/>
    <n v="3482313"/>
    <n v="10595468"/>
  </r>
  <r>
    <s v="Shampoo"/>
    <x v="2"/>
    <s v="Nature's Harvest"/>
    <x v="14"/>
    <x v="0"/>
    <x v="2"/>
    <x v="11"/>
    <n v="62748"/>
    <n v="3443015"/>
    <n v="3488479"/>
    <n v="13694725"/>
    <n v="3488479"/>
    <n v="13694725"/>
  </r>
  <r>
    <s v="Shampoo"/>
    <x v="2"/>
    <s v="Nature's Harvest"/>
    <x v="14"/>
    <x v="0"/>
    <x v="3"/>
    <x v="0"/>
    <n v="54862"/>
    <n v="3921749"/>
    <n v="54862"/>
    <n v="3921749"/>
    <n v="3292596"/>
    <n v="17455677"/>
  </r>
  <r>
    <s v="Shampoo"/>
    <x v="2"/>
    <s v="Nature's Harvest"/>
    <x v="14"/>
    <x v="0"/>
    <x v="3"/>
    <x v="1"/>
    <n v="652757"/>
    <n v="4027871"/>
    <n v="707619"/>
    <n v="7949620"/>
    <n v="3330528"/>
    <n v="21102284"/>
  </r>
  <r>
    <s v="Shampoo"/>
    <x v="2"/>
    <s v="Nature's Harvest"/>
    <x v="14"/>
    <x v="0"/>
    <x v="3"/>
    <x v="2"/>
    <n v="601767"/>
    <n v="4313857"/>
    <n v="1309386"/>
    <n v="12263477"/>
    <n v="3906875"/>
    <n v="23739246"/>
  </r>
  <r>
    <s v="Shampoo"/>
    <x v="2"/>
    <s v="Nature's Harvest"/>
    <x v="14"/>
    <x v="0"/>
    <x v="3"/>
    <x v="3"/>
    <n v="775197"/>
    <n v="4368054"/>
    <n v="2084583"/>
    <n v="16631531"/>
    <n v="4057617"/>
    <n v="27726761"/>
  </r>
  <r>
    <s v="Shampoo"/>
    <x v="2"/>
    <s v="Nature's Harvest"/>
    <x v="14"/>
    <x v="0"/>
    <x v="3"/>
    <x v="4"/>
    <n v="25390"/>
    <n v="161625"/>
    <n v="2109973"/>
    <n v="16793156"/>
    <n v="3491182"/>
    <n v="27562246"/>
  </r>
  <r>
    <s v="Shampoo"/>
    <x v="2"/>
    <s v="Nature's Harvest"/>
    <x v="14"/>
    <x v="0"/>
    <x v="3"/>
    <x v="5"/>
    <n v="628389"/>
    <n v="3926404"/>
    <n v="2738362"/>
    <n v="20719560"/>
    <n v="4097098"/>
    <n v="30037925"/>
  </r>
  <r>
    <s v="Shampoo"/>
    <x v="2"/>
    <s v="Nature's Harvest"/>
    <x v="14"/>
    <x v="0"/>
    <x v="3"/>
    <x v="6"/>
    <n v="66332"/>
    <n v="4274199"/>
    <n v="2804694"/>
    <n v="24993759"/>
    <n v="3556875"/>
    <n v="33882995"/>
  </r>
  <r>
    <s v="Shampoo"/>
    <x v="2"/>
    <s v="Nature's Harvest"/>
    <x v="14"/>
    <x v="0"/>
    <x v="3"/>
    <x v="7"/>
    <n v="735349"/>
    <n v="5323871"/>
    <n v="3540043"/>
    <n v="30317630"/>
    <n v="4240388"/>
    <n v="36031511"/>
  </r>
  <r>
    <s v="Shampoo"/>
    <x v="2"/>
    <s v="Nature's Harvest"/>
    <x v="14"/>
    <x v="0"/>
    <x v="3"/>
    <x v="8"/>
    <n v="261078"/>
    <n v="1774319"/>
    <n v="3801121"/>
    <n v="32091949"/>
    <n v="4429265"/>
    <n v="37405126"/>
  </r>
  <r>
    <s v="Shampoo"/>
    <x v="2"/>
    <s v="Nature's Harvest"/>
    <x v="14"/>
    <x v="0"/>
    <x v="3"/>
    <x v="9"/>
    <n v="656338"/>
    <n v="3852019"/>
    <n v="4457459"/>
    <n v="35943968"/>
    <n v="5062062"/>
    <n v="39773460"/>
  </r>
  <r>
    <s v="Shampoo"/>
    <x v="2"/>
    <s v="Nature's Harvest"/>
    <x v="14"/>
    <x v="0"/>
    <x v="3"/>
    <x v="10"/>
    <n v="624039"/>
    <n v="3908196"/>
    <n v="5081498"/>
    <n v="39852164"/>
    <n v="5144246"/>
    <n v="43295179"/>
  </r>
  <r>
    <s v="Shampoo"/>
    <x v="2"/>
    <s v="Nature's Harvest"/>
    <x v="14"/>
    <x v="0"/>
    <x v="3"/>
    <x v="11"/>
    <n v="756206"/>
    <n v="4426369"/>
    <n v="5837704"/>
    <n v="44278533"/>
    <n v="5837704"/>
    <n v="44278533"/>
  </r>
  <r>
    <s v="Shampoo"/>
    <x v="2"/>
    <s v="Nature's Harvest"/>
    <x v="14"/>
    <x v="0"/>
    <x v="4"/>
    <x v="0"/>
    <n v="63528"/>
    <n v="368576"/>
    <n v="63528"/>
    <n v="368576"/>
    <n v="5846370"/>
    <n v="40725360"/>
  </r>
  <r>
    <s v="Shampoo"/>
    <x v="2"/>
    <s v="Nature's Harvest"/>
    <x v="14"/>
    <x v="0"/>
    <x v="4"/>
    <x v="1"/>
    <n v="24462"/>
    <n v="162037"/>
    <n v="87990"/>
    <n v="530613"/>
    <n v="5218075"/>
    <n v="36859526"/>
  </r>
  <r>
    <s v="Shampoo"/>
    <x v="2"/>
    <s v="Nature's Harvest"/>
    <x v="14"/>
    <x v="0"/>
    <x v="4"/>
    <x v="2"/>
    <n v="71855"/>
    <n v="528686"/>
    <n v="159845"/>
    <n v="1059299"/>
    <n v="4688163"/>
    <n v="33074355"/>
  </r>
  <r>
    <s v="Shampoo"/>
    <x v="2"/>
    <s v="Nature's Harvest"/>
    <x v="14"/>
    <x v="0"/>
    <x v="4"/>
    <x v="3"/>
    <n v="26318"/>
    <n v="173962"/>
    <n v="186163"/>
    <n v="1233261"/>
    <n v="3939284"/>
    <n v="28880263"/>
  </r>
  <r>
    <s v="Shampoo"/>
    <x v="2"/>
    <s v="Nature's Harvest"/>
    <x v="14"/>
    <x v="0"/>
    <x v="4"/>
    <x v="4"/>
    <n v="72745"/>
    <n v="425463"/>
    <n v="258908"/>
    <n v="1658724"/>
    <n v="3986639"/>
    <n v="29144101"/>
  </r>
  <r>
    <s v="Shampoo"/>
    <x v="2"/>
    <s v="Nature's Harvest"/>
    <x v="14"/>
    <x v="0"/>
    <x v="4"/>
    <x v="5"/>
    <n v="77177"/>
    <n v="561317"/>
    <n v="336085"/>
    <n v="2220041"/>
    <n v="3435427"/>
    <n v="25779014"/>
  </r>
  <r>
    <s v="Shampoo"/>
    <x v="2"/>
    <s v="Nature's Harvest"/>
    <x v="14"/>
    <x v="0"/>
    <x v="4"/>
    <x v="6"/>
    <n v="74896"/>
    <n v="437969"/>
    <n v="410981"/>
    <n v="2658010"/>
    <n v="3443991"/>
    <n v="21942784"/>
  </r>
  <r>
    <s v="Shampoo"/>
    <x v="2"/>
    <s v="Nature's Harvest"/>
    <x v="14"/>
    <x v="0"/>
    <x v="4"/>
    <x v="7"/>
    <n v="27082"/>
    <n v="179093"/>
    <n v="438063"/>
    <n v="2837103"/>
    <n v="2735724"/>
    <n v="16798006"/>
  </r>
  <r>
    <s v="Shampoo"/>
    <x v="2"/>
    <s v="Nature's Harvest"/>
    <x v="14"/>
    <x v="0"/>
    <x v="4"/>
    <x v="8"/>
    <n v="70411"/>
    <n v="417717"/>
    <n v="508474"/>
    <n v="3254820"/>
    <n v="2545057"/>
    <n v="15441404"/>
  </r>
  <r>
    <s v="Shampoo"/>
    <x v="2"/>
    <s v="Nature's Harvest"/>
    <x v="14"/>
    <x v="0"/>
    <x v="4"/>
    <x v="9"/>
    <n v="74319"/>
    <n v="469524"/>
    <n v="582793"/>
    <n v="3724344"/>
    <n v="1963038"/>
    <n v="12058909"/>
  </r>
  <r>
    <s v="Shampoo"/>
    <x v="2"/>
    <s v="Nature's Harvest"/>
    <x v="14"/>
    <x v="0"/>
    <x v="4"/>
    <x v="10"/>
    <n v="82605"/>
    <n v="595170"/>
    <n v="665398"/>
    <n v="4319514"/>
    <n v="1421604"/>
    <n v="8745883"/>
  </r>
  <r>
    <s v="Shampoo"/>
    <x v="2"/>
    <s v="Nature's Harvest"/>
    <x v="14"/>
    <x v="0"/>
    <x v="4"/>
    <x v="11"/>
    <n v="30273"/>
    <n v="202958"/>
    <n v="695671"/>
    <n v="4522472"/>
    <n v="695671"/>
    <n v="4522472"/>
  </r>
  <r>
    <s v="Shampoo"/>
    <x v="2"/>
    <s v="Nature's Harvest"/>
    <x v="14"/>
    <x v="0"/>
    <x v="5"/>
    <x v="0"/>
    <n v="92284"/>
    <n v="700750"/>
    <n v="92284"/>
    <n v="700750"/>
    <n v="724427"/>
    <n v="4854646"/>
  </r>
  <r>
    <s v="Shampoo"/>
    <x v="2"/>
    <s v="Nature's Harvest"/>
    <x v="14"/>
    <x v="0"/>
    <x v="5"/>
    <x v="1"/>
    <n v="69022"/>
    <n v="442356"/>
    <n v="161306"/>
    <n v="1143106"/>
    <n v="768987"/>
    <n v="5134965"/>
  </r>
  <r>
    <s v="Shampoo"/>
    <x v="2"/>
    <s v="Nature's Harvest"/>
    <x v="14"/>
    <x v="0"/>
    <x v="5"/>
    <x v="2"/>
    <n v="95746"/>
    <n v="722430"/>
    <n v="257052"/>
    <n v="1865536"/>
    <n v="792878"/>
    <n v="5328709"/>
  </r>
  <r>
    <s v="Shampoo"/>
    <x v="2"/>
    <s v="Nature's Harvest"/>
    <x v="14"/>
    <x v="1"/>
    <x v="0"/>
    <x v="0"/>
    <n v="38695"/>
    <n v="23416"/>
    <n v="38695"/>
    <n v="23416"/>
    <n v="38695"/>
    <n v="23416"/>
  </r>
  <r>
    <s v="Shampoo"/>
    <x v="2"/>
    <s v="Nature's Harvest"/>
    <x v="14"/>
    <x v="1"/>
    <x v="0"/>
    <x v="1"/>
    <n v="10158"/>
    <n v="542325"/>
    <n v="48853"/>
    <n v="565741"/>
    <n v="48853"/>
    <n v="565741"/>
  </r>
  <r>
    <s v="Shampoo"/>
    <x v="2"/>
    <s v="Nature's Harvest"/>
    <x v="14"/>
    <x v="1"/>
    <x v="0"/>
    <x v="2"/>
    <n v="46705"/>
    <n v="278855"/>
    <n v="95558"/>
    <n v="844596"/>
    <n v="95558"/>
    <n v="844596"/>
  </r>
  <r>
    <s v="Shampoo"/>
    <x v="2"/>
    <s v="Nature's Harvest"/>
    <x v="14"/>
    <x v="1"/>
    <x v="0"/>
    <x v="3"/>
    <n v="9188"/>
    <n v="49242"/>
    <n v="104746"/>
    <n v="893838"/>
    <n v="104746"/>
    <n v="893838"/>
  </r>
  <r>
    <s v="Shampoo"/>
    <x v="2"/>
    <s v="Nature's Harvest"/>
    <x v="14"/>
    <x v="1"/>
    <x v="0"/>
    <x v="4"/>
    <n v="757"/>
    <n v="45475"/>
    <n v="105503"/>
    <n v="939313"/>
    <n v="105503"/>
    <n v="939313"/>
  </r>
  <r>
    <s v="Shampoo"/>
    <x v="2"/>
    <s v="Nature's Harvest"/>
    <x v="14"/>
    <x v="1"/>
    <x v="0"/>
    <x v="5"/>
    <n v="51675"/>
    <n v="359955"/>
    <n v="157178"/>
    <n v="1299268"/>
    <n v="157178"/>
    <n v="1299268"/>
  </r>
  <r>
    <s v="Shampoo"/>
    <x v="2"/>
    <s v="Nature's Harvest"/>
    <x v="14"/>
    <x v="1"/>
    <x v="0"/>
    <x v="6"/>
    <n v="5020"/>
    <n v="34850"/>
    <n v="162198"/>
    <n v="1334118"/>
    <n v="162198"/>
    <n v="1334118"/>
  </r>
  <r>
    <s v="Shampoo"/>
    <x v="2"/>
    <s v="Nature's Harvest"/>
    <x v="14"/>
    <x v="1"/>
    <x v="0"/>
    <x v="7"/>
    <n v="9460"/>
    <n v="50790"/>
    <n v="171658"/>
    <n v="1384908"/>
    <n v="171658"/>
    <n v="1384908"/>
  </r>
  <r>
    <s v="Shampoo"/>
    <x v="2"/>
    <s v="Nature's Harvest"/>
    <x v="14"/>
    <x v="1"/>
    <x v="0"/>
    <x v="8"/>
    <n v="12455"/>
    <n v="7683"/>
    <n v="184113"/>
    <n v="1392591"/>
    <n v="184113"/>
    <n v="1392591"/>
  </r>
  <r>
    <s v="Shampoo"/>
    <x v="2"/>
    <s v="Nature's Harvest"/>
    <x v="14"/>
    <x v="1"/>
    <x v="0"/>
    <x v="9"/>
    <n v="6061"/>
    <n v="42317"/>
    <n v="190174"/>
    <n v="1434908"/>
    <n v="190174"/>
    <n v="1434908"/>
  </r>
  <r>
    <s v="Shampoo"/>
    <x v="2"/>
    <s v="Nature's Harvest"/>
    <x v="14"/>
    <x v="1"/>
    <x v="0"/>
    <x v="10"/>
    <n v="57105"/>
    <n v="34049"/>
    <n v="247279"/>
    <n v="1468957"/>
    <n v="247279"/>
    <n v="1468957"/>
  </r>
  <r>
    <s v="Shampoo"/>
    <x v="2"/>
    <s v="Nature's Harvest"/>
    <x v="14"/>
    <x v="1"/>
    <x v="0"/>
    <x v="11"/>
    <n v="11604"/>
    <n v="62160"/>
    <n v="258883"/>
    <n v="1531117"/>
    <n v="258883"/>
    <n v="1531117"/>
  </r>
  <r>
    <s v="Shampoo"/>
    <x v="2"/>
    <s v="Nature's Harvest"/>
    <x v="14"/>
    <x v="1"/>
    <x v="1"/>
    <x v="0"/>
    <n v="6821"/>
    <n v="47556"/>
    <n v="6821"/>
    <n v="47556"/>
    <n v="227009"/>
    <n v="1555257"/>
  </r>
  <r>
    <s v="Shampoo"/>
    <x v="2"/>
    <s v="Nature's Harvest"/>
    <x v="14"/>
    <x v="1"/>
    <x v="1"/>
    <x v="1"/>
    <n v="1114"/>
    <n v="6721"/>
    <n v="7935"/>
    <n v="54277"/>
    <n v="217965"/>
    <n v="1019653"/>
  </r>
  <r>
    <s v="Shampoo"/>
    <x v="2"/>
    <s v="Nature's Harvest"/>
    <x v="14"/>
    <x v="1"/>
    <x v="1"/>
    <x v="2"/>
    <n v="6850"/>
    <n v="47600"/>
    <n v="14785"/>
    <n v="101877"/>
    <n v="178110"/>
    <n v="788398"/>
  </r>
  <r>
    <s v="Shampoo"/>
    <x v="2"/>
    <s v="Nature's Harvest"/>
    <x v="14"/>
    <x v="1"/>
    <x v="1"/>
    <x v="3"/>
    <n v="1581"/>
    <n v="9583"/>
    <n v="16366"/>
    <n v="111460"/>
    <n v="170503"/>
    <n v="748739"/>
  </r>
  <r>
    <s v="Shampoo"/>
    <x v="2"/>
    <s v="Nature's Harvest"/>
    <x v="14"/>
    <x v="1"/>
    <x v="1"/>
    <x v="4"/>
    <n v="6343"/>
    <n v="38148"/>
    <n v="22709"/>
    <n v="149608"/>
    <n v="176089"/>
    <n v="741412"/>
  </r>
  <r>
    <s v="Shampoo"/>
    <x v="2"/>
    <s v="Nature's Harvest"/>
    <x v="14"/>
    <x v="1"/>
    <x v="1"/>
    <x v="5"/>
    <n v="8340"/>
    <n v="49590"/>
    <n v="31049"/>
    <n v="199198"/>
    <n v="132754"/>
    <n v="431047"/>
  </r>
  <r>
    <s v="Shampoo"/>
    <x v="2"/>
    <s v="Nature's Harvest"/>
    <x v="14"/>
    <x v="1"/>
    <x v="1"/>
    <x v="6"/>
    <n v="15610"/>
    <n v="83270"/>
    <n v="46659"/>
    <n v="282468"/>
    <n v="143344"/>
    <n v="479467"/>
  </r>
  <r>
    <s v="Shampoo"/>
    <x v="2"/>
    <s v="Nature's Harvest"/>
    <x v="14"/>
    <x v="1"/>
    <x v="1"/>
    <x v="7"/>
    <n v="1952"/>
    <n v="11950"/>
    <n v="48611"/>
    <n v="294418"/>
    <n v="135836"/>
    <n v="440627"/>
  </r>
  <r>
    <s v="Shampoo"/>
    <x v="2"/>
    <s v="Nature's Harvest"/>
    <x v="14"/>
    <x v="1"/>
    <x v="1"/>
    <x v="8"/>
    <n v="8421"/>
    <n v="58637"/>
    <n v="57032"/>
    <n v="353055"/>
    <n v="131802"/>
    <n v="491581"/>
  </r>
  <r>
    <s v="Shampoo"/>
    <x v="2"/>
    <s v="Nature's Harvest"/>
    <x v="14"/>
    <x v="1"/>
    <x v="1"/>
    <x v="9"/>
    <n v="9904"/>
    <n v="59022"/>
    <n v="66936"/>
    <n v="412077"/>
    <n v="135645"/>
    <n v="508286"/>
  </r>
  <r>
    <s v="Shampoo"/>
    <x v="2"/>
    <s v="Nature's Harvest"/>
    <x v="14"/>
    <x v="1"/>
    <x v="1"/>
    <x v="10"/>
    <n v="16288"/>
    <n v="87654"/>
    <n v="83224"/>
    <n v="499731"/>
    <n v="94828"/>
    <n v="561891"/>
  </r>
  <r>
    <s v="Shampoo"/>
    <x v="2"/>
    <s v="Nature's Harvest"/>
    <x v="14"/>
    <x v="1"/>
    <x v="1"/>
    <x v="11"/>
    <n v="2010"/>
    <n v="11990"/>
    <n v="85234"/>
    <n v="511721"/>
    <n v="85234"/>
    <n v="511721"/>
  </r>
  <r>
    <s v="Shampoo"/>
    <x v="2"/>
    <s v="Nature's Harvest"/>
    <x v="14"/>
    <x v="1"/>
    <x v="2"/>
    <x v="0"/>
    <n v="18050"/>
    <n v="96280"/>
    <n v="18050"/>
    <n v="96280"/>
    <n v="96463"/>
    <n v="560445"/>
  </r>
  <r>
    <s v="Shampoo"/>
    <x v="2"/>
    <s v="Nature's Harvest"/>
    <x v="14"/>
    <x v="1"/>
    <x v="2"/>
    <x v="1"/>
    <n v="7071"/>
    <n v="49261"/>
    <n v="25121"/>
    <n v="145541"/>
    <n v="102420"/>
    <n v="602985"/>
  </r>
  <r>
    <s v="Shampoo"/>
    <x v="2"/>
    <s v="Nature's Harvest"/>
    <x v="14"/>
    <x v="1"/>
    <x v="2"/>
    <x v="2"/>
    <n v="16102"/>
    <n v="864845"/>
    <n v="41223"/>
    <n v="1010386"/>
    <n v="111672"/>
    <n v="1420230"/>
  </r>
  <r>
    <s v="Shampoo"/>
    <x v="2"/>
    <s v="Nature's Harvest"/>
    <x v="14"/>
    <x v="1"/>
    <x v="2"/>
    <x v="3"/>
    <n v="8410"/>
    <n v="50050"/>
    <n v="49633"/>
    <n v="1060436"/>
    <n v="118501"/>
    <n v="1460697"/>
  </r>
  <r>
    <s v="Shampoo"/>
    <x v="2"/>
    <s v="Nature's Harvest"/>
    <x v="14"/>
    <x v="1"/>
    <x v="2"/>
    <x v="4"/>
    <n v="108015"/>
    <n v="75241"/>
    <n v="157648"/>
    <n v="1135677"/>
    <n v="220173"/>
    <n v="1497790"/>
  </r>
  <r>
    <s v="Shampoo"/>
    <x v="2"/>
    <s v="Nature's Harvest"/>
    <x v="14"/>
    <x v="1"/>
    <x v="2"/>
    <x v="5"/>
    <n v="148125"/>
    <n v="793515"/>
    <n v="305773"/>
    <n v="1929192"/>
    <n v="359958"/>
    <n v="2241715"/>
  </r>
  <r>
    <s v="Shampoo"/>
    <x v="2"/>
    <s v="Nature's Harvest"/>
    <x v="14"/>
    <x v="1"/>
    <x v="2"/>
    <x v="6"/>
    <n v="2382"/>
    <n v="14498"/>
    <n v="308155"/>
    <n v="1943690"/>
    <n v="346730"/>
    <n v="2172943"/>
  </r>
  <r>
    <s v="Shampoo"/>
    <x v="2"/>
    <s v="Nature's Harvest"/>
    <x v="14"/>
    <x v="1"/>
    <x v="2"/>
    <x v="7"/>
    <n v="8201"/>
    <n v="489645"/>
    <n v="316356"/>
    <n v="2433335"/>
    <n v="352979"/>
    <n v="2650638"/>
  </r>
  <r>
    <s v="Shampoo"/>
    <x v="2"/>
    <s v="Nature's Harvest"/>
    <x v="14"/>
    <x v="1"/>
    <x v="2"/>
    <x v="8"/>
    <n v="9060"/>
    <n v="53890"/>
    <n v="325416"/>
    <n v="2487225"/>
    <n v="353618"/>
    <n v="2645891"/>
  </r>
  <r>
    <s v="Shampoo"/>
    <x v="2"/>
    <s v="Nature's Harvest"/>
    <x v="14"/>
    <x v="1"/>
    <x v="2"/>
    <x v="9"/>
    <n v="15190"/>
    <n v="80850"/>
    <n v="340606"/>
    <n v="2568075"/>
    <n v="358904"/>
    <n v="2667719"/>
  </r>
  <r>
    <s v="Shampoo"/>
    <x v="2"/>
    <s v="Nature's Harvest"/>
    <x v="14"/>
    <x v="1"/>
    <x v="2"/>
    <x v="10"/>
    <n v="2211"/>
    <n v="13323"/>
    <n v="342817"/>
    <n v="2581398"/>
    <n v="344827"/>
    <n v="2593388"/>
  </r>
  <r>
    <s v="Shampoo"/>
    <x v="2"/>
    <s v="Nature's Harvest"/>
    <x v="14"/>
    <x v="1"/>
    <x v="2"/>
    <x v="11"/>
    <n v="7771"/>
    <n v="54092"/>
    <n v="350588"/>
    <n v="2635490"/>
    <n v="350588"/>
    <n v="2635490"/>
  </r>
  <r>
    <s v="Shampoo"/>
    <x v="2"/>
    <s v="Nature's Harvest"/>
    <x v="14"/>
    <x v="1"/>
    <x v="3"/>
    <x v="0"/>
    <n v="2080"/>
    <n v="12340"/>
    <n v="2080"/>
    <n v="12340"/>
    <n v="334618"/>
    <n v="2551550"/>
  </r>
  <r>
    <s v="Shampoo"/>
    <x v="2"/>
    <s v="Nature's Harvest"/>
    <x v="14"/>
    <x v="1"/>
    <x v="3"/>
    <x v="1"/>
    <n v="10110"/>
    <n v="60190"/>
    <n v="12190"/>
    <n v="72530"/>
    <n v="337657"/>
    <n v="2562479"/>
  </r>
  <r>
    <s v="Shampoo"/>
    <x v="2"/>
    <s v="Nature's Harvest"/>
    <x v="14"/>
    <x v="1"/>
    <x v="3"/>
    <x v="2"/>
    <n v="2780"/>
    <n v="16570"/>
    <n v="14970"/>
    <n v="89100"/>
    <n v="324335"/>
    <n v="1714204"/>
  </r>
  <r>
    <s v="Shampoo"/>
    <x v="2"/>
    <s v="Nature's Harvest"/>
    <x v="14"/>
    <x v="1"/>
    <x v="3"/>
    <x v="3"/>
    <n v="11290"/>
    <n v="78470"/>
    <n v="26260"/>
    <n v="167570"/>
    <n v="327215"/>
    <n v="1742624"/>
  </r>
  <r>
    <s v="Shampoo"/>
    <x v="2"/>
    <s v="Nature's Harvest"/>
    <x v="14"/>
    <x v="1"/>
    <x v="3"/>
    <x v="4"/>
    <n v="17790"/>
    <n v="95030"/>
    <n v="44050"/>
    <n v="262600"/>
    <n v="236990"/>
    <n v="1762413"/>
  </r>
  <r>
    <s v="Shampoo"/>
    <x v="2"/>
    <s v="Nature's Harvest"/>
    <x v="14"/>
    <x v="1"/>
    <x v="3"/>
    <x v="5"/>
    <n v="26888"/>
    <n v="166868"/>
    <n v="70938"/>
    <n v="429468"/>
    <n v="115753"/>
    <n v="1135766"/>
  </r>
  <r>
    <s v="Shampoo"/>
    <x v="2"/>
    <s v="Nature's Harvest"/>
    <x v="14"/>
    <x v="1"/>
    <x v="3"/>
    <x v="6"/>
    <n v="104405"/>
    <n v="745821"/>
    <n v="175343"/>
    <n v="1175289"/>
    <n v="217776"/>
    <n v="1867089"/>
  </r>
  <r>
    <s v="Shampoo"/>
    <x v="2"/>
    <s v="Nature's Harvest"/>
    <x v="14"/>
    <x v="1"/>
    <x v="3"/>
    <x v="7"/>
    <n v="112366"/>
    <n v="803797"/>
    <n v="287709"/>
    <n v="1979086"/>
    <n v="321941"/>
    <n v="2181241"/>
  </r>
  <r>
    <s v="Shampoo"/>
    <x v="2"/>
    <s v="Nature's Harvest"/>
    <x v="14"/>
    <x v="1"/>
    <x v="3"/>
    <x v="8"/>
    <n v="18480"/>
    <n v="104110"/>
    <n v="306189"/>
    <n v="2083196"/>
    <n v="331361"/>
    <n v="2231461"/>
  </r>
  <r>
    <s v="Shampoo"/>
    <x v="2"/>
    <s v="Nature's Harvest"/>
    <x v="14"/>
    <x v="1"/>
    <x v="3"/>
    <x v="9"/>
    <n v="25088"/>
    <n v="159561"/>
    <n v="331277"/>
    <n v="2242757"/>
    <n v="341259"/>
    <n v="2310172"/>
  </r>
  <r>
    <s v="Shampoo"/>
    <x v="2"/>
    <s v="Nature's Harvest"/>
    <x v="14"/>
    <x v="1"/>
    <x v="3"/>
    <x v="10"/>
    <n v="9600"/>
    <n v="58490"/>
    <n v="340877"/>
    <n v="2301247"/>
    <n v="348648"/>
    <n v="2355339"/>
  </r>
  <r>
    <s v="Shampoo"/>
    <x v="2"/>
    <s v="Nature's Harvest"/>
    <x v="14"/>
    <x v="1"/>
    <x v="3"/>
    <x v="11"/>
    <n v="145844"/>
    <n v="894255"/>
    <n v="486721"/>
    <n v="3195502"/>
    <n v="486721"/>
    <n v="3195502"/>
  </r>
  <r>
    <s v="Shampoo"/>
    <x v="2"/>
    <s v="Nature's Harvest"/>
    <x v="14"/>
    <x v="1"/>
    <x v="4"/>
    <x v="0"/>
    <n v="10422"/>
    <n v="74208"/>
    <n v="10422"/>
    <n v="74208"/>
    <n v="495063"/>
    <n v="3257370"/>
  </r>
  <r>
    <s v="Shampoo"/>
    <x v="2"/>
    <s v="Nature's Harvest"/>
    <x v="14"/>
    <x v="1"/>
    <x v="4"/>
    <x v="1"/>
    <n v="15630"/>
    <n v="88180"/>
    <n v="26052"/>
    <n v="162388"/>
    <n v="500583"/>
    <n v="3285360"/>
  </r>
  <r>
    <s v="Shampoo"/>
    <x v="2"/>
    <s v="Nature's Harvest"/>
    <x v="14"/>
    <x v="1"/>
    <x v="4"/>
    <x v="2"/>
    <n v="12684"/>
    <n v="90677"/>
    <n v="38736"/>
    <n v="253065"/>
    <n v="510487"/>
    <n v="3359467"/>
  </r>
  <r>
    <s v="Shampoo"/>
    <x v="2"/>
    <s v="Nature's Harvest"/>
    <x v="14"/>
    <x v="1"/>
    <x v="4"/>
    <x v="3"/>
    <n v="16862"/>
    <n v="95317"/>
    <n v="55598"/>
    <n v="348382"/>
    <n v="516059"/>
    <n v="3376314"/>
  </r>
  <r>
    <s v="Shampoo"/>
    <x v="2"/>
    <s v="Nature's Harvest"/>
    <x v="14"/>
    <x v="1"/>
    <x v="4"/>
    <x v="4"/>
    <n v="4489"/>
    <n v="27941"/>
    <n v="60087"/>
    <n v="376323"/>
    <n v="502758"/>
    <n v="3309225"/>
  </r>
  <r>
    <s v="Shampoo"/>
    <x v="2"/>
    <s v="Nature's Harvest"/>
    <x v="14"/>
    <x v="1"/>
    <x v="4"/>
    <x v="5"/>
    <n v="13530"/>
    <n v="82550"/>
    <n v="73617"/>
    <n v="458873"/>
    <n v="489400"/>
    <n v="3224907"/>
  </r>
  <r>
    <s v="Shampoo"/>
    <x v="2"/>
    <s v="Nature's Harvest"/>
    <x v="14"/>
    <x v="1"/>
    <x v="4"/>
    <x v="6"/>
    <n v="14442"/>
    <n v="102825"/>
    <n v="88059"/>
    <n v="561698"/>
    <n v="399437"/>
    <n v="2581911"/>
  </r>
  <r>
    <s v="Shampoo"/>
    <x v="2"/>
    <s v="Nature's Harvest"/>
    <x v="14"/>
    <x v="1"/>
    <x v="4"/>
    <x v="7"/>
    <n v="18363"/>
    <n v="104033"/>
    <n v="106422"/>
    <n v="665731"/>
    <n v="305434"/>
    <n v="1882147"/>
  </r>
  <r>
    <s v="Shampoo"/>
    <x v="2"/>
    <s v="Nature's Harvest"/>
    <x v="14"/>
    <x v="1"/>
    <x v="4"/>
    <x v="8"/>
    <n v="4232"/>
    <n v="25552"/>
    <n v="110654"/>
    <n v="691283"/>
    <n v="291186"/>
    <n v="1803589"/>
  </r>
  <r>
    <s v="Shampoo"/>
    <x v="2"/>
    <s v="Nature's Harvest"/>
    <x v="14"/>
    <x v="1"/>
    <x v="4"/>
    <x v="9"/>
    <n v="16474"/>
    <n v="117348"/>
    <n v="127128"/>
    <n v="808631"/>
    <n v="282572"/>
    <n v="1761376"/>
  </r>
  <r>
    <s v="Shampoo"/>
    <x v="2"/>
    <s v="Nature's Harvest"/>
    <x v="14"/>
    <x v="1"/>
    <x v="4"/>
    <x v="10"/>
    <n v="15695"/>
    <n v="96498"/>
    <n v="142823"/>
    <n v="905129"/>
    <n v="288667"/>
    <n v="1799384"/>
  </r>
  <r>
    <s v="Shampoo"/>
    <x v="2"/>
    <s v="Nature's Harvest"/>
    <x v="14"/>
    <x v="1"/>
    <x v="4"/>
    <x v="11"/>
    <n v="23743"/>
    <n v="138361"/>
    <n v="166566"/>
    <n v="1043490"/>
    <n v="166566"/>
    <n v="1043490"/>
  </r>
  <r>
    <s v="Shampoo"/>
    <x v="2"/>
    <s v="Nature's Harvest"/>
    <x v="14"/>
    <x v="1"/>
    <x v="5"/>
    <x v="0"/>
    <n v="22656"/>
    <n v="140152"/>
    <n v="22656"/>
    <n v="140152"/>
    <n v="178800"/>
    <n v="1109434"/>
  </r>
  <r>
    <s v="Shampoo"/>
    <x v="2"/>
    <s v="Nature's Harvest"/>
    <x v="14"/>
    <x v="1"/>
    <x v="5"/>
    <x v="1"/>
    <n v="4692"/>
    <n v="30614"/>
    <n v="27348"/>
    <n v="170766"/>
    <n v="167862"/>
    <n v="1051868"/>
  </r>
  <r>
    <s v="Shampoo"/>
    <x v="2"/>
    <s v="Nature's Harvest"/>
    <x v="14"/>
    <x v="1"/>
    <x v="5"/>
    <x v="2"/>
    <n v="19538"/>
    <n v="146662"/>
    <n v="46886"/>
    <n v="317428"/>
    <n v="174716"/>
    <n v="1107853"/>
  </r>
  <r>
    <s v="Shampoo"/>
    <x v="2"/>
    <s v="Nature's Harvest"/>
    <x v="14"/>
    <x v="2"/>
    <x v="0"/>
    <x v="0"/>
    <n v="11375"/>
    <n v="6892"/>
    <n v="11375"/>
    <n v="6892"/>
    <n v="11375"/>
    <n v="6892"/>
  </r>
  <r>
    <s v="Shampoo"/>
    <x v="2"/>
    <s v="Nature's Harvest"/>
    <x v="14"/>
    <x v="2"/>
    <x v="0"/>
    <x v="1"/>
    <n v="34375"/>
    <n v="18412"/>
    <n v="45750"/>
    <n v="25304"/>
    <n v="45750"/>
    <n v="25304"/>
  </r>
  <r>
    <s v="Shampoo"/>
    <x v="2"/>
    <s v="Nature's Harvest"/>
    <x v="14"/>
    <x v="2"/>
    <x v="0"/>
    <x v="2"/>
    <n v="10715"/>
    <n v="6632"/>
    <n v="56465"/>
    <n v="31936"/>
    <n v="56465"/>
    <n v="31936"/>
  </r>
  <r>
    <s v="Shampoo"/>
    <x v="2"/>
    <s v="Nature's Harvest"/>
    <x v="14"/>
    <x v="2"/>
    <x v="0"/>
    <x v="3"/>
    <n v="3797"/>
    <n v="20651"/>
    <n v="60262"/>
    <n v="52587"/>
    <n v="60262"/>
    <n v="52587"/>
  </r>
  <r>
    <s v="Shampoo"/>
    <x v="2"/>
    <s v="Nature's Harvest"/>
    <x v="14"/>
    <x v="2"/>
    <x v="0"/>
    <x v="4"/>
    <n v="70685"/>
    <n v="491535"/>
    <n v="130947"/>
    <n v="544122"/>
    <n v="130947"/>
    <n v="544122"/>
  </r>
  <r>
    <s v="Shampoo"/>
    <x v="2"/>
    <s v="Nature's Harvest"/>
    <x v="14"/>
    <x v="2"/>
    <x v="0"/>
    <x v="5"/>
    <n v="1469"/>
    <n v="9066"/>
    <n v="132416"/>
    <n v="553188"/>
    <n v="132416"/>
    <n v="553188"/>
  </r>
  <r>
    <s v="Shampoo"/>
    <x v="2"/>
    <s v="Nature's Harvest"/>
    <x v="14"/>
    <x v="2"/>
    <x v="0"/>
    <x v="6"/>
    <n v="2582"/>
    <n v="15672"/>
    <n v="134998"/>
    <n v="568860"/>
    <n v="134998"/>
    <n v="568860"/>
  </r>
  <r>
    <s v="Shampoo"/>
    <x v="2"/>
    <s v="Nature's Harvest"/>
    <x v="14"/>
    <x v="2"/>
    <x v="0"/>
    <x v="7"/>
    <n v="4189"/>
    <n v="293515"/>
    <n v="139187"/>
    <n v="862375"/>
    <n v="139187"/>
    <n v="862375"/>
  </r>
  <r>
    <s v="Shampoo"/>
    <x v="2"/>
    <s v="Nature's Harvest"/>
    <x v="14"/>
    <x v="2"/>
    <x v="0"/>
    <x v="8"/>
    <n v="9617"/>
    <n v="664755"/>
    <n v="148804"/>
    <n v="1527130"/>
    <n v="148804"/>
    <n v="1527130"/>
  </r>
  <r>
    <s v="Shampoo"/>
    <x v="2"/>
    <s v="Nature's Harvest"/>
    <x v="14"/>
    <x v="2"/>
    <x v="0"/>
    <x v="9"/>
    <n v="14845"/>
    <n v="103745"/>
    <n v="163649"/>
    <n v="1630875"/>
    <n v="163649"/>
    <n v="1630875"/>
  </r>
  <r>
    <s v="Shampoo"/>
    <x v="2"/>
    <s v="Nature's Harvest"/>
    <x v="14"/>
    <x v="2"/>
    <x v="0"/>
    <x v="10"/>
    <n v="3254"/>
    <n v="19503"/>
    <n v="166903"/>
    <n v="1650378"/>
    <n v="166903"/>
    <n v="1650378"/>
  </r>
  <r>
    <s v="Shampoo"/>
    <x v="2"/>
    <s v="Nature's Harvest"/>
    <x v="14"/>
    <x v="2"/>
    <x v="0"/>
    <x v="11"/>
    <n v="33615"/>
    <n v="18500"/>
    <n v="200518"/>
    <n v="1668878"/>
    <n v="200518"/>
    <n v="1668878"/>
  </r>
  <r>
    <s v="Shampoo"/>
    <x v="2"/>
    <s v="Nature's Harvest"/>
    <x v="14"/>
    <x v="2"/>
    <x v="1"/>
    <x v="0"/>
    <n v="3512"/>
    <n v="21268"/>
    <n v="3512"/>
    <n v="21268"/>
    <n v="192655"/>
    <n v="1683254"/>
  </r>
  <r>
    <s v="Shampoo"/>
    <x v="2"/>
    <s v="Nature's Harvest"/>
    <x v="14"/>
    <x v="2"/>
    <x v="1"/>
    <x v="1"/>
    <n v="7958"/>
    <n v="55413"/>
    <n v="11470"/>
    <n v="76681"/>
    <n v="166238"/>
    <n v="1720255"/>
  </r>
  <r>
    <s v="Shampoo"/>
    <x v="2"/>
    <s v="Nature's Harvest"/>
    <x v="14"/>
    <x v="2"/>
    <x v="1"/>
    <x v="2"/>
    <n v="3295"/>
    <n v="19854"/>
    <n v="14765"/>
    <n v="96535"/>
    <n v="158818"/>
    <n v="1733477"/>
  </r>
  <r>
    <s v="Shampoo"/>
    <x v="2"/>
    <s v="Nature's Harvest"/>
    <x v="14"/>
    <x v="2"/>
    <x v="1"/>
    <x v="3"/>
    <n v="6730"/>
    <n v="46140"/>
    <n v="21495"/>
    <n v="142675"/>
    <n v="161751"/>
    <n v="1758966"/>
  </r>
  <r>
    <s v="Shampoo"/>
    <x v="2"/>
    <s v="Nature's Harvest"/>
    <x v="14"/>
    <x v="2"/>
    <x v="1"/>
    <x v="4"/>
    <n v="1808"/>
    <n v="11443"/>
    <n v="23303"/>
    <n v="154118"/>
    <n v="92874"/>
    <n v="1278874"/>
  </r>
  <r>
    <s v="Shampoo"/>
    <x v="2"/>
    <s v="Nature's Harvest"/>
    <x v="14"/>
    <x v="2"/>
    <x v="1"/>
    <x v="5"/>
    <n v="3399"/>
    <n v="21458"/>
    <n v="26702"/>
    <n v="175576"/>
    <n v="94804"/>
    <n v="1291266"/>
  </r>
  <r>
    <s v="Shampoo"/>
    <x v="2"/>
    <s v="Nature's Harvest"/>
    <x v="14"/>
    <x v="2"/>
    <x v="1"/>
    <x v="6"/>
    <n v="5182"/>
    <n v="28873"/>
    <n v="31884"/>
    <n v="204449"/>
    <n v="97404"/>
    <n v="1304467"/>
  </r>
  <r>
    <s v="Shampoo"/>
    <x v="2"/>
    <s v="Nature's Harvest"/>
    <x v="14"/>
    <x v="2"/>
    <x v="1"/>
    <x v="7"/>
    <n v="6376"/>
    <n v="43863"/>
    <n v="38260"/>
    <n v="248312"/>
    <n v="99591"/>
    <n v="1054815"/>
  </r>
  <r>
    <s v="Shampoo"/>
    <x v="2"/>
    <s v="Nature's Harvest"/>
    <x v="14"/>
    <x v="2"/>
    <x v="1"/>
    <x v="8"/>
    <n v="1062"/>
    <n v="6625"/>
    <n v="39322"/>
    <n v="254937"/>
    <n v="91036"/>
    <n v="396685"/>
  </r>
  <r>
    <s v="Shampoo"/>
    <x v="2"/>
    <s v="Nature's Harvest"/>
    <x v="14"/>
    <x v="2"/>
    <x v="1"/>
    <x v="9"/>
    <n v="4897"/>
    <n v="29530"/>
    <n v="44219"/>
    <n v="284467"/>
    <n v="81088"/>
    <n v="322470"/>
  </r>
  <r>
    <s v="Shampoo"/>
    <x v="2"/>
    <s v="Nature's Harvest"/>
    <x v="14"/>
    <x v="2"/>
    <x v="1"/>
    <x v="10"/>
    <n v="4842"/>
    <n v="26054"/>
    <n v="49061"/>
    <n v="310521"/>
    <n v="82676"/>
    <n v="329021"/>
  </r>
  <r>
    <s v="Shampoo"/>
    <x v="2"/>
    <s v="Nature's Harvest"/>
    <x v="14"/>
    <x v="2"/>
    <x v="1"/>
    <x v="11"/>
    <n v="6701"/>
    <n v="45755"/>
    <n v="55762"/>
    <n v="356276"/>
    <n v="55762"/>
    <n v="356276"/>
  </r>
  <r>
    <s v="Shampoo"/>
    <x v="2"/>
    <s v="Nature's Harvest"/>
    <x v="14"/>
    <x v="2"/>
    <x v="2"/>
    <x v="0"/>
    <n v="5180"/>
    <n v="36020"/>
    <n v="5180"/>
    <n v="36020"/>
    <n v="57430"/>
    <n v="371028"/>
  </r>
  <r>
    <s v="Shampoo"/>
    <x v="2"/>
    <s v="Nature's Harvest"/>
    <x v="14"/>
    <x v="2"/>
    <x v="2"/>
    <x v="1"/>
    <n v="1256"/>
    <n v="82725"/>
    <n v="6436"/>
    <n v="118745"/>
    <n v="50728"/>
    <n v="398340"/>
  </r>
  <r>
    <s v="Shampoo"/>
    <x v="2"/>
    <s v="Nature's Harvest"/>
    <x v="14"/>
    <x v="2"/>
    <x v="2"/>
    <x v="2"/>
    <n v="4533"/>
    <n v="24643"/>
    <n v="10969"/>
    <n v="143388"/>
    <n v="51966"/>
    <n v="403129"/>
  </r>
  <r>
    <s v="Shampoo"/>
    <x v="2"/>
    <s v="Nature's Harvest"/>
    <x v="14"/>
    <x v="2"/>
    <x v="2"/>
    <x v="3"/>
    <n v="1410"/>
    <n v="8330"/>
    <n v="12379"/>
    <n v="151718"/>
    <n v="46646"/>
    <n v="365319"/>
  </r>
  <r>
    <s v="Shampoo"/>
    <x v="2"/>
    <s v="Nature's Harvest"/>
    <x v="14"/>
    <x v="2"/>
    <x v="2"/>
    <x v="4"/>
    <n v="2160"/>
    <n v="12820"/>
    <n v="14539"/>
    <n v="164538"/>
    <n v="46998"/>
    <n v="366696"/>
  </r>
  <r>
    <s v="Shampoo"/>
    <x v="2"/>
    <s v="Nature's Harvest"/>
    <x v="14"/>
    <x v="2"/>
    <x v="2"/>
    <x v="5"/>
    <n v="47615"/>
    <n v="253875"/>
    <n v="62154"/>
    <n v="418413"/>
    <n v="91214"/>
    <n v="599113"/>
  </r>
  <r>
    <s v="Shampoo"/>
    <x v="2"/>
    <s v="Nature's Harvest"/>
    <x v="14"/>
    <x v="2"/>
    <x v="2"/>
    <x v="6"/>
    <n v="5870"/>
    <n v="40100"/>
    <n v="68024"/>
    <n v="458513"/>
    <n v="91902"/>
    <n v="610340"/>
  </r>
  <r>
    <s v="Shampoo"/>
    <x v="2"/>
    <s v="Nature's Harvest"/>
    <x v="14"/>
    <x v="2"/>
    <x v="2"/>
    <x v="7"/>
    <n v="1143"/>
    <n v="7293"/>
    <n v="69167"/>
    <n v="465806"/>
    <n v="86669"/>
    <n v="573770"/>
  </r>
  <r>
    <s v="Shampoo"/>
    <x v="2"/>
    <s v="Nature's Harvest"/>
    <x v="14"/>
    <x v="2"/>
    <x v="2"/>
    <x v="8"/>
    <n v="27915"/>
    <n v="169315"/>
    <n v="97082"/>
    <n v="635121"/>
    <n v="113522"/>
    <n v="736460"/>
  </r>
  <r>
    <s v="Shampoo"/>
    <x v="2"/>
    <s v="Nature's Harvest"/>
    <x v="14"/>
    <x v="2"/>
    <x v="2"/>
    <x v="9"/>
    <n v="44145"/>
    <n v="31173"/>
    <n v="141227"/>
    <n v="666294"/>
    <n v="152770"/>
    <n v="738103"/>
  </r>
  <r>
    <s v="Shampoo"/>
    <x v="2"/>
    <s v="Nature's Harvest"/>
    <x v="14"/>
    <x v="2"/>
    <x v="2"/>
    <x v="10"/>
    <n v="3890"/>
    <n v="26670"/>
    <n v="145117"/>
    <n v="692964"/>
    <n v="151818"/>
    <n v="738719"/>
  </r>
  <r>
    <s v="Shampoo"/>
    <x v="2"/>
    <s v="Nature's Harvest"/>
    <x v="14"/>
    <x v="2"/>
    <x v="2"/>
    <x v="11"/>
    <n v="16775"/>
    <n v="11087"/>
    <n v="161892"/>
    <n v="704051"/>
    <n v="161892"/>
    <n v="704051"/>
  </r>
  <r>
    <s v="Shampoo"/>
    <x v="2"/>
    <s v="Nature's Harvest"/>
    <x v="14"/>
    <x v="2"/>
    <x v="3"/>
    <x v="0"/>
    <n v="44305"/>
    <n v="311892"/>
    <n v="44305"/>
    <n v="311892"/>
    <n v="201017"/>
    <n v="979923"/>
  </r>
  <r>
    <s v="Shampoo"/>
    <x v="2"/>
    <s v="Nature's Harvest"/>
    <x v="14"/>
    <x v="2"/>
    <x v="3"/>
    <x v="1"/>
    <n v="35266"/>
    <n v="218224"/>
    <n v="79571"/>
    <n v="530116"/>
    <n v="235027"/>
    <n v="1115422"/>
  </r>
  <r>
    <s v="Shampoo"/>
    <x v="2"/>
    <s v="Nature's Harvest"/>
    <x v="14"/>
    <x v="2"/>
    <x v="3"/>
    <x v="2"/>
    <n v="4550"/>
    <n v="31020"/>
    <n v="84121"/>
    <n v="561136"/>
    <n v="235044"/>
    <n v="1121799"/>
  </r>
  <r>
    <s v="Shampoo"/>
    <x v="2"/>
    <s v="Nature's Harvest"/>
    <x v="14"/>
    <x v="2"/>
    <x v="3"/>
    <x v="3"/>
    <n v="36883"/>
    <n v="199357"/>
    <n v="121004"/>
    <n v="760493"/>
    <n v="270517"/>
    <n v="1312826"/>
  </r>
  <r>
    <s v="Shampoo"/>
    <x v="2"/>
    <s v="Nature's Harvest"/>
    <x v="14"/>
    <x v="2"/>
    <x v="3"/>
    <x v="4"/>
    <n v="35205"/>
    <n v="193592"/>
    <n v="156209"/>
    <n v="954085"/>
    <n v="303562"/>
    <n v="1493598"/>
  </r>
  <r>
    <s v="Shampoo"/>
    <x v="2"/>
    <s v="Nature's Harvest"/>
    <x v="14"/>
    <x v="2"/>
    <x v="3"/>
    <x v="5"/>
    <n v="60983"/>
    <n v="424601"/>
    <n v="217192"/>
    <n v="1378686"/>
    <n v="316930"/>
    <n v="1664324"/>
  </r>
  <r>
    <s v="Shampoo"/>
    <x v="2"/>
    <s v="Nature's Harvest"/>
    <x v="14"/>
    <x v="2"/>
    <x v="3"/>
    <x v="6"/>
    <n v="13693"/>
    <n v="95882"/>
    <n v="230885"/>
    <n v="1474568"/>
    <n v="324753"/>
    <n v="1720106"/>
  </r>
  <r>
    <s v="Shampoo"/>
    <x v="2"/>
    <s v="Nature's Harvest"/>
    <x v="14"/>
    <x v="2"/>
    <x v="3"/>
    <x v="7"/>
    <n v="25705"/>
    <n v="161382"/>
    <n v="256590"/>
    <n v="1635950"/>
    <n v="349315"/>
    <n v="1874195"/>
  </r>
  <r>
    <s v="Shampoo"/>
    <x v="2"/>
    <s v="Nature's Harvest"/>
    <x v="14"/>
    <x v="2"/>
    <x v="3"/>
    <x v="8"/>
    <n v="29666"/>
    <n v="186936"/>
    <n v="286256"/>
    <n v="1822886"/>
    <n v="351066"/>
    <n v="1891816"/>
  </r>
  <r>
    <s v="Shampoo"/>
    <x v="2"/>
    <s v="Nature's Harvest"/>
    <x v="14"/>
    <x v="2"/>
    <x v="3"/>
    <x v="9"/>
    <n v="70205"/>
    <n v="49557"/>
    <n v="356461"/>
    <n v="1872443"/>
    <n v="377126"/>
    <n v="1910200"/>
  </r>
  <r>
    <s v="Shampoo"/>
    <x v="2"/>
    <s v="Nature's Harvest"/>
    <x v="14"/>
    <x v="2"/>
    <x v="3"/>
    <x v="10"/>
    <n v="14722"/>
    <n v="91391"/>
    <n v="371183"/>
    <n v="1963834"/>
    <n v="387958"/>
    <n v="1974921"/>
  </r>
  <r>
    <s v="Shampoo"/>
    <x v="2"/>
    <s v="Nature's Harvest"/>
    <x v="14"/>
    <x v="2"/>
    <x v="3"/>
    <x v="11"/>
    <n v="32605"/>
    <n v="20527"/>
    <n v="403788"/>
    <n v="1984361"/>
    <n v="403788"/>
    <n v="1984361"/>
  </r>
  <r>
    <s v="Shampoo"/>
    <x v="2"/>
    <s v="Nature's Harvest"/>
    <x v="14"/>
    <x v="2"/>
    <x v="4"/>
    <x v="0"/>
    <n v="1033"/>
    <n v="6681"/>
    <n v="1033"/>
    <n v="6681"/>
    <n v="360516"/>
    <n v="1679150"/>
  </r>
  <r>
    <s v="Shampoo"/>
    <x v="2"/>
    <s v="Nature's Harvest"/>
    <x v="14"/>
    <x v="2"/>
    <x v="4"/>
    <x v="1"/>
    <n v="4475"/>
    <n v="28008"/>
    <n v="5508"/>
    <n v="34689"/>
    <n v="329725"/>
    <n v="1488934"/>
  </r>
  <r>
    <s v="Shampoo"/>
    <x v="2"/>
    <s v="Nature's Harvest"/>
    <x v="14"/>
    <x v="2"/>
    <x v="4"/>
    <x v="2"/>
    <n v="1832"/>
    <n v="11443"/>
    <n v="7340"/>
    <n v="46132"/>
    <n v="327007"/>
    <n v="1469357"/>
  </r>
  <r>
    <s v="Shampoo"/>
    <x v="2"/>
    <s v="Nature's Harvest"/>
    <x v="14"/>
    <x v="2"/>
    <x v="4"/>
    <x v="3"/>
    <n v="4491"/>
    <n v="28731"/>
    <n v="11831"/>
    <n v="74863"/>
    <n v="294615"/>
    <n v="1298731"/>
  </r>
  <r>
    <s v="Shampoo"/>
    <x v="2"/>
    <s v="Nature's Harvest"/>
    <x v="14"/>
    <x v="2"/>
    <x v="4"/>
    <x v="4"/>
    <n v="10585"/>
    <n v="74456"/>
    <n v="22416"/>
    <n v="149319"/>
    <n v="269995"/>
    <n v="1179595"/>
  </r>
  <r>
    <s v="Shampoo"/>
    <x v="2"/>
    <s v="Nature's Harvest"/>
    <x v="14"/>
    <x v="2"/>
    <x v="4"/>
    <x v="5"/>
    <n v="1959"/>
    <n v="12899"/>
    <n v="24375"/>
    <n v="162218"/>
    <n v="210971"/>
    <n v="767893"/>
  </r>
  <r>
    <s v="Shampoo"/>
    <x v="2"/>
    <s v="Nature's Harvest"/>
    <x v="14"/>
    <x v="2"/>
    <x v="4"/>
    <x v="6"/>
    <n v="4256"/>
    <n v="28173"/>
    <n v="28631"/>
    <n v="190391"/>
    <n v="201534"/>
    <n v="700184"/>
  </r>
  <r>
    <s v="Shampoo"/>
    <x v="2"/>
    <s v="Nature's Harvest"/>
    <x v="14"/>
    <x v="2"/>
    <x v="4"/>
    <x v="7"/>
    <n v="4625"/>
    <n v="29008"/>
    <n v="33256"/>
    <n v="219399"/>
    <n v="180454"/>
    <n v="567810"/>
  </r>
  <r>
    <s v="Shampoo"/>
    <x v="2"/>
    <s v="Nature's Harvest"/>
    <x v="14"/>
    <x v="2"/>
    <x v="4"/>
    <x v="8"/>
    <n v="8530"/>
    <n v="59920"/>
    <n v="41786"/>
    <n v="279319"/>
    <n v="159318"/>
    <n v="440794"/>
  </r>
  <r>
    <s v="Shampoo"/>
    <x v="2"/>
    <s v="Nature's Harvest"/>
    <x v="14"/>
    <x v="2"/>
    <x v="4"/>
    <x v="9"/>
    <n v="1943"/>
    <n v="12079"/>
    <n v="43729"/>
    <n v="291398"/>
    <n v="91056"/>
    <n v="403316"/>
  </r>
  <r>
    <s v="Shampoo"/>
    <x v="2"/>
    <s v="Nature's Harvest"/>
    <x v="14"/>
    <x v="2"/>
    <x v="4"/>
    <x v="10"/>
    <n v="5630"/>
    <n v="35633"/>
    <n v="49359"/>
    <n v="327031"/>
    <n v="81964"/>
    <n v="347558"/>
  </r>
  <r>
    <s v="Shampoo"/>
    <x v="2"/>
    <s v="Nature's Harvest"/>
    <x v="14"/>
    <x v="2"/>
    <x v="4"/>
    <x v="11"/>
    <n v="6510"/>
    <n v="42043"/>
    <n v="55869"/>
    <n v="369074"/>
    <n v="55869"/>
    <n v="369074"/>
  </r>
  <r>
    <s v="Shampoo"/>
    <x v="2"/>
    <s v="Nature's Harvest"/>
    <x v="14"/>
    <x v="2"/>
    <x v="5"/>
    <x v="0"/>
    <n v="7122"/>
    <n v="46018"/>
    <n v="7122"/>
    <n v="46018"/>
    <n v="61958"/>
    <n v="408411"/>
  </r>
  <r>
    <s v="Shampoo"/>
    <x v="2"/>
    <s v="Nature's Harvest"/>
    <x v="14"/>
    <x v="2"/>
    <x v="5"/>
    <x v="1"/>
    <n v="10522"/>
    <n v="78914"/>
    <n v="17644"/>
    <n v="124932"/>
    <n v="68005"/>
    <n v="459317"/>
  </r>
  <r>
    <s v="Shampoo"/>
    <x v="2"/>
    <s v="Nature's Harvest"/>
    <x v="14"/>
    <x v="2"/>
    <x v="5"/>
    <x v="2"/>
    <n v="7034"/>
    <n v="50496"/>
    <n v="24678"/>
    <n v="175428"/>
    <n v="73207"/>
    <n v="498370"/>
  </r>
  <r>
    <s v="Shampoo"/>
    <x v="2"/>
    <s v="Opulent Beauty Co."/>
    <x v="15"/>
    <x v="0"/>
    <x v="0"/>
    <x v="0"/>
    <n v="3381"/>
    <n v="23541"/>
    <n v="3381"/>
    <n v="23541"/>
    <n v="3381"/>
    <n v="23541"/>
  </r>
  <r>
    <s v="Shampoo"/>
    <x v="2"/>
    <s v="Opulent Beauty Co."/>
    <x v="15"/>
    <x v="0"/>
    <x v="0"/>
    <x v="1"/>
    <n v="1631"/>
    <n v="11305"/>
    <n v="5012"/>
    <n v="34846"/>
    <n v="5012"/>
    <n v="34846"/>
  </r>
  <r>
    <s v="Shampoo"/>
    <x v="2"/>
    <s v="Opulent Beauty Co."/>
    <x v="15"/>
    <x v="0"/>
    <x v="0"/>
    <x v="2"/>
    <n v="1351"/>
    <n v="9422"/>
    <n v="6363"/>
    <n v="44268"/>
    <n v="6363"/>
    <n v="44268"/>
  </r>
  <r>
    <s v="Shampoo"/>
    <x v="2"/>
    <s v="Opulent Beauty Co."/>
    <x v="15"/>
    <x v="0"/>
    <x v="0"/>
    <x v="3"/>
    <n v="1400"/>
    <n v="9737"/>
    <n v="7763"/>
    <n v="54005"/>
    <n v="7763"/>
    <n v="54005"/>
  </r>
  <r>
    <s v="Shampoo"/>
    <x v="2"/>
    <s v="Opulent Beauty Co."/>
    <x v="15"/>
    <x v="0"/>
    <x v="0"/>
    <x v="4"/>
    <n v="2030"/>
    <n v="14126"/>
    <n v="9793"/>
    <n v="68131"/>
    <n v="9793"/>
    <n v="68131"/>
  </r>
  <r>
    <s v="Shampoo"/>
    <x v="2"/>
    <s v="Opulent Beauty Co."/>
    <x v="15"/>
    <x v="0"/>
    <x v="0"/>
    <x v="5"/>
    <n v="1316"/>
    <n v="9170"/>
    <n v="11109"/>
    <n v="77301"/>
    <n v="11109"/>
    <n v="77301"/>
  </r>
  <r>
    <s v="Shampoo"/>
    <x v="2"/>
    <s v="Opulent Beauty Co."/>
    <x v="15"/>
    <x v="0"/>
    <x v="0"/>
    <x v="6"/>
    <n v="1456"/>
    <n v="10108"/>
    <n v="12565"/>
    <n v="87409"/>
    <n v="12565"/>
    <n v="87409"/>
  </r>
  <r>
    <s v="Shampoo"/>
    <x v="2"/>
    <s v="Opulent Beauty Co."/>
    <x v="15"/>
    <x v="0"/>
    <x v="0"/>
    <x v="7"/>
    <n v="1407"/>
    <n v="9772"/>
    <n v="13972"/>
    <n v="97181"/>
    <n v="13972"/>
    <n v="97181"/>
  </r>
  <r>
    <s v="Shampoo"/>
    <x v="2"/>
    <s v="Opulent Beauty Co."/>
    <x v="15"/>
    <x v="0"/>
    <x v="0"/>
    <x v="8"/>
    <n v="1169"/>
    <n v="8134"/>
    <n v="15141"/>
    <n v="105315"/>
    <n v="15141"/>
    <n v="105315"/>
  </r>
  <r>
    <s v="Shampoo"/>
    <x v="2"/>
    <s v="Opulent Beauty Co."/>
    <x v="15"/>
    <x v="0"/>
    <x v="0"/>
    <x v="9"/>
    <n v="1736"/>
    <n v="12061"/>
    <n v="16877"/>
    <n v="117376"/>
    <n v="16877"/>
    <n v="117376"/>
  </r>
  <r>
    <s v="Shampoo"/>
    <x v="2"/>
    <s v="Opulent Beauty Co."/>
    <x v="15"/>
    <x v="0"/>
    <x v="0"/>
    <x v="10"/>
    <n v="2170"/>
    <n v="15071"/>
    <n v="19047"/>
    <n v="132447"/>
    <n v="19047"/>
    <n v="132447"/>
  </r>
  <r>
    <s v="Shampoo"/>
    <x v="2"/>
    <s v="Opulent Beauty Co."/>
    <x v="15"/>
    <x v="0"/>
    <x v="0"/>
    <x v="11"/>
    <n v="1456"/>
    <n v="10073"/>
    <n v="20503"/>
    <n v="142520"/>
    <n v="20503"/>
    <n v="142520"/>
  </r>
  <r>
    <s v="Shampoo"/>
    <x v="2"/>
    <s v="Opulent Beauty Co."/>
    <x v="15"/>
    <x v="0"/>
    <x v="1"/>
    <x v="0"/>
    <n v="1260"/>
    <n v="8729"/>
    <n v="1260"/>
    <n v="8729"/>
    <n v="18382"/>
    <n v="127708"/>
  </r>
  <r>
    <s v="Shampoo"/>
    <x v="2"/>
    <s v="Opulent Beauty Co."/>
    <x v="15"/>
    <x v="0"/>
    <x v="1"/>
    <x v="1"/>
    <n v="1736"/>
    <n v="12061"/>
    <n v="2996"/>
    <n v="20790"/>
    <n v="18487"/>
    <n v="128464"/>
  </r>
  <r>
    <s v="Shampoo"/>
    <x v="2"/>
    <s v="Opulent Beauty Co."/>
    <x v="15"/>
    <x v="0"/>
    <x v="1"/>
    <x v="2"/>
    <n v="1316"/>
    <n v="9128"/>
    <n v="4312"/>
    <n v="29918"/>
    <n v="18452"/>
    <n v="128170"/>
  </r>
  <r>
    <s v="Shampoo"/>
    <x v="2"/>
    <s v="Opulent Beauty Co."/>
    <x v="15"/>
    <x v="0"/>
    <x v="1"/>
    <x v="3"/>
    <n v="1988"/>
    <n v="13825"/>
    <n v="6300"/>
    <n v="43743"/>
    <n v="19040"/>
    <n v="132258"/>
  </r>
  <r>
    <s v="Shampoo"/>
    <x v="2"/>
    <s v="Opulent Beauty Co."/>
    <x v="15"/>
    <x v="0"/>
    <x v="1"/>
    <x v="4"/>
    <n v="1456"/>
    <n v="10094"/>
    <n v="7756"/>
    <n v="53837"/>
    <n v="18466"/>
    <n v="128226"/>
  </r>
  <r>
    <s v="Shampoo"/>
    <x v="2"/>
    <s v="Opulent Beauty Co."/>
    <x v="15"/>
    <x v="0"/>
    <x v="1"/>
    <x v="5"/>
    <n v="1386"/>
    <n v="9611"/>
    <n v="9142"/>
    <n v="63448"/>
    <n v="18536"/>
    <n v="128667"/>
  </r>
  <r>
    <s v="Shampoo"/>
    <x v="2"/>
    <s v="Opulent Beauty Co."/>
    <x v="15"/>
    <x v="0"/>
    <x v="1"/>
    <x v="6"/>
    <n v="994"/>
    <n v="6895"/>
    <n v="10136"/>
    <n v="70343"/>
    <n v="18074"/>
    <n v="125454"/>
  </r>
  <r>
    <s v="Shampoo"/>
    <x v="2"/>
    <s v="Opulent Beauty Co."/>
    <x v="15"/>
    <x v="0"/>
    <x v="1"/>
    <x v="7"/>
    <n v="1764"/>
    <n v="12264"/>
    <n v="11900"/>
    <n v="82607"/>
    <n v="18431"/>
    <n v="127946"/>
  </r>
  <r>
    <s v="Shampoo"/>
    <x v="2"/>
    <s v="Opulent Beauty Co."/>
    <x v="15"/>
    <x v="0"/>
    <x v="1"/>
    <x v="8"/>
    <n v="1603"/>
    <n v="11158"/>
    <n v="13503"/>
    <n v="93765"/>
    <n v="18865"/>
    <n v="130970"/>
  </r>
  <r>
    <s v="Shampoo"/>
    <x v="2"/>
    <s v="Opulent Beauty Co."/>
    <x v="15"/>
    <x v="0"/>
    <x v="1"/>
    <x v="9"/>
    <n v="1211"/>
    <n v="8456"/>
    <n v="14714"/>
    <n v="102221"/>
    <n v="18340"/>
    <n v="127365"/>
  </r>
  <r>
    <s v="Shampoo"/>
    <x v="2"/>
    <s v="Opulent Beauty Co."/>
    <x v="15"/>
    <x v="0"/>
    <x v="1"/>
    <x v="10"/>
    <n v="1246"/>
    <n v="8687"/>
    <n v="15960"/>
    <n v="110908"/>
    <n v="17416"/>
    <n v="120981"/>
  </r>
  <r>
    <s v="Shampoo"/>
    <x v="2"/>
    <s v="Opulent Beauty Co."/>
    <x v="15"/>
    <x v="0"/>
    <x v="1"/>
    <x v="11"/>
    <n v="1141"/>
    <n v="7924"/>
    <n v="17101"/>
    <n v="118832"/>
    <n v="17101"/>
    <n v="118832"/>
  </r>
  <r>
    <s v="Shampoo"/>
    <x v="2"/>
    <s v="Opulent Beauty Co."/>
    <x v="15"/>
    <x v="0"/>
    <x v="2"/>
    <x v="0"/>
    <n v="1512"/>
    <n v="10535"/>
    <n v="1512"/>
    <n v="10535"/>
    <n v="17353"/>
    <n v="120638"/>
  </r>
  <r>
    <s v="Shampoo"/>
    <x v="2"/>
    <s v="Opulent Beauty Co."/>
    <x v="15"/>
    <x v="0"/>
    <x v="2"/>
    <x v="1"/>
    <n v="1330"/>
    <n v="9191"/>
    <n v="2842"/>
    <n v="19726"/>
    <n v="16947"/>
    <n v="117768"/>
  </r>
  <r>
    <s v="Shampoo"/>
    <x v="2"/>
    <s v="Opulent Beauty Co."/>
    <x v="15"/>
    <x v="0"/>
    <x v="2"/>
    <x v="2"/>
    <n v="1764"/>
    <n v="12264"/>
    <n v="4606"/>
    <n v="31990"/>
    <n v="17395"/>
    <n v="120904"/>
  </r>
  <r>
    <s v="Shampoo"/>
    <x v="2"/>
    <s v="Opulent Beauty Co."/>
    <x v="15"/>
    <x v="0"/>
    <x v="2"/>
    <x v="3"/>
    <n v="1015"/>
    <n v="7091"/>
    <n v="5621"/>
    <n v="39081"/>
    <n v="16422"/>
    <n v="114170"/>
  </r>
  <r>
    <s v="Shampoo"/>
    <x v="2"/>
    <s v="Opulent Beauty Co."/>
    <x v="15"/>
    <x v="0"/>
    <x v="2"/>
    <x v="4"/>
    <n v="1386"/>
    <n v="9653"/>
    <n v="7007"/>
    <n v="48734"/>
    <n v="16352"/>
    <n v="113729"/>
  </r>
  <r>
    <s v="Shampoo"/>
    <x v="2"/>
    <s v="Opulent Beauty Co."/>
    <x v="15"/>
    <x v="0"/>
    <x v="2"/>
    <x v="5"/>
    <n v="1302"/>
    <n v="9044"/>
    <n v="8309"/>
    <n v="57778"/>
    <n v="16268"/>
    <n v="113162"/>
  </r>
  <r>
    <s v="Shampoo"/>
    <x v="2"/>
    <s v="Opulent Beauty Co."/>
    <x v="15"/>
    <x v="0"/>
    <x v="2"/>
    <x v="6"/>
    <n v="1155"/>
    <n v="8029"/>
    <n v="9464"/>
    <n v="65807"/>
    <n v="16429"/>
    <n v="114296"/>
  </r>
  <r>
    <s v="Shampoo"/>
    <x v="2"/>
    <s v="Opulent Beauty Co."/>
    <x v="15"/>
    <x v="0"/>
    <x v="2"/>
    <x v="7"/>
    <n v="1407"/>
    <n v="9828"/>
    <n v="10871"/>
    <n v="75635"/>
    <n v="16072"/>
    <n v="111860"/>
  </r>
  <r>
    <s v="Shampoo"/>
    <x v="2"/>
    <s v="Opulent Beauty Co."/>
    <x v="15"/>
    <x v="0"/>
    <x v="2"/>
    <x v="8"/>
    <n v="1407"/>
    <n v="9828"/>
    <n v="12278"/>
    <n v="85463"/>
    <n v="15876"/>
    <n v="110530"/>
  </r>
  <r>
    <s v="Shampoo"/>
    <x v="2"/>
    <s v="Opulent Beauty Co."/>
    <x v="15"/>
    <x v="0"/>
    <x v="2"/>
    <x v="9"/>
    <n v="1302"/>
    <n v="9093"/>
    <n v="13580"/>
    <n v="94556"/>
    <n v="15967"/>
    <n v="111167"/>
  </r>
  <r>
    <s v="Shampoo"/>
    <x v="2"/>
    <s v="Opulent Beauty Co."/>
    <x v="15"/>
    <x v="0"/>
    <x v="2"/>
    <x v="10"/>
    <n v="1225"/>
    <n v="8547"/>
    <n v="14805"/>
    <n v="103103"/>
    <n v="15946"/>
    <n v="111027"/>
  </r>
  <r>
    <s v="Shampoo"/>
    <x v="2"/>
    <s v="Opulent Beauty Co."/>
    <x v="15"/>
    <x v="0"/>
    <x v="2"/>
    <x v="11"/>
    <n v="2044"/>
    <n v="14182"/>
    <n v="16849"/>
    <n v="117285"/>
    <n v="16849"/>
    <n v="117285"/>
  </r>
  <r>
    <s v="Shampoo"/>
    <x v="2"/>
    <s v="Opulent Beauty Co."/>
    <x v="15"/>
    <x v="0"/>
    <x v="3"/>
    <x v="0"/>
    <n v="1274"/>
    <n v="8813"/>
    <n v="1274"/>
    <n v="8813"/>
    <n v="16611"/>
    <n v="115563"/>
  </r>
  <r>
    <s v="Shampoo"/>
    <x v="2"/>
    <s v="Opulent Beauty Co."/>
    <x v="15"/>
    <x v="0"/>
    <x v="3"/>
    <x v="1"/>
    <n v="1701"/>
    <n v="11816"/>
    <n v="2975"/>
    <n v="20629"/>
    <n v="16982"/>
    <n v="118188"/>
  </r>
  <r>
    <s v="Shampoo"/>
    <x v="2"/>
    <s v="Opulent Beauty Co."/>
    <x v="15"/>
    <x v="0"/>
    <x v="3"/>
    <x v="2"/>
    <n v="1491"/>
    <n v="10325"/>
    <n v="4466"/>
    <n v="30954"/>
    <n v="16709"/>
    <n v="116249"/>
  </r>
  <r>
    <s v="Shampoo"/>
    <x v="2"/>
    <s v="Opulent Beauty Co."/>
    <x v="15"/>
    <x v="0"/>
    <x v="3"/>
    <x v="3"/>
    <n v="1939"/>
    <n v="13468"/>
    <n v="6405"/>
    <n v="44422"/>
    <n v="17633"/>
    <n v="122626"/>
  </r>
  <r>
    <s v="Shampoo"/>
    <x v="2"/>
    <s v="Opulent Beauty Co."/>
    <x v="15"/>
    <x v="0"/>
    <x v="3"/>
    <x v="4"/>
    <n v="1442"/>
    <n v="10073"/>
    <n v="7847"/>
    <n v="54495"/>
    <n v="17689"/>
    <n v="123046"/>
  </r>
  <r>
    <s v="Shampoo"/>
    <x v="2"/>
    <s v="Opulent Beauty Co."/>
    <x v="15"/>
    <x v="0"/>
    <x v="3"/>
    <x v="5"/>
    <n v="1512"/>
    <n v="10542"/>
    <n v="9359"/>
    <n v="65037"/>
    <n v="17899"/>
    <n v="124544"/>
  </r>
  <r>
    <s v="Shampoo"/>
    <x v="2"/>
    <s v="Opulent Beauty Co."/>
    <x v="15"/>
    <x v="0"/>
    <x v="3"/>
    <x v="6"/>
    <n v="1603"/>
    <n v="11158"/>
    <n v="10962"/>
    <n v="76195"/>
    <n v="18347"/>
    <n v="127673"/>
  </r>
  <r>
    <s v="Shampoo"/>
    <x v="2"/>
    <s v="Opulent Beauty Co."/>
    <x v="15"/>
    <x v="0"/>
    <x v="3"/>
    <x v="7"/>
    <n v="1246"/>
    <n v="8694"/>
    <n v="12208"/>
    <n v="84889"/>
    <n v="18186"/>
    <n v="126539"/>
  </r>
  <r>
    <s v="Shampoo"/>
    <x v="2"/>
    <s v="Opulent Beauty Co."/>
    <x v="15"/>
    <x v="0"/>
    <x v="3"/>
    <x v="8"/>
    <n v="2205"/>
    <n v="15351"/>
    <n v="14413"/>
    <n v="100240"/>
    <n v="18984"/>
    <n v="132062"/>
  </r>
  <r>
    <s v="Shampoo"/>
    <x v="2"/>
    <s v="Opulent Beauty Co."/>
    <x v="15"/>
    <x v="0"/>
    <x v="3"/>
    <x v="9"/>
    <n v="1799"/>
    <n v="12558"/>
    <n v="16212"/>
    <n v="112798"/>
    <n v="19481"/>
    <n v="135527"/>
  </r>
  <r>
    <s v="Shampoo"/>
    <x v="2"/>
    <s v="Opulent Beauty Co."/>
    <x v="15"/>
    <x v="0"/>
    <x v="3"/>
    <x v="10"/>
    <n v="1225"/>
    <n v="8498"/>
    <n v="17437"/>
    <n v="121296"/>
    <n v="19481"/>
    <n v="135478"/>
  </r>
  <r>
    <s v="Shampoo"/>
    <x v="2"/>
    <s v="Opulent Beauty Co."/>
    <x v="15"/>
    <x v="0"/>
    <x v="3"/>
    <x v="11"/>
    <n v="1652"/>
    <n v="11501"/>
    <n v="19089"/>
    <n v="132797"/>
    <n v="19089"/>
    <n v="132797"/>
  </r>
  <r>
    <s v="Shampoo"/>
    <x v="2"/>
    <s v="Opulent Beauty Co."/>
    <x v="15"/>
    <x v="0"/>
    <x v="4"/>
    <x v="0"/>
    <n v="1477"/>
    <n v="10269"/>
    <n v="1477"/>
    <n v="10269"/>
    <n v="19292"/>
    <n v="134253"/>
  </r>
  <r>
    <s v="Shampoo"/>
    <x v="2"/>
    <s v="Opulent Beauty Co."/>
    <x v="15"/>
    <x v="0"/>
    <x v="4"/>
    <x v="1"/>
    <n v="1281"/>
    <n v="8897"/>
    <n v="2758"/>
    <n v="19166"/>
    <n v="18872"/>
    <n v="131334"/>
  </r>
  <r>
    <s v="Shampoo"/>
    <x v="2"/>
    <s v="Opulent Beauty Co."/>
    <x v="15"/>
    <x v="0"/>
    <x v="4"/>
    <x v="2"/>
    <n v="1246"/>
    <n v="8666"/>
    <n v="4004"/>
    <n v="27832"/>
    <n v="18627"/>
    <n v="129675"/>
  </r>
  <r>
    <s v="Shampoo"/>
    <x v="2"/>
    <s v="Opulent Beauty Co."/>
    <x v="15"/>
    <x v="0"/>
    <x v="4"/>
    <x v="3"/>
    <n v="875"/>
    <n v="6097"/>
    <n v="4879"/>
    <n v="33929"/>
    <n v="17563"/>
    <n v="122304"/>
  </r>
  <r>
    <s v="Shampoo"/>
    <x v="2"/>
    <s v="Opulent Beauty Co."/>
    <x v="15"/>
    <x v="0"/>
    <x v="4"/>
    <x v="4"/>
    <n v="1204"/>
    <n v="8337"/>
    <n v="6083"/>
    <n v="42266"/>
    <n v="17325"/>
    <n v="120568"/>
  </r>
  <r>
    <s v="Shampoo"/>
    <x v="2"/>
    <s v="Opulent Beauty Co."/>
    <x v="15"/>
    <x v="0"/>
    <x v="4"/>
    <x v="5"/>
    <n v="2023"/>
    <n v="14007"/>
    <n v="8106"/>
    <n v="56273"/>
    <n v="17836"/>
    <n v="124033"/>
  </r>
  <r>
    <s v="Shampoo"/>
    <x v="2"/>
    <s v="Opulent Beauty Co."/>
    <x v="15"/>
    <x v="0"/>
    <x v="4"/>
    <x v="6"/>
    <n v="1673"/>
    <n v="11641"/>
    <n v="9779"/>
    <n v="67914"/>
    <n v="17906"/>
    <n v="124516"/>
  </r>
  <r>
    <s v="Shampoo"/>
    <x v="2"/>
    <s v="Opulent Beauty Co."/>
    <x v="15"/>
    <x v="0"/>
    <x v="4"/>
    <x v="7"/>
    <n v="1316"/>
    <n v="9135"/>
    <n v="11095"/>
    <n v="77049"/>
    <n v="17976"/>
    <n v="124957"/>
  </r>
  <r>
    <s v="Shampoo"/>
    <x v="2"/>
    <s v="Opulent Beauty Co."/>
    <x v="15"/>
    <x v="0"/>
    <x v="4"/>
    <x v="8"/>
    <n v="1631"/>
    <n v="11410"/>
    <n v="12726"/>
    <n v="88459"/>
    <n v="17402"/>
    <n v="121016"/>
  </r>
  <r>
    <s v="Shampoo"/>
    <x v="2"/>
    <s v="Opulent Beauty Co."/>
    <x v="15"/>
    <x v="0"/>
    <x v="4"/>
    <x v="9"/>
    <n v="973"/>
    <n v="7091"/>
    <n v="13699"/>
    <n v="95550"/>
    <n v="16576"/>
    <n v="115549"/>
  </r>
  <r>
    <s v="Shampoo"/>
    <x v="2"/>
    <s v="Opulent Beauty Co."/>
    <x v="15"/>
    <x v="0"/>
    <x v="4"/>
    <x v="10"/>
    <n v="1470"/>
    <n v="10710"/>
    <n v="15169"/>
    <n v="106260"/>
    <n v="16821"/>
    <n v="117761"/>
  </r>
  <r>
    <s v="Shampoo"/>
    <x v="2"/>
    <s v="Opulent Beauty Co."/>
    <x v="15"/>
    <x v="0"/>
    <x v="4"/>
    <x v="11"/>
    <n v="1491"/>
    <n v="10822"/>
    <n v="16660"/>
    <n v="117082"/>
    <n v="16660"/>
    <n v="117082"/>
  </r>
  <r>
    <s v="Shampoo"/>
    <x v="2"/>
    <s v="Opulent Beauty Co."/>
    <x v="15"/>
    <x v="0"/>
    <x v="5"/>
    <x v="0"/>
    <n v="1526"/>
    <n v="11088"/>
    <n v="1526"/>
    <n v="11088"/>
    <n v="16709"/>
    <n v="117901"/>
  </r>
  <r>
    <s v="Shampoo"/>
    <x v="2"/>
    <s v="Opulent Beauty Co."/>
    <x v="15"/>
    <x v="0"/>
    <x v="5"/>
    <x v="1"/>
    <n v="1442"/>
    <n v="10521"/>
    <n v="2968"/>
    <n v="21609"/>
    <n v="16870"/>
    <n v="119525"/>
  </r>
  <r>
    <s v="Shampoo"/>
    <x v="2"/>
    <s v="Opulent Beauty Co."/>
    <x v="15"/>
    <x v="0"/>
    <x v="5"/>
    <x v="2"/>
    <n v="1281"/>
    <n v="9345"/>
    <n v="4249"/>
    <n v="30954"/>
    <n v="16905"/>
    <n v="120204"/>
  </r>
  <r>
    <s v="Shampoo"/>
    <x v="2"/>
    <s v="Opulent Beauty Co."/>
    <x v="15"/>
    <x v="1"/>
    <x v="0"/>
    <x v="0"/>
    <n v="623"/>
    <n v="4375"/>
    <n v="623"/>
    <n v="4375"/>
    <n v="623"/>
    <n v="4375"/>
  </r>
  <r>
    <s v="Shampoo"/>
    <x v="2"/>
    <s v="Opulent Beauty Co."/>
    <x v="15"/>
    <x v="1"/>
    <x v="0"/>
    <x v="1"/>
    <n v="441"/>
    <n v="3087"/>
    <n v="1064"/>
    <n v="7462"/>
    <n v="1064"/>
    <n v="7462"/>
  </r>
  <r>
    <s v="Shampoo"/>
    <x v="2"/>
    <s v="Opulent Beauty Co."/>
    <x v="15"/>
    <x v="1"/>
    <x v="0"/>
    <x v="2"/>
    <n v="378"/>
    <n v="2667"/>
    <n v="1442"/>
    <n v="10129"/>
    <n v="1442"/>
    <n v="10129"/>
  </r>
  <r>
    <s v="Shampoo"/>
    <x v="2"/>
    <s v="Opulent Beauty Co."/>
    <x v="15"/>
    <x v="1"/>
    <x v="0"/>
    <x v="3"/>
    <n v="427"/>
    <n v="2982"/>
    <n v="1869"/>
    <n v="13111"/>
    <n v="1869"/>
    <n v="13111"/>
  </r>
  <r>
    <s v="Shampoo"/>
    <x v="2"/>
    <s v="Opulent Beauty Co."/>
    <x v="15"/>
    <x v="1"/>
    <x v="0"/>
    <x v="4"/>
    <n v="1435"/>
    <n v="9989"/>
    <n v="3304"/>
    <n v="23100"/>
    <n v="3304"/>
    <n v="23100"/>
  </r>
  <r>
    <s v="Shampoo"/>
    <x v="2"/>
    <s v="Opulent Beauty Co."/>
    <x v="15"/>
    <x v="1"/>
    <x v="0"/>
    <x v="5"/>
    <n v="707"/>
    <n v="4886"/>
    <n v="4011"/>
    <n v="27986"/>
    <n v="4011"/>
    <n v="27986"/>
  </r>
  <r>
    <s v="Shampoo"/>
    <x v="2"/>
    <s v="Opulent Beauty Co."/>
    <x v="15"/>
    <x v="1"/>
    <x v="0"/>
    <x v="6"/>
    <n v="462"/>
    <n v="3213"/>
    <n v="4473"/>
    <n v="31199"/>
    <n v="4473"/>
    <n v="31199"/>
  </r>
  <r>
    <s v="Shampoo"/>
    <x v="2"/>
    <s v="Opulent Beauty Co."/>
    <x v="15"/>
    <x v="1"/>
    <x v="0"/>
    <x v="7"/>
    <n v="322"/>
    <n v="2261"/>
    <n v="4795"/>
    <n v="33460"/>
    <n v="4795"/>
    <n v="33460"/>
  </r>
  <r>
    <s v="Shampoo"/>
    <x v="2"/>
    <s v="Opulent Beauty Co."/>
    <x v="15"/>
    <x v="1"/>
    <x v="0"/>
    <x v="8"/>
    <n v="833"/>
    <n v="5740"/>
    <n v="5628"/>
    <n v="39200"/>
    <n v="5628"/>
    <n v="39200"/>
  </r>
  <r>
    <s v="Shampoo"/>
    <x v="2"/>
    <s v="Opulent Beauty Co."/>
    <x v="15"/>
    <x v="1"/>
    <x v="0"/>
    <x v="9"/>
    <n v="413"/>
    <n v="2919"/>
    <n v="6041"/>
    <n v="42119"/>
    <n v="6041"/>
    <n v="42119"/>
  </r>
  <r>
    <s v="Shampoo"/>
    <x v="2"/>
    <s v="Opulent Beauty Co."/>
    <x v="15"/>
    <x v="1"/>
    <x v="0"/>
    <x v="10"/>
    <n v="567"/>
    <n v="3962"/>
    <n v="6608"/>
    <n v="46081"/>
    <n v="6608"/>
    <n v="46081"/>
  </r>
  <r>
    <s v="Shampoo"/>
    <x v="2"/>
    <s v="Opulent Beauty Co."/>
    <x v="15"/>
    <x v="1"/>
    <x v="0"/>
    <x v="11"/>
    <n v="266"/>
    <n v="1834"/>
    <n v="6874"/>
    <n v="47915"/>
    <n v="6874"/>
    <n v="47915"/>
  </r>
  <r>
    <s v="Shampoo"/>
    <x v="2"/>
    <s v="Opulent Beauty Co."/>
    <x v="15"/>
    <x v="1"/>
    <x v="1"/>
    <x v="0"/>
    <n v="623"/>
    <n v="4354"/>
    <n v="623"/>
    <n v="4354"/>
    <n v="6874"/>
    <n v="47894"/>
  </r>
  <r>
    <s v="Shampoo"/>
    <x v="2"/>
    <s v="Opulent Beauty Co."/>
    <x v="15"/>
    <x v="1"/>
    <x v="1"/>
    <x v="1"/>
    <n v="301"/>
    <n v="2079"/>
    <n v="924"/>
    <n v="6433"/>
    <n v="6734"/>
    <n v="46886"/>
  </r>
  <r>
    <s v="Shampoo"/>
    <x v="2"/>
    <s v="Opulent Beauty Co."/>
    <x v="15"/>
    <x v="1"/>
    <x v="1"/>
    <x v="2"/>
    <n v="392"/>
    <n v="2737"/>
    <n v="1316"/>
    <n v="9170"/>
    <n v="6748"/>
    <n v="46956"/>
  </r>
  <r>
    <s v="Shampoo"/>
    <x v="2"/>
    <s v="Opulent Beauty Co."/>
    <x v="15"/>
    <x v="1"/>
    <x v="1"/>
    <x v="3"/>
    <n v="609"/>
    <n v="4228"/>
    <n v="1925"/>
    <n v="13398"/>
    <n v="6930"/>
    <n v="48202"/>
  </r>
  <r>
    <s v="Shampoo"/>
    <x v="2"/>
    <s v="Opulent Beauty Co."/>
    <x v="15"/>
    <x v="1"/>
    <x v="1"/>
    <x v="4"/>
    <n v="301"/>
    <n v="2128"/>
    <n v="2226"/>
    <n v="15526"/>
    <n v="5796"/>
    <n v="40341"/>
  </r>
  <r>
    <s v="Shampoo"/>
    <x v="2"/>
    <s v="Opulent Beauty Co."/>
    <x v="15"/>
    <x v="1"/>
    <x v="1"/>
    <x v="5"/>
    <n v="553"/>
    <n v="3815"/>
    <n v="2779"/>
    <n v="19341"/>
    <n v="5642"/>
    <n v="39270"/>
  </r>
  <r>
    <s v="Shampoo"/>
    <x v="2"/>
    <s v="Opulent Beauty Co."/>
    <x v="15"/>
    <x v="1"/>
    <x v="1"/>
    <x v="6"/>
    <n v="532"/>
    <n v="3661"/>
    <n v="3311"/>
    <n v="23002"/>
    <n v="5712"/>
    <n v="39718"/>
  </r>
  <r>
    <s v="Shampoo"/>
    <x v="2"/>
    <s v="Opulent Beauty Co."/>
    <x v="15"/>
    <x v="1"/>
    <x v="1"/>
    <x v="7"/>
    <n v="357"/>
    <n v="2457"/>
    <n v="3668"/>
    <n v="25459"/>
    <n v="5747"/>
    <n v="39914"/>
  </r>
  <r>
    <s v="Shampoo"/>
    <x v="2"/>
    <s v="Opulent Beauty Co."/>
    <x v="15"/>
    <x v="1"/>
    <x v="1"/>
    <x v="8"/>
    <n v="462"/>
    <n v="3248"/>
    <n v="4130"/>
    <n v="28707"/>
    <n v="5376"/>
    <n v="37422"/>
  </r>
  <r>
    <s v="Shampoo"/>
    <x v="2"/>
    <s v="Opulent Beauty Co."/>
    <x v="15"/>
    <x v="1"/>
    <x v="1"/>
    <x v="9"/>
    <n v="441"/>
    <n v="3059"/>
    <n v="4571"/>
    <n v="31766"/>
    <n v="5404"/>
    <n v="37562"/>
  </r>
  <r>
    <s v="Shampoo"/>
    <x v="2"/>
    <s v="Opulent Beauty Co."/>
    <x v="15"/>
    <x v="1"/>
    <x v="1"/>
    <x v="10"/>
    <n v="350"/>
    <n v="2380"/>
    <n v="4921"/>
    <n v="34146"/>
    <n v="5187"/>
    <n v="35980"/>
  </r>
  <r>
    <s v="Shampoo"/>
    <x v="2"/>
    <s v="Opulent Beauty Co."/>
    <x v="15"/>
    <x v="1"/>
    <x v="1"/>
    <x v="11"/>
    <n v="441"/>
    <n v="3052"/>
    <n v="5362"/>
    <n v="37198"/>
    <n v="5362"/>
    <n v="37198"/>
  </r>
  <r>
    <s v="Shampoo"/>
    <x v="2"/>
    <s v="Opulent Beauty Co."/>
    <x v="15"/>
    <x v="1"/>
    <x v="2"/>
    <x v="0"/>
    <n v="441"/>
    <n v="3052"/>
    <n v="441"/>
    <n v="3052"/>
    <n v="5180"/>
    <n v="35896"/>
  </r>
  <r>
    <s v="Shampoo"/>
    <x v="2"/>
    <s v="Opulent Beauty Co."/>
    <x v="15"/>
    <x v="1"/>
    <x v="2"/>
    <x v="1"/>
    <n v="245"/>
    <n v="1722"/>
    <n v="686"/>
    <n v="4774"/>
    <n v="5124"/>
    <n v="35539"/>
  </r>
  <r>
    <s v="Shampoo"/>
    <x v="2"/>
    <s v="Opulent Beauty Co."/>
    <x v="15"/>
    <x v="1"/>
    <x v="2"/>
    <x v="2"/>
    <n v="315"/>
    <n v="2128"/>
    <n v="1001"/>
    <n v="6902"/>
    <n v="5047"/>
    <n v="34930"/>
  </r>
  <r>
    <s v="Shampoo"/>
    <x v="2"/>
    <s v="Opulent Beauty Co."/>
    <x v="15"/>
    <x v="1"/>
    <x v="2"/>
    <x v="3"/>
    <n v="252"/>
    <n v="1764"/>
    <n v="1253"/>
    <n v="8666"/>
    <n v="4690"/>
    <n v="32466"/>
  </r>
  <r>
    <s v="Shampoo"/>
    <x v="2"/>
    <s v="Opulent Beauty Co."/>
    <x v="15"/>
    <x v="1"/>
    <x v="2"/>
    <x v="4"/>
    <n v="252"/>
    <n v="1743"/>
    <n v="1505"/>
    <n v="10409"/>
    <n v="4641"/>
    <n v="32081"/>
  </r>
  <r>
    <s v="Shampoo"/>
    <x v="2"/>
    <s v="Opulent Beauty Co."/>
    <x v="15"/>
    <x v="1"/>
    <x v="2"/>
    <x v="5"/>
    <n v="427"/>
    <n v="3003"/>
    <n v="1932"/>
    <n v="13412"/>
    <n v="4515"/>
    <n v="31269"/>
  </r>
  <r>
    <s v="Shampoo"/>
    <x v="2"/>
    <s v="Opulent Beauty Co."/>
    <x v="15"/>
    <x v="1"/>
    <x v="2"/>
    <x v="6"/>
    <n v="210"/>
    <n v="1421"/>
    <n v="2142"/>
    <n v="14833"/>
    <n v="4193"/>
    <n v="29029"/>
  </r>
  <r>
    <s v="Shampoo"/>
    <x v="2"/>
    <s v="Opulent Beauty Co."/>
    <x v="15"/>
    <x v="1"/>
    <x v="2"/>
    <x v="7"/>
    <n v="357"/>
    <n v="2471"/>
    <n v="2499"/>
    <n v="17304"/>
    <n v="4193"/>
    <n v="29043"/>
  </r>
  <r>
    <s v="Shampoo"/>
    <x v="2"/>
    <s v="Opulent Beauty Co."/>
    <x v="15"/>
    <x v="1"/>
    <x v="2"/>
    <x v="8"/>
    <n v="406"/>
    <n v="2842"/>
    <n v="2905"/>
    <n v="20146"/>
    <n v="4137"/>
    <n v="28637"/>
  </r>
  <r>
    <s v="Shampoo"/>
    <x v="2"/>
    <s v="Opulent Beauty Co."/>
    <x v="15"/>
    <x v="1"/>
    <x v="2"/>
    <x v="9"/>
    <n v="448"/>
    <n v="3143"/>
    <n v="3353"/>
    <n v="23289"/>
    <n v="4144"/>
    <n v="28721"/>
  </r>
  <r>
    <s v="Shampoo"/>
    <x v="2"/>
    <s v="Opulent Beauty Co."/>
    <x v="15"/>
    <x v="1"/>
    <x v="2"/>
    <x v="10"/>
    <n v="357"/>
    <n v="2485"/>
    <n v="3710"/>
    <n v="25774"/>
    <n v="4151"/>
    <n v="28826"/>
  </r>
  <r>
    <s v="Shampoo"/>
    <x v="2"/>
    <s v="Opulent Beauty Co."/>
    <x v="15"/>
    <x v="1"/>
    <x v="2"/>
    <x v="11"/>
    <n v="126"/>
    <n v="854"/>
    <n v="3836"/>
    <n v="26628"/>
    <n v="3836"/>
    <n v="26628"/>
  </r>
  <r>
    <s v="Shampoo"/>
    <x v="2"/>
    <s v="Opulent Beauty Co."/>
    <x v="15"/>
    <x v="1"/>
    <x v="3"/>
    <x v="0"/>
    <n v="483"/>
    <n v="3409"/>
    <n v="483"/>
    <n v="3409"/>
    <n v="3878"/>
    <n v="26985"/>
  </r>
  <r>
    <s v="Shampoo"/>
    <x v="2"/>
    <s v="Opulent Beauty Co."/>
    <x v="15"/>
    <x v="1"/>
    <x v="3"/>
    <x v="1"/>
    <n v="70"/>
    <n v="448"/>
    <n v="553"/>
    <n v="3857"/>
    <n v="3703"/>
    <n v="25711"/>
  </r>
  <r>
    <s v="Shampoo"/>
    <x v="2"/>
    <s v="Opulent Beauty Co."/>
    <x v="15"/>
    <x v="1"/>
    <x v="3"/>
    <x v="2"/>
    <n v="175"/>
    <n v="1239"/>
    <n v="728"/>
    <n v="5096"/>
    <n v="3563"/>
    <n v="24822"/>
  </r>
  <r>
    <s v="Shampoo"/>
    <x v="2"/>
    <s v="Opulent Beauty Co."/>
    <x v="15"/>
    <x v="1"/>
    <x v="3"/>
    <x v="3"/>
    <n v="462"/>
    <n v="3199"/>
    <n v="1190"/>
    <n v="8295"/>
    <n v="3773"/>
    <n v="26257"/>
  </r>
  <r>
    <s v="Shampoo"/>
    <x v="2"/>
    <s v="Opulent Beauty Co."/>
    <x v="15"/>
    <x v="1"/>
    <x v="3"/>
    <x v="4"/>
    <n v="217"/>
    <n v="1561"/>
    <n v="1407"/>
    <n v="9856"/>
    <n v="3738"/>
    <n v="26075"/>
  </r>
  <r>
    <s v="Shampoo"/>
    <x v="2"/>
    <s v="Opulent Beauty Co."/>
    <x v="15"/>
    <x v="1"/>
    <x v="3"/>
    <x v="5"/>
    <n v="105"/>
    <n v="693"/>
    <n v="1512"/>
    <n v="10549"/>
    <n v="3416"/>
    <n v="23765"/>
  </r>
  <r>
    <s v="Shampoo"/>
    <x v="2"/>
    <s v="Opulent Beauty Co."/>
    <x v="15"/>
    <x v="1"/>
    <x v="3"/>
    <x v="6"/>
    <n v="581"/>
    <n v="4053"/>
    <n v="2093"/>
    <n v="14602"/>
    <n v="3787"/>
    <n v="26397"/>
  </r>
  <r>
    <s v="Shampoo"/>
    <x v="2"/>
    <s v="Opulent Beauty Co."/>
    <x v="15"/>
    <x v="1"/>
    <x v="3"/>
    <x v="7"/>
    <n v="147"/>
    <n v="1029"/>
    <n v="2240"/>
    <n v="15631"/>
    <n v="3577"/>
    <n v="24955"/>
  </r>
  <r>
    <s v="Shampoo"/>
    <x v="2"/>
    <s v="Opulent Beauty Co."/>
    <x v="15"/>
    <x v="1"/>
    <x v="3"/>
    <x v="8"/>
    <n v="140"/>
    <n v="973"/>
    <n v="2380"/>
    <n v="16604"/>
    <n v="3311"/>
    <n v="23086"/>
  </r>
  <r>
    <s v="Shampoo"/>
    <x v="2"/>
    <s v="Opulent Beauty Co."/>
    <x v="15"/>
    <x v="1"/>
    <x v="3"/>
    <x v="9"/>
    <n v="210"/>
    <n v="1477"/>
    <n v="2590"/>
    <n v="18081"/>
    <n v="3073"/>
    <n v="21420"/>
  </r>
  <r>
    <s v="Shampoo"/>
    <x v="2"/>
    <s v="Opulent Beauty Co."/>
    <x v="15"/>
    <x v="1"/>
    <x v="3"/>
    <x v="10"/>
    <n v="175"/>
    <n v="1190"/>
    <n v="2765"/>
    <n v="19271"/>
    <n v="2891"/>
    <n v="20125"/>
  </r>
  <r>
    <s v="Shampoo"/>
    <x v="2"/>
    <s v="Opulent Beauty Co."/>
    <x v="15"/>
    <x v="1"/>
    <x v="3"/>
    <x v="11"/>
    <n v="210"/>
    <n v="1477"/>
    <n v="2975"/>
    <n v="20748"/>
    <n v="2975"/>
    <n v="20748"/>
  </r>
  <r>
    <s v="Shampoo"/>
    <x v="2"/>
    <s v="Opulent Beauty Co."/>
    <x v="15"/>
    <x v="1"/>
    <x v="4"/>
    <x v="0"/>
    <n v="182"/>
    <n v="1316"/>
    <n v="182"/>
    <n v="1316"/>
    <n v="2674"/>
    <n v="18655"/>
  </r>
  <r>
    <s v="Shampoo"/>
    <x v="2"/>
    <s v="Opulent Beauty Co."/>
    <x v="15"/>
    <x v="1"/>
    <x v="4"/>
    <x v="1"/>
    <n v="315"/>
    <n v="2198"/>
    <n v="497"/>
    <n v="3514"/>
    <n v="2919"/>
    <n v="20405"/>
  </r>
  <r>
    <s v="Shampoo"/>
    <x v="2"/>
    <s v="Opulent Beauty Co."/>
    <x v="15"/>
    <x v="1"/>
    <x v="4"/>
    <x v="2"/>
    <n v="462"/>
    <n v="3178"/>
    <n v="959"/>
    <n v="6692"/>
    <n v="3206"/>
    <n v="22344"/>
  </r>
  <r>
    <s v="Shampoo"/>
    <x v="2"/>
    <s v="Opulent Beauty Co."/>
    <x v="15"/>
    <x v="1"/>
    <x v="4"/>
    <x v="3"/>
    <n v="196"/>
    <n v="1351"/>
    <n v="1155"/>
    <n v="8043"/>
    <n v="2940"/>
    <n v="20496"/>
  </r>
  <r>
    <s v="Shampoo"/>
    <x v="2"/>
    <s v="Opulent Beauty Co."/>
    <x v="15"/>
    <x v="1"/>
    <x v="4"/>
    <x v="4"/>
    <n v="175"/>
    <n v="1239"/>
    <n v="1330"/>
    <n v="9282"/>
    <n v="2898"/>
    <n v="20174"/>
  </r>
  <r>
    <s v="Shampoo"/>
    <x v="2"/>
    <s v="Opulent Beauty Co."/>
    <x v="15"/>
    <x v="1"/>
    <x v="4"/>
    <x v="5"/>
    <n v="322"/>
    <n v="2240"/>
    <n v="1652"/>
    <n v="11522"/>
    <n v="3115"/>
    <n v="21721"/>
  </r>
  <r>
    <s v="Shampoo"/>
    <x v="2"/>
    <s v="Opulent Beauty Co."/>
    <x v="15"/>
    <x v="1"/>
    <x v="4"/>
    <x v="6"/>
    <n v="644"/>
    <n v="4480"/>
    <n v="2296"/>
    <n v="16002"/>
    <n v="3178"/>
    <n v="22148"/>
  </r>
  <r>
    <s v="Shampoo"/>
    <x v="2"/>
    <s v="Opulent Beauty Co."/>
    <x v="15"/>
    <x v="1"/>
    <x v="4"/>
    <x v="7"/>
    <n v="707"/>
    <n v="4872"/>
    <n v="3003"/>
    <n v="20874"/>
    <n v="3738"/>
    <n v="25991"/>
  </r>
  <r>
    <s v="Shampoo"/>
    <x v="2"/>
    <s v="Opulent Beauty Co."/>
    <x v="15"/>
    <x v="1"/>
    <x v="4"/>
    <x v="8"/>
    <n v="609"/>
    <n v="4242"/>
    <n v="3612"/>
    <n v="25116"/>
    <n v="4207"/>
    <n v="29260"/>
  </r>
  <r>
    <s v="Shampoo"/>
    <x v="2"/>
    <s v="Opulent Beauty Co."/>
    <x v="15"/>
    <x v="1"/>
    <x v="4"/>
    <x v="9"/>
    <n v="287"/>
    <n v="2100"/>
    <n v="3899"/>
    <n v="27216"/>
    <n v="4284"/>
    <n v="29883"/>
  </r>
  <r>
    <s v="Shampoo"/>
    <x v="2"/>
    <s v="Opulent Beauty Co."/>
    <x v="15"/>
    <x v="1"/>
    <x v="4"/>
    <x v="10"/>
    <n v="182"/>
    <n v="1337"/>
    <n v="4081"/>
    <n v="28553"/>
    <n v="4291"/>
    <n v="30030"/>
  </r>
  <r>
    <s v="Shampoo"/>
    <x v="2"/>
    <s v="Opulent Beauty Co."/>
    <x v="15"/>
    <x v="1"/>
    <x v="4"/>
    <x v="11"/>
    <n v="217"/>
    <n v="1603"/>
    <n v="4298"/>
    <n v="30156"/>
    <n v="4298"/>
    <n v="30156"/>
  </r>
  <r>
    <s v="Shampoo"/>
    <x v="2"/>
    <s v="Opulent Beauty Co."/>
    <x v="15"/>
    <x v="1"/>
    <x v="5"/>
    <x v="0"/>
    <n v="315"/>
    <n v="2261"/>
    <n v="315"/>
    <n v="2261"/>
    <n v="4431"/>
    <n v="31101"/>
  </r>
  <r>
    <s v="Shampoo"/>
    <x v="2"/>
    <s v="Opulent Beauty Co."/>
    <x v="15"/>
    <x v="1"/>
    <x v="5"/>
    <x v="1"/>
    <n v="427"/>
    <n v="3122"/>
    <n v="742"/>
    <n v="5383"/>
    <n v="4543"/>
    <n v="32025"/>
  </r>
  <r>
    <s v="Shampoo"/>
    <x v="2"/>
    <s v="Opulent Beauty Co."/>
    <x v="15"/>
    <x v="1"/>
    <x v="5"/>
    <x v="2"/>
    <n v="287"/>
    <n v="2135"/>
    <n v="1029"/>
    <n v="7518"/>
    <n v="4368"/>
    <n v="30982"/>
  </r>
  <r>
    <s v="Shampoo"/>
    <x v="2"/>
    <s v="Opulent Beauty Co."/>
    <x v="15"/>
    <x v="2"/>
    <x v="0"/>
    <x v="0"/>
    <n v="105"/>
    <n v="728"/>
    <n v="105"/>
    <n v="728"/>
    <n v="105"/>
    <n v="728"/>
  </r>
  <r>
    <s v="Shampoo"/>
    <x v="2"/>
    <s v="Opulent Beauty Co."/>
    <x v="15"/>
    <x v="2"/>
    <x v="0"/>
    <x v="1"/>
    <n v="245"/>
    <n v="1701"/>
    <n v="350"/>
    <n v="2429"/>
    <n v="350"/>
    <n v="2429"/>
  </r>
  <r>
    <s v="Shampoo"/>
    <x v="2"/>
    <s v="Opulent Beauty Co."/>
    <x v="15"/>
    <x v="2"/>
    <x v="0"/>
    <x v="2"/>
    <n v="161"/>
    <n v="1134"/>
    <n v="511"/>
    <n v="3563"/>
    <n v="511"/>
    <n v="3563"/>
  </r>
  <r>
    <s v="Shampoo"/>
    <x v="2"/>
    <s v="Opulent Beauty Co."/>
    <x v="15"/>
    <x v="2"/>
    <x v="0"/>
    <x v="3"/>
    <n v="280"/>
    <n v="1967"/>
    <n v="791"/>
    <n v="5530"/>
    <n v="791"/>
    <n v="5530"/>
  </r>
  <r>
    <s v="Shampoo"/>
    <x v="2"/>
    <s v="Opulent Beauty Co."/>
    <x v="15"/>
    <x v="2"/>
    <x v="0"/>
    <x v="4"/>
    <n v="231"/>
    <n v="1568"/>
    <n v="1022"/>
    <n v="7098"/>
    <n v="1022"/>
    <n v="7098"/>
  </r>
  <r>
    <s v="Shampoo"/>
    <x v="2"/>
    <s v="Opulent Beauty Co."/>
    <x v="15"/>
    <x v="2"/>
    <x v="0"/>
    <x v="5"/>
    <n v="245"/>
    <n v="1708"/>
    <n v="1267"/>
    <n v="8806"/>
    <n v="1267"/>
    <n v="8806"/>
  </r>
  <r>
    <s v="Shampoo"/>
    <x v="2"/>
    <s v="Opulent Beauty Co."/>
    <x v="15"/>
    <x v="2"/>
    <x v="0"/>
    <x v="6"/>
    <n v="336"/>
    <n v="2366"/>
    <n v="1603"/>
    <n v="11172"/>
    <n v="1603"/>
    <n v="11172"/>
  </r>
  <r>
    <s v="Shampoo"/>
    <x v="2"/>
    <s v="Opulent Beauty Co."/>
    <x v="15"/>
    <x v="2"/>
    <x v="0"/>
    <x v="8"/>
    <n v="336"/>
    <n v="2310"/>
    <n v="1939"/>
    <n v="13482"/>
    <n v="1939"/>
    <n v="13482"/>
  </r>
  <r>
    <s v="Shampoo"/>
    <x v="2"/>
    <s v="Opulent Beauty Co."/>
    <x v="15"/>
    <x v="2"/>
    <x v="0"/>
    <x v="9"/>
    <n v="210"/>
    <n v="1407"/>
    <n v="2149"/>
    <n v="14889"/>
    <n v="2149"/>
    <n v="14889"/>
  </r>
  <r>
    <s v="Shampoo"/>
    <x v="2"/>
    <s v="Opulent Beauty Co."/>
    <x v="15"/>
    <x v="2"/>
    <x v="0"/>
    <x v="10"/>
    <n v="280"/>
    <n v="1904"/>
    <n v="2429"/>
    <n v="16793"/>
    <n v="2429"/>
    <n v="16793"/>
  </r>
  <r>
    <s v="Shampoo"/>
    <x v="2"/>
    <s v="Opulent Beauty Co."/>
    <x v="15"/>
    <x v="2"/>
    <x v="0"/>
    <x v="11"/>
    <n v="175"/>
    <n v="1204"/>
    <n v="2604"/>
    <n v="17997"/>
    <n v="2604"/>
    <n v="17997"/>
  </r>
  <r>
    <s v="Shampoo"/>
    <x v="2"/>
    <s v="Opulent Beauty Co."/>
    <x v="15"/>
    <x v="2"/>
    <x v="1"/>
    <x v="0"/>
    <n v="392"/>
    <n v="2702"/>
    <n v="392"/>
    <n v="2702"/>
    <n v="2891"/>
    <n v="19971"/>
  </r>
  <r>
    <s v="Shampoo"/>
    <x v="2"/>
    <s v="Opulent Beauty Co."/>
    <x v="15"/>
    <x v="2"/>
    <x v="1"/>
    <x v="1"/>
    <n v="315"/>
    <n v="2170"/>
    <n v="707"/>
    <n v="4872"/>
    <n v="2961"/>
    <n v="20440"/>
  </r>
  <r>
    <s v="Shampoo"/>
    <x v="2"/>
    <s v="Opulent Beauty Co."/>
    <x v="15"/>
    <x v="2"/>
    <x v="1"/>
    <x v="2"/>
    <n v="875"/>
    <n v="6062"/>
    <n v="1582"/>
    <n v="10934"/>
    <n v="3675"/>
    <n v="25368"/>
  </r>
  <r>
    <s v="Shampoo"/>
    <x v="2"/>
    <s v="Opulent Beauty Co."/>
    <x v="15"/>
    <x v="2"/>
    <x v="1"/>
    <x v="3"/>
    <n v="140"/>
    <n v="924"/>
    <n v="1722"/>
    <n v="11858"/>
    <n v="3535"/>
    <n v="24325"/>
  </r>
  <r>
    <s v="Shampoo"/>
    <x v="2"/>
    <s v="Opulent Beauty Co."/>
    <x v="15"/>
    <x v="2"/>
    <x v="1"/>
    <x v="4"/>
    <n v="441"/>
    <n v="3059"/>
    <n v="2163"/>
    <n v="14917"/>
    <n v="3745"/>
    <n v="25816"/>
  </r>
  <r>
    <s v="Shampoo"/>
    <x v="2"/>
    <s v="Opulent Beauty Co."/>
    <x v="15"/>
    <x v="2"/>
    <x v="1"/>
    <x v="5"/>
    <n v="406"/>
    <n v="2842"/>
    <n v="2569"/>
    <n v="17759"/>
    <n v="3906"/>
    <n v="26950"/>
  </r>
  <r>
    <s v="Shampoo"/>
    <x v="2"/>
    <s v="Opulent Beauty Co."/>
    <x v="15"/>
    <x v="2"/>
    <x v="1"/>
    <x v="6"/>
    <n v="357"/>
    <n v="2520"/>
    <n v="2926"/>
    <n v="20279"/>
    <n v="3927"/>
    <n v="27104"/>
  </r>
  <r>
    <s v="Shampoo"/>
    <x v="2"/>
    <s v="Opulent Beauty Co."/>
    <x v="15"/>
    <x v="2"/>
    <x v="1"/>
    <x v="7"/>
    <n v="350"/>
    <n v="2436"/>
    <n v="3276"/>
    <n v="22715"/>
    <n v="4277"/>
    <n v="29540"/>
  </r>
  <r>
    <s v="Shampoo"/>
    <x v="2"/>
    <s v="Opulent Beauty Co."/>
    <x v="15"/>
    <x v="2"/>
    <x v="1"/>
    <x v="8"/>
    <n v="413"/>
    <n v="2919"/>
    <n v="3689"/>
    <n v="25634"/>
    <n v="4354"/>
    <n v="30149"/>
  </r>
  <r>
    <s v="Shampoo"/>
    <x v="2"/>
    <s v="Opulent Beauty Co."/>
    <x v="15"/>
    <x v="2"/>
    <x v="1"/>
    <x v="9"/>
    <n v="644"/>
    <n v="4529"/>
    <n v="4333"/>
    <n v="30163"/>
    <n v="4788"/>
    <n v="33271"/>
  </r>
  <r>
    <s v="Shampoo"/>
    <x v="2"/>
    <s v="Opulent Beauty Co."/>
    <x v="15"/>
    <x v="2"/>
    <x v="1"/>
    <x v="10"/>
    <n v="175"/>
    <n v="1239"/>
    <n v="4508"/>
    <n v="31402"/>
    <n v="4683"/>
    <n v="32606"/>
  </r>
  <r>
    <s v="Shampoo"/>
    <x v="2"/>
    <s v="Opulent Beauty Co."/>
    <x v="15"/>
    <x v="2"/>
    <x v="1"/>
    <x v="11"/>
    <n v="392"/>
    <n v="2723"/>
    <n v="4900"/>
    <n v="34125"/>
    <n v="4900"/>
    <n v="34125"/>
  </r>
  <r>
    <s v="Shampoo"/>
    <x v="2"/>
    <s v="Opulent Beauty Co."/>
    <x v="15"/>
    <x v="2"/>
    <x v="2"/>
    <x v="0"/>
    <n v="462"/>
    <n v="3248"/>
    <n v="462"/>
    <n v="3248"/>
    <n v="4970"/>
    <n v="34671"/>
  </r>
  <r>
    <s v="Shampoo"/>
    <x v="2"/>
    <s v="Opulent Beauty Co."/>
    <x v="15"/>
    <x v="2"/>
    <x v="2"/>
    <x v="1"/>
    <n v="357"/>
    <n v="2457"/>
    <n v="819"/>
    <n v="5705"/>
    <n v="5012"/>
    <n v="34958"/>
  </r>
  <r>
    <s v="Shampoo"/>
    <x v="2"/>
    <s v="Opulent Beauty Co."/>
    <x v="15"/>
    <x v="2"/>
    <x v="2"/>
    <x v="2"/>
    <n v="511"/>
    <n v="3514"/>
    <n v="1330"/>
    <n v="9219"/>
    <n v="4648"/>
    <n v="32410"/>
  </r>
  <r>
    <s v="Shampoo"/>
    <x v="2"/>
    <s v="Opulent Beauty Co."/>
    <x v="15"/>
    <x v="2"/>
    <x v="2"/>
    <x v="3"/>
    <n v="245"/>
    <n v="1673"/>
    <n v="1575"/>
    <n v="10892"/>
    <n v="4753"/>
    <n v="33159"/>
  </r>
  <r>
    <s v="Shampoo"/>
    <x v="2"/>
    <s v="Opulent Beauty Co."/>
    <x v="15"/>
    <x v="2"/>
    <x v="2"/>
    <x v="4"/>
    <n v="371"/>
    <n v="2527"/>
    <n v="1946"/>
    <n v="13419"/>
    <n v="4683"/>
    <n v="32627"/>
  </r>
  <r>
    <s v="Shampoo"/>
    <x v="2"/>
    <s v="Opulent Beauty Co."/>
    <x v="15"/>
    <x v="2"/>
    <x v="2"/>
    <x v="5"/>
    <n v="245"/>
    <n v="1687"/>
    <n v="2191"/>
    <n v="15106"/>
    <n v="4522"/>
    <n v="31472"/>
  </r>
  <r>
    <s v="Shampoo"/>
    <x v="2"/>
    <s v="Opulent Beauty Co."/>
    <x v="15"/>
    <x v="2"/>
    <x v="2"/>
    <x v="6"/>
    <n v="280"/>
    <n v="1967"/>
    <n v="2471"/>
    <n v="17073"/>
    <n v="4445"/>
    <n v="30919"/>
  </r>
  <r>
    <s v="Shampoo"/>
    <x v="2"/>
    <s v="Opulent Beauty Co."/>
    <x v="15"/>
    <x v="2"/>
    <x v="2"/>
    <x v="8"/>
    <n v="371"/>
    <n v="2576"/>
    <n v="2842"/>
    <n v="19649"/>
    <n v="4053"/>
    <n v="28140"/>
  </r>
  <r>
    <s v="Shampoo"/>
    <x v="2"/>
    <s v="Opulent Beauty Co."/>
    <x v="15"/>
    <x v="2"/>
    <x v="2"/>
    <x v="9"/>
    <n v="441"/>
    <n v="3038"/>
    <n v="3283"/>
    <n v="22687"/>
    <n v="3850"/>
    <n v="26649"/>
  </r>
  <r>
    <s v="Shampoo"/>
    <x v="2"/>
    <s v="Opulent Beauty Co."/>
    <x v="15"/>
    <x v="2"/>
    <x v="2"/>
    <x v="10"/>
    <n v="175"/>
    <n v="1176"/>
    <n v="3458"/>
    <n v="23863"/>
    <n v="3850"/>
    <n v="26586"/>
  </r>
  <r>
    <s v="Shampoo"/>
    <x v="2"/>
    <s v="Opulent Beauty Co."/>
    <x v="15"/>
    <x v="2"/>
    <x v="2"/>
    <x v="11"/>
    <n v="413"/>
    <n v="2891"/>
    <n v="3871"/>
    <n v="26754"/>
    <n v="3871"/>
    <n v="26754"/>
  </r>
  <r>
    <s v="Shampoo"/>
    <x v="2"/>
    <s v="Opulent Beauty Co."/>
    <x v="15"/>
    <x v="2"/>
    <x v="3"/>
    <x v="0"/>
    <n v="91"/>
    <n v="602"/>
    <n v="91"/>
    <n v="602"/>
    <n v="3500"/>
    <n v="24108"/>
  </r>
  <r>
    <s v="Shampoo"/>
    <x v="2"/>
    <s v="Opulent Beauty Co."/>
    <x v="15"/>
    <x v="2"/>
    <x v="3"/>
    <x v="1"/>
    <n v="392"/>
    <n v="2758"/>
    <n v="483"/>
    <n v="3360"/>
    <n v="3535"/>
    <n v="24409"/>
  </r>
  <r>
    <s v="Shampoo"/>
    <x v="2"/>
    <s v="Opulent Beauty Co."/>
    <x v="15"/>
    <x v="2"/>
    <x v="3"/>
    <x v="2"/>
    <n v="231"/>
    <n v="1603"/>
    <n v="714"/>
    <n v="4963"/>
    <n v="3255"/>
    <n v="22498"/>
  </r>
  <r>
    <s v="Shampoo"/>
    <x v="2"/>
    <s v="Opulent Beauty Co."/>
    <x v="15"/>
    <x v="2"/>
    <x v="3"/>
    <x v="3"/>
    <n v="350"/>
    <n v="2415"/>
    <n v="1064"/>
    <n v="7378"/>
    <n v="3360"/>
    <n v="23240"/>
  </r>
  <r>
    <s v="Shampoo"/>
    <x v="2"/>
    <s v="Opulent Beauty Co."/>
    <x v="15"/>
    <x v="2"/>
    <x v="3"/>
    <x v="4"/>
    <n v="161"/>
    <n v="1085"/>
    <n v="1225"/>
    <n v="8463"/>
    <n v="3150"/>
    <n v="21798"/>
  </r>
  <r>
    <s v="Shampoo"/>
    <x v="2"/>
    <s v="Opulent Beauty Co."/>
    <x v="15"/>
    <x v="2"/>
    <x v="3"/>
    <x v="5"/>
    <n v="644"/>
    <n v="4515"/>
    <n v="1869"/>
    <n v="12978"/>
    <n v="3549"/>
    <n v="24626"/>
  </r>
  <r>
    <s v="Shampoo"/>
    <x v="2"/>
    <s v="Opulent Beauty Co."/>
    <x v="15"/>
    <x v="2"/>
    <x v="3"/>
    <x v="6"/>
    <n v="350"/>
    <n v="2366"/>
    <n v="2219"/>
    <n v="15344"/>
    <n v="3619"/>
    <n v="25025"/>
  </r>
  <r>
    <s v="Shampoo"/>
    <x v="2"/>
    <s v="Opulent Beauty Co."/>
    <x v="15"/>
    <x v="2"/>
    <x v="3"/>
    <x v="7"/>
    <n v="252"/>
    <n v="1736"/>
    <n v="2471"/>
    <n v="17080"/>
    <n v="3871"/>
    <n v="26761"/>
  </r>
  <r>
    <s v="Shampoo"/>
    <x v="2"/>
    <s v="Opulent Beauty Co."/>
    <x v="15"/>
    <x v="2"/>
    <x v="3"/>
    <x v="8"/>
    <n v="280"/>
    <n v="1939"/>
    <n v="2751"/>
    <n v="19019"/>
    <n v="3780"/>
    <n v="26124"/>
  </r>
  <r>
    <s v="Shampoo"/>
    <x v="2"/>
    <s v="Opulent Beauty Co."/>
    <x v="15"/>
    <x v="2"/>
    <x v="3"/>
    <x v="9"/>
    <n v="140"/>
    <n v="959"/>
    <n v="2891"/>
    <n v="19978"/>
    <n v="3479"/>
    <n v="24045"/>
  </r>
  <r>
    <s v="Shampoo"/>
    <x v="2"/>
    <s v="Opulent Beauty Co."/>
    <x v="15"/>
    <x v="2"/>
    <x v="3"/>
    <x v="10"/>
    <n v="182"/>
    <n v="1260"/>
    <n v="3073"/>
    <n v="21238"/>
    <n v="3486"/>
    <n v="24129"/>
  </r>
  <r>
    <s v="Shampoo"/>
    <x v="2"/>
    <s v="Opulent Beauty Co."/>
    <x v="15"/>
    <x v="2"/>
    <x v="3"/>
    <x v="11"/>
    <n v="357"/>
    <n v="2471"/>
    <n v="3430"/>
    <n v="23709"/>
    <n v="3430"/>
    <n v="23709"/>
  </r>
  <r>
    <s v="Shampoo"/>
    <x v="2"/>
    <s v="Opulent Beauty Co."/>
    <x v="15"/>
    <x v="2"/>
    <x v="4"/>
    <x v="0"/>
    <n v="175"/>
    <n v="1239"/>
    <n v="175"/>
    <n v="1239"/>
    <n v="3514"/>
    <n v="24346"/>
  </r>
  <r>
    <s v="Shampoo"/>
    <x v="2"/>
    <s v="Opulent Beauty Co."/>
    <x v="15"/>
    <x v="2"/>
    <x v="4"/>
    <x v="1"/>
    <n v="245"/>
    <n v="1722"/>
    <n v="420"/>
    <n v="2961"/>
    <n v="3367"/>
    <n v="23310"/>
  </r>
  <r>
    <s v="Shampoo"/>
    <x v="2"/>
    <s v="Opulent Beauty Co."/>
    <x v="15"/>
    <x v="2"/>
    <x v="4"/>
    <x v="2"/>
    <n v="126"/>
    <n v="868"/>
    <n v="546"/>
    <n v="3829"/>
    <n v="3262"/>
    <n v="22575"/>
  </r>
  <r>
    <s v="Shampoo"/>
    <x v="2"/>
    <s v="Opulent Beauty Co."/>
    <x v="15"/>
    <x v="2"/>
    <x v="4"/>
    <x v="3"/>
    <n v="70"/>
    <n v="518"/>
    <n v="616"/>
    <n v="4347"/>
    <n v="2982"/>
    <n v="20678"/>
  </r>
  <r>
    <s v="Shampoo"/>
    <x v="2"/>
    <s v="Opulent Beauty Co."/>
    <x v="15"/>
    <x v="2"/>
    <x v="4"/>
    <x v="4"/>
    <n v="644"/>
    <n v="4529"/>
    <n v="1260"/>
    <n v="8876"/>
    <n v="3465"/>
    <n v="24122"/>
  </r>
  <r>
    <s v="Shampoo"/>
    <x v="2"/>
    <s v="Opulent Beauty Co."/>
    <x v="15"/>
    <x v="2"/>
    <x v="4"/>
    <x v="5"/>
    <n v="357"/>
    <n v="2485"/>
    <n v="1617"/>
    <n v="11361"/>
    <n v="3178"/>
    <n v="22092"/>
  </r>
  <r>
    <s v="Shampoo"/>
    <x v="2"/>
    <s v="Opulent Beauty Co."/>
    <x v="15"/>
    <x v="2"/>
    <x v="4"/>
    <x v="6"/>
    <n v="287"/>
    <n v="1974"/>
    <n v="1904"/>
    <n v="13335"/>
    <n v="3115"/>
    <n v="21700"/>
  </r>
  <r>
    <s v="Shampoo"/>
    <x v="2"/>
    <s v="Opulent Beauty Co."/>
    <x v="15"/>
    <x v="2"/>
    <x v="4"/>
    <x v="7"/>
    <n v="196"/>
    <n v="1365"/>
    <n v="2100"/>
    <n v="14700"/>
    <n v="3059"/>
    <n v="21329"/>
  </r>
  <r>
    <s v="Shampoo"/>
    <x v="2"/>
    <s v="Opulent Beauty Co."/>
    <x v="15"/>
    <x v="2"/>
    <x v="4"/>
    <x v="8"/>
    <n v="161"/>
    <n v="1155"/>
    <n v="2261"/>
    <n v="15855"/>
    <n v="2940"/>
    <n v="20545"/>
  </r>
  <r>
    <s v="Shampoo"/>
    <x v="2"/>
    <s v="Opulent Beauty Co."/>
    <x v="15"/>
    <x v="2"/>
    <x v="4"/>
    <x v="9"/>
    <n v="49"/>
    <n v="315"/>
    <n v="2310"/>
    <n v="16170"/>
    <n v="2849"/>
    <n v="19901"/>
  </r>
  <r>
    <s v="Shampoo"/>
    <x v="2"/>
    <s v="Opulent Beauty Co."/>
    <x v="15"/>
    <x v="2"/>
    <x v="4"/>
    <x v="10"/>
    <n v="56"/>
    <n v="427"/>
    <n v="2366"/>
    <n v="16597"/>
    <n v="2723"/>
    <n v="19068"/>
  </r>
  <r>
    <s v="Shampoo"/>
    <x v="2"/>
    <s v="Opulent Beauty Co."/>
    <x v="15"/>
    <x v="2"/>
    <x v="4"/>
    <x v="11"/>
    <n v="196"/>
    <n v="1456"/>
    <n v="2562"/>
    <n v="18053"/>
    <n v="2562"/>
    <n v="18053"/>
  </r>
  <r>
    <s v="Shampoo"/>
    <x v="2"/>
    <s v="Opulent Beauty Co."/>
    <x v="15"/>
    <x v="2"/>
    <x v="5"/>
    <x v="0"/>
    <n v="371"/>
    <n v="2737"/>
    <n v="371"/>
    <n v="2737"/>
    <n v="2758"/>
    <n v="19551"/>
  </r>
  <r>
    <s v="Shampoo"/>
    <x v="2"/>
    <s v="Opulent Beauty Co."/>
    <x v="15"/>
    <x v="2"/>
    <x v="5"/>
    <x v="1"/>
    <n v="126"/>
    <n v="903"/>
    <n v="497"/>
    <n v="3640"/>
    <n v="2639"/>
    <n v="18732"/>
  </r>
  <r>
    <s v="Shampoo"/>
    <x v="2"/>
    <s v="Opulent Beauty Co."/>
    <x v="15"/>
    <x v="2"/>
    <x v="5"/>
    <x v="2"/>
    <n v="21"/>
    <n v="210"/>
    <n v="518"/>
    <n v="3850"/>
    <n v="2534"/>
    <n v="18074"/>
  </r>
  <r>
    <s v="Shampoo"/>
    <x v="2"/>
    <s v="Parilux"/>
    <x v="16"/>
    <x v="0"/>
    <x v="0"/>
    <x v="2"/>
    <n v="70"/>
    <n v="399"/>
    <n v="70"/>
    <n v="399"/>
    <n v="70"/>
    <n v="399"/>
  </r>
  <r>
    <s v="Shampoo"/>
    <x v="2"/>
    <s v="Parilux"/>
    <x v="16"/>
    <x v="0"/>
    <x v="0"/>
    <x v="3"/>
    <n v="126"/>
    <n v="679"/>
    <n v="196"/>
    <n v="1078"/>
    <n v="196"/>
    <n v="1078"/>
  </r>
  <r>
    <s v="Shampoo"/>
    <x v="2"/>
    <s v="Parilux"/>
    <x v="16"/>
    <x v="0"/>
    <x v="0"/>
    <x v="4"/>
    <n v="203"/>
    <n v="1106"/>
    <n v="399"/>
    <n v="2184"/>
    <n v="399"/>
    <n v="2184"/>
  </r>
  <r>
    <s v="Shampoo"/>
    <x v="2"/>
    <s v="Parilux"/>
    <x v="16"/>
    <x v="0"/>
    <x v="0"/>
    <x v="5"/>
    <n v="665"/>
    <n v="3647"/>
    <n v="1064"/>
    <n v="5831"/>
    <n v="1064"/>
    <n v="5831"/>
  </r>
  <r>
    <s v="Shampoo"/>
    <x v="2"/>
    <s v="Parilux"/>
    <x v="16"/>
    <x v="0"/>
    <x v="0"/>
    <x v="6"/>
    <n v="1155"/>
    <n v="6335"/>
    <n v="2219"/>
    <n v="12166"/>
    <n v="2219"/>
    <n v="12166"/>
  </r>
  <r>
    <s v="Shampoo"/>
    <x v="2"/>
    <s v="Parilux"/>
    <x v="16"/>
    <x v="0"/>
    <x v="0"/>
    <x v="7"/>
    <n v="1302"/>
    <n v="7133"/>
    <n v="3521"/>
    <n v="19299"/>
    <n v="3521"/>
    <n v="19299"/>
  </r>
  <r>
    <s v="Shampoo"/>
    <x v="2"/>
    <s v="Parilux"/>
    <x v="16"/>
    <x v="0"/>
    <x v="0"/>
    <x v="8"/>
    <n v="2170"/>
    <n v="11914"/>
    <n v="5691"/>
    <n v="31213"/>
    <n v="5691"/>
    <n v="31213"/>
  </r>
  <r>
    <s v="Shampoo"/>
    <x v="2"/>
    <s v="Parilux"/>
    <x v="16"/>
    <x v="0"/>
    <x v="0"/>
    <x v="9"/>
    <n v="2324"/>
    <n v="12747"/>
    <n v="8015"/>
    <n v="43960"/>
    <n v="8015"/>
    <n v="43960"/>
  </r>
  <r>
    <s v="Shampoo"/>
    <x v="2"/>
    <s v="Parilux"/>
    <x v="16"/>
    <x v="0"/>
    <x v="0"/>
    <x v="10"/>
    <n v="2604"/>
    <n v="14308"/>
    <n v="10619"/>
    <n v="58268"/>
    <n v="10619"/>
    <n v="58268"/>
  </r>
  <r>
    <s v="Shampoo"/>
    <x v="2"/>
    <s v="Parilux"/>
    <x v="16"/>
    <x v="0"/>
    <x v="0"/>
    <x v="11"/>
    <n v="2443"/>
    <n v="13426"/>
    <n v="13062"/>
    <n v="71694"/>
    <n v="13062"/>
    <n v="71694"/>
  </r>
  <r>
    <s v="Shampoo"/>
    <x v="2"/>
    <s v="Parilux"/>
    <x v="16"/>
    <x v="0"/>
    <x v="1"/>
    <x v="0"/>
    <n v="2597"/>
    <n v="15568"/>
    <n v="2597"/>
    <n v="15568"/>
    <n v="15659"/>
    <n v="87262"/>
  </r>
  <r>
    <s v="Shampoo"/>
    <x v="2"/>
    <s v="Parilux"/>
    <x v="16"/>
    <x v="0"/>
    <x v="1"/>
    <x v="1"/>
    <n v="2268"/>
    <n v="13573"/>
    <n v="4865"/>
    <n v="29141"/>
    <n v="17927"/>
    <n v="100835"/>
  </r>
  <r>
    <s v="Shampoo"/>
    <x v="2"/>
    <s v="Parilux"/>
    <x v="16"/>
    <x v="0"/>
    <x v="1"/>
    <x v="2"/>
    <n v="2324"/>
    <n v="13930"/>
    <n v="7189"/>
    <n v="43071"/>
    <n v="20181"/>
    <n v="114366"/>
  </r>
  <r>
    <s v="Shampoo"/>
    <x v="2"/>
    <s v="Parilux"/>
    <x v="16"/>
    <x v="0"/>
    <x v="1"/>
    <x v="3"/>
    <n v="2863"/>
    <n v="17171"/>
    <n v="10052"/>
    <n v="60242"/>
    <n v="22918"/>
    <n v="130858"/>
  </r>
  <r>
    <s v="Shampoo"/>
    <x v="2"/>
    <s v="Parilux"/>
    <x v="16"/>
    <x v="0"/>
    <x v="1"/>
    <x v="4"/>
    <n v="2499"/>
    <n v="14973"/>
    <n v="12551"/>
    <n v="75215"/>
    <n v="25214"/>
    <n v="144725"/>
  </r>
  <r>
    <s v="Shampoo"/>
    <x v="2"/>
    <s v="Parilux"/>
    <x v="16"/>
    <x v="0"/>
    <x v="1"/>
    <x v="5"/>
    <n v="3486"/>
    <n v="20888"/>
    <n v="16037"/>
    <n v="96103"/>
    <n v="28035"/>
    <n v="161966"/>
  </r>
  <r>
    <s v="Shampoo"/>
    <x v="2"/>
    <s v="Parilux"/>
    <x v="16"/>
    <x v="0"/>
    <x v="1"/>
    <x v="6"/>
    <n v="2408"/>
    <n v="14406"/>
    <n v="18445"/>
    <n v="110509"/>
    <n v="29288"/>
    <n v="170037"/>
  </r>
  <r>
    <s v="Shampoo"/>
    <x v="2"/>
    <s v="Parilux"/>
    <x v="16"/>
    <x v="0"/>
    <x v="1"/>
    <x v="7"/>
    <n v="2429"/>
    <n v="14560"/>
    <n v="20874"/>
    <n v="125069"/>
    <n v="30415"/>
    <n v="177464"/>
  </r>
  <r>
    <s v="Shampoo"/>
    <x v="2"/>
    <s v="Parilux"/>
    <x v="16"/>
    <x v="0"/>
    <x v="1"/>
    <x v="8"/>
    <n v="2660"/>
    <n v="15939"/>
    <n v="23534"/>
    <n v="141008"/>
    <n v="30905"/>
    <n v="181489"/>
  </r>
  <r>
    <s v="Shampoo"/>
    <x v="2"/>
    <s v="Parilux"/>
    <x v="16"/>
    <x v="0"/>
    <x v="1"/>
    <x v="9"/>
    <n v="3010"/>
    <n v="18011"/>
    <n v="26544"/>
    <n v="159019"/>
    <n v="31591"/>
    <n v="186753"/>
  </r>
  <r>
    <s v="Shampoo"/>
    <x v="2"/>
    <s v="Parilux"/>
    <x v="16"/>
    <x v="0"/>
    <x v="1"/>
    <x v="10"/>
    <n v="2653"/>
    <n v="15883"/>
    <n v="29197"/>
    <n v="174902"/>
    <n v="31640"/>
    <n v="188328"/>
  </r>
  <r>
    <s v="Shampoo"/>
    <x v="2"/>
    <s v="Parilux"/>
    <x v="16"/>
    <x v="0"/>
    <x v="1"/>
    <x v="11"/>
    <n v="2513"/>
    <n v="15050"/>
    <n v="31710"/>
    <n v="189952"/>
    <n v="31710"/>
    <n v="189952"/>
  </r>
  <r>
    <s v="Shampoo"/>
    <x v="2"/>
    <s v="Parilux"/>
    <x v="16"/>
    <x v="0"/>
    <x v="2"/>
    <x v="0"/>
    <n v="3332"/>
    <n v="19957"/>
    <n v="3332"/>
    <n v="19957"/>
    <n v="32445"/>
    <n v="194341"/>
  </r>
  <r>
    <s v="Shampoo"/>
    <x v="2"/>
    <s v="Parilux"/>
    <x v="16"/>
    <x v="0"/>
    <x v="2"/>
    <x v="1"/>
    <n v="2639"/>
    <n v="15792"/>
    <n v="5971"/>
    <n v="35749"/>
    <n v="32816"/>
    <n v="196560"/>
  </r>
  <r>
    <s v="Shampoo"/>
    <x v="2"/>
    <s v="Parilux"/>
    <x v="16"/>
    <x v="0"/>
    <x v="2"/>
    <x v="2"/>
    <n v="3731"/>
    <n v="22351"/>
    <n v="9702"/>
    <n v="58100"/>
    <n v="34223"/>
    <n v="204981"/>
  </r>
  <r>
    <s v="Shampoo"/>
    <x v="2"/>
    <s v="Parilux"/>
    <x v="16"/>
    <x v="0"/>
    <x v="2"/>
    <x v="3"/>
    <n v="3262"/>
    <n v="19537"/>
    <n v="12964"/>
    <n v="77637"/>
    <n v="34622"/>
    <n v="207347"/>
  </r>
  <r>
    <s v="Shampoo"/>
    <x v="2"/>
    <s v="Parilux"/>
    <x v="16"/>
    <x v="0"/>
    <x v="2"/>
    <x v="4"/>
    <n v="2660"/>
    <n v="15953"/>
    <n v="15624"/>
    <n v="93590"/>
    <n v="34783"/>
    <n v="208327"/>
  </r>
  <r>
    <s v="Shampoo"/>
    <x v="2"/>
    <s v="Parilux"/>
    <x v="16"/>
    <x v="0"/>
    <x v="2"/>
    <x v="5"/>
    <n v="3297"/>
    <n v="19726"/>
    <n v="18921"/>
    <n v="113316"/>
    <n v="34594"/>
    <n v="207165"/>
  </r>
  <r>
    <s v="Shampoo"/>
    <x v="2"/>
    <s v="Parilux"/>
    <x v="16"/>
    <x v="0"/>
    <x v="2"/>
    <x v="6"/>
    <n v="3731"/>
    <n v="22372"/>
    <n v="22652"/>
    <n v="135688"/>
    <n v="35917"/>
    <n v="215131"/>
  </r>
  <r>
    <s v="Shampoo"/>
    <x v="2"/>
    <s v="Parilux"/>
    <x v="16"/>
    <x v="0"/>
    <x v="2"/>
    <x v="7"/>
    <n v="2884"/>
    <n v="17290"/>
    <n v="25536"/>
    <n v="152978"/>
    <n v="36372"/>
    <n v="217861"/>
  </r>
  <r>
    <s v="Shampoo"/>
    <x v="2"/>
    <s v="Parilux"/>
    <x v="16"/>
    <x v="0"/>
    <x v="2"/>
    <x v="8"/>
    <n v="2723"/>
    <n v="16331"/>
    <n v="28259"/>
    <n v="169309"/>
    <n v="36435"/>
    <n v="218253"/>
  </r>
  <r>
    <s v="Shampoo"/>
    <x v="2"/>
    <s v="Parilux"/>
    <x v="16"/>
    <x v="0"/>
    <x v="2"/>
    <x v="9"/>
    <n v="3969"/>
    <n v="23751"/>
    <n v="32228"/>
    <n v="193060"/>
    <n v="37394"/>
    <n v="223993"/>
  </r>
  <r>
    <s v="Shampoo"/>
    <x v="2"/>
    <s v="Parilux"/>
    <x v="16"/>
    <x v="0"/>
    <x v="2"/>
    <x v="10"/>
    <n v="2310"/>
    <n v="13832"/>
    <n v="34538"/>
    <n v="206892"/>
    <n v="37051"/>
    <n v="221942"/>
  </r>
  <r>
    <s v="Shampoo"/>
    <x v="2"/>
    <s v="Parilux"/>
    <x v="16"/>
    <x v="0"/>
    <x v="2"/>
    <x v="11"/>
    <n v="3108"/>
    <n v="18620"/>
    <n v="37646"/>
    <n v="225512"/>
    <n v="37646"/>
    <n v="225512"/>
  </r>
  <r>
    <s v="Shampoo"/>
    <x v="2"/>
    <s v="Parilux"/>
    <x v="16"/>
    <x v="0"/>
    <x v="3"/>
    <x v="0"/>
    <n v="2968"/>
    <n v="17759"/>
    <n v="2968"/>
    <n v="17759"/>
    <n v="37282"/>
    <n v="223314"/>
  </r>
  <r>
    <s v="Shampoo"/>
    <x v="2"/>
    <s v="Parilux"/>
    <x v="16"/>
    <x v="0"/>
    <x v="3"/>
    <x v="1"/>
    <n v="2625"/>
    <n v="15715"/>
    <n v="5593"/>
    <n v="33474"/>
    <n v="37268"/>
    <n v="223237"/>
  </r>
  <r>
    <s v="Shampoo"/>
    <x v="2"/>
    <s v="Parilux"/>
    <x v="16"/>
    <x v="0"/>
    <x v="3"/>
    <x v="2"/>
    <n v="2926"/>
    <n v="17521"/>
    <n v="8519"/>
    <n v="50995"/>
    <n v="36463"/>
    <n v="218407"/>
  </r>
  <r>
    <s v="Shampoo"/>
    <x v="2"/>
    <s v="Parilux"/>
    <x v="16"/>
    <x v="0"/>
    <x v="3"/>
    <x v="3"/>
    <n v="3087"/>
    <n v="18473"/>
    <n v="11606"/>
    <n v="69468"/>
    <n v="36288"/>
    <n v="217343"/>
  </r>
  <r>
    <s v="Shampoo"/>
    <x v="2"/>
    <s v="Parilux"/>
    <x v="16"/>
    <x v="0"/>
    <x v="3"/>
    <x v="4"/>
    <n v="2527"/>
    <n v="15127"/>
    <n v="14133"/>
    <n v="84595"/>
    <n v="36155"/>
    <n v="216517"/>
  </r>
  <r>
    <s v="Shampoo"/>
    <x v="2"/>
    <s v="Parilux"/>
    <x v="16"/>
    <x v="0"/>
    <x v="3"/>
    <x v="5"/>
    <n v="2863"/>
    <n v="17157"/>
    <n v="16996"/>
    <n v="101752"/>
    <n v="35721"/>
    <n v="213948"/>
  </r>
  <r>
    <s v="Shampoo"/>
    <x v="2"/>
    <s v="Parilux"/>
    <x v="16"/>
    <x v="0"/>
    <x v="3"/>
    <x v="6"/>
    <n v="2751"/>
    <n v="16492"/>
    <n v="19747"/>
    <n v="118244"/>
    <n v="34741"/>
    <n v="208068"/>
  </r>
  <r>
    <s v="Shampoo"/>
    <x v="2"/>
    <s v="Parilux"/>
    <x v="16"/>
    <x v="0"/>
    <x v="3"/>
    <x v="7"/>
    <n v="2618"/>
    <n v="15687"/>
    <n v="22365"/>
    <n v="133931"/>
    <n v="34475"/>
    <n v="206465"/>
  </r>
  <r>
    <s v="Shampoo"/>
    <x v="2"/>
    <s v="Parilux"/>
    <x v="16"/>
    <x v="0"/>
    <x v="3"/>
    <x v="8"/>
    <n v="2996"/>
    <n v="17927"/>
    <n v="25361"/>
    <n v="151858"/>
    <n v="34748"/>
    <n v="208061"/>
  </r>
  <r>
    <s v="Shampoo"/>
    <x v="2"/>
    <s v="Parilux"/>
    <x v="16"/>
    <x v="0"/>
    <x v="3"/>
    <x v="9"/>
    <n v="2716"/>
    <n v="16282"/>
    <n v="28077"/>
    <n v="168140"/>
    <n v="33495"/>
    <n v="200592"/>
  </r>
  <r>
    <s v="Shampoo"/>
    <x v="2"/>
    <s v="Parilux"/>
    <x v="16"/>
    <x v="0"/>
    <x v="3"/>
    <x v="10"/>
    <n v="2793"/>
    <n v="16751"/>
    <n v="30870"/>
    <n v="184891"/>
    <n v="33978"/>
    <n v="203511"/>
  </r>
  <r>
    <s v="Shampoo"/>
    <x v="2"/>
    <s v="Parilux"/>
    <x v="16"/>
    <x v="0"/>
    <x v="3"/>
    <x v="11"/>
    <n v="3640"/>
    <n v="22358"/>
    <n v="34510"/>
    <n v="207249"/>
    <n v="34510"/>
    <n v="207249"/>
  </r>
  <r>
    <s v="Shampoo"/>
    <x v="2"/>
    <s v="Parilux"/>
    <x v="16"/>
    <x v="0"/>
    <x v="4"/>
    <x v="0"/>
    <n v="2709"/>
    <n v="17535"/>
    <n v="2709"/>
    <n v="17535"/>
    <n v="34251"/>
    <n v="207025"/>
  </r>
  <r>
    <s v="Shampoo"/>
    <x v="2"/>
    <s v="Parilux"/>
    <x v="16"/>
    <x v="0"/>
    <x v="4"/>
    <x v="1"/>
    <n v="2793"/>
    <n v="18109"/>
    <n v="5502"/>
    <n v="35644"/>
    <n v="34419"/>
    <n v="209419"/>
  </r>
  <r>
    <s v="Shampoo"/>
    <x v="2"/>
    <s v="Parilux"/>
    <x v="16"/>
    <x v="0"/>
    <x v="4"/>
    <x v="2"/>
    <n v="2856"/>
    <n v="18508"/>
    <n v="8358"/>
    <n v="54152"/>
    <n v="34349"/>
    <n v="210406"/>
  </r>
  <r>
    <s v="Shampoo"/>
    <x v="2"/>
    <s v="Parilux"/>
    <x v="16"/>
    <x v="0"/>
    <x v="4"/>
    <x v="3"/>
    <n v="2877"/>
    <n v="18648"/>
    <n v="11235"/>
    <n v="72800"/>
    <n v="34139"/>
    <n v="210581"/>
  </r>
  <r>
    <s v="Shampoo"/>
    <x v="2"/>
    <s v="Parilux"/>
    <x v="16"/>
    <x v="0"/>
    <x v="4"/>
    <x v="4"/>
    <n v="3108"/>
    <n v="20125"/>
    <n v="14343"/>
    <n v="92925"/>
    <n v="34720"/>
    <n v="215579"/>
  </r>
  <r>
    <s v="Shampoo"/>
    <x v="2"/>
    <s v="Parilux"/>
    <x v="16"/>
    <x v="0"/>
    <x v="4"/>
    <x v="5"/>
    <n v="3290"/>
    <n v="21336"/>
    <n v="17633"/>
    <n v="114261"/>
    <n v="35147"/>
    <n v="219758"/>
  </r>
  <r>
    <s v="Shampoo"/>
    <x v="2"/>
    <s v="Parilux"/>
    <x v="16"/>
    <x v="0"/>
    <x v="4"/>
    <x v="6"/>
    <n v="2772"/>
    <n v="17983"/>
    <n v="20405"/>
    <n v="132244"/>
    <n v="35168"/>
    <n v="221249"/>
  </r>
  <r>
    <s v="Shampoo"/>
    <x v="2"/>
    <s v="Parilux"/>
    <x v="16"/>
    <x v="0"/>
    <x v="4"/>
    <x v="7"/>
    <n v="2905"/>
    <n v="18809"/>
    <n v="23310"/>
    <n v="151053"/>
    <n v="35455"/>
    <n v="224371"/>
  </r>
  <r>
    <s v="Shampoo"/>
    <x v="2"/>
    <s v="Parilux"/>
    <x v="16"/>
    <x v="0"/>
    <x v="4"/>
    <x v="8"/>
    <n v="3206"/>
    <n v="20783"/>
    <n v="26516"/>
    <n v="171836"/>
    <n v="35665"/>
    <n v="227227"/>
  </r>
  <r>
    <s v="Shampoo"/>
    <x v="2"/>
    <s v="Parilux"/>
    <x v="16"/>
    <x v="0"/>
    <x v="4"/>
    <x v="9"/>
    <n v="3444"/>
    <n v="22295"/>
    <n v="29960"/>
    <n v="194131"/>
    <n v="36393"/>
    <n v="233240"/>
  </r>
  <r>
    <s v="Shampoo"/>
    <x v="2"/>
    <s v="Parilux"/>
    <x v="16"/>
    <x v="0"/>
    <x v="4"/>
    <x v="10"/>
    <n v="3262"/>
    <n v="21147"/>
    <n v="33222"/>
    <n v="215278"/>
    <n v="36862"/>
    <n v="237636"/>
  </r>
  <r>
    <s v="Shampoo"/>
    <x v="2"/>
    <s v="Parilux"/>
    <x v="16"/>
    <x v="0"/>
    <x v="4"/>
    <x v="11"/>
    <n v="3682"/>
    <n v="23884"/>
    <n v="36904"/>
    <n v="239162"/>
    <n v="36904"/>
    <n v="239162"/>
  </r>
  <r>
    <s v="Shampoo"/>
    <x v="2"/>
    <s v="Parilux"/>
    <x v="16"/>
    <x v="0"/>
    <x v="5"/>
    <x v="0"/>
    <n v="2674"/>
    <n v="17318"/>
    <n v="2674"/>
    <n v="17318"/>
    <n v="36869"/>
    <n v="238945"/>
  </r>
  <r>
    <s v="Shampoo"/>
    <x v="2"/>
    <s v="Parilux"/>
    <x v="16"/>
    <x v="0"/>
    <x v="5"/>
    <x v="1"/>
    <n v="3325"/>
    <n v="21567"/>
    <n v="5999"/>
    <n v="38885"/>
    <n v="37401"/>
    <n v="242403"/>
  </r>
  <r>
    <s v="Shampoo"/>
    <x v="2"/>
    <s v="Parilux"/>
    <x v="16"/>
    <x v="0"/>
    <x v="5"/>
    <x v="2"/>
    <n v="4137"/>
    <n v="26789"/>
    <n v="10136"/>
    <n v="65674"/>
    <n v="38682"/>
    <n v="250684"/>
  </r>
  <r>
    <s v="Shampoo"/>
    <x v="2"/>
    <s v="Parilux"/>
    <x v="16"/>
    <x v="1"/>
    <x v="0"/>
    <x v="1"/>
    <n v="35"/>
    <n v="196"/>
    <n v="35"/>
    <n v="196"/>
    <n v="35"/>
    <n v="196"/>
  </r>
  <r>
    <s v="Shampoo"/>
    <x v="2"/>
    <s v="Parilux"/>
    <x v="16"/>
    <x v="1"/>
    <x v="0"/>
    <x v="2"/>
    <n v="357"/>
    <n v="1974"/>
    <n v="392"/>
    <n v="2170"/>
    <n v="392"/>
    <n v="2170"/>
  </r>
  <r>
    <s v="Shampoo"/>
    <x v="2"/>
    <s v="Parilux"/>
    <x v="16"/>
    <x v="1"/>
    <x v="0"/>
    <x v="3"/>
    <n v="168"/>
    <n v="924"/>
    <n v="560"/>
    <n v="3094"/>
    <n v="560"/>
    <n v="3094"/>
  </r>
  <r>
    <s v="Shampoo"/>
    <x v="2"/>
    <s v="Parilux"/>
    <x v="16"/>
    <x v="1"/>
    <x v="0"/>
    <x v="4"/>
    <n v="189"/>
    <n v="1029"/>
    <n v="749"/>
    <n v="4123"/>
    <n v="749"/>
    <n v="4123"/>
  </r>
  <r>
    <s v="Shampoo"/>
    <x v="2"/>
    <s v="Parilux"/>
    <x v="16"/>
    <x v="1"/>
    <x v="0"/>
    <x v="5"/>
    <n v="455"/>
    <n v="2492"/>
    <n v="1204"/>
    <n v="6615"/>
    <n v="1204"/>
    <n v="6615"/>
  </r>
  <r>
    <s v="Shampoo"/>
    <x v="2"/>
    <s v="Parilux"/>
    <x v="16"/>
    <x v="1"/>
    <x v="0"/>
    <x v="6"/>
    <n v="322"/>
    <n v="1771"/>
    <n v="1526"/>
    <n v="8386"/>
    <n v="1526"/>
    <n v="8386"/>
  </r>
  <r>
    <s v="Shampoo"/>
    <x v="2"/>
    <s v="Parilux"/>
    <x v="16"/>
    <x v="1"/>
    <x v="0"/>
    <x v="7"/>
    <n v="595"/>
    <n v="3248"/>
    <n v="2121"/>
    <n v="11634"/>
    <n v="2121"/>
    <n v="11634"/>
  </r>
  <r>
    <s v="Shampoo"/>
    <x v="2"/>
    <s v="Parilux"/>
    <x v="16"/>
    <x v="1"/>
    <x v="0"/>
    <x v="8"/>
    <n v="742"/>
    <n v="4060"/>
    <n v="2863"/>
    <n v="15694"/>
    <n v="2863"/>
    <n v="15694"/>
  </r>
  <r>
    <s v="Shampoo"/>
    <x v="2"/>
    <s v="Parilux"/>
    <x v="16"/>
    <x v="1"/>
    <x v="0"/>
    <x v="9"/>
    <n v="854"/>
    <n v="4711"/>
    <n v="3717"/>
    <n v="20405"/>
    <n v="3717"/>
    <n v="20405"/>
  </r>
  <r>
    <s v="Shampoo"/>
    <x v="2"/>
    <s v="Parilux"/>
    <x v="16"/>
    <x v="1"/>
    <x v="0"/>
    <x v="10"/>
    <n v="700"/>
    <n v="3850"/>
    <n v="4417"/>
    <n v="24255"/>
    <n v="4417"/>
    <n v="24255"/>
  </r>
  <r>
    <s v="Shampoo"/>
    <x v="2"/>
    <s v="Parilux"/>
    <x v="16"/>
    <x v="1"/>
    <x v="0"/>
    <x v="11"/>
    <n v="651"/>
    <n v="3584"/>
    <n v="5068"/>
    <n v="27839"/>
    <n v="5068"/>
    <n v="27839"/>
  </r>
  <r>
    <s v="Shampoo"/>
    <x v="2"/>
    <s v="Parilux"/>
    <x v="16"/>
    <x v="1"/>
    <x v="1"/>
    <x v="0"/>
    <n v="791"/>
    <n v="4739"/>
    <n v="791"/>
    <n v="4739"/>
    <n v="5859"/>
    <n v="32578"/>
  </r>
  <r>
    <s v="Shampoo"/>
    <x v="2"/>
    <s v="Parilux"/>
    <x v="16"/>
    <x v="1"/>
    <x v="1"/>
    <x v="1"/>
    <n v="826"/>
    <n v="4963"/>
    <n v="1617"/>
    <n v="9702"/>
    <n v="6650"/>
    <n v="37345"/>
  </r>
  <r>
    <s v="Shampoo"/>
    <x v="2"/>
    <s v="Parilux"/>
    <x v="16"/>
    <x v="1"/>
    <x v="1"/>
    <x v="2"/>
    <n v="595"/>
    <n v="3570"/>
    <n v="2212"/>
    <n v="13272"/>
    <n v="6888"/>
    <n v="38941"/>
  </r>
  <r>
    <s v="Shampoo"/>
    <x v="2"/>
    <s v="Parilux"/>
    <x v="16"/>
    <x v="1"/>
    <x v="1"/>
    <x v="3"/>
    <n v="609"/>
    <n v="3668"/>
    <n v="2821"/>
    <n v="16940"/>
    <n v="7329"/>
    <n v="41685"/>
  </r>
  <r>
    <s v="Shampoo"/>
    <x v="2"/>
    <s v="Parilux"/>
    <x v="16"/>
    <x v="1"/>
    <x v="1"/>
    <x v="4"/>
    <n v="476"/>
    <n v="2863"/>
    <n v="3297"/>
    <n v="19803"/>
    <n v="7616"/>
    <n v="43519"/>
  </r>
  <r>
    <s v="Shampoo"/>
    <x v="2"/>
    <s v="Parilux"/>
    <x v="16"/>
    <x v="1"/>
    <x v="1"/>
    <x v="5"/>
    <n v="525"/>
    <n v="3143"/>
    <n v="3822"/>
    <n v="22946"/>
    <n v="7686"/>
    <n v="44170"/>
  </r>
  <r>
    <s v="Shampoo"/>
    <x v="2"/>
    <s v="Parilux"/>
    <x v="16"/>
    <x v="1"/>
    <x v="1"/>
    <x v="6"/>
    <n v="770"/>
    <n v="4634"/>
    <n v="4592"/>
    <n v="27580"/>
    <n v="8134"/>
    <n v="47033"/>
  </r>
  <r>
    <s v="Shampoo"/>
    <x v="2"/>
    <s v="Parilux"/>
    <x v="16"/>
    <x v="1"/>
    <x v="1"/>
    <x v="7"/>
    <n v="560"/>
    <n v="3374"/>
    <n v="5152"/>
    <n v="30954"/>
    <n v="8099"/>
    <n v="47159"/>
  </r>
  <r>
    <s v="Shampoo"/>
    <x v="2"/>
    <s v="Parilux"/>
    <x v="16"/>
    <x v="1"/>
    <x v="1"/>
    <x v="8"/>
    <n v="819"/>
    <n v="4907"/>
    <n v="5971"/>
    <n v="35861"/>
    <n v="8176"/>
    <n v="48006"/>
  </r>
  <r>
    <s v="Shampoo"/>
    <x v="2"/>
    <s v="Parilux"/>
    <x v="16"/>
    <x v="1"/>
    <x v="1"/>
    <x v="9"/>
    <n v="1050"/>
    <n v="6307"/>
    <n v="7021"/>
    <n v="42168"/>
    <n v="8372"/>
    <n v="49602"/>
  </r>
  <r>
    <s v="Shampoo"/>
    <x v="2"/>
    <s v="Parilux"/>
    <x v="16"/>
    <x v="1"/>
    <x v="1"/>
    <x v="10"/>
    <n v="1155"/>
    <n v="6909"/>
    <n v="8176"/>
    <n v="49077"/>
    <n v="8827"/>
    <n v="52661"/>
  </r>
  <r>
    <s v="Shampoo"/>
    <x v="2"/>
    <s v="Parilux"/>
    <x v="16"/>
    <x v="1"/>
    <x v="1"/>
    <x v="11"/>
    <n v="861"/>
    <n v="5145"/>
    <n v="9037"/>
    <n v="54222"/>
    <n v="9037"/>
    <n v="54222"/>
  </r>
  <r>
    <s v="Shampoo"/>
    <x v="2"/>
    <s v="Parilux"/>
    <x v="16"/>
    <x v="1"/>
    <x v="2"/>
    <x v="0"/>
    <n v="1323"/>
    <n v="7903"/>
    <n v="1323"/>
    <n v="7903"/>
    <n v="9569"/>
    <n v="57386"/>
  </r>
  <r>
    <s v="Shampoo"/>
    <x v="2"/>
    <s v="Parilux"/>
    <x v="16"/>
    <x v="1"/>
    <x v="2"/>
    <x v="1"/>
    <n v="1302"/>
    <n v="7819"/>
    <n v="2625"/>
    <n v="15722"/>
    <n v="10045"/>
    <n v="60242"/>
  </r>
  <r>
    <s v="Shampoo"/>
    <x v="2"/>
    <s v="Parilux"/>
    <x v="16"/>
    <x v="1"/>
    <x v="2"/>
    <x v="2"/>
    <n v="1302"/>
    <n v="7812"/>
    <n v="3927"/>
    <n v="23534"/>
    <n v="10752"/>
    <n v="64484"/>
  </r>
  <r>
    <s v="Shampoo"/>
    <x v="2"/>
    <s v="Parilux"/>
    <x v="16"/>
    <x v="1"/>
    <x v="2"/>
    <x v="3"/>
    <n v="1120"/>
    <n v="6713"/>
    <n v="5047"/>
    <n v="30247"/>
    <n v="11263"/>
    <n v="67529"/>
  </r>
  <r>
    <s v="Shampoo"/>
    <x v="2"/>
    <s v="Parilux"/>
    <x v="16"/>
    <x v="1"/>
    <x v="2"/>
    <x v="4"/>
    <n v="1071"/>
    <n v="6412"/>
    <n v="6118"/>
    <n v="36659"/>
    <n v="11858"/>
    <n v="71078"/>
  </r>
  <r>
    <s v="Shampoo"/>
    <x v="2"/>
    <s v="Parilux"/>
    <x v="16"/>
    <x v="1"/>
    <x v="2"/>
    <x v="5"/>
    <n v="1225"/>
    <n v="7322"/>
    <n v="7343"/>
    <n v="43981"/>
    <n v="12558"/>
    <n v="75257"/>
  </r>
  <r>
    <s v="Shampoo"/>
    <x v="2"/>
    <s v="Parilux"/>
    <x v="16"/>
    <x v="1"/>
    <x v="2"/>
    <x v="6"/>
    <n v="1470"/>
    <n v="8813"/>
    <n v="8813"/>
    <n v="52794"/>
    <n v="13258"/>
    <n v="79436"/>
  </r>
  <r>
    <s v="Shampoo"/>
    <x v="2"/>
    <s v="Parilux"/>
    <x v="16"/>
    <x v="1"/>
    <x v="2"/>
    <x v="7"/>
    <n v="896"/>
    <n v="5376"/>
    <n v="9709"/>
    <n v="58170"/>
    <n v="13594"/>
    <n v="81438"/>
  </r>
  <r>
    <s v="Shampoo"/>
    <x v="2"/>
    <s v="Parilux"/>
    <x v="16"/>
    <x v="1"/>
    <x v="2"/>
    <x v="8"/>
    <n v="1568"/>
    <n v="9415"/>
    <n v="11277"/>
    <n v="67585"/>
    <n v="14343"/>
    <n v="85946"/>
  </r>
  <r>
    <s v="Shampoo"/>
    <x v="2"/>
    <s v="Parilux"/>
    <x v="16"/>
    <x v="1"/>
    <x v="2"/>
    <x v="9"/>
    <n v="1204"/>
    <n v="7217"/>
    <n v="12481"/>
    <n v="74802"/>
    <n v="14497"/>
    <n v="86856"/>
  </r>
  <r>
    <s v="Shampoo"/>
    <x v="2"/>
    <s v="Parilux"/>
    <x v="16"/>
    <x v="1"/>
    <x v="2"/>
    <x v="10"/>
    <n v="1260"/>
    <n v="7546"/>
    <n v="13741"/>
    <n v="82348"/>
    <n v="14602"/>
    <n v="87493"/>
  </r>
  <r>
    <s v="Shampoo"/>
    <x v="2"/>
    <s v="Parilux"/>
    <x v="16"/>
    <x v="1"/>
    <x v="2"/>
    <x v="11"/>
    <n v="1673"/>
    <n v="10010"/>
    <n v="15414"/>
    <n v="92358"/>
    <n v="15414"/>
    <n v="92358"/>
  </r>
  <r>
    <s v="Shampoo"/>
    <x v="2"/>
    <s v="Parilux"/>
    <x v="16"/>
    <x v="1"/>
    <x v="3"/>
    <x v="0"/>
    <n v="1092"/>
    <n v="6559"/>
    <n v="1092"/>
    <n v="6559"/>
    <n v="15183"/>
    <n v="91014"/>
  </r>
  <r>
    <s v="Shampoo"/>
    <x v="2"/>
    <s v="Parilux"/>
    <x v="16"/>
    <x v="1"/>
    <x v="3"/>
    <x v="1"/>
    <n v="1246"/>
    <n v="7455"/>
    <n v="2338"/>
    <n v="14014"/>
    <n v="15127"/>
    <n v="90650"/>
  </r>
  <r>
    <s v="Shampoo"/>
    <x v="2"/>
    <s v="Parilux"/>
    <x v="16"/>
    <x v="1"/>
    <x v="3"/>
    <x v="2"/>
    <n v="1512"/>
    <n v="9051"/>
    <n v="3850"/>
    <n v="23065"/>
    <n v="15337"/>
    <n v="91889"/>
  </r>
  <r>
    <s v="Shampoo"/>
    <x v="2"/>
    <s v="Parilux"/>
    <x v="16"/>
    <x v="1"/>
    <x v="3"/>
    <x v="3"/>
    <n v="1001"/>
    <n v="5978"/>
    <n v="4851"/>
    <n v="29043"/>
    <n v="15218"/>
    <n v="91154"/>
  </r>
  <r>
    <s v="Shampoo"/>
    <x v="2"/>
    <s v="Parilux"/>
    <x v="16"/>
    <x v="1"/>
    <x v="3"/>
    <x v="4"/>
    <n v="1197"/>
    <n v="7182"/>
    <n v="6048"/>
    <n v="36225"/>
    <n v="15344"/>
    <n v="91924"/>
  </r>
  <r>
    <s v="Shampoo"/>
    <x v="2"/>
    <s v="Parilux"/>
    <x v="16"/>
    <x v="1"/>
    <x v="3"/>
    <x v="5"/>
    <n v="1442"/>
    <n v="8638"/>
    <n v="7490"/>
    <n v="44863"/>
    <n v="15561"/>
    <n v="93240"/>
  </r>
  <r>
    <s v="Shampoo"/>
    <x v="2"/>
    <s v="Parilux"/>
    <x v="16"/>
    <x v="1"/>
    <x v="3"/>
    <x v="6"/>
    <n v="896"/>
    <n v="5383"/>
    <n v="8386"/>
    <n v="50246"/>
    <n v="14987"/>
    <n v="89810"/>
  </r>
  <r>
    <s v="Shampoo"/>
    <x v="2"/>
    <s v="Parilux"/>
    <x v="16"/>
    <x v="1"/>
    <x v="3"/>
    <x v="7"/>
    <n v="1183"/>
    <n v="7098"/>
    <n v="9569"/>
    <n v="57344"/>
    <n v="15274"/>
    <n v="91532"/>
  </r>
  <r>
    <s v="Shampoo"/>
    <x v="2"/>
    <s v="Parilux"/>
    <x v="16"/>
    <x v="1"/>
    <x v="3"/>
    <x v="8"/>
    <n v="1141"/>
    <n v="6825"/>
    <n v="10710"/>
    <n v="64169"/>
    <n v="14847"/>
    <n v="88942"/>
  </r>
  <r>
    <s v="Shampoo"/>
    <x v="2"/>
    <s v="Parilux"/>
    <x v="16"/>
    <x v="1"/>
    <x v="3"/>
    <x v="9"/>
    <n v="1351"/>
    <n v="8113"/>
    <n v="12061"/>
    <n v="72282"/>
    <n v="14994"/>
    <n v="89838"/>
  </r>
  <r>
    <s v="Shampoo"/>
    <x v="2"/>
    <s v="Parilux"/>
    <x v="16"/>
    <x v="1"/>
    <x v="3"/>
    <x v="10"/>
    <n v="1260"/>
    <n v="7560"/>
    <n v="13321"/>
    <n v="79842"/>
    <n v="14994"/>
    <n v="89852"/>
  </r>
  <r>
    <s v="Shampoo"/>
    <x v="2"/>
    <s v="Parilux"/>
    <x v="16"/>
    <x v="1"/>
    <x v="3"/>
    <x v="11"/>
    <n v="1729"/>
    <n v="10640"/>
    <n v="15050"/>
    <n v="90482"/>
    <n v="15050"/>
    <n v="90482"/>
  </r>
  <r>
    <s v="Shampoo"/>
    <x v="2"/>
    <s v="Parilux"/>
    <x v="16"/>
    <x v="1"/>
    <x v="4"/>
    <x v="0"/>
    <n v="1036"/>
    <n v="6720"/>
    <n v="1036"/>
    <n v="6720"/>
    <n v="14994"/>
    <n v="90643"/>
  </r>
  <r>
    <s v="Shampoo"/>
    <x v="2"/>
    <s v="Parilux"/>
    <x v="16"/>
    <x v="1"/>
    <x v="4"/>
    <x v="1"/>
    <n v="1141"/>
    <n v="7406"/>
    <n v="2177"/>
    <n v="14126"/>
    <n v="14889"/>
    <n v="90594"/>
  </r>
  <r>
    <s v="Shampoo"/>
    <x v="2"/>
    <s v="Parilux"/>
    <x v="16"/>
    <x v="1"/>
    <x v="4"/>
    <x v="2"/>
    <n v="1085"/>
    <n v="7028"/>
    <n v="3262"/>
    <n v="21154"/>
    <n v="14462"/>
    <n v="88571"/>
  </r>
  <r>
    <s v="Shampoo"/>
    <x v="2"/>
    <s v="Parilux"/>
    <x v="16"/>
    <x v="1"/>
    <x v="4"/>
    <x v="3"/>
    <n v="1043"/>
    <n v="6776"/>
    <n v="4305"/>
    <n v="27930"/>
    <n v="14504"/>
    <n v="89369"/>
  </r>
  <r>
    <s v="Shampoo"/>
    <x v="2"/>
    <s v="Parilux"/>
    <x v="16"/>
    <x v="1"/>
    <x v="4"/>
    <x v="4"/>
    <n v="1582"/>
    <n v="10269"/>
    <n v="5887"/>
    <n v="38199"/>
    <n v="14889"/>
    <n v="92456"/>
  </r>
  <r>
    <s v="Shampoo"/>
    <x v="2"/>
    <s v="Parilux"/>
    <x v="16"/>
    <x v="1"/>
    <x v="4"/>
    <x v="5"/>
    <n v="1715"/>
    <n v="11095"/>
    <n v="7602"/>
    <n v="49294"/>
    <n v="15162"/>
    <n v="94913"/>
  </r>
  <r>
    <s v="Shampoo"/>
    <x v="2"/>
    <s v="Parilux"/>
    <x v="16"/>
    <x v="1"/>
    <x v="4"/>
    <x v="6"/>
    <n v="1253"/>
    <n v="8134"/>
    <n v="8855"/>
    <n v="57428"/>
    <n v="15519"/>
    <n v="97664"/>
  </r>
  <r>
    <s v="Shampoo"/>
    <x v="2"/>
    <s v="Parilux"/>
    <x v="16"/>
    <x v="1"/>
    <x v="4"/>
    <x v="7"/>
    <n v="1484"/>
    <n v="9618"/>
    <n v="10339"/>
    <n v="67046"/>
    <n v="15820"/>
    <n v="100184"/>
  </r>
  <r>
    <s v="Shampoo"/>
    <x v="2"/>
    <s v="Parilux"/>
    <x v="16"/>
    <x v="1"/>
    <x v="4"/>
    <x v="8"/>
    <n v="1183"/>
    <n v="7665"/>
    <n v="11522"/>
    <n v="74711"/>
    <n v="15862"/>
    <n v="101024"/>
  </r>
  <r>
    <s v="Shampoo"/>
    <x v="2"/>
    <s v="Parilux"/>
    <x v="16"/>
    <x v="1"/>
    <x v="4"/>
    <x v="9"/>
    <n v="1323"/>
    <n v="8568"/>
    <n v="12845"/>
    <n v="83279"/>
    <n v="15834"/>
    <n v="101479"/>
  </r>
  <r>
    <s v="Shampoo"/>
    <x v="2"/>
    <s v="Parilux"/>
    <x v="16"/>
    <x v="1"/>
    <x v="4"/>
    <x v="10"/>
    <n v="1155"/>
    <n v="7490"/>
    <n v="14000"/>
    <n v="90769"/>
    <n v="15729"/>
    <n v="101409"/>
  </r>
  <r>
    <s v="Shampoo"/>
    <x v="2"/>
    <s v="Parilux"/>
    <x v="16"/>
    <x v="1"/>
    <x v="4"/>
    <x v="11"/>
    <n v="1351"/>
    <n v="8771"/>
    <n v="15351"/>
    <n v="99540"/>
    <n v="15351"/>
    <n v="99540"/>
  </r>
  <r>
    <s v="Shampoo"/>
    <x v="2"/>
    <s v="Parilux"/>
    <x v="16"/>
    <x v="1"/>
    <x v="5"/>
    <x v="0"/>
    <n v="1043"/>
    <n v="6762"/>
    <n v="1043"/>
    <n v="6762"/>
    <n v="15358"/>
    <n v="99582"/>
  </r>
  <r>
    <s v="Shampoo"/>
    <x v="2"/>
    <s v="Parilux"/>
    <x v="16"/>
    <x v="1"/>
    <x v="5"/>
    <x v="1"/>
    <n v="938"/>
    <n v="6097"/>
    <n v="1981"/>
    <n v="12859"/>
    <n v="15155"/>
    <n v="98273"/>
  </r>
  <r>
    <s v="Shampoo"/>
    <x v="2"/>
    <s v="Parilux"/>
    <x v="16"/>
    <x v="1"/>
    <x v="5"/>
    <x v="2"/>
    <n v="1645"/>
    <n v="10647"/>
    <n v="3626"/>
    <n v="23506"/>
    <n v="15715"/>
    <n v="101892"/>
  </r>
  <r>
    <s v="Shampoo"/>
    <x v="2"/>
    <s v="Parilux"/>
    <x v="16"/>
    <x v="2"/>
    <x v="0"/>
    <x v="4"/>
    <n v="91"/>
    <n v="483"/>
    <n v="91"/>
    <n v="483"/>
    <n v="91"/>
    <n v="483"/>
  </r>
  <r>
    <s v="Shampoo"/>
    <x v="2"/>
    <s v="Parilux"/>
    <x v="16"/>
    <x v="2"/>
    <x v="0"/>
    <x v="5"/>
    <n v="70"/>
    <n v="399"/>
    <n v="161"/>
    <n v="882"/>
    <n v="161"/>
    <n v="882"/>
  </r>
  <r>
    <s v="Shampoo"/>
    <x v="2"/>
    <s v="Parilux"/>
    <x v="16"/>
    <x v="2"/>
    <x v="0"/>
    <x v="6"/>
    <n v="56"/>
    <n v="301"/>
    <n v="217"/>
    <n v="1183"/>
    <n v="217"/>
    <n v="1183"/>
  </r>
  <r>
    <s v="Shampoo"/>
    <x v="2"/>
    <s v="Parilux"/>
    <x v="16"/>
    <x v="2"/>
    <x v="0"/>
    <x v="7"/>
    <n v="364"/>
    <n v="1995"/>
    <n v="581"/>
    <n v="3178"/>
    <n v="581"/>
    <n v="3178"/>
  </r>
  <r>
    <s v="Shampoo"/>
    <x v="2"/>
    <s v="Parilux"/>
    <x v="16"/>
    <x v="2"/>
    <x v="0"/>
    <x v="8"/>
    <n v="105"/>
    <n v="588"/>
    <n v="686"/>
    <n v="3766"/>
    <n v="686"/>
    <n v="3766"/>
  </r>
  <r>
    <s v="Shampoo"/>
    <x v="2"/>
    <s v="Parilux"/>
    <x v="16"/>
    <x v="2"/>
    <x v="0"/>
    <x v="9"/>
    <n v="259"/>
    <n v="1421"/>
    <n v="945"/>
    <n v="5187"/>
    <n v="945"/>
    <n v="5187"/>
  </r>
  <r>
    <s v="Shampoo"/>
    <x v="2"/>
    <s v="Parilux"/>
    <x v="16"/>
    <x v="2"/>
    <x v="0"/>
    <x v="10"/>
    <n v="301"/>
    <n v="1666"/>
    <n v="1246"/>
    <n v="6853"/>
    <n v="1246"/>
    <n v="6853"/>
  </r>
  <r>
    <s v="Shampoo"/>
    <x v="2"/>
    <s v="Parilux"/>
    <x v="16"/>
    <x v="2"/>
    <x v="0"/>
    <x v="11"/>
    <n v="371"/>
    <n v="2023"/>
    <n v="1617"/>
    <n v="8876"/>
    <n v="1617"/>
    <n v="8876"/>
  </r>
  <r>
    <s v="Shampoo"/>
    <x v="2"/>
    <s v="Parilux"/>
    <x v="16"/>
    <x v="2"/>
    <x v="1"/>
    <x v="0"/>
    <n v="322"/>
    <n v="1925"/>
    <n v="322"/>
    <n v="1925"/>
    <n v="1939"/>
    <n v="10801"/>
  </r>
  <r>
    <s v="Shampoo"/>
    <x v="2"/>
    <s v="Parilux"/>
    <x v="16"/>
    <x v="2"/>
    <x v="1"/>
    <x v="1"/>
    <n v="322"/>
    <n v="1939"/>
    <n v="644"/>
    <n v="3864"/>
    <n v="2261"/>
    <n v="12740"/>
  </r>
  <r>
    <s v="Shampoo"/>
    <x v="2"/>
    <s v="Parilux"/>
    <x v="16"/>
    <x v="2"/>
    <x v="1"/>
    <x v="2"/>
    <n v="329"/>
    <n v="1953"/>
    <n v="973"/>
    <n v="5817"/>
    <n v="2590"/>
    <n v="14693"/>
  </r>
  <r>
    <s v="Shampoo"/>
    <x v="2"/>
    <s v="Parilux"/>
    <x v="16"/>
    <x v="2"/>
    <x v="1"/>
    <x v="3"/>
    <n v="161"/>
    <n v="952"/>
    <n v="1134"/>
    <n v="6769"/>
    <n v="2751"/>
    <n v="15645"/>
  </r>
  <r>
    <s v="Shampoo"/>
    <x v="2"/>
    <s v="Parilux"/>
    <x v="16"/>
    <x v="2"/>
    <x v="1"/>
    <x v="4"/>
    <n v="385"/>
    <n v="2310"/>
    <n v="1519"/>
    <n v="9079"/>
    <n v="3045"/>
    <n v="17472"/>
  </r>
  <r>
    <s v="Shampoo"/>
    <x v="2"/>
    <s v="Parilux"/>
    <x v="16"/>
    <x v="2"/>
    <x v="1"/>
    <x v="5"/>
    <n v="203"/>
    <n v="1218"/>
    <n v="1722"/>
    <n v="10297"/>
    <n v="3178"/>
    <n v="18291"/>
  </r>
  <r>
    <s v="Shampoo"/>
    <x v="2"/>
    <s v="Parilux"/>
    <x v="16"/>
    <x v="2"/>
    <x v="1"/>
    <x v="6"/>
    <n v="469"/>
    <n v="2828"/>
    <n v="2191"/>
    <n v="13125"/>
    <n v="3591"/>
    <n v="20818"/>
  </r>
  <r>
    <s v="Shampoo"/>
    <x v="2"/>
    <s v="Parilux"/>
    <x v="16"/>
    <x v="2"/>
    <x v="1"/>
    <x v="7"/>
    <n v="392"/>
    <n v="2352"/>
    <n v="2583"/>
    <n v="15477"/>
    <n v="3619"/>
    <n v="21175"/>
  </r>
  <r>
    <s v="Shampoo"/>
    <x v="2"/>
    <s v="Parilux"/>
    <x v="16"/>
    <x v="2"/>
    <x v="1"/>
    <x v="8"/>
    <n v="658"/>
    <n v="3941"/>
    <n v="3241"/>
    <n v="19418"/>
    <n v="4172"/>
    <n v="24528"/>
  </r>
  <r>
    <s v="Shampoo"/>
    <x v="2"/>
    <s v="Parilux"/>
    <x v="16"/>
    <x v="2"/>
    <x v="1"/>
    <x v="9"/>
    <n v="406"/>
    <n v="2450"/>
    <n v="3647"/>
    <n v="21868"/>
    <n v="4319"/>
    <n v="25557"/>
  </r>
  <r>
    <s v="Shampoo"/>
    <x v="2"/>
    <s v="Parilux"/>
    <x v="16"/>
    <x v="2"/>
    <x v="1"/>
    <x v="10"/>
    <n v="280"/>
    <n v="1680"/>
    <n v="3927"/>
    <n v="23548"/>
    <n v="4298"/>
    <n v="25571"/>
  </r>
  <r>
    <s v="Shampoo"/>
    <x v="2"/>
    <s v="Parilux"/>
    <x v="16"/>
    <x v="2"/>
    <x v="1"/>
    <x v="11"/>
    <n v="539"/>
    <n v="3227"/>
    <n v="4466"/>
    <n v="26775"/>
    <n v="4466"/>
    <n v="26775"/>
  </r>
  <r>
    <s v="Shampoo"/>
    <x v="2"/>
    <s v="Parilux"/>
    <x v="16"/>
    <x v="2"/>
    <x v="2"/>
    <x v="0"/>
    <n v="532"/>
    <n v="3199"/>
    <n v="532"/>
    <n v="3199"/>
    <n v="4676"/>
    <n v="28049"/>
  </r>
  <r>
    <s v="Shampoo"/>
    <x v="2"/>
    <s v="Parilux"/>
    <x v="16"/>
    <x v="2"/>
    <x v="2"/>
    <x v="1"/>
    <n v="357"/>
    <n v="2142"/>
    <n v="889"/>
    <n v="5341"/>
    <n v="4711"/>
    <n v="28252"/>
  </r>
  <r>
    <s v="Shampoo"/>
    <x v="2"/>
    <s v="Parilux"/>
    <x v="16"/>
    <x v="2"/>
    <x v="2"/>
    <x v="2"/>
    <n v="238"/>
    <n v="1442"/>
    <n v="1127"/>
    <n v="6783"/>
    <n v="4620"/>
    <n v="27741"/>
  </r>
  <r>
    <s v="Shampoo"/>
    <x v="2"/>
    <s v="Parilux"/>
    <x v="16"/>
    <x v="2"/>
    <x v="2"/>
    <x v="3"/>
    <n v="105"/>
    <n v="616"/>
    <n v="1232"/>
    <n v="7399"/>
    <n v="4564"/>
    <n v="27405"/>
  </r>
  <r>
    <s v="Shampoo"/>
    <x v="2"/>
    <s v="Parilux"/>
    <x v="16"/>
    <x v="2"/>
    <x v="2"/>
    <x v="4"/>
    <n v="315"/>
    <n v="1890"/>
    <n v="1547"/>
    <n v="9289"/>
    <n v="4494"/>
    <n v="26985"/>
  </r>
  <r>
    <s v="Shampoo"/>
    <x v="2"/>
    <s v="Parilux"/>
    <x v="16"/>
    <x v="2"/>
    <x v="2"/>
    <x v="5"/>
    <n v="427"/>
    <n v="2576"/>
    <n v="1974"/>
    <n v="11865"/>
    <n v="4718"/>
    <n v="28343"/>
  </r>
  <r>
    <s v="Shampoo"/>
    <x v="2"/>
    <s v="Parilux"/>
    <x v="16"/>
    <x v="2"/>
    <x v="2"/>
    <x v="6"/>
    <n v="343"/>
    <n v="2051"/>
    <n v="2317"/>
    <n v="13916"/>
    <n v="4592"/>
    <n v="27566"/>
  </r>
  <r>
    <s v="Shampoo"/>
    <x v="2"/>
    <s v="Parilux"/>
    <x v="16"/>
    <x v="2"/>
    <x v="2"/>
    <x v="7"/>
    <n v="441"/>
    <n v="2618"/>
    <n v="2758"/>
    <n v="16534"/>
    <n v="4641"/>
    <n v="27832"/>
  </r>
  <r>
    <s v="Shampoo"/>
    <x v="2"/>
    <s v="Parilux"/>
    <x v="16"/>
    <x v="2"/>
    <x v="2"/>
    <x v="8"/>
    <n v="210"/>
    <n v="1260"/>
    <n v="2968"/>
    <n v="17794"/>
    <n v="4193"/>
    <n v="25151"/>
  </r>
  <r>
    <s v="Shampoo"/>
    <x v="2"/>
    <s v="Parilux"/>
    <x v="16"/>
    <x v="2"/>
    <x v="2"/>
    <x v="9"/>
    <n v="210"/>
    <n v="1246"/>
    <n v="3178"/>
    <n v="19040"/>
    <n v="3997"/>
    <n v="23947"/>
  </r>
  <r>
    <s v="Shampoo"/>
    <x v="2"/>
    <s v="Parilux"/>
    <x v="16"/>
    <x v="2"/>
    <x v="2"/>
    <x v="10"/>
    <n v="245"/>
    <n v="1470"/>
    <n v="3423"/>
    <n v="20510"/>
    <n v="3962"/>
    <n v="23737"/>
  </r>
  <r>
    <s v="Shampoo"/>
    <x v="2"/>
    <s v="Parilux"/>
    <x v="16"/>
    <x v="2"/>
    <x v="2"/>
    <x v="11"/>
    <n v="343"/>
    <n v="2037"/>
    <n v="3766"/>
    <n v="22547"/>
    <n v="3766"/>
    <n v="22547"/>
  </r>
  <r>
    <s v="Shampoo"/>
    <x v="2"/>
    <s v="Parilux"/>
    <x v="16"/>
    <x v="2"/>
    <x v="3"/>
    <x v="0"/>
    <n v="245"/>
    <n v="1491"/>
    <n v="245"/>
    <n v="1491"/>
    <n v="3479"/>
    <n v="20839"/>
  </r>
  <r>
    <s v="Shampoo"/>
    <x v="2"/>
    <s v="Parilux"/>
    <x v="16"/>
    <x v="2"/>
    <x v="3"/>
    <x v="1"/>
    <n v="329"/>
    <n v="1967"/>
    <n v="574"/>
    <n v="3458"/>
    <n v="3451"/>
    <n v="20664"/>
  </r>
  <r>
    <s v="Shampoo"/>
    <x v="2"/>
    <s v="Parilux"/>
    <x v="16"/>
    <x v="2"/>
    <x v="3"/>
    <x v="2"/>
    <n v="273"/>
    <n v="1652"/>
    <n v="847"/>
    <n v="5110"/>
    <n v="3486"/>
    <n v="20874"/>
  </r>
  <r>
    <s v="Shampoo"/>
    <x v="2"/>
    <s v="Parilux"/>
    <x v="16"/>
    <x v="2"/>
    <x v="3"/>
    <x v="3"/>
    <n v="448"/>
    <n v="2688"/>
    <n v="1295"/>
    <n v="7798"/>
    <n v="3829"/>
    <n v="22946"/>
  </r>
  <r>
    <s v="Shampoo"/>
    <x v="2"/>
    <s v="Parilux"/>
    <x v="16"/>
    <x v="2"/>
    <x v="3"/>
    <x v="4"/>
    <n v="266"/>
    <n v="1575"/>
    <n v="1561"/>
    <n v="9373"/>
    <n v="3780"/>
    <n v="22631"/>
  </r>
  <r>
    <s v="Shampoo"/>
    <x v="2"/>
    <s v="Parilux"/>
    <x v="16"/>
    <x v="2"/>
    <x v="3"/>
    <x v="5"/>
    <n v="504"/>
    <n v="3038"/>
    <n v="2065"/>
    <n v="12411"/>
    <n v="3857"/>
    <n v="23093"/>
  </r>
  <r>
    <s v="Shampoo"/>
    <x v="2"/>
    <s v="Parilux"/>
    <x v="16"/>
    <x v="2"/>
    <x v="3"/>
    <x v="6"/>
    <n v="119"/>
    <n v="721"/>
    <n v="2184"/>
    <n v="13132"/>
    <n v="3633"/>
    <n v="21763"/>
  </r>
  <r>
    <s v="Shampoo"/>
    <x v="2"/>
    <s v="Parilux"/>
    <x v="16"/>
    <x v="2"/>
    <x v="3"/>
    <x v="7"/>
    <n v="602"/>
    <n v="3584"/>
    <n v="2786"/>
    <n v="16716"/>
    <n v="3794"/>
    <n v="22729"/>
  </r>
  <r>
    <s v="Shampoo"/>
    <x v="2"/>
    <s v="Parilux"/>
    <x v="16"/>
    <x v="2"/>
    <x v="3"/>
    <x v="8"/>
    <n v="280"/>
    <n v="1659"/>
    <n v="3066"/>
    <n v="18375"/>
    <n v="3864"/>
    <n v="23128"/>
  </r>
  <r>
    <s v="Shampoo"/>
    <x v="2"/>
    <s v="Parilux"/>
    <x v="16"/>
    <x v="2"/>
    <x v="3"/>
    <x v="9"/>
    <n v="399"/>
    <n v="2380"/>
    <n v="3465"/>
    <n v="20755"/>
    <n v="4053"/>
    <n v="24262"/>
  </r>
  <r>
    <s v="Shampoo"/>
    <x v="2"/>
    <s v="Parilux"/>
    <x v="16"/>
    <x v="2"/>
    <x v="3"/>
    <x v="10"/>
    <n v="623"/>
    <n v="3717"/>
    <n v="4088"/>
    <n v="24472"/>
    <n v="4431"/>
    <n v="26509"/>
  </r>
  <r>
    <s v="Shampoo"/>
    <x v="2"/>
    <s v="Parilux"/>
    <x v="16"/>
    <x v="2"/>
    <x v="3"/>
    <x v="11"/>
    <n v="399"/>
    <n v="2471"/>
    <n v="4487"/>
    <n v="26943"/>
    <n v="4487"/>
    <n v="26943"/>
  </r>
  <r>
    <s v="Shampoo"/>
    <x v="2"/>
    <s v="Parilux"/>
    <x v="16"/>
    <x v="2"/>
    <x v="4"/>
    <x v="0"/>
    <n v="539"/>
    <n v="3479"/>
    <n v="539"/>
    <n v="3479"/>
    <n v="4781"/>
    <n v="28931"/>
  </r>
  <r>
    <s v="Shampoo"/>
    <x v="2"/>
    <s v="Parilux"/>
    <x v="16"/>
    <x v="2"/>
    <x v="4"/>
    <x v="1"/>
    <n v="119"/>
    <n v="777"/>
    <n v="658"/>
    <n v="4256"/>
    <n v="4571"/>
    <n v="27741"/>
  </r>
  <r>
    <s v="Shampoo"/>
    <x v="2"/>
    <s v="Parilux"/>
    <x v="16"/>
    <x v="2"/>
    <x v="4"/>
    <x v="2"/>
    <n v="378"/>
    <n v="2464"/>
    <n v="1036"/>
    <n v="6720"/>
    <n v="4676"/>
    <n v="28553"/>
  </r>
  <r>
    <s v="Shampoo"/>
    <x v="2"/>
    <s v="Parilux"/>
    <x v="16"/>
    <x v="2"/>
    <x v="4"/>
    <x v="3"/>
    <n v="287"/>
    <n v="1855"/>
    <n v="1323"/>
    <n v="8575"/>
    <n v="4515"/>
    <n v="27720"/>
  </r>
  <r>
    <s v="Shampoo"/>
    <x v="2"/>
    <s v="Parilux"/>
    <x v="16"/>
    <x v="2"/>
    <x v="4"/>
    <x v="4"/>
    <n v="588"/>
    <n v="3829"/>
    <n v="1911"/>
    <n v="12404"/>
    <n v="4837"/>
    <n v="29974"/>
  </r>
  <r>
    <s v="Shampoo"/>
    <x v="2"/>
    <s v="Parilux"/>
    <x v="16"/>
    <x v="2"/>
    <x v="4"/>
    <x v="5"/>
    <n v="609"/>
    <n v="3927"/>
    <n v="2520"/>
    <n v="16331"/>
    <n v="4942"/>
    <n v="30863"/>
  </r>
  <r>
    <s v="Shampoo"/>
    <x v="2"/>
    <s v="Parilux"/>
    <x v="16"/>
    <x v="2"/>
    <x v="4"/>
    <x v="6"/>
    <n v="385"/>
    <n v="2485"/>
    <n v="2905"/>
    <n v="18816"/>
    <n v="5208"/>
    <n v="32627"/>
  </r>
  <r>
    <s v="Shampoo"/>
    <x v="2"/>
    <s v="Parilux"/>
    <x v="16"/>
    <x v="2"/>
    <x v="4"/>
    <x v="7"/>
    <n v="434"/>
    <n v="2807"/>
    <n v="3339"/>
    <n v="21623"/>
    <n v="5040"/>
    <n v="31850"/>
  </r>
  <r>
    <s v="Shampoo"/>
    <x v="2"/>
    <s v="Parilux"/>
    <x v="16"/>
    <x v="2"/>
    <x v="4"/>
    <x v="8"/>
    <n v="273"/>
    <n v="1750"/>
    <n v="3612"/>
    <n v="23373"/>
    <n v="5033"/>
    <n v="31941"/>
  </r>
  <r>
    <s v="Shampoo"/>
    <x v="2"/>
    <s v="Parilux"/>
    <x v="16"/>
    <x v="2"/>
    <x v="4"/>
    <x v="9"/>
    <n v="441"/>
    <n v="2863"/>
    <n v="4053"/>
    <n v="26236"/>
    <n v="5075"/>
    <n v="32424"/>
  </r>
  <r>
    <s v="Shampoo"/>
    <x v="2"/>
    <s v="Parilux"/>
    <x v="16"/>
    <x v="2"/>
    <x v="4"/>
    <x v="10"/>
    <n v="420"/>
    <n v="2737"/>
    <n v="4473"/>
    <n v="28973"/>
    <n v="4872"/>
    <n v="31444"/>
  </r>
  <r>
    <s v="Shampoo"/>
    <x v="2"/>
    <s v="Parilux"/>
    <x v="16"/>
    <x v="2"/>
    <x v="4"/>
    <x v="11"/>
    <n v="336"/>
    <n v="2191"/>
    <n v="4809"/>
    <n v="31164"/>
    <n v="4809"/>
    <n v="31164"/>
  </r>
  <r>
    <s v="Shampoo"/>
    <x v="2"/>
    <s v="Parilux"/>
    <x v="16"/>
    <x v="2"/>
    <x v="5"/>
    <x v="0"/>
    <n v="553"/>
    <n v="3598"/>
    <n v="553"/>
    <n v="3598"/>
    <n v="4823"/>
    <n v="31283"/>
  </r>
  <r>
    <s v="Shampoo"/>
    <x v="2"/>
    <s v="Parilux"/>
    <x v="16"/>
    <x v="2"/>
    <x v="5"/>
    <x v="1"/>
    <n v="420"/>
    <n v="2716"/>
    <n v="973"/>
    <n v="6314"/>
    <n v="5124"/>
    <n v="33222"/>
  </r>
  <r>
    <s v="Shampoo"/>
    <x v="2"/>
    <s v="Parilux"/>
    <x v="16"/>
    <x v="2"/>
    <x v="5"/>
    <x v="2"/>
    <n v="805"/>
    <n v="5194"/>
    <n v="1778"/>
    <n v="11508"/>
    <n v="5551"/>
    <n v="35952"/>
  </r>
  <r>
    <s v="Shampoo"/>
    <x v="3"/>
    <s v="Apex Trading Co."/>
    <x v="17"/>
    <x v="0"/>
    <x v="0"/>
    <x v="0"/>
    <n v="2233"/>
    <n v="89145"/>
    <n v="2233"/>
    <n v="89145"/>
    <n v="2233"/>
    <n v="89145"/>
  </r>
  <r>
    <s v="Shampoo"/>
    <x v="3"/>
    <s v="Apex Trading Co."/>
    <x v="17"/>
    <x v="0"/>
    <x v="0"/>
    <x v="1"/>
    <n v="16695"/>
    <n v="66605"/>
    <n v="18928"/>
    <n v="155750"/>
    <n v="18928"/>
    <n v="155750"/>
  </r>
  <r>
    <s v="Shampoo"/>
    <x v="3"/>
    <s v="Apex Trading Co."/>
    <x v="17"/>
    <x v="0"/>
    <x v="0"/>
    <x v="2"/>
    <n v="2401"/>
    <n v="9590"/>
    <n v="21329"/>
    <n v="165340"/>
    <n v="21329"/>
    <n v="165340"/>
  </r>
  <r>
    <s v="Shampoo"/>
    <x v="3"/>
    <s v="Apex Trading Co."/>
    <x v="17"/>
    <x v="0"/>
    <x v="0"/>
    <x v="3"/>
    <n v="2163"/>
    <n v="8617"/>
    <n v="23492"/>
    <n v="173957"/>
    <n v="23492"/>
    <n v="173957"/>
  </r>
  <r>
    <s v="Shampoo"/>
    <x v="3"/>
    <s v="Apex Trading Co."/>
    <x v="17"/>
    <x v="0"/>
    <x v="0"/>
    <x v="4"/>
    <n v="2016"/>
    <n v="8036"/>
    <n v="25508"/>
    <n v="181993"/>
    <n v="25508"/>
    <n v="181993"/>
  </r>
  <r>
    <s v="Shampoo"/>
    <x v="3"/>
    <s v="Apex Trading Co."/>
    <x v="17"/>
    <x v="0"/>
    <x v="0"/>
    <x v="5"/>
    <n v="23065"/>
    <n v="9212"/>
    <n v="48573"/>
    <n v="191205"/>
    <n v="48573"/>
    <n v="191205"/>
  </r>
  <r>
    <s v="Shampoo"/>
    <x v="3"/>
    <s v="Apex Trading Co."/>
    <x v="17"/>
    <x v="0"/>
    <x v="0"/>
    <x v="6"/>
    <n v="17885"/>
    <n v="71295"/>
    <n v="66458"/>
    <n v="262500"/>
    <n v="66458"/>
    <n v="262500"/>
  </r>
  <r>
    <s v="Shampoo"/>
    <x v="3"/>
    <s v="Apex Trading Co."/>
    <x v="17"/>
    <x v="0"/>
    <x v="0"/>
    <x v="7"/>
    <n v="2422"/>
    <n v="96635"/>
    <n v="68880"/>
    <n v="359135"/>
    <n v="68880"/>
    <n v="359135"/>
  </r>
  <r>
    <s v="Shampoo"/>
    <x v="3"/>
    <s v="Apex Trading Co."/>
    <x v="17"/>
    <x v="0"/>
    <x v="0"/>
    <x v="8"/>
    <n v="2198"/>
    <n v="8764"/>
    <n v="71078"/>
    <n v="367899"/>
    <n v="71078"/>
    <n v="367899"/>
  </r>
  <r>
    <s v="Shampoo"/>
    <x v="3"/>
    <s v="Apex Trading Co."/>
    <x v="17"/>
    <x v="0"/>
    <x v="0"/>
    <x v="9"/>
    <n v="17745"/>
    <n v="70875"/>
    <n v="88823"/>
    <n v="438774"/>
    <n v="88823"/>
    <n v="438774"/>
  </r>
  <r>
    <s v="Shampoo"/>
    <x v="3"/>
    <s v="Apex Trading Co."/>
    <x v="17"/>
    <x v="0"/>
    <x v="0"/>
    <x v="10"/>
    <n v="17885"/>
    <n v="71295"/>
    <n v="106708"/>
    <n v="510069"/>
    <n v="106708"/>
    <n v="510069"/>
  </r>
  <r>
    <s v="Shampoo"/>
    <x v="3"/>
    <s v="Apex Trading Co."/>
    <x v="17"/>
    <x v="0"/>
    <x v="0"/>
    <x v="11"/>
    <n v="24325"/>
    <n v="9702"/>
    <n v="131033"/>
    <n v="519771"/>
    <n v="131033"/>
    <n v="519771"/>
  </r>
  <r>
    <s v="Shampoo"/>
    <x v="3"/>
    <s v="Apex Trading Co."/>
    <x v="17"/>
    <x v="0"/>
    <x v="1"/>
    <x v="0"/>
    <n v="4627"/>
    <n v="18494"/>
    <n v="4627"/>
    <n v="18494"/>
    <n v="133427"/>
    <n v="449120"/>
  </r>
  <r>
    <s v="Shampoo"/>
    <x v="3"/>
    <s v="Apex Trading Co."/>
    <x v="17"/>
    <x v="0"/>
    <x v="1"/>
    <x v="1"/>
    <n v="3696"/>
    <n v="14735"/>
    <n v="8323"/>
    <n v="33229"/>
    <n v="120428"/>
    <n v="397250"/>
  </r>
  <r>
    <s v="Shampoo"/>
    <x v="3"/>
    <s v="Apex Trading Co."/>
    <x v="17"/>
    <x v="0"/>
    <x v="1"/>
    <x v="2"/>
    <n v="3878"/>
    <n v="15498"/>
    <n v="12201"/>
    <n v="48727"/>
    <n v="121905"/>
    <n v="403158"/>
  </r>
  <r>
    <s v="Shampoo"/>
    <x v="3"/>
    <s v="Apex Trading Co."/>
    <x v="17"/>
    <x v="0"/>
    <x v="1"/>
    <x v="3"/>
    <n v="3619"/>
    <n v="14441"/>
    <n v="15820"/>
    <n v="63168"/>
    <n v="123361"/>
    <n v="408982"/>
  </r>
  <r>
    <s v="Shampoo"/>
    <x v="3"/>
    <s v="Apex Trading Co."/>
    <x v="17"/>
    <x v="0"/>
    <x v="1"/>
    <x v="4"/>
    <n v="3906"/>
    <n v="15575"/>
    <n v="19726"/>
    <n v="78743"/>
    <n v="125251"/>
    <n v="416521"/>
  </r>
  <r>
    <s v="Shampoo"/>
    <x v="3"/>
    <s v="Apex Trading Co."/>
    <x v="17"/>
    <x v="0"/>
    <x v="1"/>
    <x v="5"/>
    <n v="3017"/>
    <n v="12061"/>
    <n v="22743"/>
    <n v="90804"/>
    <n v="105203"/>
    <n v="419370"/>
  </r>
  <r>
    <s v="Shampoo"/>
    <x v="3"/>
    <s v="Apex Trading Co."/>
    <x v="17"/>
    <x v="0"/>
    <x v="1"/>
    <x v="6"/>
    <n v="3801"/>
    <n v="15169"/>
    <n v="26544"/>
    <n v="105973"/>
    <n v="91119"/>
    <n v="363244"/>
  </r>
  <r>
    <s v="Shampoo"/>
    <x v="3"/>
    <s v="Apex Trading Co."/>
    <x v="17"/>
    <x v="0"/>
    <x v="1"/>
    <x v="7"/>
    <n v="3353"/>
    <n v="13412"/>
    <n v="29897"/>
    <n v="119385"/>
    <n v="92050"/>
    <n v="280021"/>
  </r>
  <r>
    <s v="Shampoo"/>
    <x v="3"/>
    <s v="Apex Trading Co."/>
    <x v="17"/>
    <x v="0"/>
    <x v="1"/>
    <x v="8"/>
    <n v="3066"/>
    <n v="12236"/>
    <n v="32963"/>
    <n v="131621"/>
    <n v="92918"/>
    <n v="283493"/>
  </r>
  <r>
    <s v="Shampoo"/>
    <x v="3"/>
    <s v="Apex Trading Co."/>
    <x v="17"/>
    <x v="0"/>
    <x v="1"/>
    <x v="9"/>
    <n v="3633"/>
    <n v="14511"/>
    <n v="36596"/>
    <n v="146132"/>
    <n v="78806"/>
    <n v="227129"/>
  </r>
  <r>
    <s v="Shampoo"/>
    <x v="3"/>
    <s v="Apex Trading Co."/>
    <x v="17"/>
    <x v="0"/>
    <x v="1"/>
    <x v="10"/>
    <n v="3444"/>
    <n v="13762"/>
    <n v="40040"/>
    <n v="159894"/>
    <n v="64365"/>
    <n v="169596"/>
  </r>
  <r>
    <s v="Shampoo"/>
    <x v="3"/>
    <s v="Apex Trading Co."/>
    <x v="17"/>
    <x v="0"/>
    <x v="1"/>
    <x v="11"/>
    <n v="3311"/>
    <n v="13223"/>
    <n v="43351"/>
    <n v="173117"/>
    <n v="43351"/>
    <n v="173117"/>
  </r>
  <r>
    <s v="Shampoo"/>
    <x v="3"/>
    <s v="Apex Trading Co."/>
    <x v="17"/>
    <x v="0"/>
    <x v="2"/>
    <x v="0"/>
    <n v="58065"/>
    <n v="23184"/>
    <n v="58065"/>
    <n v="23184"/>
    <n v="96789"/>
    <n v="177807"/>
  </r>
  <r>
    <s v="Shampoo"/>
    <x v="3"/>
    <s v="Apex Trading Co."/>
    <x v="17"/>
    <x v="0"/>
    <x v="2"/>
    <x v="1"/>
    <n v="48615"/>
    <n v="193935"/>
    <n v="106680"/>
    <n v="217119"/>
    <n v="141708"/>
    <n v="357007"/>
  </r>
  <r>
    <s v="Shampoo"/>
    <x v="3"/>
    <s v="Apex Trading Co."/>
    <x v="17"/>
    <x v="0"/>
    <x v="2"/>
    <x v="2"/>
    <n v="71715"/>
    <n v="28623"/>
    <n v="178395"/>
    <n v="245742"/>
    <n v="209545"/>
    <n v="370132"/>
  </r>
  <r>
    <s v="Shampoo"/>
    <x v="3"/>
    <s v="Apex Trading Co."/>
    <x v="17"/>
    <x v="0"/>
    <x v="2"/>
    <x v="3"/>
    <n v="46935"/>
    <n v="187425"/>
    <n v="225330"/>
    <n v="433167"/>
    <n v="252861"/>
    <n v="543116"/>
  </r>
  <r>
    <s v="Shampoo"/>
    <x v="3"/>
    <s v="Apex Trading Co."/>
    <x v="17"/>
    <x v="0"/>
    <x v="2"/>
    <x v="4"/>
    <n v="39375"/>
    <n v="15729"/>
    <n v="264705"/>
    <n v="448896"/>
    <n v="288330"/>
    <n v="543270"/>
  </r>
  <r>
    <s v="Shampoo"/>
    <x v="3"/>
    <s v="Apex Trading Co."/>
    <x v="17"/>
    <x v="0"/>
    <x v="2"/>
    <x v="5"/>
    <n v="4158"/>
    <n v="165585"/>
    <n v="268863"/>
    <n v="614481"/>
    <n v="289471"/>
    <n v="696794"/>
  </r>
  <r>
    <s v="Shampoo"/>
    <x v="3"/>
    <s v="Apex Trading Co."/>
    <x v="17"/>
    <x v="0"/>
    <x v="2"/>
    <x v="6"/>
    <n v="5103"/>
    <n v="20391"/>
    <n v="273966"/>
    <n v="634872"/>
    <n v="290773"/>
    <n v="702016"/>
  </r>
  <r>
    <s v="Shampoo"/>
    <x v="3"/>
    <s v="Apex Trading Co."/>
    <x v="17"/>
    <x v="0"/>
    <x v="2"/>
    <x v="7"/>
    <n v="10794"/>
    <n v="430815"/>
    <n v="284760"/>
    <n v="1065687"/>
    <n v="298214"/>
    <n v="1119419"/>
  </r>
  <r>
    <s v="Shampoo"/>
    <x v="3"/>
    <s v="Apex Trading Co."/>
    <x v="17"/>
    <x v="0"/>
    <x v="2"/>
    <x v="8"/>
    <n v="59535"/>
    <n v="237615"/>
    <n v="344295"/>
    <n v="1303302"/>
    <n v="354683"/>
    <n v="1344798"/>
  </r>
  <r>
    <s v="Shampoo"/>
    <x v="3"/>
    <s v="Apex Trading Co."/>
    <x v="17"/>
    <x v="0"/>
    <x v="2"/>
    <x v="9"/>
    <n v="4935"/>
    <n v="197085"/>
    <n v="349230"/>
    <n v="1500387"/>
    <n v="355985"/>
    <n v="1527372"/>
  </r>
  <r>
    <s v="Shampoo"/>
    <x v="3"/>
    <s v="Apex Trading Co."/>
    <x v="17"/>
    <x v="0"/>
    <x v="2"/>
    <x v="10"/>
    <n v="3570"/>
    <n v="142695"/>
    <n v="352800"/>
    <n v="1643082"/>
    <n v="356111"/>
    <n v="1656305"/>
  </r>
  <r>
    <s v="Shampoo"/>
    <x v="3"/>
    <s v="Apex Trading Co."/>
    <x v="17"/>
    <x v="0"/>
    <x v="2"/>
    <x v="11"/>
    <n v="42735"/>
    <n v="17052"/>
    <n v="395535"/>
    <n v="1660134"/>
    <n v="395535"/>
    <n v="1660134"/>
  </r>
  <r>
    <s v="Shampoo"/>
    <x v="3"/>
    <s v="Apex Trading Co."/>
    <x v="17"/>
    <x v="0"/>
    <x v="3"/>
    <x v="0"/>
    <n v="61341"/>
    <n v="245686"/>
    <n v="61341"/>
    <n v="245686"/>
    <n v="398811"/>
    <n v="1882636"/>
  </r>
  <r>
    <s v="Shampoo"/>
    <x v="3"/>
    <s v="Apex Trading Co."/>
    <x v="17"/>
    <x v="0"/>
    <x v="3"/>
    <x v="1"/>
    <n v="65527"/>
    <n v="262269"/>
    <n v="126868"/>
    <n v="507955"/>
    <n v="415723"/>
    <n v="1950970"/>
  </r>
  <r>
    <s v="Shampoo"/>
    <x v="3"/>
    <s v="Apex Trading Co."/>
    <x v="17"/>
    <x v="0"/>
    <x v="3"/>
    <x v="2"/>
    <n v="72772"/>
    <n v="289961"/>
    <n v="199640"/>
    <n v="797916"/>
    <n v="416780"/>
    <n v="2212308"/>
  </r>
  <r>
    <s v="Shampoo"/>
    <x v="3"/>
    <s v="Apex Trading Co."/>
    <x v="17"/>
    <x v="0"/>
    <x v="3"/>
    <x v="3"/>
    <n v="75509"/>
    <n v="301231"/>
    <n v="275149"/>
    <n v="1099147"/>
    <n v="445354"/>
    <n v="2326114"/>
  </r>
  <r>
    <s v="Shampoo"/>
    <x v="3"/>
    <s v="Apex Trading Co."/>
    <x v="17"/>
    <x v="0"/>
    <x v="3"/>
    <x v="4"/>
    <n v="59731"/>
    <n v="238602"/>
    <n v="334880"/>
    <n v="1337749"/>
    <n v="465710"/>
    <n v="2548987"/>
  </r>
  <r>
    <s v="Shampoo"/>
    <x v="3"/>
    <s v="Apex Trading Co."/>
    <x v="17"/>
    <x v="0"/>
    <x v="3"/>
    <x v="5"/>
    <n v="59892"/>
    <n v="238924"/>
    <n v="394772"/>
    <n v="1576673"/>
    <n v="521444"/>
    <n v="2622326"/>
  </r>
  <r>
    <s v="Shampoo"/>
    <x v="3"/>
    <s v="Apex Trading Co."/>
    <x v="17"/>
    <x v="0"/>
    <x v="3"/>
    <x v="6"/>
    <n v="82271"/>
    <n v="32844"/>
    <n v="477043"/>
    <n v="1609517"/>
    <n v="598612"/>
    <n v="2634779"/>
  </r>
  <r>
    <s v="Shampoo"/>
    <x v="3"/>
    <s v="Apex Trading Co."/>
    <x v="17"/>
    <x v="0"/>
    <x v="3"/>
    <x v="7"/>
    <n v="42504"/>
    <n v="169372"/>
    <n v="519547"/>
    <n v="1778889"/>
    <n v="630322"/>
    <n v="2373336"/>
  </r>
  <r>
    <s v="Shampoo"/>
    <x v="3"/>
    <s v="Apex Trading Co."/>
    <x v="17"/>
    <x v="0"/>
    <x v="3"/>
    <x v="8"/>
    <n v="36064"/>
    <n v="14329"/>
    <n v="555611"/>
    <n v="1793218"/>
    <n v="606851"/>
    <n v="2150050"/>
  </r>
  <r>
    <s v="Shampoo"/>
    <x v="3"/>
    <s v="Apex Trading Co."/>
    <x v="17"/>
    <x v="0"/>
    <x v="3"/>
    <x v="9"/>
    <n v="19803"/>
    <n v="78407"/>
    <n v="575414"/>
    <n v="1871625"/>
    <n v="621719"/>
    <n v="2031372"/>
  </r>
  <r>
    <s v="Shampoo"/>
    <x v="3"/>
    <s v="Apex Trading Co."/>
    <x v="17"/>
    <x v="0"/>
    <x v="3"/>
    <x v="10"/>
    <n v="8694"/>
    <n v="34776"/>
    <n v="584108"/>
    <n v="1906401"/>
    <n v="626843"/>
    <n v="1923453"/>
  </r>
  <r>
    <s v="Shampoo"/>
    <x v="3"/>
    <s v="Apex Trading Co."/>
    <x v="17"/>
    <x v="0"/>
    <x v="3"/>
    <x v="11"/>
    <n v="8211"/>
    <n v="32844"/>
    <n v="592319"/>
    <n v="1939245"/>
    <n v="592319"/>
    <n v="1939245"/>
  </r>
  <r>
    <s v="Shampoo"/>
    <x v="3"/>
    <s v="Apex Trading Co."/>
    <x v="17"/>
    <x v="0"/>
    <x v="4"/>
    <x v="0"/>
    <n v="567"/>
    <n v="2205"/>
    <n v="567"/>
    <n v="2205"/>
    <n v="531545"/>
    <n v="1695764"/>
  </r>
  <r>
    <s v="Shampoo"/>
    <x v="3"/>
    <s v="Apex Trading Co."/>
    <x v="17"/>
    <x v="0"/>
    <x v="4"/>
    <x v="1"/>
    <n v="273"/>
    <n v="1071"/>
    <n v="840"/>
    <n v="3276"/>
    <n v="466291"/>
    <n v="1434566"/>
  </r>
  <r>
    <s v="Shampoo"/>
    <x v="3"/>
    <s v="Apex Trading Co."/>
    <x v="17"/>
    <x v="0"/>
    <x v="4"/>
    <x v="2"/>
    <n v="966"/>
    <n v="3885"/>
    <n v="1806"/>
    <n v="7161"/>
    <n v="394485"/>
    <n v="1148490"/>
  </r>
  <r>
    <s v="Shampoo"/>
    <x v="3"/>
    <s v="Apex Trading Co."/>
    <x v="17"/>
    <x v="0"/>
    <x v="4"/>
    <x v="3"/>
    <n v="609"/>
    <n v="2457"/>
    <n v="2415"/>
    <n v="9618"/>
    <n v="319585"/>
    <n v="849716"/>
  </r>
  <r>
    <s v="Shampoo"/>
    <x v="3"/>
    <s v="Apex Trading Co."/>
    <x v="17"/>
    <x v="0"/>
    <x v="4"/>
    <x v="4"/>
    <n v="777"/>
    <n v="3150"/>
    <n v="3192"/>
    <n v="12768"/>
    <n v="260631"/>
    <n v="614264"/>
  </r>
  <r>
    <s v="Shampoo"/>
    <x v="3"/>
    <s v="Apex Trading Co."/>
    <x v="17"/>
    <x v="0"/>
    <x v="4"/>
    <x v="5"/>
    <n v="441"/>
    <n v="1827"/>
    <n v="3633"/>
    <n v="14595"/>
    <n v="201180"/>
    <n v="377167"/>
  </r>
  <r>
    <s v="Shampoo"/>
    <x v="3"/>
    <s v="Apex Trading Co."/>
    <x v="17"/>
    <x v="0"/>
    <x v="4"/>
    <x v="6"/>
    <n v="567"/>
    <n v="2268"/>
    <n v="4200"/>
    <n v="16863"/>
    <n v="119476"/>
    <n v="346591"/>
  </r>
  <r>
    <s v="Shampoo"/>
    <x v="3"/>
    <s v="Apex Trading Co."/>
    <x v="17"/>
    <x v="0"/>
    <x v="4"/>
    <x v="7"/>
    <n v="210"/>
    <n v="882"/>
    <n v="4410"/>
    <n v="17745"/>
    <n v="77182"/>
    <n v="178101"/>
  </r>
  <r>
    <s v="Shampoo"/>
    <x v="3"/>
    <s v="Apex Trading Co."/>
    <x v="17"/>
    <x v="0"/>
    <x v="4"/>
    <x v="10"/>
    <n v="294"/>
    <n v="1155"/>
    <n v="4704"/>
    <n v="18900"/>
    <n v="12915"/>
    <n v="51744"/>
  </r>
  <r>
    <s v="Shampoo"/>
    <x v="3"/>
    <s v="Apex Trading Co."/>
    <x v="17"/>
    <x v="0"/>
    <x v="4"/>
    <x v="11"/>
    <n v="189"/>
    <n v="756"/>
    <n v="4893"/>
    <n v="19656"/>
    <n v="4893"/>
    <n v="19656"/>
  </r>
  <r>
    <s v="Shampoo"/>
    <x v="3"/>
    <s v="Apex Trading Co."/>
    <x v="17"/>
    <x v="0"/>
    <x v="5"/>
    <x v="1"/>
    <n v="168"/>
    <n v="700"/>
    <n v="168"/>
    <n v="700"/>
    <n v="4221"/>
    <n v="17080"/>
  </r>
  <r>
    <s v="Shampoo"/>
    <x v="3"/>
    <s v="Apex Trading Co."/>
    <x v="17"/>
    <x v="1"/>
    <x v="0"/>
    <x v="0"/>
    <n v="2387"/>
    <n v="9541"/>
    <n v="2387"/>
    <n v="9541"/>
    <n v="2387"/>
    <n v="9541"/>
  </r>
  <r>
    <s v="Shampoo"/>
    <x v="3"/>
    <s v="Apex Trading Co."/>
    <x v="17"/>
    <x v="1"/>
    <x v="0"/>
    <x v="1"/>
    <n v="1967"/>
    <n v="78645"/>
    <n v="4354"/>
    <n v="88186"/>
    <n v="4354"/>
    <n v="88186"/>
  </r>
  <r>
    <s v="Shampoo"/>
    <x v="3"/>
    <s v="Apex Trading Co."/>
    <x v="17"/>
    <x v="1"/>
    <x v="0"/>
    <x v="2"/>
    <n v="1855"/>
    <n v="73955"/>
    <n v="6209"/>
    <n v="162141"/>
    <n v="6209"/>
    <n v="162141"/>
  </r>
  <r>
    <s v="Shampoo"/>
    <x v="3"/>
    <s v="Apex Trading Co."/>
    <x v="17"/>
    <x v="1"/>
    <x v="0"/>
    <x v="3"/>
    <n v="1365"/>
    <n v="54285"/>
    <n v="7574"/>
    <n v="216426"/>
    <n v="7574"/>
    <n v="216426"/>
  </r>
  <r>
    <s v="Shampoo"/>
    <x v="3"/>
    <s v="Apex Trading Co."/>
    <x v="17"/>
    <x v="1"/>
    <x v="0"/>
    <x v="4"/>
    <n v="2373"/>
    <n v="9464"/>
    <n v="9947"/>
    <n v="225890"/>
    <n v="9947"/>
    <n v="225890"/>
  </r>
  <r>
    <s v="Shampoo"/>
    <x v="3"/>
    <s v="Apex Trading Co."/>
    <x v="17"/>
    <x v="1"/>
    <x v="0"/>
    <x v="5"/>
    <n v="2121"/>
    <n v="84595"/>
    <n v="12068"/>
    <n v="310485"/>
    <n v="12068"/>
    <n v="310485"/>
  </r>
  <r>
    <s v="Shampoo"/>
    <x v="3"/>
    <s v="Apex Trading Co."/>
    <x v="17"/>
    <x v="1"/>
    <x v="0"/>
    <x v="6"/>
    <n v="2009"/>
    <n v="79975"/>
    <n v="14077"/>
    <n v="390460"/>
    <n v="14077"/>
    <n v="390460"/>
  </r>
  <r>
    <s v="Shampoo"/>
    <x v="3"/>
    <s v="Apex Trading Co."/>
    <x v="17"/>
    <x v="1"/>
    <x v="0"/>
    <x v="7"/>
    <n v="2338"/>
    <n v="9324"/>
    <n v="16415"/>
    <n v="399784"/>
    <n v="16415"/>
    <n v="399784"/>
  </r>
  <r>
    <s v="Shampoo"/>
    <x v="3"/>
    <s v="Apex Trading Co."/>
    <x v="17"/>
    <x v="1"/>
    <x v="0"/>
    <x v="8"/>
    <n v="1771"/>
    <n v="7084"/>
    <n v="18186"/>
    <n v="406868"/>
    <n v="18186"/>
    <n v="406868"/>
  </r>
  <r>
    <s v="Shampoo"/>
    <x v="3"/>
    <s v="Apex Trading Co."/>
    <x v="17"/>
    <x v="1"/>
    <x v="0"/>
    <x v="9"/>
    <n v="2352"/>
    <n v="9401"/>
    <n v="20538"/>
    <n v="416269"/>
    <n v="20538"/>
    <n v="416269"/>
  </r>
  <r>
    <s v="Shampoo"/>
    <x v="3"/>
    <s v="Apex Trading Co."/>
    <x v="17"/>
    <x v="1"/>
    <x v="0"/>
    <x v="10"/>
    <n v="1603"/>
    <n v="64085"/>
    <n v="22141"/>
    <n v="480354"/>
    <n v="22141"/>
    <n v="480354"/>
  </r>
  <r>
    <s v="Shampoo"/>
    <x v="3"/>
    <s v="Apex Trading Co."/>
    <x v="17"/>
    <x v="1"/>
    <x v="0"/>
    <x v="11"/>
    <n v="16835"/>
    <n v="67305"/>
    <n v="38976"/>
    <n v="547659"/>
    <n v="38976"/>
    <n v="547659"/>
  </r>
  <r>
    <s v="Shampoo"/>
    <x v="3"/>
    <s v="Apex Trading Co."/>
    <x v="17"/>
    <x v="1"/>
    <x v="1"/>
    <x v="0"/>
    <n v="3437"/>
    <n v="13741"/>
    <n v="3437"/>
    <n v="13741"/>
    <n v="40026"/>
    <n v="551859"/>
  </r>
  <r>
    <s v="Shampoo"/>
    <x v="3"/>
    <s v="Apex Trading Co."/>
    <x v="17"/>
    <x v="1"/>
    <x v="1"/>
    <x v="1"/>
    <n v="2975"/>
    <n v="11851"/>
    <n v="6412"/>
    <n v="25592"/>
    <n v="41034"/>
    <n v="485065"/>
  </r>
  <r>
    <s v="Shampoo"/>
    <x v="3"/>
    <s v="Apex Trading Co."/>
    <x v="17"/>
    <x v="1"/>
    <x v="1"/>
    <x v="2"/>
    <n v="2310"/>
    <n v="9233"/>
    <n v="8722"/>
    <n v="34825"/>
    <n v="41489"/>
    <n v="420343"/>
  </r>
  <r>
    <s v="Shampoo"/>
    <x v="3"/>
    <s v="Apex Trading Co."/>
    <x v="17"/>
    <x v="1"/>
    <x v="1"/>
    <x v="3"/>
    <n v="2688"/>
    <n v="10724"/>
    <n v="11410"/>
    <n v="45549"/>
    <n v="42812"/>
    <n v="376782"/>
  </r>
  <r>
    <s v="Shampoo"/>
    <x v="3"/>
    <s v="Apex Trading Co."/>
    <x v="17"/>
    <x v="1"/>
    <x v="1"/>
    <x v="4"/>
    <n v="3514"/>
    <n v="13993"/>
    <n v="14924"/>
    <n v="59542"/>
    <n v="43953"/>
    <n v="381311"/>
  </r>
  <r>
    <s v="Shampoo"/>
    <x v="3"/>
    <s v="Apex Trading Co."/>
    <x v="17"/>
    <x v="1"/>
    <x v="1"/>
    <x v="5"/>
    <n v="3507"/>
    <n v="14014"/>
    <n v="18431"/>
    <n v="73556"/>
    <n v="45339"/>
    <n v="310730"/>
  </r>
  <r>
    <s v="Shampoo"/>
    <x v="3"/>
    <s v="Apex Trading Co."/>
    <x v="17"/>
    <x v="1"/>
    <x v="1"/>
    <x v="6"/>
    <n v="2884"/>
    <n v="11473"/>
    <n v="21315"/>
    <n v="85029"/>
    <n v="46214"/>
    <n v="242228"/>
  </r>
  <r>
    <s v="Shampoo"/>
    <x v="3"/>
    <s v="Apex Trading Co."/>
    <x v="17"/>
    <x v="1"/>
    <x v="1"/>
    <x v="7"/>
    <n v="2849"/>
    <n v="11347"/>
    <n v="24164"/>
    <n v="96376"/>
    <n v="46725"/>
    <n v="244251"/>
  </r>
  <r>
    <s v="Shampoo"/>
    <x v="3"/>
    <s v="Apex Trading Co."/>
    <x v="17"/>
    <x v="1"/>
    <x v="1"/>
    <x v="8"/>
    <n v="2597"/>
    <n v="10353"/>
    <n v="26761"/>
    <n v="106729"/>
    <n v="47551"/>
    <n v="247520"/>
  </r>
  <r>
    <s v="Shampoo"/>
    <x v="3"/>
    <s v="Apex Trading Co."/>
    <x v="17"/>
    <x v="1"/>
    <x v="1"/>
    <x v="9"/>
    <n v="2457"/>
    <n v="9814"/>
    <n v="29218"/>
    <n v="116543"/>
    <n v="47656"/>
    <n v="247933"/>
  </r>
  <r>
    <s v="Shampoo"/>
    <x v="3"/>
    <s v="Apex Trading Co."/>
    <x v="17"/>
    <x v="1"/>
    <x v="1"/>
    <x v="10"/>
    <n v="3360"/>
    <n v="13398"/>
    <n v="32578"/>
    <n v="129941"/>
    <n v="49413"/>
    <n v="197246"/>
  </r>
  <r>
    <s v="Shampoo"/>
    <x v="3"/>
    <s v="Apex Trading Co."/>
    <x v="17"/>
    <x v="1"/>
    <x v="1"/>
    <x v="11"/>
    <n v="2947"/>
    <n v="11746"/>
    <n v="35525"/>
    <n v="141687"/>
    <n v="35525"/>
    <n v="141687"/>
  </r>
  <r>
    <s v="Shampoo"/>
    <x v="3"/>
    <s v="Apex Trading Co."/>
    <x v="17"/>
    <x v="1"/>
    <x v="2"/>
    <x v="0"/>
    <n v="3738"/>
    <n v="14910"/>
    <n v="3738"/>
    <n v="14910"/>
    <n v="35826"/>
    <n v="142856"/>
  </r>
  <r>
    <s v="Shampoo"/>
    <x v="3"/>
    <s v="Apex Trading Co."/>
    <x v="17"/>
    <x v="1"/>
    <x v="2"/>
    <x v="1"/>
    <n v="35175"/>
    <n v="14007"/>
    <n v="38913"/>
    <n v="28917"/>
    <n v="68026"/>
    <n v="145012"/>
  </r>
  <r>
    <s v="Shampoo"/>
    <x v="3"/>
    <s v="Apex Trading Co."/>
    <x v="17"/>
    <x v="1"/>
    <x v="2"/>
    <x v="2"/>
    <n v="5124"/>
    <n v="20475"/>
    <n v="44037"/>
    <n v="49392"/>
    <n v="70840"/>
    <n v="156254"/>
  </r>
  <r>
    <s v="Shampoo"/>
    <x v="3"/>
    <s v="Apex Trading Co."/>
    <x v="17"/>
    <x v="1"/>
    <x v="2"/>
    <x v="3"/>
    <n v="42105"/>
    <n v="167895"/>
    <n v="86142"/>
    <n v="217287"/>
    <n v="110257"/>
    <n v="313425"/>
  </r>
  <r>
    <s v="Shampoo"/>
    <x v="3"/>
    <s v="Apex Trading Co."/>
    <x v="17"/>
    <x v="1"/>
    <x v="2"/>
    <x v="4"/>
    <n v="43365"/>
    <n v="172935"/>
    <n v="129507"/>
    <n v="390222"/>
    <n v="150108"/>
    <n v="472367"/>
  </r>
  <r>
    <s v="Shampoo"/>
    <x v="3"/>
    <s v="Apex Trading Co."/>
    <x v="17"/>
    <x v="1"/>
    <x v="2"/>
    <x v="5"/>
    <n v="4620"/>
    <n v="18438"/>
    <n v="134127"/>
    <n v="408660"/>
    <n v="151221"/>
    <n v="476791"/>
  </r>
  <r>
    <s v="Shampoo"/>
    <x v="3"/>
    <s v="Apex Trading Co."/>
    <x v="17"/>
    <x v="1"/>
    <x v="2"/>
    <x v="6"/>
    <n v="38115"/>
    <n v="152355"/>
    <n v="172242"/>
    <n v="561015"/>
    <n v="186452"/>
    <n v="617673"/>
  </r>
  <r>
    <s v="Shampoo"/>
    <x v="3"/>
    <s v="Apex Trading Co."/>
    <x v="17"/>
    <x v="1"/>
    <x v="2"/>
    <x v="7"/>
    <n v="4242"/>
    <n v="16989"/>
    <n v="176484"/>
    <n v="578004"/>
    <n v="187845"/>
    <n v="623315"/>
  </r>
  <r>
    <s v="Shampoo"/>
    <x v="3"/>
    <s v="Apex Trading Co."/>
    <x v="17"/>
    <x v="1"/>
    <x v="2"/>
    <x v="8"/>
    <n v="4536"/>
    <n v="18081"/>
    <n v="181020"/>
    <n v="596085"/>
    <n v="189784"/>
    <n v="631043"/>
  </r>
  <r>
    <s v="Shampoo"/>
    <x v="3"/>
    <s v="Apex Trading Co."/>
    <x v="17"/>
    <x v="1"/>
    <x v="2"/>
    <x v="9"/>
    <n v="4494"/>
    <n v="17934"/>
    <n v="185514"/>
    <n v="614019"/>
    <n v="191821"/>
    <n v="639163"/>
  </r>
  <r>
    <s v="Shampoo"/>
    <x v="3"/>
    <s v="Apex Trading Co."/>
    <x v="17"/>
    <x v="1"/>
    <x v="2"/>
    <x v="10"/>
    <n v="44835"/>
    <n v="17850"/>
    <n v="230349"/>
    <n v="631869"/>
    <n v="233296"/>
    <n v="643615"/>
  </r>
  <r>
    <s v="Shampoo"/>
    <x v="3"/>
    <s v="Apex Trading Co."/>
    <x v="17"/>
    <x v="1"/>
    <x v="2"/>
    <x v="11"/>
    <n v="40635"/>
    <n v="16212"/>
    <n v="270984"/>
    <n v="648081"/>
    <n v="270984"/>
    <n v="648081"/>
  </r>
  <r>
    <s v="Shampoo"/>
    <x v="3"/>
    <s v="Apex Trading Co."/>
    <x v="17"/>
    <x v="1"/>
    <x v="3"/>
    <x v="0"/>
    <n v="58443"/>
    <n v="233611"/>
    <n v="58443"/>
    <n v="233611"/>
    <n v="325689"/>
    <n v="866782"/>
  </r>
  <r>
    <s v="Shampoo"/>
    <x v="3"/>
    <s v="Apex Trading Co."/>
    <x v="17"/>
    <x v="1"/>
    <x v="3"/>
    <x v="1"/>
    <n v="77119"/>
    <n v="307027"/>
    <n v="135562"/>
    <n v="540638"/>
    <n v="367633"/>
    <n v="1159802"/>
  </r>
  <r>
    <s v="Shampoo"/>
    <x v="3"/>
    <s v="Apex Trading Co."/>
    <x v="17"/>
    <x v="1"/>
    <x v="3"/>
    <x v="2"/>
    <n v="82593"/>
    <n v="329728"/>
    <n v="218155"/>
    <n v="870366"/>
    <n v="445102"/>
    <n v="1469055"/>
  </r>
  <r>
    <s v="Shampoo"/>
    <x v="3"/>
    <s v="Apex Trading Co."/>
    <x v="17"/>
    <x v="1"/>
    <x v="3"/>
    <x v="3"/>
    <n v="81949"/>
    <n v="327313"/>
    <n v="300104"/>
    <n v="1197679"/>
    <n v="484946"/>
    <n v="1628473"/>
  </r>
  <r>
    <s v="Shampoo"/>
    <x v="3"/>
    <s v="Apex Trading Co."/>
    <x v="17"/>
    <x v="1"/>
    <x v="3"/>
    <x v="4"/>
    <n v="8533"/>
    <n v="340837"/>
    <n v="308637"/>
    <n v="1538516"/>
    <n v="450114"/>
    <n v="1796375"/>
  </r>
  <r>
    <s v="Shampoo"/>
    <x v="3"/>
    <s v="Apex Trading Co."/>
    <x v="17"/>
    <x v="1"/>
    <x v="3"/>
    <x v="5"/>
    <n v="68747"/>
    <n v="274666"/>
    <n v="377384"/>
    <n v="1813182"/>
    <n v="514241"/>
    <n v="2052603"/>
  </r>
  <r>
    <s v="Shampoo"/>
    <x v="3"/>
    <s v="Apex Trading Co."/>
    <x v="17"/>
    <x v="1"/>
    <x v="3"/>
    <x v="6"/>
    <n v="89194"/>
    <n v="356132"/>
    <n v="466578"/>
    <n v="2169314"/>
    <n v="565320"/>
    <n v="2256380"/>
  </r>
  <r>
    <s v="Shampoo"/>
    <x v="3"/>
    <s v="Apex Trading Co."/>
    <x v="17"/>
    <x v="1"/>
    <x v="3"/>
    <x v="7"/>
    <n v="52164"/>
    <n v="208173"/>
    <n v="518742"/>
    <n v="2377487"/>
    <n v="613242"/>
    <n v="2447564"/>
  </r>
  <r>
    <s v="Shampoo"/>
    <x v="3"/>
    <s v="Apex Trading Co."/>
    <x v="17"/>
    <x v="1"/>
    <x v="3"/>
    <x v="8"/>
    <n v="32361"/>
    <n v="129444"/>
    <n v="551103"/>
    <n v="2506931"/>
    <n v="641067"/>
    <n v="2558927"/>
  </r>
  <r>
    <s v="Shampoo"/>
    <x v="3"/>
    <s v="Apex Trading Co."/>
    <x v="17"/>
    <x v="1"/>
    <x v="3"/>
    <x v="9"/>
    <n v="19803"/>
    <n v="79534"/>
    <n v="570906"/>
    <n v="2586465"/>
    <n v="656376"/>
    <n v="2620527"/>
  </r>
  <r>
    <s v="Shampoo"/>
    <x v="3"/>
    <s v="Apex Trading Co."/>
    <x v="17"/>
    <x v="1"/>
    <x v="3"/>
    <x v="10"/>
    <n v="805"/>
    <n v="31878"/>
    <n v="571711"/>
    <n v="2618343"/>
    <n v="612346"/>
    <n v="2634555"/>
  </r>
  <r>
    <s v="Shampoo"/>
    <x v="3"/>
    <s v="Apex Trading Co."/>
    <x v="17"/>
    <x v="1"/>
    <x v="3"/>
    <x v="11"/>
    <n v="805"/>
    <n v="3220"/>
    <n v="572516"/>
    <n v="2621563"/>
    <n v="572516"/>
    <n v="2621563"/>
  </r>
  <r>
    <s v="Shampoo"/>
    <x v="3"/>
    <s v="Apex Trading Co."/>
    <x v="17"/>
    <x v="1"/>
    <x v="4"/>
    <x v="0"/>
    <n v="315"/>
    <n v="1281"/>
    <n v="315"/>
    <n v="1281"/>
    <n v="514388"/>
    <n v="2389233"/>
  </r>
  <r>
    <s v="Shampoo"/>
    <x v="3"/>
    <s v="Apex Trading Co."/>
    <x v="17"/>
    <x v="1"/>
    <x v="4"/>
    <x v="1"/>
    <n v="336"/>
    <n v="1344"/>
    <n v="651"/>
    <n v="2625"/>
    <n v="437605"/>
    <n v="2083550"/>
  </r>
  <r>
    <s v="Shampoo"/>
    <x v="3"/>
    <s v="Apex Trading Co."/>
    <x v="17"/>
    <x v="1"/>
    <x v="4"/>
    <x v="2"/>
    <n v="168"/>
    <n v="651"/>
    <n v="819"/>
    <n v="3276"/>
    <n v="355180"/>
    <n v="1754473"/>
  </r>
  <r>
    <s v="Shampoo"/>
    <x v="3"/>
    <s v="Apex Trading Co."/>
    <x v="17"/>
    <x v="1"/>
    <x v="4"/>
    <x v="3"/>
    <n v="294"/>
    <n v="1134"/>
    <n v="1113"/>
    <n v="4410"/>
    <n v="273525"/>
    <n v="1428294"/>
  </r>
  <r>
    <s v="Shampoo"/>
    <x v="3"/>
    <s v="Apex Trading Co."/>
    <x v="17"/>
    <x v="1"/>
    <x v="4"/>
    <x v="4"/>
    <n v="399"/>
    <n v="1617"/>
    <n v="1512"/>
    <n v="6027"/>
    <n v="265391"/>
    <n v="1089074"/>
  </r>
  <r>
    <s v="Shampoo"/>
    <x v="3"/>
    <s v="Apex Trading Co."/>
    <x v="17"/>
    <x v="1"/>
    <x v="4"/>
    <x v="5"/>
    <n v="147"/>
    <n v="651"/>
    <n v="1659"/>
    <n v="6678"/>
    <n v="196791"/>
    <n v="815059"/>
  </r>
  <r>
    <s v="Shampoo"/>
    <x v="3"/>
    <s v="Apex Trading Co."/>
    <x v="17"/>
    <x v="1"/>
    <x v="4"/>
    <x v="6"/>
    <n v="105"/>
    <n v="420"/>
    <n v="1764"/>
    <n v="7098"/>
    <n v="107702"/>
    <n v="459347"/>
  </r>
  <r>
    <s v="Shampoo"/>
    <x v="3"/>
    <s v="Apex Trading Co."/>
    <x v="17"/>
    <x v="1"/>
    <x v="4"/>
    <x v="7"/>
    <n v="147"/>
    <n v="588"/>
    <n v="1911"/>
    <n v="7686"/>
    <n v="55685"/>
    <n v="251762"/>
  </r>
  <r>
    <s v="Shampoo"/>
    <x v="3"/>
    <s v="Apex Trading Co."/>
    <x v="17"/>
    <x v="1"/>
    <x v="4"/>
    <x v="8"/>
    <n v="42"/>
    <n v="147"/>
    <n v="1953"/>
    <n v="7833"/>
    <n v="23366"/>
    <n v="122465"/>
  </r>
  <r>
    <s v="Shampoo"/>
    <x v="3"/>
    <s v="Apex Trading Co."/>
    <x v="17"/>
    <x v="1"/>
    <x v="4"/>
    <x v="10"/>
    <n v="84"/>
    <n v="399"/>
    <n v="2037"/>
    <n v="8232"/>
    <n v="2842"/>
    <n v="11452"/>
  </r>
  <r>
    <s v="Shampoo"/>
    <x v="3"/>
    <s v="Apex Trading Co."/>
    <x v="17"/>
    <x v="1"/>
    <x v="4"/>
    <x v="11"/>
    <n v="84"/>
    <n v="336"/>
    <n v="2121"/>
    <n v="8568"/>
    <n v="2121"/>
    <n v="8568"/>
  </r>
  <r>
    <s v="Shampoo"/>
    <x v="3"/>
    <s v="Apex Trading Co."/>
    <x v="17"/>
    <x v="2"/>
    <x v="0"/>
    <x v="0"/>
    <n v="2009"/>
    <n v="8001"/>
    <n v="2009"/>
    <n v="8001"/>
    <n v="2009"/>
    <n v="8001"/>
  </r>
  <r>
    <s v="Shampoo"/>
    <x v="3"/>
    <s v="Apex Trading Co."/>
    <x v="17"/>
    <x v="2"/>
    <x v="0"/>
    <x v="1"/>
    <n v="16485"/>
    <n v="65765"/>
    <n v="18494"/>
    <n v="73766"/>
    <n v="18494"/>
    <n v="73766"/>
  </r>
  <r>
    <s v="Shampoo"/>
    <x v="3"/>
    <s v="Apex Trading Co."/>
    <x v="17"/>
    <x v="2"/>
    <x v="0"/>
    <x v="2"/>
    <n v="22505"/>
    <n v="89705"/>
    <n v="40999"/>
    <n v="163471"/>
    <n v="40999"/>
    <n v="163471"/>
  </r>
  <r>
    <s v="Shampoo"/>
    <x v="3"/>
    <s v="Apex Trading Co."/>
    <x v="17"/>
    <x v="2"/>
    <x v="0"/>
    <x v="3"/>
    <n v="15365"/>
    <n v="61285"/>
    <n v="56364"/>
    <n v="224756"/>
    <n v="56364"/>
    <n v="224756"/>
  </r>
  <r>
    <s v="Shampoo"/>
    <x v="3"/>
    <s v="Apex Trading Co."/>
    <x v="17"/>
    <x v="2"/>
    <x v="0"/>
    <x v="4"/>
    <n v="23485"/>
    <n v="9359"/>
    <n v="79849"/>
    <n v="234115"/>
    <n v="79849"/>
    <n v="234115"/>
  </r>
  <r>
    <s v="Shampoo"/>
    <x v="3"/>
    <s v="Apex Trading Co."/>
    <x v="17"/>
    <x v="2"/>
    <x v="0"/>
    <x v="5"/>
    <n v="15925"/>
    <n v="63735"/>
    <n v="95774"/>
    <n v="297850"/>
    <n v="95774"/>
    <n v="297850"/>
  </r>
  <r>
    <s v="Shampoo"/>
    <x v="3"/>
    <s v="Apex Trading Co."/>
    <x v="17"/>
    <x v="2"/>
    <x v="0"/>
    <x v="6"/>
    <n v="14525"/>
    <n v="5796"/>
    <n v="110299"/>
    <n v="303646"/>
    <n v="110299"/>
    <n v="303646"/>
  </r>
  <r>
    <s v="Shampoo"/>
    <x v="3"/>
    <s v="Apex Trading Co."/>
    <x v="17"/>
    <x v="2"/>
    <x v="0"/>
    <x v="7"/>
    <n v="16135"/>
    <n v="6447"/>
    <n v="126434"/>
    <n v="310093"/>
    <n v="126434"/>
    <n v="310093"/>
  </r>
  <r>
    <s v="Shampoo"/>
    <x v="3"/>
    <s v="Apex Trading Co."/>
    <x v="17"/>
    <x v="2"/>
    <x v="0"/>
    <x v="8"/>
    <n v="9765"/>
    <n v="3892"/>
    <n v="136199"/>
    <n v="313985"/>
    <n v="136199"/>
    <n v="313985"/>
  </r>
  <r>
    <s v="Shampoo"/>
    <x v="3"/>
    <s v="Apex Trading Co."/>
    <x v="17"/>
    <x v="2"/>
    <x v="0"/>
    <x v="9"/>
    <n v="15155"/>
    <n v="6048"/>
    <n v="151354"/>
    <n v="320033"/>
    <n v="151354"/>
    <n v="320033"/>
  </r>
  <r>
    <s v="Shampoo"/>
    <x v="3"/>
    <s v="Apex Trading Co."/>
    <x v="17"/>
    <x v="2"/>
    <x v="0"/>
    <x v="10"/>
    <n v="11655"/>
    <n v="46515"/>
    <n v="163009"/>
    <n v="366548"/>
    <n v="163009"/>
    <n v="366548"/>
  </r>
  <r>
    <s v="Shampoo"/>
    <x v="3"/>
    <s v="Apex Trading Co."/>
    <x v="17"/>
    <x v="2"/>
    <x v="0"/>
    <x v="11"/>
    <n v="1267"/>
    <n v="50575"/>
    <n v="164276"/>
    <n v="417123"/>
    <n v="164276"/>
    <n v="417123"/>
  </r>
  <r>
    <s v="Shampoo"/>
    <x v="3"/>
    <s v="Apex Trading Co."/>
    <x v="17"/>
    <x v="2"/>
    <x v="1"/>
    <x v="0"/>
    <n v="3059"/>
    <n v="12208"/>
    <n v="3059"/>
    <n v="12208"/>
    <n v="165326"/>
    <n v="421330"/>
  </r>
  <r>
    <s v="Shampoo"/>
    <x v="3"/>
    <s v="Apex Trading Co."/>
    <x v="17"/>
    <x v="2"/>
    <x v="1"/>
    <x v="1"/>
    <n v="3129"/>
    <n v="12460"/>
    <n v="6188"/>
    <n v="24668"/>
    <n v="151970"/>
    <n v="368025"/>
  </r>
  <r>
    <s v="Shampoo"/>
    <x v="3"/>
    <s v="Apex Trading Co."/>
    <x v="17"/>
    <x v="2"/>
    <x v="1"/>
    <x v="2"/>
    <n v="2730"/>
    <n v="10878"/>
    <n v="8918"/>
    <n v="35546"/>
    <n v="132195"/>
    <n v="289198"/>
  </r>
  <r>
    <s v="Shampoo"/>
    <x v="3"/>
    <s v="Apex Trading Co."/>
    <x v="17"/>
    <x v="2"/>
    <x v="1"/>
    <x v="3"/>
    <n v="3920"/>
    <n v="15659"/>
    <n v="12838"/>
    <n v="51205"/>
    <n v="120750"/>
    <n v="243572"/>
  </r>
  <r>
    <s v="Shampoo"/>
    <x v="3"/>
    <s v="Apex Trading Co."/>
    <x v="17"/>
    <x v="2"/>
    <x v="1"/>
    <x v="4"/>
    <n v="3409"/>
    <n v="13622"/>
    <n v="16247"/>
    <n v="64827"/>
    <n v="100674"/>
    <n v="247835"/>
  </r>
  <r>
    <s v="Shampoo"/>
    <x v="3"/>
    <s v="Apex Trading Co."/>
    <x v="17"/>
    <x v="2"/>
    <x v="1"/>
    <x v="5"/>
    <n v="3829"/>
    <n v="15295"/>
    <n v="20076"/>
    <n v="80122"/>
    <n v="88578"/>
    <n v="199395"/>
  </r>
  <r>
    <s v="Shampoo"/>
    <x v="3"/>
    <s v="Apex Trading Co."/>
    <x v="17"/>
    <x v="2"/>
    <x v="1"/>
    <x v="6"/>
    <n v="3591"/>
    <n v="14308"/>
    <n v="23667"/>
    <n v="94430"/>
    <n v="77644"/>
    <n v="207907"/>
  </r>
  <r>
    <s v="Shampoo"/>
    <x v="3"/>
    <s v="Apex Trading Co."/>
    <x v="17"/>
    <x v="2"/>
    <x v="1"/>
    <x v="7"/>
    <n v="2688"/>
    <n v="10738"/>
    <n v="26355"/>
    <n v="105168"/>
    <n v="64197"/>
    <n v="212198"/>
  </r>
  <r>
    <s v="Shampoo"/>
    <x v="3"/>
    <s v="Apex Trading Co."/>
    <x v="17"/>
    <x v="2"/>
    <x v="1"/>
    <x v="8"/>
    <n v="2744"/>
    <n v="10955"/>
    <n v="29099"/>
    <n v="116123"/>
    <n v="57176"/>
    <n v="219261"/>
  </r>
  <r>
    <s v="Shampoo"/>
    <x v="3"/>
    <s v="Apex Trading Co."/>
    <x v="17"/>
    <x v="2"/>
    <x v="1"/>
    <x v="9"/>
    <n v="3241"/>
    <n v="12922"/>
    <n v="32340"/>
    <n v="129045"/>
    <n v="45262"/>
    <n v="226135"/>
  </r>
  <r>
    <s v="Shampoo"/>
    <x v="3"/>
    <s v="Apex Trading Co."/>
    <x v="17"/>
    <x v="2"/>
    <x v="1"/>
    <x v="10"/>
    <n v="2373"/>
    <n v="9464"/>
    <n v="34713"/>
    <n v="138509"/>
    <n v="35980"/>
    <n v="189084"/>
  </r>
  <r>
    <s v="Shampoo"/>
    <x v="3"/>
    <s v="Apex Trading Co."/>
    <x v="17"/>
    <x v="2"/>
    <x v="1"/>
    <x v="11"/>
    <n v="1974"/>
    <n v="7882"/>
    <n v="36687"/>
    <n v="146391"/>
    <n v="36687"/>
    <n v="146391"/>
  </r>
  <r>
    <s v="Shampoo"/>
    <x v="3"/>
    <s v="Apex Trading Co."/>
    <x v="17"/>
    <x v="2"/>
    <x v="2"/>
    <x v="0"/>
    <n v="2835"/>
    <n v="113505"/>
    <n v="2835"/>
    <n v="113505"/>
    <n v="36463"/>
    <n v="247688"/>
  </r>
  <r>
    <s v="Shampoo"/>
    <x v="3"/>
    <s v="Apex Trading Co."/>
    <x v="17"/>
    <x v="2"/>
    <x v="2"/>
    <x v="1"/>
    <n v="2835"/>
    <n v="11277"/>
    <n v="5670"/>
    <n v="124782"/>
    <n v="36169"/>
    <n v="246505"/>
  </r>
  <r>
    <s v="Shampoo"/>
    <x v="3"/>
    <s v="Apex Trading Co."/>
    <x v="17"/>
    <x v="2"/>
    <x v="2"/>
    <x v="2"/>
    <n v="27405"/>
    <n v="10962"/>
    <n v="33075"/>
    <n v="135744"/>
    <n v="60844"/>
    <n v="246589"/>
  </r>
  <r>
    <s v="Shampoo"/>
    <x v="3"/>
    <s v="Apex Trading Co."/>
    <x v="17"/>
    <x v="2"/>
    <x v="2"/>
    <x v="3"/>
    <n v="2898"/>
    <n v="115605"/>
    <n v="35973"/>
    <n v="251349"/>
    <n v="59822"/>
    <n v="346535"/>
  </r>
  <r>
    <s v="Shampoo"/>
    <x v="3"/>
    <s v="Apex Trading Co."/>
    <x v="17"/>
    <x v="2"/>
    <x v="2"/>
    <x v="4"/>
    <n v="2184"/>
    <n v="87045"/>
    <n v="38157"/>
    <n v="338394"/>
    <n v="58597"/>
    <n v="419958"/>
  </r>
  <r>
    <s v="Shampoo"/>
    <x v="3"/>
    <s v="Apex Trading Co."/>
    <x v="17"/>
    <x v="2"/>
    <x v="2"/>
    <x v="5"/>
    <n v="20685"/>
    <n v="8253"/>
    <n v="58842"/>
    <n v="346647"/>
    <n v="75453"/>
    <n v="412916"/>
  </r>
  <r>
    <s v="Shampoo"/>
    <x v="3"/>
    <s v="Apex Trading Co."/>
    <x v="17"/>
    <x v="2"/>
    <x v="2"/>
    <x v="6"/>
    <n v="2667"/>
    <n v="106155"/>
    <n v="61509"/>
    <n v="452802"/>
    <n v="74529"/>
    <n v="504763"/>
  </r>
  <r>
    <s v="Shampoo"/>
    <x v="3"/>
    <s v="Apex Trading Co."/>
    <x v="17"/>
    <x v="2"/>
    <x v="2"/>
    <x v="7"/>
    <n v="1827"/>
    <n v="7266"/>
    <n v="63336"/>
    <n v="460068"/>
    <n v="73668"/>
    <n v="501291"/>
  </r>
  <r>
    <s v="Shampoo"/>
    <x v="3"/>
    <s v="Apex Trading Co."/>
    <x v="17"/>
    <x v="2"/>
    <x v="2"/>
    <x v="8"/>
    <n v="20055"/>
    <n v="8001"/>
    <n v="83391"/>
    <n v="468069"/>
    <n v="90979"/>
    <n v="498337"/>
  </r>
  <r>
    <s v="Shampoo"/>
    <x v="3"/>
    <s v="Apex Trading Co."/>
    <x v="17"/>
    <x v="2"/>
    <x v="2"/>
    <x v="9"/>
    <n v="24675"/>
    <n v="98175"/>
    <n v="108066"/>
    <n v="566244"/>
    <n v="112413"/>
    <n v="583590"/>
  </r>
  <r>
    <s v="Shampoo"/>
    <x v="3"/>
    <s v="Apex Trading Co."/>
    <x v="17"/>
    <x v="2"/>
    <x v="2"/>
    <x v="10"/>
    <n v="3129"/>
    <n v="12432"/>
    <n v="111195"/>
    <n v="578676"/>
    <n v="113169"/>
    <n v="586558"/>
  </r>
  <r>
    <s v="Shampoo"/>
    <x v="3"/>
    <s v="Apex Trading Co."/>
    <x v="17"/>
    <x v="2"/>
    <x v="2"/>
    <x v="11"/>
    <n v="2415"/>
    <n v="9660"/>
    <n v="113610"/>
    <n v="588336"/>
    <n v="113610"/>
    <n v="588336"/>
  </r>
  <r>
    <s v="Shampoo"/>
    <x v="3"/>
    <s v="Apex Trading Co."/>
    <x v="17"/>
    <x v="2"/>
    <x v="3"/>
    <x v="0"/>
    <n v="23345"/>
    <n v="93058"/>
    <n v="23345"/>
    <n v="93058"/>
    <n v="134120"/>
    <n v="567889"/>
  </r>
  <r>
    <s v="Shampoo"/>
    <x v="3"/>
    <s v="Apex Trading Co."/>
    <x v="17"/>
    <x v="2"/>
    <x v="3"/>
    <x v="1"/>
    <n v="29302"/>
    <n v="117047"/>
    <n v="52647"/>
    <n v="210105"/>
    <n v="160587"/>
    <n v="673659"/>
  </r>
  <r>
    <s v="Shampoo"/>
    <x v="3"/>
    <s v="Apex Trading Co."/>
    <x v="17"/>
    <x v="2"/>
    <x v="3"/>
    <x v="2"/>
    <n v="31395"/>
    <n v="125258"/>
    <n v="84042"/>
    <n v="335363"/>
    <n v="164577"/>
    <n v="787955"/>
  </r>
  <r>
    <s v="Shampoo"/>
    <x v="3"/>
    <s v="Apex Trading Co."/>
    <x v="17"/>
    <x v="2"/>
    <x v="3"/>
    <x v="3"/>
    <n v="30912"/>
    <n v="123004"/>
    <n v="114954"/>
    <n v="458367"/>
    <n v="192591"/>
    <n v="795354"/>
  </r>
  <r>
    <s v="Shampoo"/>
    <x v="3"/>
    <s v="Apex Trading Co."/>
    <x v="17"/>
    <x v="2"/>
    <x v="3"/>
    <x v="4"/>
    <n v="38318"/>
    <n v="152467"/>
    <n v="153272"/>
    <n v="610834"/>
    <n v="228725"/>
    <n v="860776"/>
  </r>
  <r>
    <s v="Shampoo"/>
    <x v="3"/>
    <s v="Apex Trading Co."/>
    <x v="17"/>
    <x v="2"/>
    <x v="3"/>
    <x v="5"/>
    <n v="40733"/>
    <n v="162288"/>
    <n v="194005"/>
    <n v="773122"/>
    <n v="248773"/>
    <n v="1014811"/>
  </r>
  <r>
    <s v="Shampoo"/>
    <x v="3"/>
    <s v="Apex Trading Co."/>
    <x v="17"/>
    <x v="2"/>
    <x v="3"/>
    <x v="6"/>
    <n v="30107"/>
    <n v="120267"/>
    <n v="224112"/>
    <n v="893389"/>
    <n v="276213"/>
    <n v="1028923"/>
  </r>
  <r>
    <s v="Shampoo"/>
    <x v="3"/>
    <s v="Apex Trading Co."/>
    <x v="17"/>
    <x v="2"/>
    <x v="3"/>
    <x v="7"/>
    <n v="21735"/>
    <n v="86296"/>
    <n v="245847"/>
    <n v="979685"/>
    <n v="296121"/>
    <n v="1107953"/>
  </r>
  <r>
    <s v="Shampoo"/>
    <x v="3"/>
    <s v="Apex Trading Co."/>
    <x v="17"/>
    <x v="2"/>
    <x v="3"/>
    <x v="8"/>
    <n v="11431"/>
    <n v="46046"/>
    <n v="257278"/>
    <n v="1025731"/>
    <n v="287497"/>
    <n v="1145998"/>
  </r>
  <r>
    <s v="Shampoo"/>
    <x v="3"/>
    <s v="Apex Trading Co."/>
    <x v="17"/>
    <x v="2"/>
    <x v="3"/>
    <x v="9"/>
    <n v="4991"/>
    <n v="19803"/>
    <n v="262269"/>
    <n v="1045534"/>
    <n v="267813"/>
    <n v="1067626"/>
  </r>
  <r>
    <s v="Shampoo"/>
    <x v="3"/>
    <s v="Apex Trading Co."/>
    <x v="17"/>
    <x v="2"/>
    <x v="3"/>
    <x v="10"/>
    <n v="322"/>
    <n v="12719"/>
    <n v="262591"/>
    <n v="1058253"/>
    <n v="265006"/>
    <n v="1067913"/>
  </r>
  <r>
    <s v="Shampoo"/>
    <x v="3"/>
    <s v="Apex Trading Co."/>
    <x v="17"/>
    <x v="2"/>
    <x v="3"/>
    <x v="11"/>
    <n v="1771"/>
    <n v="644"/>
    <n v="264362"/>
    <n v="1058897"/>
    <n v="264362"/>
    <n v="1058897"/>
  </r>
  <r>
    <s v="Shampoo"/>
    <x v="3"/>
    <s v="Apex Trading Co."/>
    <x v="17"/>
    <x v="2"/>
    <x v="4"/>
    <x v="0"/>
    <n v="189"/>
    <n v="693"/>
    <n v="189"/>
    <n v="693"/>
    <n v="241206"/>
    <n v="966532"/>
  </r>
  <r>
    <s v="Shampoo"/>
    <x v="3"/>
    <s v="Apex Trading Co."/>
    <x v="17"/>
    <x v="2"/>
    <x v="4"/>
    <x v="1"/>
    <n v="63"/>
    <n v="315"/>
    <n v="252"/>
    <n v="1008"/>
    <n v="211967"/>
    <n v="849800"/>
  </r>
  <r>
    <s v="Shampoo"/>
    <x v="3"/>
    <s v="Apex Trading Co."/>
    <x v="17"/>
    <x v="2"/>
    <x v="4"/>
    <x v="3"/>
    <n v="42"/>
    <n v="210"/>
    <n v="294"/>
    <n v="1218"/>
    <n v="149702"/>
    <n v="601748"/>
  </r>
  <r>
    <s v="Shampoo"/>
    <x v="3"/>
    <s v="Apex Trading Co."/>
    <x v="17"/>
    <x v="2"/>
    <x v="4"/>
    <x v="4"/>
    <n v="63"/>
    <n v="273"/>
    <n v="357"/>
    <n v="1491"/>
    <n v="111447"/>
    <n v="449554"/>
  </r>
  <r>
    <s v="Shampoo"/>
    <x v="3"/>
    <s v="Apex Trading Co."/>
    <x v="17"/>
    <x v="2"/>
    <x v="4"/>
    <x v="5"/>
    <n v="63"/>
    <n v="273"/>
    <n v="420"/>
    <n v="1764"/>
    <n v="70777"/>
    <n v="287539"/>
  </r>
  <r>
    <s v="Shampoo"/>
    <x v="3"/>
    <s v="Badoa"/>
    <x v="18"/>
    <x v="0"/>
    <x v="0"/>
    <x v="0"/>
    <n v="1204"/>
    <n v="6559"/>
    <n v="1204"/>
    <n v="6559"/>
    <n v="1204"/>
    <n v="6559"/>
  </r>
  <r>
    <s v="Shampoo"/>
    <x v="3"/>
    <s v="Badoa"/>
    <x v="18"/>
    <x v="0"/>
    <x v="0"/>
    <x v="1"/>
    <n v="7525"/>
    <n v="4109"/>
    <n v="8729"/>
    <n v="10668"/>
    <n v="8729"/>
    <n v="10668"/>
  </r>
  <r>
    <s v="Shampoo"/>
    <x v="3"/>
    <s v="Badoa"/>
    <x v="18"/>
    <x v="0"/>
    <x v="0"/>
    <x v="2"/>
    <n v="1414"/>
    <n v="77035"/>
    <n v="10143"/>
    <n v="87703"/>
    <n v="10143"/>
    <n v="87703"/>
  </r>
  <r>
    <s v="Shampoo"/>
    <x v="3"/>
    <s v="Badoa"/>
    <x v="18"/>
    <x v="0"/>
    <x v="0"/>
    <x v="3"/>
    <n v="1911"/>
    <n v="104055"/>
    <n v="12054"/>
    <n v="191758"/>
    <n v="12054"/>
    <n v="191758"/>
  </r>
  <r>
    <s v="Shampoo"/>
    <x v="3"/>
    <s v="Badoa"/>
    <x v="18"/>
    <x v="0"/>
    <x v="0"/>
    <x v="4"/>
    <n v="9905"/>
    <n v="54075"/>
    <n v="21959"/>
    <n v="245833"/>
    <n v="21959"/>
    <n v="245833"/>
  </r>
  <r>
    <s v="Shampoo"/>
    <x v="3"/>
    <s v="Badoa"/>
    <x v="18"/>
    <x v="0"/>
    <x v="0"/>
    <x v="5"/>
    <n v="1211"/>
    <n v="65975"/>
    <n v="23170"/>
    <n v="311808"/>
    <n v="23170"/>
    <n v="311808"/>
  </r>
  <r>
    <s v="Shampoo"/>
    <x v="3"/>
    <s v="Badoa"/>
    <x v="18"/>
    <x v="0"/>
    <x v="0"/>
    <x v="6"/>
    <n v="10535"/>
    <n v="57435"/>
    <n v="33705"/>
    <n v="369243"/>
    <n v="33705"/>
    <n v="369243"/>
  </r>
  <r>
    <s v="Shampoo"/>
    <x v="3"/>
    <s v="Badoa"/>
    <x v="18"/>
    <x v="0"/>
    <x v="0"/>
    <x v="7"/>
    <n v="1162"/>
    <n v="63455"/>
    <n v="34867"/>
    <n v="432698"/>
    <n v="34867"/>
    <n v="432698"/>
  </r>
  <r>
    <s v="Shampoo"/>
    <x v="3"/>
    <s v="Badoa"/>
    <x v="18"/>
    <x v="0"/>
    <x v="0"/>
    <x v="8"/>
    <n v="903"/>
    <n v="49315"/>
    <n v="35770"/>
    <n v="482013"/>
    <n v="35770"/>
    <n v="482013"/>
  </r>
  <r>
    <s v="Shampoo"/>
    <x v="3"/>
    <s v="Badoa"/>
    <x v="18"/>
    <x v="0"/>
    <x v="0"/>
    <x v="9"/>
    <n v="12355"/>
    <n v="6734"/>
    <n v="48125"/>
    <n v="488747"/>
    <n v="48125"/>
    <n v="488747"/>
  </r>
  <r>
    <s v="Shampoo"/>
    <x v="3"/>
    <s v="Badoa"/>
    <x v="18"/>
    <x v="0"/>
    <x v="0"/>
    <x v="10"/>
    <n v="952"/>
    <n v="5187"/>
    <n v="49077"/>
    <n v="493934"/>
    <n v="49077"/>
    <n v="493934"/>
  </r>
  <r>
    <s v="Shampoo"/>
    <x v="3"/>
    <s v="Badoa"/>
    <x v="18"/>
    <x v="0"/>
    <x v="0"/>
    <x v="11"/>
    <n v="12285"/>
    <n v="6692"/>
    <n v="61362"/>
    <n v="500626"/>
    <n v="61362"/>
    <n v="500626"/>
  </r>
  <r>
    <s v="Shampoo"/>
    <x v="3"/>
    <s v="Badoa"/>
    <x v="18"/>
    <x v="0"/>
    <x v="1"/>
    <x v="0"/>
    <n v="1764"/>
    <n v="9632"/>
    <n v="1764"/>
    <n v="9632"/>
    <n v="61922"/>
    <n v="503699"/>
  </r>
  <r>
    <s v="Shampoo"/>
    <x v="3"/>
    <s v="Badoa"/>
    <x v="18"/>
    <x v="0"/>
    <x v="1"/>
    <x v="1"/>
    <n v="2184"/>
    <n v="11893"/>
    <n v="3948"/>
    <n v="21525"/>
    <n v="56581"/>
    <n v="511483"/>
  </r>
  <r>
    <s v="Shampoo"/>
    <x v="3"/>
    <s v="Badoa"/>
    <x v="18"/>
    <x v="0"/>
    <x v="1"/>
    <x v="2"/>
    <n v="2436"/>
    <n v="13272"/>
    <n v="6384"/>
    <n v="34797"/>
    <n v="57603"/>
    <n v="447720"/>
  </r>
  <r>
    <s v="Shampoo"/>
    <x v="3"/>
    <s v="Badoa"/>
    <x v="18"/>
    <x v="0"/>
    <x v="1"/>
    <x v="3"/>
    <n v="1799"/>
    <n v="9807"/>
    <n v="8183"/>
    <n v="44604"/>
    <n v="57491"/>
    <n v="353472"/>
  </r>
  <r>
    <s v="Shampoo"/>
    <x v="3"/>
    <s v="Badoa"/>
    <x v="18"/>
    <x v="0"/>
    <x v="1"/>
    <x v="4"/>
    <n v="2177"/>
    <n v="11872"/>
    <n v="10360"/>
    <n v="56476"/>
    <n v="49763"/>
    <n v="311269"/>
  </r>
  <r>
    <s v="Shampoo"/>
    <x v="3"/>
    <s v="Badoa"/>
    <x v="18"/>
    <x v="0"/>
    <x v="1"/>
    <x v="5"/>
    <n v="1841"/>
    <n v="10031"/>
    <n v="12201"/>
    <n v="66507"/>
    <n v="50393"/>
    <n v="255325"/>
  </r>
  <r>
    <s v="Shampoo"/>
    <x v="3"/>
    <s v="Badoa"/>
    <x v="18"/>
    <x v="0"/>
    <x v="1"/>
    <x v="6"/>
    <n v="1596"/>
    <n v="8680"/>
    <n v="13797"/>
    <n v="75187"/>
    <n v="41454"/>
    <n v="206570"/>
  </r>
  <r>
    <s v="Shampoo"/>
    <x v="3"/>
    <s v="Badoa"/>
    <x v="18"/>
    <x v="0"/>
    <x v="1"/>
    <x v="7"/>
    <n v="2786"/>
    <n v="15204"/>
    <n v="16583"/>
    <n v="90391"/>
    <n v="43078"/>
    <n v="158319"/>
  </r>
  <r>
    <s v="Shampoo"/>
    <x v="3"/>
    <s v="Badoa"/>
    <x v="18"/>
    <x v="0"/>
    <x v="1"/>
    <x v="8"/>
    <n v="2331"/>
    <n v="12705"/>
    <n v="18914"/>
    <n v="103096"/>
    <n v="44506"/>
    <n v="121709"/>
  </r>
  <r>
    <s v="Shampoo"/>
    <x v="3"/>
    <s v="Badoa"/>
    <x v="18"/>
    <x v="0"/>
    <x v="1"/>
    <x v="9"/>
    <n v="2093"/>
    <n v="11410"/>
    <n v="21007"/>
    <n v="114506"/>
    <n v="34244"/>
    <n v="126385"/>
  </r>
  <r>
    <s v="Shampoo"/>
    <x v="3"/>
    <s v="Badoa"/>
    <x v="18"/>
    <x v="0"/>
    <x v="1"/>
    <x v="10"/>
    <n v="1876"/>
    <n v="10220"/>
    <n v="22883"/>
    <n v="124726"/>
    <n v="35168"/>
    <n v="131418"/>
  </r>
  <r>
    <s v="Shampoo"/>
    <x v="3"/>
    <s v="Badoa"/>
    <x v="18"/>
    <x v="0"/>
    <x v="1"/>
    <x v="11"/>
    <n v="1484"/>
    <n v="8127"/>
    <n v="24367"/>
    <n v="132853"/>
    <n v="24367"/>
    <n v="132853"/>
  </r>
  <r>
    <s v="Shampoo"/>
    <x v="3"/>
    <s v="Badoa"/>
    <x v="18"/>
    <x v="0"/>
    <x v="2"/>
    <x v="0"/>
    <n v="31185"/>
    <n v="169995"/>
    <n v="31185"/>
    <n v="169995"/>
    <n v="53788"/>
    <n v="293216"/>
  </r>
  <r>
    <s v="Shampoo"/>
    <x v="3"/>
    <s v="Badoa"/>
    <x v="18"/>
    <x v="0"/>
    <x v="2"/>
    <x v="1"/>
    <n v="3528"/>
    <n v="192465"/>
    <n v="34713"/>
    <n v="362460"/>
    <n v="55132"/>
    <n v="473788"/>
  </r>
  <r>
    <s v="Shampoo"/>
    <x v="3"/>
    <s v="Badoa"/>
    <x v="18"/>
    <x v="0"/>
    <x v="2"/>
    <x v="2"/>
    <n v="31815"/>
    <n v="17346"/>
    <n v="66528"/>
    <n v="379806"/>
    <n v="84511"/>
    <n v="477862"/>
  </r>
  <r>
    <s v="Shampoo"/>
    <x v="3"/>
    <s v="Badoa"/>
    <x v="18"/>
    <x v="0"/>
    <x v="2"/>
    <x v="3"/>
    <n v="3129"/>
    <n v="17094"/>
    <n v="69657"/>
    <n v="396900"/>
    <n v="85841"/>
    <n v="485149"/>
  </r>
  <r>
    <s v="Shampoo"/>
    <x v="3"/>
    <s v="Badoa"/>
    <x v="18"/>
    <x v="0"/>
    <x v="2"/>
    <x v="4"/>
    <n v="2205"/>
    <n v="11991"/>
    <n v="71862"/>
    <n v="408891"/>
    <n v="85869"/>
    <n v="485268"/>
  </r>
  <r>
    <s v="Shampoo"/>
    <x v="3"/>
    <s v="Badoa"/>
    <x v="18"/>
    <x v="0"/>
    <x v="2"/>
    <x v="5"/>
    <n v="23625"/>
    <n v="128835"/>
    <n v="95487"/>
    <n v="537726"/>
    <n v="107653"/>
    <n v="604072"/>
  </r>
  <r>
    <s v="Shampoo"/>
    <x v="3"/>
    <s v="Badoa"/>
    <x v="18"/>
    <x v="0"/>
    <x v="2"/>
    <x v="6"/>
    <n v="2814"/>
    <n v="152985"/>
    <n v="98301"/>
    <n v="690711"/>
    <n v="108871"/>
    <n v="748377"/>
  </r>
  <r>
    <s v="Shampoo"/>
    <x v="3"/>
    <s v="Badoa"/>
    <x v="18"/>
    <x v="0"/>
    <x v="2"/>
    <x v="7"/>
    <n v="2604"/>
    <n v="141855"/>
    <n v="100905"/>
    <n v="832566"/>
    <n v="108689"/>
    <n v="875028"/>
  </r>
  <r>
    <s v="Shampoo"/>
    <x v="3"/>
    <s v="Badoa"/>
    <x v="18"/>
    <x v="0"/>
    <x v="2"/>
    <x v="8"/>
    <n v="2184"/>
    <n v="119175"/>
    <n v="103089"/>
    <n v="951741"/>
    <n v="108542"/>
    <n v="981498"/>
  </r>
  <r>
    <s v="Shampoo"/>
    <x v="3"/>
    <s v="Badoa"/>
    <x v="18"/>
    <x v="0"/>
    <x v="2"/>
    <x v="9"/>
    <n v="2604"/>
    <n v="14175"/>
    <n v="105693"/>
    <n v="965916"/>
    <n v="109053"/>
    <n v="984263"/>
  </r>
  <r>
    <s v="Shampoo"/>
    <x v="3"/>
    <s v="Badoa"/>
    <x v="18"/>
    <x v="0"/>
    <x v="2"/>
    <x v="10"/>
    <n v="2331"/>
    <n v="126735"/>
    <n v="108024"/>
    <n v="1092651"/>
    <n v="109508"/>
    <n v="1100778"/>
  </r>
  <r>
    <s v="Shampoo"/>
    <x v="3"/>
    <s v="Badoa"/>
    <x v="18"/>
    <x v="0"/>
    <x v="2"/>
    <x v="11"/>
    <n v="37275"/>
    <n v="202755"/>
    <n v="145299"/>
    <n v="1295406"/>
    <n v="145299"/>
    <n v="1295406"/>
  </r>
  <r>
    <s v="Shampoo"/>
    <x v="3"/>
    <s v="Badoa"/>
    <x v="18"/>
    <x v="0"/>
    <x v="3"/>
    <x v="0"/>
    <n v="28014"/>
    <n v="151984"/>
    <n v="28014"/>
    <n v="151984"/>
    <n v="142128"/>
    <n v="1277395"/>
  </r>
  <r>
    <s v="Shampoo"/>
    <x v="3"/>
    <s v="Badoa"/>
    <x v="18"/>
    <x v="0"/>
    <x v="3"/>
    <x v="1"/>
    <n v="31556"/>
    <n v="17227"/>
    <n v="59570"/>
    <n v="169211"/>
    <n v="170156"/>
    <n v="1102157"/>
  </r>
  <r>
    <s v="Shampoo"/>
    <x v="3"/>
    <s v="Badoa"/>
    <x v="18"/>
    <x v="0"/>
    <x v="3"/>
    <x v="2"/>
    <n v="4347"/>
    <n v="23667"/>
    <n v="63917"/>
    <n v="192878"/>
    <n v="142688"/>
    <n v="1108478"/>
  </r>
  <r>
    <s v="Shampoo"/>
    <x v="3"/>
    <s v="Badoa"/>
    <x v="18"/>
    <x v="0"/>
    <x v="3"/>
    <x v="3"/>
    <n v="42504"/>
    <n v="231357"/>
    <n v="106421"/>
    <n v="424235"/>
    <n v="182063"/>
    <n v="1322741"/>
  </r>
  <r>
    <s v="Shampoo"/>
    <x v="3"/>
    <s v="Badoa"/>
    <x v="18"/>
    <x v="0"/>
    <x v="3"/>
    <x v="4"/>
    <n v="38157"/>
    <n v="208334"/>
    <n v="144578"/>
    <n v="632569"/>
    <n v="218015"/>
    <n v="1519084"/>
  </r>
  <r>
    <s v="Shampoo"/>
    <x v="3"/>
    <s v="Badoa"/>
    <x v="18"/>
    <x v="0"/>
    <x v="3"/>
    <x v="5"/>
    <n v="41216"/>
    <n v="224434"/>
    <n v="185794"/>
    <n v="857003"/>
    <n v="235606"/>
    <n v="1614683"/>
  </r>
  <r>
    <s v="Shampoo"/>
    <x v="3"/>
    <s v="Badoa"/>
    <x v="18"/>
    <x v="0"/>
    <x v="3"/>
    <x v="6"/>
    <n v="46046"/>
    <n v="251804"/>
    <n v="231840"/>
    <n v="1108807"/>
    <n v="278838"/>
    <n v="1713502"/>
  </r>
  <r>
    <s v="Shampoo"/>
    <x v="3"/>
    <s v="Badoa"/>
    <x v="18"/>
    <x v="0"/>
    <x v="3"/>
    <x v="7"/>
    <n v="3059"/>
    <n v="166957"/>
    <n v="234899"/>
    <n v="1275764"/>
    <n v="279293"/>
    <n v="1738604"/>
  </r>
  <r>
    <s v="Shampoo"/>
    <x v="3"/>
    <s v="Badoa"/>
    <x v="18"/>
    <x v="0"/>
    <x v="3"/>
    <x v="8"/>
    <n v="39928"/>
    <n v="21735"/>
    <n v="274827"/>
    <n v="1297499"/>
    <n v="317037"/>
    <n v="1641164"/>
  </r>
  <r>
    <s v="Shampoo"/>
    <x v="3"/>
    <s v="Badoa"/>
    <x v="18"/>
    <x v="0"/>
    <x v="3"/>
    <x v="9"/>
    <n v="31395"/>
    <n v="170982"/>
    <n v="306222"/>
    <n v="1468481"/>
    <n v="345828"/>
    <n v="1797971"/>
  </r>
  <r>
    <s v="Shampoo"/>
    <x v="3"/>
    <s v="Badoa"/>
    <x v="18"/>
    <x v="0"/>
    <x v="3"/>
    <x v="10"/>
    <n v="4669"/>
    <n v="254058"/>
    <n v="310891"/>
    <n v="1722539"/>
    <n v="348166"/>
    <n v="1925294"/>
  </r>
  <r>
    <s v="Shampoo"/>
    <x v="3"/>
    <s v="Badoa"/>
    <x v="18"/>
    <x v="0"/>
    <x v="3"/>
    <x v="11"/>
    <n v="45563"/>
    <n v="247779"/>
    <n v="356454"/>
    <n v="1970318"/>
    <n v="356454"/>
    <n v="1970318"/>
  </r>
  <r>
    <s v="Shampoo"/>
    <x v="3"/>
    <s v="Badoa"/>
    <x v="18"/>
    <x v="0"/>
    <x v="4"/>
    <x v="0"/>
    <n v="11004"/>
    <n v="60060"/>
    <n v="11004"/>
    <n v="60060"/>
    <n v="339444"/>
    <n v="1878394"/>
  </r>
  <r>
    <s v="Shampoo"/>
    <x v="3"/>
    <s v="Badoa"/>
    <x v="18"/>
    <x v="0"/>
    <x v="4"/>
    <x v="1"/>
    <n v="9576"/>
    <n v="55230"/>
    <n v="20580"/>
    <n v="115290"/>
    <n v="317464"/>
    <n v="1916397"/>
  </r>
  <r>
    <s v="Shampoo"/>
    <x v="3"/>
    <s v="Badoa"/>
    <x v="18"/>
    <x v="0"/>
    <x v="4"/>
    <x v="2"/>
    <n v="11718"/>
    <n v="75684"/>
    <n v="32298"/>
    <n v="190974"/>
    <n v="324835"/>
    <n v="1968414"/>
  </r>
  <r>
    <s v="Shampoo"/>
    <x v="3"/>
    <s v="Badoa"/>
    <x v="18"/>
    <x v="0"/>
    <x v="4"/>
    <x v="3"/>
    <n v="10710"/>
    <n v="68880"/>
    <n v="43008"/>
    <n v="259854"/>
    <n v="293041"/>
    <n v="1805937"/>
  </r>
  <r>
    <s v="Shampoo"/>
    <x v="3"/>
    <s v="Badoa"/>
    <x v="18"/>
    <x v="0"/>
    <x v="4"/>
    <x v="4"/>
    <n v="9534"/>
    <n v="61404"/>
    <n v="52542"/>
    <n v="321258"/>
    <n v="264418"/>
    <n v="1659007"/>
  </r>
  <r>
    <s v="Shampoo"/>
    <x v="3"/>
    <s v="Badoa"/>
    <x v="18"/>
    <x v="0"/>
    <x v="4"/>
    <x v="5"/>
    <n v="11298"/>
    <n v="72660"/>
    <n v="63840"/>
    <n v="393918"/>
    <n v="234500"/>
    <n v="1507233"/>
  </r>
  <r>
    <s v="Shampoo"/>
    <x v="3"/>
    <s v="Badoa"/>
    <x v="18"/>
    <x v="0"/>
    <x v="4"/>
    <x v="6"/>
    <n v="9660"/>
    <n v="62370"/>
    <n v="73500"/>
    <n v="456288"/>
    <n v="198114"/>
    <n v="1317799"/>
  </r>
  <r>
    <s v="Shampoo"/>
    <x v="3"/>
    <s v="Badoa"/>
    <x v="18"/>
    <x v="0"/>
    <x v="4"/>
    <x v="7"/>
    <n v="9072"/>
    <n v="58548"/>
    <n v="82572"/>
    <n v="514836"/>
    <n v="204127"/>
    <n v="1209390"/>
  </r>
  <r>
    <s v="Shampoo"/>
    <x v="3"/>
    <s v="Badoa"/>
    <x v="18"/>
    <x v="0"/>
    <x v="4"/>
    <x v="8"/>
    <n v="10164"/>
    <n v="65478"/>
    <n v="92736"/>
    <n v="580314"/>
    <n v="174363"/>
    <n v="1253133"/>
  </r>
  <r>
    <s v="Shampoo"/>
    <x v="3"/>
    <s v="Badoa"/>
    <x v="18"/>
    <x v="0"/>
    <x v="4"/>
    <x v="9"/>
    <n v="8904"/>
    <n v="57624"/>
    <n v="101640"/>
    <n v="637938"/>
    <n v="151872"/>
    <n v="1139775"/>
  </r>
  <r>
    <s v="Shampoo"/>
    <x v="3"/>
    <s v="Badoa"/>
    <x v="18"/>
    <x v="0"/>
    <x v="4"/>
    <x v="10"/>
    <n v="11004"/>
    <n v="70854"/>
    <n v="112644"/>
    <n v="708792"/>
    <n v="158207"/>
    <n v="956571"/>
  </r>
  <r>
    <s v="Shampoo"/>
    <x v="3"/>
    <s v="Badoa"/>
    <x v="18"/>
    <x v="0"/>
    <x v="4"/>
    <x v="11"/>
    <n v="8862"/>
    <n v="57414"/>
    <n v="121506"/>
    <n v="766206"/>
    <n v="121506"/>
    <n v="766206"/>
  </r>
  <r>
    <s v="Shampoo"/>
    <x v="3"/>
    <s v="Badoa"/>
    <x v="18"/>
    <x v="0"/>
    <x v="5"/>
    <x v="0"/>
    <n v="16016"/>
    <n v="103376"/>
    <n v="16016"/>
    <n v="103376"/>
    <n v="126518"/>
    <n v="809522"/>
  </r>
  <r>
    <s v="Shampoo"/>
    <x v="3"/>
    <s v="Badoa"/>
    <x v="18"/>
    <x v="0"/>
    <x v="5"/>
    <x v="1"/>
    <n v="15568"/>
    <n v="100632"/>
    <n v="31584"/>
    <n v="204008"/>
    <n v="132510"/>
    <n v="854924"/>
  </r>
  <r>
    <s v="Shampoo"/>
    <x v="3"/>
    <s v="Badoa"/>
    <x v="18"/>
    <x v="0"/>
    <x v="5"/>
    <x v="2"/>
    <n v="14336"/>
    <n v="92344"/>
    <n v="45920"/>
    <n v="296352"/>
    <n v="135128"/>
    <n v="871584"/>
  </r>
  <r>
    <s v="Shampoo"/>
    <x v="3"/>
    <s v="Badoa"/>
    <x v="18"/>
    <x v="1"/>
    <x v="0"/>
    <x v="0"/>
    <n v="4725"/>
    <n v="2569"/>
    <n v="4725"/>
    <n v="2569"/>
    <n v="4725"/>
    <n v="2569"/>
  </r>
  <r>
    <s v="Shampoo"/>
    <x v="3"/>
    <s v="Badoa"/>
    <x v="18"/>
    <x v="1"/>
    <x v="0"/>
    <x v="1"/>
    <n v="3115"/>
    <n v="1708"/>
    <n v="7840"/>
    <n v="4277"/>
    <n v="7840"/>
    <n v="4277"/>
  </r>
  <r>
    <s v="Shampoo"/>
    <x v="3"/>
    <s v="Badoa"/>
    <x v="18"/>
    <x v="1"/>
    <x v="0"/>
    <x v="2"/>
    <n v="2905"/>
    <n v="15855"/>
    <n v="10745"/>
    <n v="20132"/>
    <n v="10745"/>
    <n v="20132"/>
  </r>
  <r>
    <s v="Shampoo"/>
    <x v="3"/>
    <s v="Badoa"/>
    <x v="18"/>
    <x v="1"/>
    <x v="0"/>
    <x v="3"/>
    <n v="2135"/>
    <n v="1176"/>
    <n v="12880"/>
    <n v="21308"/>
    <n v="12880"/>
    <n v="21308"/>
  </r>
  <r>
    <s v="Shampoo"/>
    <x v="3"/>
    <s v="Badoa"/>
    <x v="18"/>
    <x v="1"/>
    <x v="0"/>
    <x v="4"/>
    <n v="175"/>
    <n v="9695"/>
    <n v="13055"/>
    <n v="31003"/>
    <n v="13055"/>
    <n v="31003"/>
  </r>
  <r>
    <s v="Shampoo"/>
    <x v="3"/>
    <s v="Badoa"/>
    <x v="18"/>
    <x v="1"/>
    <x v="0"/>
    <x v="5"/>
    <n v="3955"/>
    <n v="2142"/>
    <n v="17010"/>
    <n v="33145"/>
    <n v="17010"/>
    <n v="33145"/>
  </r>
  <r>
    <s v="Shampoo"/>
    <x v="3"/>
    <s v="Badoa"/>
    <x v="18"/>
    <x v="1"/>
    <x v="0"/>
    <x v="6"/>
    <n v="189"/>
    <n v="1022"/>
    <n v="17199"/>
    <n v="34167"/>
    <n v="17199"/>
    <n v="34167"/>
  </r>
  <r>
    <s v="Shampoo"/>
    <x v="3"/>
    <s v="Badoa"/>
    <x v="18"/>
    <x v="1"/>
    <x v="0"/>
    <x v="7"/>
    <n v="3745"/>
    <n v="20475"/>
    <n v="20944"/>
    <n v="54642"/>
    <n v="20944"/>
    <n v="54642"/>
  </r>
  <r>
    <s v="Shampoo"/>
    <x v="3"/>
    <s v="Badoa"/>
    <x v="18"/>
    <x v="1"/>
    <x v="0"/>
    <x v="8"/>
    <n v="2765"/>
    <n v="1505"/>
    <n v="23709"/>
    <n v="56147"/>
    <n v="23709"/>
    <n v="56147"/>
  </r>
  <r>
    <s v="Shampoo"/>
    <x v="3"/>
    <s v="Badoa"/>
    <x v="18"/>
    <x v="1"/>
    <x v="0"/>
    <x v="9"/>
    <n v="3255"/>
    <n v="17675"/>
    <n v="26964"/>
    <n v="73822"/>
    <n v="26964"/>
    <n v="73822"/>
  </r>
  <r>
    <s v="Shampoo"/>
    <x v="3"/>
    <s v="Badoa"/>
    <x v="18"/>
    <x v="1"/>
    <x v="0"/>
    <x v="10"/>
    <n v="3045"/>
    <n v="16625"/>
    <n v="30009"/>
    <n v="90447"/>
    <n v="30009"/>
    <n v="90447"/>
  </r>
  <r>
    <s v="Shampoo"/>
    <x v="3"/>
    <s v="Badoa"/>
    <x v="18"/>
    <x v="1"/>
    <x v="0"/>
    <x v="11"/>
    <n v="210"/>
    <n v="11375"/>
    <n v="30219"/>
    <n v="101822"/>
    <n v="30219"/>
    <n v="101822"/>
  </r>
  <r>
    <s v="Shampoo"/>
    <x v="3"/>
    <s v="Badoa"/>
    <x v="18"/>
    <x v="1"/>
    <x v="1"/>
    <x v="0"/>
    <n v="658"/>
    <n v="3584"/>
    <n v="658"/>
    <n v="3584"/>
    <n v="26152"/>
    <n v="102837"/>
  </r>
  <r>
    <s v="Shampoo"/>
    <x v="3"/>
    <s v="Badoa"/>
    <x v="18"/>
    <x v="1"/>
    <x v="1"/>
    <x v="1"/>
    <n v="889"/>
    <n v="4837"/>
    <n v="1547"/>
    <n v="8421"/>
    <n v="23926"/>
    <n v="105966"/>
  </r>
  <r>
    <s v="Shampoo"/>
    <x v="3"/>
    <s v="Badoa"/>
    <x v="18"/>
    <x v="1"/>
    <x v="1"/>
    <x v="2"/>
    <n v="392"/>
    <n v="2163"/>
    <n v="1939"/>
    <n v="10584"/>
    <n v="21413"/>
    <n v="92274"/>
  </r>
  <r>
    <s v="Shampoo"/>
    <x v="3"/>
    <s v="Badoa"/>
    <x v="18"/>
    <x v="1"/>
    <x v="1"/>
    <x v="3"/>
    <n v="959"/>
    <n v="5229"/>
    <n v="2898"/>
    <n v="15813"/>
    <n v="20237"/>
    <n v="96327"/>
  </r>
  <r>
    <s v="Shampoo"/>
    <x v="3"/>
    <s v="Badoa"/>
    <x v="18"/>
    <x v="1"/>
    <x v="1"/>
    <x v="4"/>
    <n v="595"/>
    <n v="3227"/>
    <n v="3493"/>
    <n v="19040"/>
    <n v="20657"/>
    <n v="89859"/>
  </r>
  <r>
    <s v="Shampoo"/>
    <x v="3"/>
    <s v="Badoa"/>
    <x v="18"/>
    <x v="1"/>
    <x v="1"/>
    <x v="5"/>
    <n v="658"/>
    <n v="3584"/>
    <n v="4151"/>
    <n v="22624"/>
    <n v="17360"/>
    <n v="91301"/>
  </r>
  <r>
    <s v="Shampoo"/>
    <x v="3"/>
    <s v="Badoa"/>
    <x v="18"/>
    <x v="1"/>
    <x v="1"/>
    <x v="6"/>
    <n v="315"/>
    <n v="1687"/>
    <n v="4466"/>
    <n v="24311"/>
    <n v="17486"/>
    <n v="91966"/>
  </r>
  <r>
    <s v="Shampoo"/>
    <x v="3"/>
    <s v="Badoa"/>
    <x v="18"/>
    <x v="1"/>
    <x v="1"/>
    <x v="7"/>
    <n v="651"/>
    <n v="3549"/>
    <n v="5117"/>
    <n v="27860"/>
    <n v="14392"/>
    <n v="75040"/>
  </r>
  <r>
    <s v="Shampoo"/>
    <x v="3"/>
    <s v="Badoa"/>
    <x v="18"/>
    <x v="1"/>
    <x v="1"/>
    <x v="8"/>
    <n v="518"/>
    <n v="2828"/>
    <n v="5635"/>
    <n v="30688"/>
    <n v="12145"/>
    <n v="76363"/>
  </r>
  <r>
    <s v="Shampoo"/>
    <x v="3"/>
    <s v="Badoa"/>
    <x v="18"/>
    <x v="1"/>
    <x v="1"/>
    <x v="9"/>
    <n v="413"/>
    <n v="2233"/>
    <n v="6048"/>
    <n v="32921"/>
    <n v="9303"/>
    <n v="60921"/>
  </r>
  <r>
    <s v="Shampoo"/>
    <x v="3"/>
    <s v="Badoa"/>
    <x v="18"/>
    <x v="1"/>
    <x v="1"/>
    <x v="10"/>
    <n v="385"/>
    <n v="2093"/>
    <n v="6433"/>
    <n v="35014"/>
    <n v="6643"/>
    <n v="46389"/>
  </r>
  <r>
    <s v="Shampoo"/>
    <x v="3"/>
    <s v="Badoa"/>
    <x v="18"/>
    <x v="1"/>
    <x v="1"/>
    <x v="11"/>
    <n v="336"/>
    <n v="1848"/>
    <n v="6769"/>
    <n v="36862"/>
    <n v="6769"/>
    <n v="36862"/>
  </r>
  <r>
    <s v="Shampoo"/>
    <x v="3"/>
    <s v="Badoa"/>
    <x v="18"/>
    <x v="1"/>
    <x v="2"/>
    <x v="0"/>
    <n v="12075"/>
    <n v="6573"/>
    <n v="12075"/>
    <n v="6573"/>
    <n v="18186"/>
    <n v="39851"/>
  </r>
  <r>
    <s v="Shampoo"/>
    <x v="3"/>
    <s v="Badoa"/>
    <x v="18"/>
    <x v="1"/>
    <x v="2"/>
    <x v="1"/>
    <n v="483"/>
    <n v="2646"/>
    <n v="12558"/>
    <n v="9219"/>
    <n v="17780"/>
    <n v="37660"/>
  </r>
  <r>
    <s v="Shampoo"/>
    <x v="3"/>
    <s v="Badoa"/>
    <x v="18"/>
    <x v="1"/>
    <x v="2"/>
    <x v="2"/>
    <n v="7665"/>
    <n v="41895"/>
    <n v="20223"/>
    <n v="51114"/>
    <n v="25053"/>
    <n v="77392"/>
  </r>
  <r>
    <s v="Shampoo"/>
    <x v="3"/>
    <s v="Badoa"/>
    <x v="18"/>
    <x v="1"/>
    <x v="2"/>
    <x v="3"/>
    <n v="8505"/>
    <n v="46305"/>
    <n v="28728"/>
    <n v="97419"/>
    <n v="32599"/>
    <n v="118468"/>
  </r>
  <r>
    <s v="Shampoo"/>
    <x v="3"/>
    <s v="Badoa"/>
    <x v="18"/>
    <x v="1"/>
    <x v="2"/>
    <x v="4"/>
    <n v="630"/>
    <n v="3423"/>
    <n v="29358"/>
    <n v="100842"/>
    <n v="32634"/>
    <n v="118664"/>
  </r>
  <r>
    <s v="Shampoo"/>
    <x v="3"/>
    <s v="Badoa"/>
    <x v="18"/>
    <x v="1"/>
    <x v="2"/>
    <x v="5"/>
    <n v="588"/>
    <n v="3192"/>
    <n v="29946"/>
    <n v="104034"/>
    <n v="32564"/>
    <n v="118272"/>
  </r>
  <r>
    <s v="Shampoo"/>
    <x v="3"/>
    <s v="Badoa"/>
    <x v="18"/>
    <x v="1"/>
    <x v="2"/>
    <x v="6"/>
    <n v="8505"/>
    <n v="46725"/>
    <n v="38451"/>
    <n v="150759"/>
    <n v="40754"/>
    <n v="163310"/>
  </r>
  <r>
    <s v="Shampoo"/>
    <x v="3"/>
    <s v="Badoa"/>
    <x v="18"/>
    <x v="1"/>
    <x v="2"/>
    <x v="7"/>
    <n v="6825"/>
    <n v="3675"/>
    <n v="45276"/>
    <n v="154434"/>
    <n v="46928"/>
    <n v="163436"/>
  </r>
  <r>
    <s v="Shampoo"/>
    <x v="3"/>
    <s v="Badoa"/>
    <x v="18"/>
    <x v="1"/>
    <x v="2"/>
    <x v="8"/>
    <n v="525"/>
    <n v="28875"/>
    <n v="45801"/>
    <n v="183309"/>
    <n v="46935"/>
    <n v="189483"/>
  </r>
  <r>
    <s v="Shampoo"/>
    <x v="3"/>
    <s v="Badoa"/>
    <x v="18"/>
    <x v="1"/>
    <x v="2"/>
    <x v="9"/>
    <n v="8295"/>
    <n v="45045"/>
    <n v="54096"/>
    <n v="228354"/>
    <n v="54817"/>
    <n v="232295"/>
  </r>
  <r>
    <s v="Shampoo"/>
    <x v="3"/>
    <s v="Badoa"/>
    <x v="18"/>
    <x v="1"/>
    <x v="2"/>
    <x v="10"/>
    <n v="9345"/>
    <n v="51135"/>
    <n v="63441"/>
    <n v="279489"/>
    <n v="63777"/>
    <n v="281337"/>
  </r>
  <r>
    <s v="Shampoo"/>
    <x v="3"/>
    <s v="Badoa"/>
    <x v="18"/>
    <x v="1"/>
    <x v="2"/>
    <x v="11"/>
    <n v="504"/>
    <n v="27825"/>
    <n v="63945"/>
    <n v="307314"/>
    <n v="63945"/>
    <n v="307314"/>
  </r>
  <r>
    <s v="Shampoo"/>
    <x v="3"/>
    <s v="Badoa"/>
    <x v="18"/>
    <x v="1"/>
    <x v="3"/>
    <x v="0"/>
    <n v="9499"/>
    <n v="51842"/>
    <n v="9499"/>
    <n v="51842"/>
    <n v="61369"/>
    <n v="352583"/>
  </r>
  <r>
    <s v="Shampoo"/>
    <x v="3"/>
    <s v="Badoa"/>
    <x v="18"/>
    <x v="1"/>
    <x v="3"/>
    <x v="1"/>
    <n v="6279"/>
    <n v="33488"/>
    <n v="15778"/>
    <n v="85330"/>
    <n v="67165"/>
    <n v="383425"/>
  </r>
  <r>
    <s v="Shampoo"/>
    <x v="3"/>
    <s v="Badoa"/>
    <x v="18"/>
    <x v="1"/>
    <x v="3"/>
    <x v="2"/>
    <n v="12075"/>
    <n v="65527"/>
    <n v="27853"/>
    <n v="150857"/>
    <n v="71575"/>
    <n v="407057"/>
  </r>
  <r>
    <s v="Shampoo"/>
    <x v="3"/>
    <s v="Badoa"/>
    <x v="18"/>
    <x v="1"/>
    <x v="3"/>
    <x v="3"/>
    <n v="13685"/>
    <n v="73738"/>
    <n v="41538"/>
    <n v="224595"/>
    <n v="76755"/>
    <n v="434490"/>
  </r>
  <r>
    <s v="Shampoo"/>
    <x v="3"/>
    <s v="Badoa"/>
    <x v="18"/>
    <x v="1"/>
    <x v="3"/>
    <x v="4"/>
    <n v="8855"/>
    <n v="48622"/>
    <n v="50393"/>
    <n v="273217"/>
    <n v="84980"/>
    <n v="479689"/>
  </r>
  <r>
    <s v="Shampoo"/>
    <x v="3"/>
    <s v="Badoa"/>
    <x v="18"/>
    <x v="1"/>
    <x v="3"/>
    <x v="5"/>
    <n v="5796"/>
    <n v="3220"/>
    <n v="56189"/>
    <n v="276437"/>
    <n v="90188"/>
    <n v="479717"/>
  </r>
  <r>
    <s v="Shampoo"/>
    <x v="3"/>
    <s v="Badoa"/>
    <x v="18"/>
    <x v="1"/>
    <x v="3"/>
    <x v="6"/>
    <n v="7406"/>
    <n v="39928"/>
    <n v="63595"/>
    <n v="316365"/>
    <n v="89089"/>
    <n v="472920"/>
  </r>
  <r>
    <s v="Shampoo"/>
    <x v="3"/>
    <s v="Badoa"/>
    <x v="18"/>
    <x v="1"/>
    <x v="3"/>
    <x v="7"/>
    <n v="15456"/>
    <n v="84042"/>
    <n v="79051"/>
    <n v="400407"/>
    <n v="97720"/>
    <n v="553287"/>
  </r>
  <r>
    <s v="Shampoo"/>
    <x v="3"/>
    <s v="Badoa"/>
    <x v="18"/>
    <x v="1"/>
    <x v="3"/>
    <x v="8"/>
    <n v="7728"/>
    <n v="42665"/>
    <n v="86779"/>
    <n v="443072"/>
    <n v="104923"/>
    <n v="567077"/>
  </r>
  <r>
    <s v="Shampoo"/>
    <x v="3"/>
    <s v="Badoa"/>
    <x v="18"/>
    <x v="1"/>
    <x v="3"/>
    <x v="9"/>
    <n v="7406"/>
    <n v="4025"/>
    <n v="94185"/>
    <n v="447097"/>
    <n v="104034"/>
    <n v="526057"/>
  </r>
  <r>
    <s v="Shampoo"/>
    <x v="3"/>
    <s v="Badoa"/>
    <x v="18"/>
    <x v="1"/>
    <x v="3"/>
    <x v="10"/>
    <n v="7245"/>
    <n v="39445"/>
    <n v="101430"/>
    <n v="486542"/>
    <n v="101934"/>
    <n v="514367"/>
  </r>
  <r>
    <s v="Shampoo"/>
    <x v="3"/>
    <s v="Badoa"/>
    <x v="18"/>
    <x v="1"/>
    <x v="3"/>
    <x v="11"/>
    <n v="7889"/>
    <n v="43309"/>
    <n v="109319"/>
    <n v="529851"/>
    <n v="109319"/>
    <n v="529851"/>
  </r>
  <r>
    <s v="Shampoo"/>
    <x v="3"/>
    <s v="Badoa"/>
    <x v="18"/>
    <x v="1"/>
    <x v="4"/>
    <x v="0"/>
    <n v="1638"/>
    <n v="8862"/>
    <n v="1638"/>
    <n v="8862"/>
    <n v="101458"/>
    <n v="486871"/>
  </r>
  <r>
    <s v="Shampoo"/>
    <x v="3"/>
    <s v="Badoa"/>
    <x v="18"/>
    <x v="1"/>
    <x v="4"/>
    <x v="1"/>
    <n v="3864"/>
    <n v="21462"/>
    <n v="5502"/>
    <n v="30324"/>
    <n v="99043"/>
    <n v="474845"/>
  </r>
  <r>
    <s v="Shampoo"/>
    <x v="3"/>
    <s v="Badoa"/>
    <x v="18"/>
    <x v="1"/>
    <x v="4"/>
    <x v="2"/>
    <n v="1470"/>
    <n v="9576"/>
    <n v="6972"/>
    <n v="39900"/>
    <n v="88438"/>
    <n v="418894"/>
  </r>
  <r>
    <s v="Shampoo"/>
    <x v="3"/>
    <s v="Badoa"/>
    <x v="18"/>
    <x v="1"/>
    <x v="4"/>
    <x v="3"/>
    <n v="1470"/>
    <n v="9534"/>
    <n v="8442"/>
    <n v="49434"/>
    <n v="76223"/>
    <n v="354690"/>
  </r>
  <r>
    <s v="Shampoo"/>
    <x v="3"/>
    <s v="Badoa"/>
    <x v="18"/>
    <x v="1"/>
    <x v="4"/>
    <x v="4"/>
    <n v="1302"/>
    <n v="8400"/>
    <n v="9744"/>
    <n v="57834"/>
    <n v="68670"/>
    <n v="314468"/>
  </r>
  <r>
    <s v="Shampoo"/>
    <x v="3"/>
    <s v="Badoa"/>
    <x v="18"/>
    <x v="1"/>
    <x v="4"/>
    <x v="5"/>
    <n v="2184"/>
    <n v="14112"/>
    <n v="11928"/>
    <n v="71946"/>
    <n v="65058"/>
    <n v="325360"/>
  </r>
  <r>
    <s v="Shampoo"/>
    <x v="3"/>
    <s v="Badoa"/>
    <x v="18"/>
    <x v="1"/>
    <x v="4"/>
    <x v="6"/>
    <n v="2940"/>
    <n v="19194"/>
    <n v="14868"/>
    <n v="91140"/>
    <n v="60592"/>
    <n v="304626"/>
  </r>
  <r>
    <s v="Shampoo"/>
    <x v="3"/>
    <s v="Badoa"/>
    <x v="18"/>
    <x v="1"/>
    <x v="4"/>
    <x v="7"/>
    <n v="3360"/>
    <n v="21462"/>
    <n v="18228"/>
    <n v="112602"/>
    <n v="48496"/>
    <n v="242046"/>
  </r>
  <r>
    <s v="Shampoo"/>
    <x v="3"/>
    <s v="Badoa"/>
    <x v="18"/>
    <x v="1"/>
    <x v="4"/>
    <x v="8"/>
    <n v="2226"/>
    <n v="14196"/>
    <n v="20454"/>
    <n v="126798"/>
    <n v="42994"/>
    <n v="213577"/>
  </r>
  <r>
    <s v="Shampoo"/>
    <x v="3"/>
    <s v="Badoa"/>
    <x v="18"/>
    <x v="1"/>
    <x v="4"/>
    <x v="9"/>
    <n v="1680"/>
    <n v="10878"/>
    <n v="22134"/>
    <n v="137676"/>
    <n v="37268"/>
    <n v="220430"/>
  </r>
  <r>
    <s v="Shampoo"/>
    <x v="3"/>
    <s v="Badoa"/>
    <x v="18"/>
    <x v="1"/>
    <x v="4"/>
    <x v="10"/>
    <n v="3234"/>
    <n v="21000"/>
    <n v="25368"/>
    <n v="158676"/>
    <n v="33257"/>
    <n v="201985"/>
  </r>
  <r>
    <s v="Shampoo"/>
    <x v="3"/>
    <s v="Badoa"/>
    <x v="18"/>
    <x v="1"/>
    <x v="4"/>
    <x v="11"/>
    <n v="1512"/>
    <n v="9954"/>
    <n v="26880"/>
    <n v="168630"/>
    <n v="26880"/>
    <n v="168630"/>
  </r>
  <r>
    <s v="Shampoo"/>
    <x v="3"/>
    <s v="Badoa"/>
    <x v="18"/>
    <x v="1"/>
    <x v="5"/>
    <x v="0"/>
    <n v="3024"/>
    <n v="19656"/>
    <n v="3024"/>
    <n v="19656"/>
    <n v="28266"/>
    <n v="179424"/>
  </r>
  <r>
    <s v="Shampoo"/>
    <x v="3"/>
    <s v="Badoa"/>
    <x v="18"/>
    <x v="1"/>
    <x v="5"/>
    <x v="1"/>
    <n v="2184"/>
    <n v="13944"/>
    <n v="5208"/>
    <n v="33600"/>
    <n v="26586"/>
    <n v="171906"/>
  </r>
  <r>
    <s v="Shampoo"/>
    <x v="3"/>
    <s v="Badoa"/>
    <x v="18"/>
    <x v="1"/>
    <x v="5"/>
    <x v="2"/>
    <n v="4480"/>
    <n v="28672"/>
    <n v="9688"/>
    <n v="62272"/>
    <n v="29596"/>
    <n v="191002"/>
  </r>
  <r>
    <s v="Shampoo"/>
    <x v="3"/>
    <s v="Badoa"/>
    <x v="18"/>
    <x v="2"/>
    <x v="0"/>
    <x v="0"/>
    <n v="1505"/>
    <n v="8295"/>
    <n v="1505"/>
    <n v="8295"/>
    <n v="1505"/>
    <n v="8295"/>
  </r>
  <r>
    <s v="Shampoo"/>
    <x v="3"/>
    <s v="Badoa"/>
    <x v="18"/>
    <x v="2"/>
    <x v="0"/>
    <x v="1"/>
    <n v="945"/>
    <n v="518"/>
    <n v="2450"/>
    <n v="8813"/>
    <n v="2450"/>
    <n v="8813"/>
  </r>
  <r>
    <s v="Shampoo"/>
    <x v="3"/>
    <s v="Badoa"/>
    <x v="18"/>
    <x v="2"/>
    <x v="0"/>
    <x v="2"/>
    <n v="1365"/>
    <n v="735"/>
    <n v="3815"/>
    <n v="9548"/>
    <n v="3815"/>
    <n v="9548"/>
  </r>
  <r>
    <s v="Shampoo"/>
    <x v="3"/>
    <s v="Badoa"/>
    <x v="18"/>
    <x v="2"/>
    <x v="0"/>
    <x v="3"/>
    <n v="1015"/>
    <n v="5705"/>
    <n v="4830"/>
    <n v="15253"/>
    <n v="4830"/>
    <n v="15253"/>
  </r>
  <r>
    <s v="Shampoo"/>
    <x v="3"/>
    <s v="Badoa"/>
    <x v="18"/>
    <x v="2"/>
    <x v="0"/>
    <x v="4"/>
    <n v="56"/>
    <n v="3045"/>
    <n v="4886"/>
    <n v="18298"/>
    <n v="4886"/>
    <n v="18298"/>
  </r>
  <r>
    <s v="Shampoo"/>
    <x v="3"/>
    <s v="Badoa"/>
    <x v="18"/>
    <x v="2"/>
    <x v="0"/>
    <x v="5"/>
    <n v="42"/>
    <n v="2275"/>
    <n v="4928"/>
    <n v="20573"/>
    <n v="4928"/>
    <n v="20573"/>
  </r>
  <r>
    <s v="Shampoo"/>
    <x v="3"/>
    <s v="Badoa"/>
    <x v="18"/>
    <x v="2"/>
    <x v="0"/>
    <x v="6"/>
    <n v="133"/>
    <n v="7175"/>
    <n v="5061"/>
    <n v="27748"/>
    <n v="5061"/>
    <n v="27748"/>
  </r>
  <r>
    <s v="Shampoo"/>
    <x v="3"/>
    <s v="Badoa"/>
    <x v="18"/>
    <x v="2"/>
    <x v="0"/>
    <x v="7"/>
    <n v="56"/>
    <n v="315"/>
    <n v="5117"/>
    <n v="28063"/>
    <n v="5117"/>
    <n v="28063"/>
  </r>
  <r>
    <s v="Shampoo"/>
    <x v="3"/>
    <s v="Badoa"/>
    <x v="18"/>
    <x v="2"/>
    <x v="0"/>
    <x v="8"/>
    <n v="231"/>
    <n v="1260"/>
    <n v="5348"/>
    <n v="29323"/>
    <n v="5348"/>
    <n v="29323"/>
  </r>
  <r>
    <s v="Shampoo"/>
    <x v="3"/>
    <s v="Badoa"/>
    <x v="18"/>
    <x v="2"/>
    <x v="0"/>
    <x v="9"/>
    <n v="91"/>
    <n v="5005"/>
    <n v="5439"/>
    <n v="34328"/>
    <n v="5439"/>
    <n v="34328"/>
  </r>
  <r>
    <s v="Shampoo"/>
    <x v="3"/>
    <s v="Badoa"/>
    <x v="18"/>
    <x v="2"/>
    <x v="0"/>
    <x v="10"/>
    <n v="805"/>
    <n v="4445"/>
    <n v="6244"/>
    <n v="38773"/>
    <n v="6244"/>
    <n v="38773"/>
  </r>
  <r>
    <s v="Shampoo"/>
    <x v="3"/>
    <s v="Badoa"/>
    <x v="18"/>
    <x v="2"/>
    <x v="0"/>
    <x v="11"/>
    <n v="63"/>
    <n v="336"/>
    <n v="6307"/>
    <n v="39109"/>
    <n v="6307"/>
    <n v="39109"/>
  </r>
  <r>
    <s v="Shampoo"/>
    <x v="3"/>
    <s v="Badoa"/>
    <x v="18"/>
    <x v="2"/>
    <x v="1"/>
    <x v="0"/>
    <n v="182"/>
    <n v="980"/>
    <n v="182"/>
    <n v="980"/>
    <n v="4984"/>
    <n v="31794"/>
  </r>
  <r>
    <s v="Shampoo"/>
    <x v="3"/>
    <s v="Badoa"/>
    <x v="18"/>
    <x v="2"/>
    <x v="1"/>
    <x v="1"/>
    <n v="224"/>
    <n v="1211"/>
    <n v="406"/>
    <n v="2191"/>
    <n v="4263"/>
    <n v="32487"/>
  </r>
  <r>
    <s v="Shampoo"/>
    <x v="3"/>
    <s v="Badoa"/>
    <x v="18"/>
    <x v="2"/>
    <x v="1"/>
    <x v="2"/>
    <n v="196"/>
    <n v="1078"/>
    <n v="602"/>
    <n v="3269"/>
    <n v="3094"/>
    <n v="32830"/>
  </r>
  <r>
    <s v="Shampoo"/>
    <x v="3"/>
    <s v="Badoa"/>
    <x v="18"/>
    <x v="2"/>
    <x v="1"/>
    <x v="3"/>
    <n v="203"/>
    <n v="1141"/>
    <n v="805"/>
    <n v="4410"/>
    <n v="2282"/>
    <n v="28266"/>
  </r>
  <r>
    <s v="Shampoo"/>
    <x v="3"/>
    <s v="Badoa"/>
    <x v="18"/>
    <x v="2"/>
    <x v="1"/>
    <x v="4"/>
    <n v="266"/>
    <n v="1435"/>
    <n v="1071"/>
    <n v="5845"/>
    <n v="2492"/>
    <n v="26656"/>
  </r>
  <r>
    <s v="Shampoo"/>
    <x v="3"/>
    <s v="Badoa"/>
    <x v="18"/>
    <x v="2"/>
    <x v="1"/>
    <x v="5"/>
    <n v="35"/>
    <n v="182"/>
    <n v="1106"/>
    <n v="6027"/>
    <n v="2485"/>
    <n v="24563"/>
  </r>
  <r>
    <s v="Shampoo"/>
    <x v="3"/>
    <s v="Badoa"/>
    <x v="18"/>
    <x v="2"/>
    <x v="1"/>
    <x v="6"/>
    <n v="315"/>
    <n v="1715"/>
    <n v="1421"/>
    <n v="7742"/>
    <n v="2667"/>
    <n v="19103"/>
  </r>
  <r>
    <s v="Shampoo"/>
    <x v="3"/>
    <s v="Badoa"/>
    <x v="18"/>
    <x v="2"/>
    <x v="1"/>
    <x v="7"/>
    <n v="84"/>
    <n v="427"/>
    <n v="1505"/>
    <n v="8169"/>
    <n v="2695"/>
    <n v="19215"/>
  </r>
  <r>
    <s v="Shampoo"/>
    <x v="3"/>
    <s v="Badoa"/>
    <x v="18"/>
    <x v="2"/>
    <x v="1"/>
    <x v="8"/>
    <n v="77"/>
    <n v="392"/>
    <n v="1582"/>
    <n v="8561"/>
    <n v="2541"/>
    <n v="18347"/>
  </r>
  <r>
    <s v="Shampoo"/>
    <x v="3"/>
    <s v="Badoa"/>
    <x v="18"/>
    <x v="2"/>
    <x v="1"/>
    <x v="9"/>
    <n v="182"/>
    <n v="980"/>
    <n v="1764"/>
    <n v="9541"/>
    <n v="2632"/>
    <n v="14322"/>
  </r>
  <r>
    <s v="Shampoo"/>
    <x v="3"/>
    <s v="Badoa"/>
    <x v="18"/>
    <x v="2"/>
    <x v="1"/>
    <x v="10"/>
    <n v="63"/>
    <n v="371"/>
    <n v="1827"/>
    <n v="9912"/>
    <n v="1890"/>
    <n v="10248"/>
  </r>
  <r>
    <s v="Shampoo"/>
    <x v="3"/>
    <s v="Badoa"/>
    <x v="18"/>
    <x v="2"/>
    <x v="1"/>
    <x v="11"/>
    <n v="147"/>
    <n v="819"/>
    <n v="1974"/>
    <n v="10731"/>
    <n v="1974"/>
    <n v="10731"/>
  </r>
  <r>
    <s v="Shampoo"/>
    <x v="3"/>
    <s v="Badoa"/>
    <x v="18"/>
    <x v="2"/>
    <x v="2"/>
    <x v="0"/>
    <n v="231"/>
    <n v="1260"/>
    <n v="231"/>
    <n v="1260"/>
    <n v="2023"/>
    <n v="11011"/>
  </r>
  <r>
    <s v="Shampoo"/>
    <x v="3"/>
    <s v="Badoa"/>
    <x v="18"/>
    <x v="2"/>
    <x v="2"/>
    <x v="1"/>
    <n v="210"/>
    <n v="1113"/>
    <n v="441"/>
    <n v="2373"/>
    <n v="2009"/>
    <n v="10913"/>
  </r>
  <r>
    <s v="Shampoo"/>
    <x v="3"/>
    <s v="Badoa"/>
    <x v="18"/>
    <x v="2"/>
    <x v="2"/>
    <x v="2"/>
    <n v="1995"/>
    <n v="1071"/>
    <n v="2436"/>
    <n v="3444"/>
    <n v="3808"/>
    <n v="10906"/>
  </r>
  <r>
    <s v="Shampoo"/>
    <x v="3"/>
    <s v="Badoa"/>
    <x v="18"/>
    <x v="2"/>
    <x v="2"/>
    <x v="3"/>
    <n v="735"/>
    <n v="3675"/>
    <n v="3171"/>
    <n v="7119"/>
    <n v="4340"/>
    <n v="13440"/>
  </r>
  <r>
    <s v="Shampoo"/>
    <x v="3"/>
    <s v="Badoa"/>
    <x v="18"/>
    <x v="2"/>
    <x v="2"/>
    <x v="4"/>
    <n v="147"/>
    <n v="7875"/>
    <n v="3318"/>
    <n v="14994"/>
    <n v="4221"/>
    <n v="19880"/>
  </r>
  <r>
    <s v="Shampoo"/>
    <x v="3"/>
    <s v="Badoa"/>
    <x v="18"/>
    <x v="2"/>
    <x v="2"/>
    <x v="5"/>
    <n v="1365"/>
    <n v="7035"/>
    <n v="4683"/>
    <n v="22029"/>
    <n v="5551"/>
    <n v="26733"/>
  </r>
  <r>
    <s v="Shampoo"/>
    <x v="3"/>
    <s v="Badoa"/>
    <x v="18"/>
    <x v="2"/>
    <x v="2"/>
    <x v="6"/>
    <n v="1575"/>
    <n v="8505"/>
    <n v="6258"/>
    <n v="30534"/>
    <n v="6811"/>
    <n v="33523"/>
  </r>
  <r>
    <s v="Shampoo"/>
    <x v="3"/>
    <s v="Badoa"/>
    <x v="18"/>
    <x v="2"/>
    <x v="2"/>
    <x v="7"/>
    <n v="1365"/>
    <n v="735"/>
    <n v="7623"/>
    <n v="31269"/>
    <n v="8092"/>
    <n v="33831"/>
  </r>
  <r>
    <s v="Shampoo"/>
    <x v="3"/>
    <s v="Badoa"/>
    <x v="18"/>
    <x v="2"/>
    <x v="2"/>
    <x v="9"/>
    <n v="2415"/>
    <n v="13755"/>
    <n v="10038"/>
    <n v="45024"/>
    <n v="10248"/>
    <n v="46214"/>
  </r>
  <r>
    <s v="Shampoo"/>
    <x v="3"/>
    <s v="Badoa"/>
    <x v="18"/>
    <x v="2"/>
    <x v="2"/>
    <x v="10"/>
    <n v="735"/>
    <n v="3675"/>
    <n v="10773"/>
    <n v="48699"/>
    <n v="10920"/>
    <n v="49518"/>
  </r>
  <r>
    <s v="Shampoo"/>
    <x v="3"/>
    <s v="Badoa"/>
    <x v="18"/>
    <x v="2"/>
    <x v="2"/>
    <x v="11"/>
    <n v="2205"/>
    <n v="1197"/>
    <n v="12978"/>
    <n v="49896"/>
    <n v="12978"/>
    <n v="49896"/>
  </r>
  <r>
    <s v="Shampoo"/>
    <x v="3"/>
    <s v="Badoa"/>
    <x v="18"/>
    <x v="2"/>
    <x v="3"/>
    <x v="0"/>
    <n v="1449"/>
    <n v="8533"/>
    <n v="1449"/>
    <n v="8533"/>
    <n v="14196"/>
    <n v="57169"/>
  </r>
  <r>
    <s v="Shampoo"/>
    <x v="3"/>
    <s v="Badoa"/>
    <x v="18"/>
    <x v="2"/>
    <x v="3"/>
    <x v="2"/>
    <n v="2093"/>
    <n v="11592"/>
    <n v="3542"/>
    <n v="20125"/>
    <n v="14084"/>
    <n v="66577"/>
  </r>
  <r>
    <s v="Shampoo"/>
    <x v="3"/>
    <s v="Badoa"/>
    <x v="18"/>
    <x v="2"/>
    <x v="3"/>
    <x v="3"/>
    <n v="644"/>
    <n v="2898"/>
    <n v="4186"/>
    <n v="23023"/>
    <n v="13993"/>
    <n v="65800"/>
  </r>
  <r>
    <s v="Shampoo"/>
    <x v="3"/>
    <s v="Badoa"/>
    <x v="18"/>
    <x v="2"/>
    <x v="3"/>
    <x v="4"/>
    <n v="3381"/>
    <n v="18354"/>
    <n v="7567"/>
    <n v="41377"/>
    <n v="17227"/>
    <n v="76279"/>
  </r>
  <r>
    <s v="Shampoo"/>
    <x v="3"/>
    <s v="Badoa"/>
    <x v="18"/>
    <x v="2"/>
    <x v="3"/>
    <x v="5"/>
    <n v="4186"/>
    <n v="22379"/>
    <n v="11753"/>
    <n v="63756"/>
    <n v="20048"/>
    <n v="91623"/>
  </r>
  <r>
    <s v="Shampoo"/>
    <x v="3"/>
    <s v="Badoa"/>
    <x v="18"/>
    <x v="2"/>
    <x v="3"/>
    <x v="6"/>
    <n v="2576"/>
    <n v="14329"/>
    <n v="14329"/>
    <n v="78085"/>
    <n v="21049"/>
    <n v="97447"/>
  </r>
  <r>
    <s v="Shampoo"/>
    <x v="3"/>
    <s v="Badoa"/>
    <x v="18"/>
    <x v="2"/>
    <x v="3"/>
    <x v="7"/>
    <n v="644"/>
    <n v="3059"/>
    <n v="14973"/>
    <n v="81144"/>
    <n v="20328"/>
    <n v="99771"/>
  </r>
  <r>
    <s v="Shampoo"/>
    <x v="3"/>
    <s v="Badoa"/>
    <x v="18"/>
    <x v="2"/>
    <x v="3"/>
    <x v="9"/>
    <n v="4186"/>
    <n v="22379"/>
    <n v="19159"/>
    <n v="103523"/>
    <n v="22099"/>
    <n v="108395"/>
  </r>
  <r>
    <s v="Shampoo"/>
    <x v="3"/>
    <s v="Badoa"/>
    <x v="18"/>
    <x v="2"/>
    <x v="3"/>
    <x v="10"/>
    <n v="1127"/>
    <n v="5635"/>
    <n v="20286"/>
    <n v="109158"/>
    <n v="22491"/>
    <n v="110355"/>
  </r>
  <r>
    <s v="Shampoo"/>
    <x v="3"/>
    <s v="Badoa"/>
    <x v="18"/>
    <x v="2"/>
    <x v="3"/>
    <x v="11"/>
    <n v="4669"/>
    <n v="25438"/>
    <n v="24955"/>
    <n v="134596"/>
    <n v="24955"/>
    <n v="134596"/>
  </r>
  <r>
    <s v="Shampoo"/>
    <x v="3"/>
    <s v="Badoa"/>
    <x v="18"/>
    <x v="2"/>
    <x v="4"/>
    <x v="0"/>
    <n v="798"/>
    <n v="4200"/>
    <n v="798"/>
    <n v="4200"/>
    <n v="24304"/>
    <n v="130263"/>
  </r>
  <r>
    <s v="Shampoo"/>
    <x v="3"/>
    <s v="Badoa"/>
    <x v="18"/>
    <x v="2"/>
    <x v="4"/>
    <x v="1"/>
    <n v="168"/>
    <n v="672"/>
    <n v="966"/>
    <n v="4872"/>
    <n v="24472"/>
    <n v="130935"/>
  </r>
  <r>
    <s v="Shampoo"/>
    <x v="3"/>
    <s v="Badoa"/>
    <x v="18"/>
    <x v="2"/>
    <x v="4"/>
    <x v="2"/>
    <n v="756"/>
    <n v="4704"/>
    <n v="1722"/>
    <n v="9576"/>
    <n v="23135"/>
    <n v="124047"/>
  </r>
  <r>
    <s v="Shampoo"/>
    <x v="3"/>
    <s v="Badoa"/>
    <x v="18"/>
    <x v="2"/>
    <x v="4"/>
    <x v="3"/>
    <n v="546"/>
    <n v="3360"/>
    <n v="2268"/>
    <n v="12936"/>
    <n v="23037"/>
    <n v="124509"/>
  </r>
  <r>
    <s v="Shampoo"/>
    <x v="3"/>
    <s v="Badoa"/>
    <x v="18"/>
    <x v="2"/>
    <x v="4"/>
    <x v="5"/>
    <n v="882"/>
    <n v="5712"/>
    <n v="3150"/>
    <n v="18648"/>
    <n v="16352"/>
    <n v="89488"/>
  </r>
  <r>
    <s v="Shampoo"/>
    <x v="3"/>
    <s v="Badoa"/>
    <x v="18"/>
    <x v="2"/>
    <x v="4"/>
    <x v="7"/>
    <n v="378"/>
    <n v="2730"/>
    <n v="3528"/>
    <n v="21378"/>
    <n v="13510"/>
    <n v="74830"/>
  </r>
  <r>
    <s v="Shampoo"/>
    <x v="3"/>
    <s v="Badoa"/>
    <x v="18"/>
    <x v="2"/>
    <x v="4"/>
    <x v="8"/>
    <n v="546"/>
    <n v="3360"/>
    <n v="4074"/>
    <n v="24738"/>
    <n v="14056"/>
    <n v="78190"/>
  </r>
  <r>
    <s v="Shampoo"/>
    <x v="3"/>
    <s v="Badoa"/>
    <x v="18"/>
    <x v="2"/>
    <x v="4"/>
    <x v="10"/>
    <n v="378"/>
    <n v="2520"/>
    <n v="4452"/>
    <n v="27258"/>
    <n v="9121"/>
    <n v="52696"/>
  </r>
  <r>
    <s v="Shampoo"/>
    <x v="3"/>
    <s v="Badoa"/>
    <x v="18"/>
    <x v="2"/>
    <x v="4"/>
    <x v="11"/>
    <n v="798"/>
    <n v="5082"/>
    <n v="5250"/>
    <n v="32340"/>
    <n v="5250"/>
    <n v="32340"/>
  </r>
  <r>
    <s v="Shampoo"/>
    <x v="3"/>
    <s v="Badoa"/>
    <x v="18"/>
    <x v="2"/>
    <x v="5"/>
    <x v="0"/>
    <n v="1120"/>
    <n v="7336"/>
    <n v="1120"/>
    <n v="7336"/>
    <n v="5572"/>
    <n v="35476"/>
  </r>
  <r>
    <s v="Shampoo"/>
    <x v="3"/>
    <s v="Badoa"/>
    <x v="18"/>
    <x v="2"/>
    <x v="5"/>
    <x v="1"/>
    <n v="224"/>
    <n v="1120"/>
    <n v="1344"/>
    <n v="8456"/>
    <n v="5628"/>
    <n v="35924"/>
  </r>
  <r>
    <s v="Shampoo"/>
    <x v="3"/>
    <s v="Badoa"/>
    <x v="18"/>
    <x v="2"/>
    <x v="5"/>
    <x v="2"/>
    <n v="784"/>
    <n v="5040"/>
    <n v="2128"/>
    <n v="13496"/>
    <n v="5656"/>
    <n v="36260"/>
  </r>
  <r>
    <s v="Shampoo"/>
    <x v="3"/>
    <s v="Elite Cosmetics"/>
    <x v="19"/>
    <x v="0"/>
    <x v="1"/>
    <x v="9"/>
    <n v="273"/>
    <n v="18375"/>
    <n v="273"/>
    <n v="18375"/>
    <n v="273"/>
    <n v="18375"/>
  </r>
  <r>
    <s v="Shampoo"/>
    <x v="3"/>
    <s v="Elite Cosmetics"/>
    <x v="19"/>
    <x v="0"/>
    <x v="1"/>
    <x v="10"/>
    <n v="11445"/>
    <n v="62895"/>
    <n v="11718"/>
    <n v="81270"/>
    <n v="11718"/>
    <n v="81270"/>
  </r>
  <r>
    <s v="Shampoo"/>
    <x v="3"/>
    <s v="Elite Cosmetics"/>
    <x v="19"/>
    <x v="0"/>
    <x v="1"/>
    <x v="11"/>
    <n v="4725"/>
    <n v="25935"/>
    <n v="16443"/>
    <n v="107205"/>
    <n v="16443"/>
    <n v="107205"/>
  </r>
  <r>
    <s v="Shampoo"/>
    <x v="3"/>
    <s v="Elite Cosmetics"/>
    <x v="19"/>
    <x v="0"/>
    <x v="2"/>
    <x v="0"/>
    <n v="6615"/>
    <n v="36015"/>
    <n v="6615"/>
    <n v="36015"/>
    <n v="23058"/>
    <n v="143220"/>
  </r>
  <r>
    <s v="Shampoo"/>
    <x v="3"/>
    <s v="Elite Cosmetics"/>
    <x v="19"/>
    <x v="0"/>
    <x v="2"/>
    <x v="1"/>
    <n v="1407"/>
    <n v="76965"/>
    <n v="8022"/>
    <n v="112980"/>
    <n v="24465"/>
    <n v="220185"/>
  </r>
  <r>
    <s v="Shampoo"/>
    <x v="3"/>
    <s v="Elite Cosmetics"/>
    <x v="19"/>
    <x v="0"/>
    <x v="2"/>
    <x v="2"/>
    <n v="14175"/>
    <n v="77385"/>
    <n v="22197"/>
    <n v="190365"/>
    <n v="38640"/>
    <n v="297570"/>
  </r>
  <r>
    <s v="Shampoo"/>
    <x v="3"/>
    <s v="Elite Cosmetics"/>
    <x v="19"/>
    <x v="0"/>
    <x v="2"/>
    <x v="3"/>
    <n v="987"/>
    <n v="54285"/>
    <n v="23184"/>
    <n v="244650"/>
    <n v="39627"/>
    <n v="351855"/>
  </r>
  <r>
    <s v="Shampoo"/>
    <x v="3"/>
    <s v="Elite Cosmetics"/>
    <x v="19"/>
    <x v="0"/>
    <x v="2"/>
    <x v="4"/>
    <n v="1533"/>
    <n v="8400"/>
    <n v="24717"/>
    <n v="253050"/>
    <n v="41160"/>
    <n v="360255"/>
  </r>
  <r>
    <s v="Shampoo"/>
    <x v="3"/>
    <s v="Elite Cosmetics"/>
    <x v="19"/>
    <x v="0"/>
    <x v="2"/>
    <x v="5"/>
    <n v="24255"/>
    <n v="13377"/>
    <n v="48972"/>
    <n v="266427"/>
    <n v="65415"/>
    <n v="373632"/>
  </r>
  <r>
    <s v="Shampoo"/>
    <x v="3"/>
    <s v="Elite Cosmetics"/>
    <x v="19"/>
    <x v="0"/>
    <x v="2"/>
    <x v="6"/>
    <n v="20055"/>
    <n v="113085"/>
    <n v="69027"/>
    <n v="379512"/>
    <n v="85470"/>
    <n v="486717"/>
  </r>
  <r>
    <s v="Shampoo"/>
    <x v="3"/>
    <s v="Elite Cosmetics"/>
    <x v="19"/>
    <x v="0"/>
    <x v="2"/>
    <x v="7"/>
    <n v="29925"/>
    <n v="168945"/>
    <n v="98952"/>
    <n v="548457"/>
    <n v="115395"/>
    <n v="655662"/>
  </r>
  <r>
    <s v="Shampoo"/>
    <x v="3"/>
    <s v="Elite Cosmetics"/>
    <x v="19"/>
    <x v="0"/>
    <x v="2"/>
    <x v="8"/>
    <n v="21945"/>
    <n v="123795"/>
    <n v="120897"/>
    <n v="672252"/>
    <n v="137340"/>
    <n v="779457"/>
  </r>
  <r>
    <s v="Shampoo"/>
    <x v="3"/>
    <s v="Elite Cosmetics"/>
    <x v="19"/>
    <x v="0"/>
    <x v="2"/>
    <x v="9"/>
    <n v="28665"/>
    <n v="16170"/>
    <n v="149562"/>
    <n v="688422"/>
    <n v="165732"/>
    <n v="777252"/>
  </r>
  <r>
    <s v="Shampoo"/>
    <x v="3"/>
    <s v="Elite Cosmetics"/>
    <x v="19"/>
    <x v="0"/>
    <x v="2"/>
    <x v="10"/>
    <n v="2961"/>
    <n v="16737"/>
    <n v="152523"/>
    <n v="705159"/>
    <n v="157248"/>
    <n v="731094"/>
  </r>
  <r>
    <s v="Shampoo"/>
    <x v="3"/>
    <s v="Elite Cosmetics"/>
    <x v="19"/>
    <x v="0"/>
    <x v="2"/>
    <x v="11"/>
    <n v="2772"/>
    <n v="15687"/>
    <n v="155295"/>
    <n v="720846"/>
    <n v="155295"/>
    <n v="720846"/>
  </r>
  <r>
    <s v="Shampoo"/>
    <x v="3"/>
    <s v="Elite Cosmetics"/>
    <x v="19"/>
    <x v="0"/>
    <x v="3"/>
    <x v="0"/>
    <n v="4102"/>
    <n v="23198"/>
    <n v="4102"/>
    <n v="23198"/>
    <n v="152782"/>
    <n v="708029"/>
  </r>
  <r>
    <s v="Shampoo"/>
    <x v="3"/>
    <s v="Elite Cosmetics"/>
    <x v="19"/>
    <x v="0"/>
    <x v="3"/>
    <x v="1"/>
    <n v="4116"/>
    <n v="23240"/>
    <n v="8218"/>
    <n v="46438"/>
    <n v="155491"/>
    <n v="654304"/>
  </r>
  <r>
    <s v="Shampoo"/>
    <x v="3"/>
    <s v="Elite Cosmetics"/>
    <x v="19"/>
    <x v="0"/>
    <x v="3"/>
    <x v="2"/>
    <n v="3892"/>
    <n v="22036"/>
    <n v="12110"/>
    <n v="68474"/>
    <n v="145208"/>
    <n v="598955"/>
  </r>
  <r>
    <s v="Shampoo"/>
    <x v="3"/>
    <s v="Elite Cosmetics"/>
    <x v="19"/>
    <x v="0"/>
    <x v="3"/>
    <x v="3"/>
    <n v="4438"/>
    <n v="25088"/>
    <n v="16548"/>
    <n v="93562"/>
    <n v="148659"/>
    <n v="569758"/>
  </r>
  <r>
    <s v="Shampoo"/>
    <x v="3"/>
    <s v="Elite Cosmetics"/>
    <x v="19"/>
    <x v="0"/>
    <x v="3"/>
    <x v="4"/>
    <n v="4116"/>
    <n v="23296"/>
    <n v="20664"/>
    <n v="116858"/>
    <n v="151242"/>
    <n v="584654"/>
  </r>
  <r>
    <s v="Shampoo"/>
    <x v="3"/>
    <s v="Elite Cosmetics"/>
    <x v="19"/>
    <x v="0"/>
    <x v="3"/>
    <x v="5"/>
    <n v="4214"/>
    <n v="23800"/>
    <n v="24878"/>
    <n v="140658"/>
    <n v="131201"/>
    <n v="595077"/>
  </r>
  <r>
    <s v="Shampoo"/>
    <x v="3"/>
    <s v="Elite Cosmetics"/>
    <x v="19"/>
    <x v="0"/>
    <x v="3"/>
    <x v="6"/>
    <n v="4438"/>
    <n v="25032"/>
    <n v="29316"/>
    <n v="165690"/>
    <n v="115584"/>
    <n v="507024"/>
  </r>
  <r>
    <s v="Shampoo"/>
    <x v="3"/>
    <s v="Elite Cosmetics"/>
    <x v="19"/>
    <x v="0"/>
    <x v="3"/>
    <x v="7"/>
    <n v="3416"/>
    <n v="19320"/>
    <n v="32732"/>
    <n v="185010"/>
    <n v="89075"/>
    <n v="357399"/>
  </r>
  <r>
    <s v="Shampoo"/>
    <x v="3"/>
    <s v="Elite Cosmetics"/>
    <x v="19"/>
    <x v="0"/>
    <x v="3"/>
    <x v="8"/>
    <n v="3752"/>
    <n v="21210"/>
    <n v="36484"/>
    <n v="206220"/>
    <n v="70882"/>
    <n v="254814"/>
  </r>
  <r>
    <s v="Shampoo"/>
    <x v="3"/>
    <s v="Elite Cosmetics"/>
    <x v="19"/>
    <x v="0"/>
    <x v="3"/>
    <x v="9"/>
    <n v="3360"/>
    <n v="19600"/>
    <n v="39844"/>
    <n v="225820"/>
    <n v="45577"/>
    <n v="258244"/>
  </r>
  <r>
    <s v="Shampoo"/>
    <x v="3"/>
    <s v="Elite Cosmetics"/>
    <x v="19"/>
    <x v="0"/>
    <x v="3"/>
    <x v="10"/>
    <n v="3514"/>
    <n v="23394"/>
    <n v="43358"/>
    <n v="249214"/>
    <n v="46130"/>
    <n v="264901"/>
  </r>
  <r>
    <s v="Shampoo"/>
    <x v="3"/>
    <s v="Elite Cosmetics"/>
    <x v="19"/>
    <x v="0"/>
    <x v="3"/>
    <x v="11"/>
    <n v="3696"/>
    <n v="24584"/>
    <n v="47054"/>
    <n v="273798"/>
    <n v="47054"/>
    <n v="273798"/>
  </r>
  <r>
    <s v="Shampoo"/>
    <x v="3"/>
    <s v="Elite Cosmetics"/>
    <x v="19"/>
    <x v="0"/>
    <x v="4"/>
    <x v="0"/>
    <n v="653625"/>
    <n v="434175"/>
    <n v="653625"/>
    <n v="434175"/>
    <n v="696577"/>
    <n v="684775"/>
  </r>
  <r>
    <s v="Shampoo"/>
    <x v="3"/>
    <s v="Elite Cosmetics"/>
    <x v="19"/>
    <x v="0"/>
    <x v="4"/>
    <x v="1"/>
    <n v="511875"/>
    <n v="340725"/>
    <n v="1165500"/>
    <n v="774900"/>
    <n v="1204336"/>
    <n v="1002260"/>
  </r>
  <r>
    <s v="Shampoo"/>
    <x v="3"/>
    <s v="Elite Cosmetics"/>
    <x v="19"/>
    <x v="0"/>
    <x v="4"/>
    <x v="2"/>
    <n v="75075"/>
    <n v="498225"/>
    <n v="1240575"/>
    <n v="1273125"/>
    <n v="1275519"/>
    <n v="1478449"/>
  </r>
  <r>
    <s v="Shampoo"/>
    <x v="3"/>
    <s v="Elite Cosmetics"/>
    <x v="19"/>
    <x v="0"/>
    <x v="4"/>
    <x v="3"/>
    <n v="711375"/>
    <n v="4738125"/>
    <n v="1951950"/>
    <n v="6011250"/>
    <n v="1982456"/>
    <n v="6191486"/>
  </r>
  <r>
    <s v="Shampoo"/>
    <x v="3"/>
    <s v="Elite Cosmetics"/>
    <x v="19"/>
    <x v="0"/>
    <x v="4"/>
    <x v="4"/>
    <n v="6195"/>
    <n v="42735"/>
    <n v="1958145"/>
    <n v="6053985"/>
    <n v="1984535"/>
    <n v="6210925"/>
  </r>
  <r>
    <s v="Shampoo"/>
    <x v="3"/>
    <s v="Elite Cosmetics"/>
    <x v="19"/>
    <x v="0"/>
    <x v="4"/>
    <x v="5"/>
    <n v="75075"/>
    <n v="5179125"/>
    <n v="2033220"/>
    <n v="11233110"/>
    <n v="2055396"/>
    <n v="11366250"/>
  </r>
  <r>
    <s v="Shampoo"/>
    <x v="3"/>
    <s v="Elite Cosmetics"/>
    <x v="19"/>
    <x v="0"/>
    <x v="4"/>
    <x v="6"/>
    <n v="163275"/>
    <n v="112665"/>
    <n v="2196495"/>
    <n v="11345775"/>
    <n v="2214233"/>
    <n v="11453883"/>
  </r>
  <r>
    <s v="Shampoo"/>
    <x v="3"/>
    <s v="Elite Cosmetics"/>
    <x v="19"/>
    <x v="0"/>
    <x v="4"/>
    <x v="7"/>
    <n v="74025"/>
    <n v="51240"/>
    <n v="2270520"/>
    <n v="11397015"/>
    <n v="2284842"/>
    <n v="11485803"/>
  </r>
  <r>
    <s v="Shampoo"/>
    <x v="3"/>
    <s v="Elite Cosmetics"/>
    <x v="19"/>
    <x v="0"/>
    <x v="4"/>
    <x v="8"/>
    <n v="60375"/>
    <n v="4150125"/>
    <n v="2330895"/>
    <n v="15547140"/>
    <n v="2341465"/>
    <n v="15614718"/>
  </r>
  <r>
    <s v="Shampoo"/>
    <x v="3"/>
    <s v="Elite Cosmetics"/>
    <x v="19"/>
    <x v="0"/>
    <x v="4"/>
    <x v="9"/>
    <n v="62475"/>
    <n v="4307625"/>
    <n v="2393370"/>
    <n v="19854765"/>
    <n v="2400580"/>
    <n v="19902743"/>
  </r>
  <r>
    <s v="Shampoo"/>
    <x v="3"/>
    <s v="Elite Cosmetics"/>
    <x v="19"/>
    <x v="0"/>
    <x v="4"/>
    <x v="10"/>
    <n v="811125"/>
    <n v="55965"/>
    <n v="3204495"/>
    <n v="19910730"/>
    <n v="3208191"/>
    <n v="19935314"/>
  </r>
  <r>
    <s v="Shampoo"/>
    <x v="3"/>
    <s v="Elite Cosmetics"/>
    <x v="19"/>
    <x v="0"/>
    <x v="4"/>
    <x v="11"/>
    <n v="632625"/>
    <n v="43785"/>
    <n v="3837120"/>
    <n v="19954515"/>
    <n v="3837120"/>
    <n v="19954515"/>
  </r>
  <r>
    <s v="Shampoo"/>
    <x v="3"/>
    <s v="Elite Cosmetics"/>
    <x v="19"/>
    <x v="0"/>
    <x v="5"/>
    <x v="0"/>
    <n v="8820"/>
    <n v="60900"/>
    <n v="8820"/>
    <n v="60900"/>
    <n v="3192315"/>
    <n v="19581240"/>
  </r>
  <r>
    <s v="Shampoo"/>
    <x v="3"/>
    <s v="Elite Cosmetics"/>
    <x v="19"/>
    <x v="0"/>
    <x v="5"/>
    <x v="1"/>
    <n v="10038"/>
    <n v="69132"/>
    <n v="18858"/>
    <n v="130032"/>
    <n v="2690478"/>
    <n v="19309647"/>
  </r>
  <r>
    <s v="Shampoo"/>
    <x v="3"/>
    <s v="Elite Cosmetics"/>
    <x v="19"/>
    <x v="0"/>
    <x v="5"/>
    <x v="2"/>
    <n v="9198"/>
    <n v="63252"/>
    <n v="28056"/>
    <n v="193284"/>
    <n v="2624601"/>
    <n v="18874674"/>
  </r>
  <r>
    <s v="Shampoo"/>
    <x v="3"/>
    <s v="Elite Cosmetics"/>
    <x v="19"/>
    <x v="1"/>
    <x v="1"/>
    <x v="9"/>
    <n v="2835"/>
    <n v="30345"/>
    <n v="2835"/>
    <n v="30345"/>
    <n v="2835"/>
    <n v="30345"/>
  </r>
  <r>
    <s v="Shampoo"/>
    <x v="3"/>
    <s v="Elite Cosmetics"/>
    <x v="19"/>
    <x v="1"/>
    <x v="1"/>
    <x v="10"/>
    <n v="17535"/>
    <n v="9660"/>
    <n v="20370"/>
    <n v="40005"/>
    <n v="20370"/>
    <n v="40005"/>
  </r>
  <r>
    <s v="Shampoo"/>
    <x v="3"/>
    <s v="Elite Cosmetics"/>
    <x v="19"/>
    <x v="1"/>
    <x v="1"/>
    <x v="11"/>
    <n v="1848"/>
    <n v="101325"/>
    <n v="22218"/>
    <n v="141330"/>
    <n v="22218"/>
    <n v="141330"/>
  </r>
  <r>
    <s v="Shampoo"/>
    <x v="3"/>
    <s v="Elite Cosmetics"/>
    <x v="19"/>
    <x v="1"/>
    <x v="2"/>
    <x v="0"/>
    <n v="21315"/>
    <n v="11718"/>
    <n v="21315"/>
    <n v="11718"/>
    <n v="43533"/>
    <n v="153048"/>
  </r>
  <r>
    <s v="Shampoo"/>
    <x v="3"/>
    <s v="Elite Cosmetics"/>
    <x v="19"/>
    <x v="1"/>
    <x v="2"/>
    <x v="1"/>
    <n v="1932"/>
    <n v="106155"/>
    <n v="23247"/>
    <n v="117873"/>
    <n v="45465"/>
    <n v="259203"/>
  </r>
  <r>
    <s v="Shampoo"/>
    <x v="3"/>
    <s v="Elite Cosmetics"/>
    <x v="19"/>
    <x v="1"/>
    <x v="2"/>
    <x v="2"/>
    <n v="24465"/>
    <n v="134295"/>
    <n v="47712"/>
    <n v="252168"/>
    <n v="69930"/>
    <n v="393498"/>
  </r>
  <r>
    <s v="Shampoo"/>
    <x v="3"/>
    <s v="Elite Cosmetics"/>
    <x v="19"/>
    <x v="1"/>
    <x v="2"/>
    <x v="3"/>
    <n v="2478"/>
    <n v="135975"/>
    <n v="50190"/>
    <n v="388143"/>
    <n v="72408"/>
    <n v="529473"/>
  </r>
  <r>
    <s v="Shampoo"/>
    <x v="3"/>
    <s v="Elite Cosmetics"/>
    <x v="19"/>
    <x v="1"/>
    <x v="2"/>
    <x v="4"/>
    <n v="2331"/>
    <n v="12789"/>
    <n v="52521"/>
    <n v="400932"/>
    <n v="74739"/>
    <n v="542262"/>
  </r>
  <r>
    <s v="Shampoo"/>
    <x v="3"/>
    <s v="Elite Cosmetics"/>
    <x v="19"/>
    <x v="1"/>
    <x v="2"/>
    <x v="5"/>
    <n v="25935"/>
    <n v="14280"/>
    <n v="78456"/>
    <n v="415212"/>
    <n v="100674"/>
    <n v="556542"/>
  </r>
  <r>
    <s v="Shampoo"/>
    <x v="3"/>
    <s v="Elite Cosmetics"/>
    <x v="19"/>
    <x v="1"/>
    <x v="2"/>
    <x v="6"/>
    <n v="2919"/>
    <n v="164955"/>
    <n v="81375"/>
    <n v="580167"/>
    <n v="103593"/>
    <n v="721497"/>
  </r>
  <r>
    <s v="Shampoo"/>
    <x v="3"/>
    <s v="Elite Cosmetics"/>
    <x v="19"/>
    <x v="1"/>
    <x v="2"/>
    <x v="7"/>
    <n v="26145"/>
    <n v="14763"/>
    <n v="107520"/>
    <n v="594930"/>
    <n v="129738"/>
    <n v="736260"/>
  </r>
  <r>
    <s v="Shampoo"/>
    <x v="3"/>
    <s v="Elite Cosmetics"/>
    <x v="19"/>
    <x v="1"/>
    <x v="2"/>
    <x v="8"/>
    <n v="22575"/>
    <n v="12726"/>
    <n v="130095"/>
    <n v="607656"/>
    <n v="152313"/>
    <n v="748986"/>
  </r>
  <r>
    <s v="Shampoo"/>
    <x v="3"/>
    <s v="Elite Cosmetics"/>
    <x v="19"/>
    <x v="1"/>
    <x v="2"/>
    <x v="9"/>
    <n v="2058"/>
    <n v="11634"/>
    <n v="132153"/>
    <n v="619290"/>
    <n v="151536"/>
    <n v="730275"/>
  </r>
  <r>
    <s v="Shampoo"/>
    <x v="3"/>
    <s v="Elite Cosmetics"/>
    <x v="19"/>
    <x v="1"/>
    <x v="2"/>
    <x v="10"/>
    <n v="2184"/>
    <n v="12327"/>
    <n v="134337"/>
    <n v="631617"/>
    <n v="136185"/>
    <n v="732942"/>
  </r>
  <r>
    <s v="Shampoo"/>
    <x v="3"/>
    <s v="Elite Cosmetics"/>
    <x v="19"/>
    <x v="1"/>
    <x v="2"/>
    <x v="11"/>
    <n v="26355"/>
    <n v="148995"/>
    <n v="160692"/>
    <n v="780612"/>
    <n v="160692"/>
    <n v="780612"/>
  </r>
  <r>
    <s v="Shampoo"/>
    <x v="3"/>
    <s v="Elite Cosmetics"/>
    <x v="19"/>
    <x v="1"/>
    <x v="3"/>
    <x v="0"/>
    <n v="3290"/>
    <n v="18564"/>
    <n v="3290"/>
    <n v="18564"/>
    <n v="142667"/>
    <n v="787458"/>
  </r>
  <r>
    <s v="Shampoo"/>
    <x v="3"/>
    <s v="Elite Cosmetics"/>
    <x v="19"/>
    <x v="1"/>
    <x v="3"/>
    <x v="1"/>
    <n v="3724"/>
    <n v="21098"/>
    <n v="7014"/>
    <n v="39662"/>
    <n v="144459"/>
    <n v="702401"/>
  </r>
  <r>
    <s v="Shampoo"/>
    <x v="3"/>
    <s v="Elite Cosmetics"/>
    <x v="19"/>
    <x v="1"/>
    <x v="3"/>
    <x v="2"/>
    <n v="3864"/>
    <n v="21826"/>
    <n v="10878"/>
    <n v="61488"/>
    <n v="123858"/>
    <n v="589932"/>
  </r>
  <r>
    <s v="Shampoo"/>
    <x v="3"/>
    <s v="Elite Cosmetics"/>
    <x v="19"/>
    <x v="1"/>
    <x v="3"/>
    <x v="3"/>
    <n v="3374"/>
    <n v="19110"/>
    <n v="14252"/>
    <n v="80598"/>
    <n v="124754"/>
    <n v="473067"/>
  </r>
  <r>
    <s v="Shampoo"/>
    <x v="3"/>
    <s v="Elite Cosmetics"/>
    <x v="19"/>
    <x v="1"/>
    <x v="3"/>
    <x v="4"/>
    <n v="3822"/>
    <n v="21532"/>
    <n v="18074"/>
    <n v="102130"/>
    <n v="126245"/>
    <n v="481810"/>
  </r>
  <r>
    <s v="Shampoo"/>
    <x v="3"/>
    <s v="Elite Cosmetics"/>
    <x v="19"/>
    <x v="1"/>
    <x v="3"/>
    <x v="5"/>
    <n v="4144"/>
    <n v="23450"/>
    <n v="22218"/>
    <n v="125580"/>
    <n v="104454"/>
    <n v="490980"/>
  </r>
  <r>
    <s v="Shampoo"/>
    <x v="3"/>
    <s v="Elite Cosmetics"/>
    <x v="19"/>
    <x v="1"/>
    <x v="3"/>
    <x v="6"/>
    <n v="3822"/>
    <n v="21602"/>
    <n v="26040"/>
    <n v="147182"/>
    <n v="105357"/>
    <n v="347627"/>
  </r>
  <r>
    <s v="Shampoo"/>
    <x v="3"/>
    <s v="Elite Cosmetics"/>
    <x v="19"/>
    <x v="1"/>
    <x v="3"/>
    <x v="7"/>
    <n v="2716"/>
    <n v="15344"/>
    <n v="28756"/>
    <n v="162526"/>
    <n v="81928"/>
    <n v="348208"/>
  </r>
  <r>
    <s v="Shampoo"/>
    <x v="3"/>
    <s v="Elite Cosmetics"/>
    <x v="19"/>
    <x v="1"/>
    <x v="3"/>
    <x v="8"/>
    <n v="2688"/>
    <n v="15148"/>
    <n v="31444"/>
    <n v="177674"/>
    <n v="62041"/>
    <n v="350630"/>
  </r>
  <r>
    <s v="Shampoo"/>
    <x v="3"/>
    <s v="Elite Cosmetics"/>
    <x v="19"/>
    <x v="1"/>
    <x v="3"/>
    <x v="9"/>
    <n v="3556"/>
    <n v="20370"/>
    <n v="35000"/>
    <n v="198044"/>
    <n v="63539"/>
    <n v="359366"/>
  </r>
  <r>
    <s v="Shampoo"/>
    <x v="3"/>
    <s v="Elite Cosmetics"/>
    <x v="19"/>
    <x v="1"/>
    <x v="3"/>
    <x v="10"/>
    <n v="3150"/>
    <n v="20944"/>
    <n v="38150"/>
    <n v="218988"/>
    <n v="64505"/>
    <n v="367983"/>
  </r>
  <r>
    <s v="Shampoo"/>
    <x v="3"/>
    <s v="Elite Cosmetics"/>
    <x v="19"/>
    <x v="1"/>
    <x v="3"/>
    <x v="11"/>
    <n v="3682"/>
    <n v="24444"/>
    <n v="41832"/>
    <n v="243432"/>
    <n v="41832"/>
    <n v="243432"/>
  </r>
  <r>
    <s v="Shampoo"/>
    <x v="3"/>
    <s v="Elite Cosmetics"/>
    <x v="19"/>
    <x v="1"/>
    <x v="4"/>
    <x v="0"/>
    <n v="716625"/>
    <n v="475125"/>
    <n v="716625"/>
    <n v="475125"/>
    <n v="755167"/>
    <n v="699993"/>
  </r>
  <r>
    <s v="Shampoo"/>
    <x v="3"/>
    <s v="Elite Cosmetics"/>
    <x v="19"/>
    <x v="1"/>
    <x v="4"/>
    <x v="1"/>
    <n v="622125"/>
    <n v="4144875"/>
    <n v="1338750"/>
    <n v="4620000"/>
    <n v="1373568"/>
    <n v="4823770"/>
  </r>
  <r>
    <s v="Shampoo"/>
    <x v="3"/>
    <s v="Elite Cosmetics"/>
    <x v="19"/>
    <x v="1"/>
    <x v="4"/>
    <x v="2"/>
    <n v="732375"/>
    <n v="48720"/>
    <n v="2071125"/>
    <n v="4668720"/>
    <n v="2102079"/>
    <n v="4850664"/>
  </r>
  <r>
    <s v="Shampoo"/>
    <x v="3"/>
    <s v="Elite Cosmetics"/>
    <x v="19"/>
    <x v="1"/>
    <x v="4"/>
    <x v="3"/>
    <n v="6090"/>
    <n v="407925"/>
    <n v="2077215"/>
    <n v="5076645"/>
    <n v="2104795"/>
    <n v="5239479"/>
  </r>
  <r>
    <s v="Shampoo"/>
    <x v="3"/>
    <s v="Elite Cosmetics"/>
    <x v="19"/>
    <x v="1"/>
    <x v="4"/>
    <x v="4"/>
    <n v="606375"/>
    <n v="4186875"/>
    <n v="2683590"/>
    <n v="9263520"/>
    <n v="2707348"/>
    <n v="9404822"/>
  </r>
  <r>
    <s v="Shampoo"/>
    <x v="3"/>
    <s v="Elite Cosmetics"/>
    <x v="19"/>
    <x v="1"/>
    <x v="4"/>
    <x v="5"/>
    <n v="64575"/>
    <n v="44415"/>
    <n v="2748165"/>
    <n v="9307935"/>
    <n v="2767779"/>
    <n v="9425787"/>
  </r>
  <r>
    <s v="Shampoo"/>
    <x v="3"/>
    <s v="Elite Cosmetics"/>
    <x v="19"/>
    <x v="1"/>
    <x v="4"/>
    <x v="6"/>
    <n v="643125"/>
    <n v="442575"/>
    <n v="3391290"/>
    <n v="9750510"/>
    <n v="3407082"/>
    <n v="9846760"/>
  </r>
  <r>
    <s v="Shampoo"/>
    <x v="3"/>
    <s v="Elite Cosmetics"/>
    <x v="19"/>
    <x v="1"/>
    <x v="4"/>
    <x v="7"/>
    <n v="7035"/>
    <n v="48615"/>
    <n v="3398325"/>
    <n v="9799125"/>
    <n v="3411401"/>
    <n v="9880031"/>
  </r>
  <r>
    <s v="Shampoo"/>
    <x v="3"/>
    <s v="Elite Cosmetics"/>
    <x v="19"/>
    <x v="1"/>
    <x v="4"/>
    <x v="8"/>
    <n v="690375"/>
    <n v="477225"/>
    <n v="4088700"/>
    <n v="10276350"/>
    <n v="4099088"/>
    <n v="10342108"/>
  </r>
  <r>
    <s v="Shampoo"/>
    <x v="3"/>
    <s v="Elite Cosmetics"/>
    <x v="19"/>
    <x v="1"/>
    <x v="4"/>
    <x v="9"/>
    <n v="590625"/>
    <n v="40845"/>
    <n v="4679325"/>
    <n v="10317195"/>
    <n v="4686157"/>
    <n v="10362583"/>
  </r>
  <r>
    <s v="Shampoo"/>
    <x v="3"/>
    <s v="Elite Cosmetics"/>
    <x v="19"/>
    <x v="1"/>
    <x v="4"/>
    <x v="10"/>
    <n v="716625"/>
    <n v="492975"/>
    <n v="5395950"/>
    <n v="10810170"/>
    <n v="5399632"/>
    <n v="10834614"/>
  </r>
  <r>
    <s v="Shampoo"/>
    <x v="3"/>
    <s v="Elite Cosmetics"/>
    <x v="19"/>
    <x v="1"/>
    <x v="4"/>
    <x v="11"/>
    <n v="606375"/>
    <n v="417375"/>
    <n v="6002325"/>
    <n v="11227545"/>
    <n v="6002325"/>
    <n v="11227545"/>
  </r>
  <r>
    <s v="Shampoo"/>
    <x v="3"/>
    <s v="Elite Cosmetics"/>
    <x v="19"/>
    <x v="1"/>
    <x v="5"/>
    <x v="0"/>
    <n v="8442"/>
    <n v="57960"/>
    <n v="8442"/>
    <n v="57960"/>
    <n v="5294142"/>
    <n v="10810380"/>
  </r>
  <r>
    <s v="Shampoo"/>
    <x v="3"/>
    <s v="Elite Cosmetics"/>
    <x v="19"/>
    <x v="1"/>
    <x v="5"/>
    <x v="1"/>
    <n v="9198"/>
    <n v="63378"/>
    <n v="17640"/>
    <n v="121338"/>
    <n v="4681215"/>
    <n v="6728883"/>
  </r>
  <r>
    <s v="Shampoo"/>
    <x v="3"/>
    <s v="Elite Cosmetics"/>
    <x v="19"/>
    <x v="1"/>
    <x v="5"/>
    <x v="2"/>
    <n v="10038"/>
    <n v="69132"/>
    <n v="27678"/>
    <n v="190470"/>
    <n v="3958878"/>
    <n v="6749295"/>
  </r>
  <r>
    <s v="Shampoo"/>
    <x v="3"/>
    <s v="Elite Cosmetics"/>
    <x v="19"/>
    <x v="2"/>
    <x v="1"/>
    <x v="9"/>
    <n v="4095"/>
    <n v="2079"/>
    <n v="4095"/>
    <n v="2079"/>
    <n v="4095"/>
    <n v="2079"/>
  </r>
  <r>
    <s v="Shampoo"/>
    <x v="3"/>
    <s v="Elite Cosmetics"/>
    <x v="19"/>
    <x v="2"/>
    <x v="1"/>
    <x v="10"/>
    <n v="7875"/>
    <n v="4368"/>
    <n v="11970"/>
    <n v="6447"/>
    <n v="11970"/>
    <n v="6447"/>
  </r>
  <r>
    <s v="Shampoo"/>
    <x v="3"/>
    <s v="Elite Cosmetics"/>
    <x v="19"/>
    <x v="2"/>
    <x v="1"/>
    <x v="11"/>
    <n v="1197"/>
    <n v="65835"/>
    <n v="13167"/>
    <n v="72282"/>
    <n v="13167"/>
    <n v="72282"/>
  </r>
  <r>
    <s v="Shampoo"/>
    <x v="3"/>
    <s v="Elite Cosmetics"/>
    <x v="19"/>
    <x v="2"/>
    <x v="2"/>
    <x v="0"/>
    <n v="1008"/>
    <n v="55125"/>
    <n v="1008"/>
    <n v="55125"/>
    <n v="14175"/>
    <n v="127407"/>
  </r>
  <r>
    <s v="Shampoo"/>
    <x v="3"/>
    <s v="Elite Cosmetics"/>
    <x v="19"/>
    <x v="2"/>
    <x v="2"/>
    <x v="1"/>
    <n v="9975"/>
    <n v="54705"/>
    <n v="10983"/>
    <n v="109830"/>
    <n v="24150"/>
    <n v="182112"/>
  </r>
  <r>
    <s v="Shampoo"/>
    <x v="3"/>
    <s v="Elite Cosmetics"/>
    <x v="19"/>
    <x v="2"/>
    <x v="2"/>
    <x v="2"/>
    <n v="966"/>
    <n v="5271"/>
    <n v="11949"/>
    <n v="115101"/>
    <n v="25116"/>
    <n v="187383"/>
  </r>
  <r>
    <s v="Shampoo"/>
    <x v="3"/>
    <s v="Elite Cosmetics"/>
    <x v="19"/>
    <x v="2"/>
    <x v="2"/>
    <x v="3"/>
    <n v="861"/>
    <n v="47565"/>
    <n v="12810"/>
    <n v="162666"/>
    <n v="25977"/>
    <n v="234948"/>
  </r>
  <r>
    <s v="Shampoo"/>
    <x v="3"/>
    <s v="Elite Cosmetics"/>
    <x v="19"/>
    <x v="2"/>
    <x v="2"/>
    <x v="4"/>
    <n v="987"/>
    <n v="53865"/>
    <n v="13797"/>
    <n v="216531"/>
    <n v="26964"/>
    <n v="288813"/>
  </r>
  <r>
    <s v="Shampoo"/>
    <x v="3"/>
    <s v="Elite Cosmetics"/>
    <x v="19"/>
    <x v="2"/>
    <x v="2"/>
    <x v="5"/>
    <n v="1155"/>
    <n v="63945"/>
    <n v="14952"/>
    <n v="280476"/>
    <n v="28119"/>
    <n v="352758"/>
  </r>
  <r>
    <s v="Shampoo"/>
    <x v="3"/>
    <s v="Elite Cosmetics"/>
    <x v="19"/>
    <x v="2"/>
    <x v="2"/>
    <x v="6"/>
    <n v="1701"/>
    <n v="95655"/>
    <n v="16653"/>
    <n v="376131"/>
    <n v="29820"/>
    <n v="448413"/>
  </r>
  <r>
    <s v="Shampoo"/>
    <x v="3"/>
    <s v="Elite Cosmetics"/>
    <x v="19"/>
    <x v="2"/>
    <x v="2"/>
    <x v="7"/>
    <n v="13335"/>
    <n v="7560"/>
    <n v="29988"/>
    <n v="383691"/>
    <n v="43155"/>
    <n v="455973"/>
  </r>
  <r>
    <s v="Shampoo"/>
    <x v="3"/>
    <s v="Elite Cosmetics"/>
    <x v="19"/>
    <x v="2"/>
    <x v="2"/>
    <x v="8"/>
    <n v="18585"/>
    <n v="10458"/>
    <n v="48573"/>
    <n v="394149"/>
    <n v="61740"/>
    <n v="466431"/>
  </r>
  <r>
    <s v="Shampoo"/>
    <x v="3"/>
    <s v="Elite Cosmetics"/>
    <x v="19"/>
    <x v="2"/>
    <x v="2"/>
    <x v="9"/>
    <n v="2002"/>
    <n v="11340"/>
    <n v="50575"/>
    <n v="405489"/>
    <n v="59647"/>
    <n v="475692"/>
  </r>
  <r>
    <s v="Shampoo"/>
    <x v="3"/>
    <s v="Elite Cosmetics"/>
    <x v="19"/>
    <x v="2"/>
    <x v="2"/>
    <x v="10"/>
    <n v="2016"/>
    <n v="11410"/>
    <n v="52591"/>
    <n v="416899"/>
    <n v="53788"/>
    <n v="482734"/>
  </r>
  <r>
    <s v="Shampoo"/>
    <x v="3"/>
    <s v="Elite Cosmetics"/>
    <x v="19"/>
    <x v="2"/>
    <x v="2"/>
    <x v="11"/>
    <n v="1736"/>
    <n v="9786"/>
    <n v="54327"/>
    <n v="426685"/>
    <n v="54327"/>
    <n v="426685"/>
  </r>
  <r>
    <s v="Shampoo"/>
    <x v="3"/>
    <s v="Elite Cosmetics"/>
    <x v="19"/>
    <x v="2"/>
    <x v="3"/>
    <x v="0"/>
    <n v="1876"/>
    <n v="10598"/>
    <n v="1876"/>
    <n v="10598"/>
    <n v="55195"/>
    <n v="382158"/>
  </r>
  <r>
    <s v="Shampoo"/>
    <x v="3"/>
    <s v="Elite Cosmetics"/>
    <x v="19"/>
    <x v="2"/>
    <x v="3"/>
    <x v="1"/>
    <n v="1862"/>
    <n v="10472"/>
    <n v="3738"/>
    <n v="21070"/>
    <n v="47082"/>
    <n v="337925"/>
  </r>
  <r>
    <s v="Shampoo"/>
    <x v="3"/>
    <s v="Elite Cosmetics"/>
    <x v="19"/>
    <x v="2"/>
    <x v="3"/>
    <x v="2"/>
    <n v="2016"/>
    <n v="11410"/>
    <n v="5754"/>
    <n v="32480"/>
    <n v="48132"/>
    <n v="344064"/>
  </r>
  <r>
    <s v="Shampoo"/>
    <x v="3"/>
    <s v="Elite Cosmetics"/>
    <x v="19"/>
    <x v="2"/>
    <x v="3"/>
    <x v="3"/>
    <n v="1764"/>
    <n v="10010"/>
    <n v="7518"/>
    <n v="42490"/>
    <n v="49035"/>
    <n v="306509"/>
  </r>
  <r>
    <s v="Shampoo"/>
    <x v="3"/>
    <s v="Elite Cosmetics"/>
    <x v="19"/>
    <x v="2"/>
    <x v="3"/>
    <x v="4"/>
    <n v="2282"/>
    <n v="12880"/>
    <n v="9800"/>
    <n v="55370"/>
    <n v="50330"/>
    <n v="265524"/>
  </r>
  <r>
    <s v="Shampoo"/>
    <x v="3"/>
    <s v="Elite Cosmetics"/>
    <x v="19"/>
    <x v="2"/>
    <x v="3"/>
    <x v="5"/>
    <n v="2072"/>
    <n v="11718"/>
    <n v="11872"/>
    <n v="67088"/>
    <n v="51247"/>
    <n v="213297"/>
  </r>
  <r>
    <s v="Shampoo"/>
    <x v="3"/>
    <s v="Elite Cosmetics"/>
    <x v="19"/>
    <x v="2"/>
    <x v="3"/>
    <x v="6"/>
    <n v="2058"/>
    <n v="11592"/>
    <n v="13930"/>
    <n v="78680"/>
    <n v="51604"/>
    <n v="129234"/>
  </r>
  <r>
    <s v="Shampoo"/>
    <x v="3"/>
    <s v="Elite Cosmetics"/>
    <x v="19"/>
    <x v="2"/>
    <x v="3"/>
    <x v="7"/>
    <n v="1736"/>
    <n v="9758"/>
    <n v="15666"/>
    <n v="88438"/>
    <n v="40005"/>
    <n v="131432"/>
  </r>
  <r>
    <s v="Shampoo"/>
    <x v="3"/>
    <s v="Elite Cosmetics"/>
    <x v="19"/>
    <x v="2"/>
    <x v="3"/>
    <x v="8"/>
    <n v="1428"/>
    <n v="8120"/>
    <n v="17094"/>
    <n v="96558"/>
    <n v="22848"/>
    <n v="129094"/>
  </r>
  <r>
    <s v="Shampoo"/>
    <x v="3"/>
    <s v="Elite Cosmetics"/>
    <x v="19"/>
    <x v="2"/>
    <x v="3"/>
    <x v="9"/>
    <n v="2156"/>
    <n v="12544"/>
    <n v="19250"/>
    <n v="109102"/>
    <n v="23002"/>
    <n v="130298"/>
  </r>
  <r>
    <s v="Shampoo"/>
    <x v="3"/>
    <s v="Elite Cosmetics"/>
    <x v="19"/>
    <x v="2"/>
    <x v="3"/>
    <x v="10"/>
    <n v="1624"/>
    <n v="10850"/>
    <n v="20874"/>
    <n v="119952"/>
    <n v="22610"/>
    <n v="129738"/>
  </r>
  <r>
    <s v="Shampoo"/>
    <x v="3"/>
    <s v="Elite Cosmetics"/>
    <x v="19"/>
    <x v="2"/>
    <x v="3"/>
    <x v="11"/>
    <n v="1778"/>
    <n v="11830"/>
    <n v="22652"/>
    <n v="131782"/>
    <n v="22652"/>
    <n v="131782"/>
  </r>
  <r>
    <s v="Shampoo"/>
    <x v="3"/>
    <s v="Elite Cosmetics"/>
    <x v="19"/>
    <x v="2"/>
    <x v="4"/>
    <x v="0"/>
    <n v="254625"/>
    <n v="169575"/>
    <n v="254625"/>
    <n v="169575"/>
    <n v="275401"/>
    <n v="290759"/>
  </r>
  <r>
    <s v="Shampoo"/>
    <x v="3"/>
    <s v="Elite Cosmetics"/>
    <x v="19"/>
    <x v="2"/>
    <x v="4"/>
    <x v="1"/>
    <n v="301875"/>
    <n v="20055"/>
    <n v="556500"/>
    <n v="189630"/>
    <n v="575414"/>
    <n v="300342"/>
  </r>
  <r>
    <s v="Shampoo"/>
    <x v="3"/>
    <s v="Elite Cosmetics"/>
    <x v="19"/>
    <x v="2"/>
    <x v="4"/>
    <x v="2"/>
    <n v="3885"/>
    <n v="25830"/>
    <n v="560385"/>
    <n v="215460"/>
    <n v="577283"/>
    <n v="314762"/>
  </r>
  <r>
    <s v="Shampoo"/>
    <x v="3"/>
    <s v="Elite Cosmetics"/>
    <x v="19"/>
    <x v="2"/>
    <x v="4"/>
    <x v="3"/>
    <n v="286125"/>
    <n v="19005"/>
    <n v="846510"/>
    <n v="234465"/>
    <n v="861644"/>
    <n v="323757"/>
  </r>
  <r>
    <s v="Shampoo"/>
    <x v="3"/>
    <s v="Elite Cosmetics"/>
    <x v="19"/>
    <x v="2"/>
    <x v="4"/>
    <x v="4"/>
    <n v="4305"/>
    <n v="296625"/>
    <n v="850815"/>
    <n v="531090"/>
    <n v="863667"/>
    <n v="607502"/>
  </r>
  <r>
    <s v="Shampoo"/>
    <x v="3"/>
    <s v="Elite Cosmetics"/>
    <x v="19"/>
    <x v="2"/>
    <x v="4"/>
    <x v="5"/>
    <n v="42525"/>
    <n v="2926875"/>
    <n v="893340"/>
    <n v="3457965"/>
    <n v="904120"/>
    <n v="3522659"/>
  </r>
  <r>
    <s v="Shampoo"/>
    <x v="3"/>
    <s v="Elite Cosmetics"/>
    <x v="19"/>
    <x v="2"/>
    <x v="4"/>
    <x v="6"/>
    <n v="37275"/>
    <n v="2575125"/>
    <n v="930615"/>
    <n v="6033090"/>
    <n v="939337"/>
    <n v="6086192"/>
  </r>
  <r>
    <s v="Shampoo"/>
    <x v="3"/>
    <s v="Elite Cosmetics"/>
    <x v="19"/>
    <x v="2"/>
    <x v="4"/>
    <x v="7"/>
    <n v="3675"/>
    <n v="253575"/>
    <n v="934290"/>
    <n v="6286665"/>
    <n v="941276"/>
    <n v="6330009"/>
  </r>
  <r>
    <s v="Shampoo"/>
    <x v="3"/>
    <s v="Elite Cosmetics"/>
    <x v="19"/>
    <x v="2"/>
    <x v="4"/>
    <x v="8"/>
    <n v="3780"/>
    <n v="2622375"/>
    <n v="938070"/>
    <n v="8909040"/>
    <n v="943628"/>
    <n v="8944264"/>
  </r>
  <r>
    <s v="Shampoo"/>
    <x v="3"/>
    <s v="Elite Cosmetics"/>
    <x v="19"/>
    <x v="2"/>
    <x v="4"/>
    <x v="9"/>
    <n v="233625"/>
    <n v="16170"/>
    <n v="1171695"/>
    <n v="8925210"/>
    <n v="1175097"/>
    <n v="8947890"/>
  </r>
  <r>
    <s v="Shampoo"/>
    <x v="3"/>
    <s v="Elite Cosmetics"/>
    <x v="19"/>
    <x v="2"/>
    <x v="4"/>
    <x v="10"/>
    <n v="36225"/>
    <n v="250425"/>
    <n v="1207920"/>
    <n v="9175635"/>
    <n v="1209698"/>
    <n v="9187465"/>
  </r>
  <r>
    <s v="Shampoo"/>
    <x v="3"/>
    <s v="Elite Cosmetics"/>
    <x v="19"/>
    <x v="2"/>
    <x v="4"/>
    <x v="11"/>
    <n v="317625"/>
    <n v="2186625"/>
    <n v="1525545"/>
    <n v="11362260"/>
    <n v="1525545"/>
    <n v="11362260"/>
  </r>
  <r>
    <s v="Shampoo"/>
    <x v="3"/>
    <s v="Elite Cosmetics"/>
    <x v="19"/>
    <x v="2"/>
    <x v="5"/>
    <x v="0"/>
    <n v="6174"/>
    <n v="42420"/>
    <n v="6174"/>
    <n v="42420"/>
    <n v="1277094"/>
    <n v="11235105"/>
  </r>
  <r>
    <s v="Shampoo"/>
    <x v="3"/>
    <s v="Elite Cosmetics"/>
    <x v="19"/>
    <x v="2"/>
    <x v="5"/>
    <x v="1"/>
    <n v="5082"/>
    <n v="34860"/>
    <n v="11256"/>
    <n v="77280"/>
    <n v="980301"/>
    <n v="11249910"/>
  </r>
  <r>
    <s v="Shampoo"/>
    <x v="3"/>
    <s v="Elite Cosmetics"/>
    <x v="19"/>
    <x v="2"/>
    <x v="5"/>
    <x v="2"/>
    <n v="5292"/>
    <n v="36456"/>
    <n v="16548"/>
    <n v="113736"/>
    <n v="981708"/>
    <n v="11260536"/>
  </r>
  <r>
    <s v="Shampoo"/>
    <x v="3"/>
    <s v="GreenLeaf Distributors"/>
    <x v="20"/>
    <x v="0"/>
    <x v="0"/>
    <x v="0"/>
    <n v="2702"/>
    <n v="235585"/>
    <n v="2702"/>
    <n v="235585"/>
    <n v="2702"/>
    <n v="235585"/>
  </r>
  <r>
    <s v="Shampoo"/>
    <x v="3"/>
    <s v="GreenLeaf Distributors"/>
    <x v="20"/>
    <x v="0"/>
    <x v="0"/>
    <x v="1"/>
    <n v="2156"/>
    <n v="189455"/>
    <n v="4858"/>
    <n v="425040"/>
    <n v="4858"/>
    <n v="425040"/>
  </r>
  <r>
    <s v="Shampoo"/>
    <x v="3"/>
    <s v="GreenLeaf Distributors"/>
    <x v="20"/>
    <x v="0"/>
    <x v="0"/>
    <x v="2"/>
    <n v="3115"/>
    <n v="27062"/>
    <n v="7973"/>
    <n v="452102"/>
    <n v="7973"/>
    <n v="452102"/>
  </r>
  <r>
    <s v="Shampoo"/>
    <x v="3"/>
    <s v="GreenLeaf Distributors"/>
    <x v="20"/>
    <x v="0"/>
    <x v="0"/>
    <x v="3"/>
    <n v="25165"/>
    <n v="21777"/>
    <n v="33138"/>
    <n v="473879"/>
    <n v="33138"/>
    <n v="473879"/>
  </r>
  <r>
    <s v="Shampoo"/>
    <x v="3"/>
    <s v="GreenLeaf Distributors"/>
    <x v="20"/>
    <x v="0"/>
    <x v="0"/>
    <x v="4"/>
    <n v="28385"/>
    <n v="23989"/>
    <n v="61523"/>
    <n v="497868"/>
    <n v="61523"/>
    <n v="497868"/>
  </r>
  <r>
    <s v="Shampoo"/>
    <x v="3"/>
    <s v="GreenLeaf Distributors"/>
    <x v="20"/>
    <x v="0"/>
    <x v="0"/>
    <x v="5"/>
    <n v="24535"/>
    <n v="21539"/>
    <n v="86058"/>
    <n v="519407"/>
    <n v="86058"/>
    <n v="519407"/>
  </r>
  <r>
    <s v="Shampoo"/>
    <x v="3"/>
    <s v="GreenLeaf Distributors"/>
    <x v="20"/>
    <x v="0"/>
    <x v="0"/>
    <x v="6"/>
    <n v="3738"/>
    <n v="330715"/>
    <n v="89796"/>
    <n v="850122"/>
    <n v="89796"/>
    <n v="850122"/>
  </r>
  <r>
    <s v="Shampoo"/>
    <x v="3"/>
    <s v="GreenLeaf Distributors"/>
    <x v="20"/>
    <x v="0"/>
    <x v="0"/>
    <x v="7"/>
    <n v="2653"/>
    <n v="228515"/>
    <n v="92449"/>
    <n v="1078637"/>
    <n v="92449"/>
    <n v="1078637"/>
  </r>
  <r>
    <s v="Shampoo"/>
    <x v="3"/>
    <s v="GreenLeaf Distributors"/>
    <x v="20"/>
    <x v="0"/>
    <x v="0"/>
    <x v="8"/>
    <n v="3990"/>
    <n v="34944"/>
    <n v="96439"/>
    <n v="1113581"/>
    <n v="96439"/>
    <n v="1113581"/>
  </r>
  <r>
    <s v="Shampoo"/>
    <x v="3"/>
    <s v="GreenLeaf Distributors"/>
    <x v="20"/>
    <x v="0"/>
    <x v="0"/>
    <x v="9"/>
    <n v="30065"/>
    <n v="25935"/>
    <n v="126504"/>
    <n v="1139516"/>
    <n v="126504"/>
    <n v="1139516"/>
  </r>
  <r>
    <s v="Shampoo"/>
    <x v="3"/>
    <s v="GreenLeaf Distributors"/>
    <x v="20"/>
    <x v="0"/>
    <x v="0"/>
    <x v="10"/>
    <n v="33775"/>
    <n v="291585"/>
    <n v="160279"/>
    <n v="1431101"/>
    <n v="160279"/>
    <n v="1431101"/>
  </r>
  <r>
    <s v="Shampoo"/>
    <x v="3"/>
    <s v="GreenLeaf Distributors"/>
    <x v="20"/>
    <x v="0"/>
    <x v="0"/>
    <x v="11"/>
    <n v="3423"/>
    <n v="294665"/>
    <n v="163702"/>
    <n v="1725766"/>
    <n v="163702"/>
    <n v="1725766"/>
  </r>
  <r>
    <s v="Shampoo"/>
    <x v="3"/>
    <s v="GreenLeaf Distributors"/>
    <x v="20"/>
    <x v="0"/>
    <x v="1"/>
    <x v="0"/>
    <n v="7462"/>
    <n v="64729"/>
    <n v="7462"/>
    <n v="64729"/>
    <n v="168462"/>
    <n v="1554910"/>
  </r>
  <r>
    <s v="Shampoo"/>
    <x v="3"/>
    <s v="GreenLeaf Distributors"/>
    <x v="20"/>
    <x v="0"/>
    <x v="1"/>
    <x v="1"/>
    <n v="7224"/>
    <n v="62650"/>
    <n v="14686"/>
    <n v="127379"/>
    <n v="173530"/>
    <n v="1428105"/>
  </r>
  <r>
    <s v="Shampoo"/>
    <x v="3"/>
    <s v="GreenLeaf Distributors"/>
    <x v="20"/>
    <x v="0"/>
    <x v="1"/>
    <x v="2"/>
    <n v="7497"/>
    <n v="65926"/>
    <n v="22183"/>
    <n v="193305"/>
    <n v="177912"/>
    <n v="1466969"/>
  </r>
  <r>
    <s v="Shampoo"/>
    <x v="3"/>
    <s v="GreenLeaf Distributors"/>
    <x v="20"/>
    <x v="0"/>
    <x v="1"/>
    <x v="3"/>
    <n v="8029"/>
    <n v="69762"/>
    <n v="30212"/>
    <n v="263067"/>
    <n v="160776"/>
    <n v="1514954"/>
  </r>
  <r>
    <s v="Shampoo"/>
    <x v="3"/>
    <s v="GreenLeaf Distributors"/>
    <x v="20"/>
    <x v="0"/>
    <x v="1"/>
    <x v="4"/>
    <n v="10325"/>
    <n v="89467"/>
    <n v="40537"/>
    <n v="352534"/>
    <n v="142716"/>
    <n v="1580432"/>
  </r>
  <r>
    <s v="Shampoo"/>
    <x v="3"/>
    <s v="GreenLeaf Distributors"/>
    <x v="20"/>
    <x v="0"/>
    <x v="1"/>
    <x v="5"/>
    <n v="6608"/>
    <n v="57568"/>
    <n v="47145"/>
    <n v="410102"/>
    <n v="124789"/>
    <n v="1616461"/>
  </r>
  <r>
    <s v="Shampoo"/>
    <x v="3"/>
    <s v="GreenLeaf Distributors"/>
    <x v="20"/>
    <x v="0"/>
    <x v="1"/>
    <x v="6"/>
    <n v="7623"/>
    <n v="66619"/>
    <n v="54768"/>
    <n v="476721"/>
    <n v="128674"/>
    <n v="1352365"/>
  </r>
  <r>
    <s v="Shampoo"/>
    <x v="3"/>
    <s v="GreenLeaf Distributors"/>
    <x v="20"/>
    <x v="0"/>
    <x v="1"/>
    <x v="7"/>
    <n v="6601"/>
    <n v="56497"/>
    <n v="61369"/>
    <n v="533218"/>
    <n v="132622"/>
    <n v="1180347"/>
  </r>
  <r>
    <s v="Shampoo"/>
    <x v="3"/>
    <s v="GreenLeaf Distributors"/>
    <x v="20"/>
    <x v="0"/>
    <x v="1"/>
    <x v="8"/>
    <n v="6727"/>
    <n v="58037"/>
    <n v="68096"/>
    <n v="591255"/>
    <n v="135359"/>
    <n v="1203440"/>
  </r>
  <r>
    <s v="Shampoo"/>
    <x v="3"/>
    <s v="GreenLeaf Distributors"/>
    <x v="20"/>
    <x v="0"/>
    <x v="1"/>
    <x v="9"/>
    <n v="7042"/>
    <n v="60102"/>
    <n v="75138"/>
    <n v="651357"/>
    <n v="112336"/>
    <n v="1237607"/>
  </r>
  <r>
    <s v="Shampoo"/>
    <x v="3"/>
    <s v="GreenLeaf Distributors"/>
    <x v="20"/>
    <x v="0"/>
    <x v="1"/>
    <x v="10"/>
    <n v="5362"/>
    <n v="46067"/>
    <n v="80500"/>
    <n v="697424"/>
    <n v="83923"/>
    <n v="992089"/>
  </r>
  <r>
    <s v="Shampoo"/>
    <x v="3"/>
    <s v="GreenLeaf Distributors"/>
    <x v="20"/>
    <x v="0"/>
    <x v="1"/>
    <x v="11"/>
    <n v="6111"/>
    <n v="52150"/>
    <n v="86611"/>
    <n v="749574"/>
    <n v="86611"/>
    <n v="749574"/>
  </r>
  <r>
    <s v="Shampoo"/>
    <x v="3"/>
    <s v="GreenLeaf Distributors"/>
    <x v="20"/>
    <x v="0"/>
    <x v="2"/>
    <x v="0"/>
    <n v="7098"/>
    <n v="59346"/>
    <n v="7098"/>
    <n v="59346"/>
    <n v="86247"/>
    <n v="744191"/>
  </r>
  <r>
    <s v="Shampoo"/>
    <x v="3"/>
    <s v="GreenLeaf Distributors"/>
    <x v="20"/>
    <x v="0"/>
    <x v="2"/>
    <x v="1"/>
    <n v="77175"/>
    <n v="65058"/>
    <n v="84273"/>
    <n v="124404"/>
    <n v="156198"/>
    <n v="746599"/>
  </r>
  <r>
    <s v="Shampoo"/>
    <x v="3"/>
    <s v="GreenLeaf Distributors"/>
    <x v="20"/>
    <x v="0"/>
    <x v="2"/>
    <x v="2"/>
    <n v="88095"/>
    <n v="74592"/>
    <n v="172368"/>
    <n v="198996"/>
    <n v="236796"/>
    <n v="755265"/>
  </r>
  <r>
    <s v="Shampoo"/>
    <x v="3"/>
    <s v="GreenLeaf Distributors"/>
    <x v="20"/>
    <x v="0"/>
    <x v="2"/>
    <x v="3"/>
    <n v="7644"/>
    <n v="641865"/>
    <n v="180012"/>
    <n v="840861"/>
    <n v="236411"/>
    <n v="1327368"/>
  </r>
  <r>
    <s v="Shampoo"/>
    <x v="3"/>
    <s v="GreenLeaf Distributors"/>
    <x v="20"/>
    <x v="0"/>
    <x v="2"/>
    <x v="4"/>
    <n v="72555"/>
    <n v="61929"/>
    <n v="252567"/>
    <n v="902790"/>
    <n v="298641"/>
    <n v="1299830"/>
  </r>
  <r>
    <s v="Shampoo"/>
    <x v="3"/>
    <s v="GreenLeaf Distributors"/>
    <x v="20"/>
    <x v="0"/>
    <x v="2"/>
    <x v="5"/>
    <n v="8085"/>
    <n v="694785"/>
    <n v="260652"/>
    <n v="1597575"/>
    <n v="300118"/>
    <n v="1937047"/>
  </r>
  <r>
    <s v="Shampoo"/>
    <x v="3"/>
    <s v="GreenLeaf Distributors"/>
    <x v="20"/>
    <x v="0"/>
    <x v="2"/>
    <x v="6"/>
    <n v="8610"/>
    <n v="733635"/>
    <n v="269262"/>
    <n v="2331210"/>
    <n v="301105"/>
    <n v="2604063"/>
  </r>
  <r>
    <s v="Shampoo"/>
    <x v="3"/>
    <s v="GreenLeaf Distributors"/>
    <x v="20"/>
    <x v="0"/>
    <x v="2"/>
    <x v="7"/>
    <n v="111195"/>
    <n v="962115"/>
    <n v="380457"/>
    <n v="3293325"/>
    <n v="405699"/>
    <n v="3509681"/>
  </r>
  <r>
    <s v="Shampoo"/>
    <x v="3"/>
    <s v="GreenLeaf Distributors"/>
    <x v="20"/>
    <x v="0"/>
    <x v="2"/>
    <x v="8"/>
    <n v="111825"/>
    <n v="97671"/>
    <n v="492282"/>
    <n v="3390996"/>
    <n v="510797"/>
    <n v="3549315"/>
  </r>
  <r>
    <s v="Shampoo"/>
    <x v="3"/>
    <s v="GreenLeaf Distributors"/>
    <x v="20"/>
    <x v="0"/>
    <x v="2"/>
    <x v="9"/>
    <n v="10227"/>
    <n v="889245"/>
    <n v="502509"/>
    <n v="4280241"/>
    <n v="513982"/>
    <n v="4378458"/>
  </r>
  <r>
    <s v="Shampoo"/>
    <x v="3"/>
    <s v="GreenLeaf Distributors"/>
    <x v="20"/>
    <x v="0"/>
    <x v="2"/>
    <x v="10"/>
    <n v="7749"/>
    <n v="668535"/>
    <n v="510258"/>
    <n v="4948776"/>
    <n v="516369"/>
    <n v="5000926"/>
  </r>
  <r>
    <s v="Shampoo"/>
    <x v="3"/>
    <s v="GreenLeaf Distributors"/>
    <x v="20"/>
    <x v="0"/>
    <x v="2"/>
    <x v="11"/>
    <n v="108675"/>
    <n v="94395"/>
    <n v="618933"/>
    <n v="5043171"/>
    <n v="618933"/>
    <n v="5043171"/>
  </r>
  <r>
    <s v="Shampoo"/>
    <x v="3"/>
    <s v="GreenLeaf Distributors"/>
    <x v="20"/>
    <x v="0"/>
    <x v="3"/>
    <x v="0"/>
    <n v="135079"/>
    <n v="1169021"/>
    <n v="135079"/>
    <n v="1169021"/>
    <n v="746914"/>
    <n v="6152846"/>
  </r>
  <r>
    <s v="Shampoo"/>
    <x v="3"/>
    <s v="GreenLeaf Distributors"/>
    <x v="20"/>
    <x v="0"/>
    <x v="3"/>
    <x v="1"/>
    <n v="149086"/>
    <n v="1282848"/>
    <n v="284165"/>
    <n v="2451869"/>
    <n v="818825"/>
    <n v="7370636"/>
  </r>
  <r>
    <s v="Shampoo"/>
    <x v="3"/>
    <s v="GreenLeaf Distributors"/>
    <x v="20"/>
    <x v="0"/>
    <x v="3"/>
    <x v="2"/>
    <n v="187243"/>
    <n v="1636887"/>
    <n v="471408"/>
    <n v="4088756"/>
    <n v="917973"/>
    <n v="8932931"/>
  </r>
  <r>
    <s v="Shampoo"/>
    <x v="3"/>
    <s v="GreenLeaf Distributors"/>
    <x v="20"/>
    <x v="0"/>
    <x v="3"/>
    <x v="3"/>
    <n v="165991"/>
    <n v="1438052"/>
    <n v="637399"/>
    <n v="5526808"/>
    <n v="1076320"/>
    <n v="9729118"/>
  </r>
  <r>
    <s v="Shampoo"/>
    <x v="3"/>
    <s v="GreenLeaf Distributors"/>
    <x v="20"/>
    <x v="0"/>
    <x v="3"/>
    <x v="4"/>
    <n v="178549"/>
    <n v="1539643"/>
    <n v="815948"/>
    <n v="7066451"/>
    <n v="1182314"/>
    <n v="11206832"/>
  </r>
  <r>
    <s v="Shampoo"/>
    <x v="3"/>
    <s v="GreenLeaf Distributors"/>
    <x v="20"/>
    <x v="0"/>
    <x v="3"/>
    <x v="5"/>
    <n v="159551"/>
    <n v="1400217"/>
    <n v="975499"/>
    <n v="8466668"/>
    <n v="1333780"/>
    <n v="11912264"/>
  </r>
  <r>
    <s v="Shampoo"/>
    <x v="3"/>
    <s v="GreenLeaf Distributors"/>
    <x v="20"/>
    <x v="0"/>
    <x v="3"/>
    <x v="6"/>
    <n v="181447"/>
    <n v="1640751"/>
    <n v="1156946"/>
    <n v="10107419"/>
    <n v="1506617"/>
    <n v="12819380"/>
  </r>
  <r>
    <s v="Shampoo"/>
    <x v="3"/>
    <s v="GreenLeaf Distributors"/>
    <x v="20"/>
    <x v="0"/>
    <x v="3"/>
    <x v="7"/>
    <n v="189336"/>
    <n v="1703702"/>
    <n v="1346282"/>
    <n v="11811121"/>
    <n v="1584758"/>
    <n v="13560967"/>
  </r>
  <r>
    <s v="Shampoo"/>
    <x v="3"/>
    <s v="GreenLeaf Distributors"/>
    <x v="20"/>
    <x v="0"/>
    <x v="3"/>
    <x v="8"/>
    <n v="144095"/>
    <n v="1302973"/>
    <n v="1490377"/>
    <n v="13114094"/>
    <n v="1617028"/>
    <n v="14766269"/>
  </r>
  <r>
    <s v="Shampoo"/>
    <x v="3"/>
    <s v="GreenLeaf Distributors"/>
    <x v="20"/>
    <x v="0"/>
    <x v="3"/>
    <x v="9"/>
    <n v="175973"/>
    <n v="1585206"/>
    <n v="1666350"/>
    <n v="14699300"/>
    <n v="1782774"/>
    <n v="15462230"/>
  </r>
  <r>
    <s v="Shampoo"/>
    <x v="3"/>
    <s v="GreenLeaf Distributors"/>
    <x v="20"/>
    <x v="0"/>
    <x v="3"/>
    <x v="10"/>
    <n v="159712"/>
    <n v="1412292"/>
    <n v="1826062"/>
    <n v="16111592"/>
    <n v="1934737"/>
    <n v="16205987"/>
  </r>
  <r>
    <s v="Shampoo"/>
    <x v="3"/>
    <s v="GreenLeaf Distributors"/>
    <x v="20"/>
    <x v="0"/>
    <x v="3"/>
    <x v="11"/>
    <n v="147154"/>
    <n v="1297177"/>
    <n v="1973216"/>
    <n v="17408769"/>
    <n v="1973216"/>
    <n v="17408769"/>
  </r>
  <r>
    <s v="Shampoo"/>
    <x v="3"/>
    <s v="GreenLeaf Distributors"/>
    <x v="20"/>
    <x v="0"/>
    <x v="4"/>
    <x v="0"/>
    <n v="19614"/>
    <n v="176652"/>
    <n v="19614"/>
    <n v="176652"/>
    <n v="1857751"/>
    <n v="16416400"/>
  </r>
  <r>
    <s v="Shampoo"/>
    <x v="3"/>
    <s v="GreenLeaf Distributors"/>
    <x v="20"/>
    <x v="0"/>
    <x v="4"/>
    <x v="1"/>
    <n v="17766"/>
    <n v="156912"/>
    <n v="37380"/>
    <n v="333564"/>
    <n v="1726431"/>
    <n v="15290464"/>
  </r>
  <r>
    <s v="Shampoo"/>
    <x v="3"/>
    <s v="GreenLeaf Distributors"/>
    <x v="20"/>
    <x v="0"/>
    <x v="4"/>
    <x v="2"/>
    <n v="23709"/>
    <n v="213990"/>
    <n v="61089"/>
    <n v="547554"/>
    <n v="1562897"/>
    <n v="13867567"/>
  </r>
  <r>
    <s v="Shampoo"/>
    <x v="3"/>
    <s v="GreenLeaf Distributors"/>
    <x v="20"/>
    <x v="0"/>
    <x v="4"/>
    <x v="3"/>
    <n v="24045"/>
    <n v="213570"/>
    <n v="85134"/>
    <n v="761124"/>
    <n v="1420951"/>
    <n v="12643085"/>
  </r>
  <r>
    <s v="Shampoo"/>
    <x v="3"/>
    <s v="GreenLeaf Distributors"/>
    <x v="20"/>
    <x v="0"/>
    <x v="4"/>
    <x v="4"/>
    <n v="21189"/>
    <n v="190239"/>
    <n v="106323"/>
    <n v="951363"/>
    <n v="1263591"/>
    <n v="11293681"/>
  </r>
  <r>
    <s v="Shampoo"/>
    <x v="3"/>
    <s v="GreenLeaf Distributors"/>
    <x v="20"/>
    <x v="0"/>
    <x v="4"/>
    <x v="5"/>
    <n v="22092"/>
    <n v="196203"/>
    <n v="128415"/>
    <n v="1147566"/>
    <n v="1126132"/>
    <n v="10089667"/>
  </r>
  <r>
    <s v="Shampoo"/>
    <x v="3"/>
    <s v="GreenLeaf Distributors"/>
    <x v="20"/>
    <x v="0"/>
    <x v="4"/>
    <x v="6"/>
    <n v="20412"/>
    <n v="181104"/>
    <n v="148827"/>
    <n v="1328670"/>
    <n v="965097"/>
    <n v="8630020"/>
  </r>
  <r>
    <s v="Shampoo"/>
    <x v="3"/>
    <s v="GreenLeaf Distributors"/>
    <x v="20"/>
    <x v="0"/>
    <x v="4"/>
    <x v="7"/>
    <n v="24213"/>
    <n v="215565"/>
    <n v="173040"/>
    <n v="1544235"/>
    <n v="799974"/>
    <n v="7141883"/>
  </r>
  <r>
    <s v="Shampoo"/>
    <x v="3"/>
    <s v="GreenLeaf Distributors"/>
    <x v="20"/>
    <x v="0"/>
    <x v="4"/>
    <x v="8"/>
    <n v="25893"/>
    <n v="231714"/>
    <n v="198933"/>
    <n v="1775949"/>
    <n v="681772"/>
    <n v="6070624"/>
  </r>
  <r>
    <s v="Shampoo"/>
    <x v="3"/>
    <s v="GreenLeaf Distributors"/>
    <x v="20"/>
    <x v="0"/>
    <x v="4"/>
    <x v="9"/>
    <n v="20349"/>
    <n v="180621"/>
    <n v="219282"/>
    <n v="1956570"/>
    <n v="526148"/>
    <n v="4666039"/>
  </r>
  <r>
    <s v="Shampoo"/>
    <x v="3"/>
    <s v="GreenLeaf Distributors"/>
    <x v="20"/>
    <x v="0"/>
    <x v="4"/>
    <x v="10"/>
    <n v="20748"/>
    <n v="184275"/>
    <n v="240030"/>
    <n v="2140845"/>
    <n v="387184"/>
    <n v="3438022"/>
  </r>
  <r>
    <s v="Shampoo"/>
    <x v="3"/>
    <s v="GreenLeaf Distributors"/>
    <x v="20"/>
    <x v="0"/>
    <x v="4"/>
    <x v="11"/>
    <n v="21735"/>
    <n v="200382"/>
    <n v="261765"/>
    <n v="2341227"/>
    <n v="261765"/>
    <n v="2341227"/>
  </r>
  <r>
    <s v="Shampoo"/>
    <x v="3"/>
    <s v="GreenLeaf Distributors"/>
    <x v="20"/>
    <x v="0"/>
    <x v="5"/>
    <x v="0"/>
    <n v="29008"/>
    <n v="275548"/>
    <n v="29008"/>
    <n v="275548"/>
    <n v="271159"/>
    <n v="2440123"/>
  </r>
  <r>
    <s v="Shampoo"/>
    <x v="3"/>
    <s v="GreenLeaf Distributors"/>
    <x v="20"/>
    <x v="0"/>
    <x v="5"/>
    <x v="1"/>
    <n v="28420"/>
    <n v="274876"/>
    <n v="57428"/>
    <n v="550424"/>
    <n v="281813"/>
    <n v="2558087"/>
  </r>
  <r>
    <s v="Shampoo"/>
    <x v="3"/>
    <s v="GreenLeaf Distributors"/>
    <x v="20"/>
    <x v="0"/>
    <x v="5"/>
    <x v="2"/>
    <n v="35084"/>
    <n v="337344"/>
    <n v="92512"/>
    <n v="887768"/>
    <n v="293188"/>
    <n v="2681441"/>
  </r>
  <r>
    <s v="Shampoo"/>
    <x v="3"/>
    <s v="GreenLeaf Distributors"/>
    <x v="20"/>
    <x v="1"/>
    <x v="0"/>
    <x v="0"/>
    <n v="1715"/>
    <n v="1421"/>
    <n v="1715"/>
    <n v="1421"/>
    <n v="1715"/>
    <n v="1421"/>
  </r>
  <r>
    <s v="Shampoo"/>
    <x v="3"/>
    <s v="GreenLeaf Distributors"/>
    <x v="20"/>
    <x v="1"/>
    <x v="0"/>
    <x v="1"/>
    <n v="3605"/>
    <n v="3017"/>
    <n v="5320"/>
    <n v="4438"/>
    <n v="5320"/>
    <n v="4438"/>
  </r>
  <r>
    <s v="Shampoo"/>
    <x v="3"/>
    <s v="GreenLeaf Distributors"/>
    <x v="20"/>
    <x v="1"/>
    <x v="0"/>
    <x v="2"/>
    <n v="3115"/>
    <n v="2555"/>
    <n v="8435"/>
    <n v="6993"/>
    <n v="8435"/>
    <n v="6993"/>
  </r>
  <r>
    <s v="Shampoo"/>
    <x v="3"/>
    <s v="GreenLeaf Distributors"/>
    <x v="20"/>
    <x v="1"/>
    <x v="0"/>
    <x v="3"/>
    <n v="315"/>
    <n v="2436"/>
    <n v="8750"/>
    <n v="9429"/>
    <n v="8750"/>
    <n v="9429"/>
  </r>
  <r>
    <s v="Shampoo"/>
    <x v="3"/>
    <s v="GreenLeaf Distributors"/>
    <x v="20"/>
    <x v="1"/>
    <x v="0"/>
    <x v="4"/>
    <n v="147"/>
    <n v="12355"/>
    <n v="8897"/>
    <n v="21784"/>
    <n v="8897"/>
    <n v="21784"/>
  </r>
  <r>
    <s v="Shampoo"/>
    <x v="3"/>
    <s v="GreenLeaf Distributors"/>
    <x v="20"/>
    <x v="1"/>
    <x v="0"/>
    <x v="5"/>
    <n v="3605"/>
    <n v="3157"/>
    <n v="12502"/>
    <n v="24941"/>
    <n v="12502"/>
    <n v="24941"/>
  </r>
  <r>
    <s v="Shampoo"/>
    <x v="3"/>
    <s v="GreenLeaf Distributors"/>
    <x v="20"/>
    <x v="1"/>
    <x v="0"/>
    <x v="6"/>
    <n v="371"/>
    <n v="3122"/>
    <n v="12873"/>
    <n v="28063"/>
    <n v="12873"/>
    <n v="28063"/>
  </r>
  <r>
    <s v="Shampoo"/>
    <x v="3"/>
    <s v="GreenLeaf Distributors"/>
    <x v="20"/>
    <x v="1"/>
    <x v="0"/>
    <x v="7"/>
    <n v="2485"/>
    <n v="20685"/>
    <n v="15358"/>
    <n v="48748"/>
    <n v="15358"/>
    <n v="48748"/>
  </r>
  <r>
    <s v="Shampoo"/>
    <x v="3"/>
    <s v="GreenLeaf Distributors"/>
    <x v="20"/>
    <x v="1"/>
    <x v="0"/>
    <x v="8"/>
    <n v="182"/>
    <n v="1351"/>
    <n v="15540"/>
    <n v="50099"/>
    <n v="15540"/>
    <n v="50099"/>
  </r>
  <r>
    <s v="Shampoo"/>
    <x v="3"/>
    <s v="GreenLeaf Distributors"/>
    <x v="20"/>
    <x v="1"/>
    <x v="0"/>
    <x v="9"/>
    <n v="378"/>
    <n v="31395"/>
    <n v="15918"/>
    <n v="81494"/>
    <n v="15918"/>
    <n v="81494"/>
  </r>
  <r>
    <s v="Shampoo"/>
    <x v="3"/>
    <s v="GreenLeaf Distributors"/>
    <x v="20"/>
    <x v="1"/>
    <x v="0"/>
    <x v="10"/>
    <n v="1855"/>
    <n v="15155"/>
    <n v="17773"/>
    <n v="96649"/>
    <n v="17773"/>
    <n v="96649"/>
  </r>
  <r>
    <s v="Shampoo"/>
    <x v="3"/>
    <s v="GreenLeaf Distributors"/>
    <x v="20"/>
    <x v="1"/>
    <x v="0"/>
    <x v="11"/>
    <n v="315"/>
    <n v="2562"/>
    <n v="18088"/>
    <n v="99211"/>
    <n v="18088"/>
    <n v="99211"/>
  </r>
  <r>
    <s v="Shampoo"/>
    <x v="3"/>
    <s v="GreenLeaf Distributors"/>
    <x v="20"/>
    <x v="1"/>
    <x v="1"/>
    <x v="0"/>
    <n v="567"/>
    <n v="4711"/>
    <n v="567"/>
    <n v="4711"/>
    <n v="16940"/>
    <n v="102501"/>
  </r>
  <r>
    <s v="Shampoo"/>
    <x v="3"/>
    <s v="GreenLeaf Distributors"/>
    <x v="20"/>
    <x v="1"/>
    <x v="1"/>
    <x v="1"/>
    <n v="784"/>
    <n v="6377"/>
    <n v="1351"/>
    <n v="11088"/>
    <n v="14119"/>
    <n v="105861"/>
  </r>
  <r>
    <s v="Shampoo"/>
    <x v="3"/>
    <s v="GreenLeaf Distributors"/>
    <x v="20"/>
    <x v="1"/>
    <x v="1"/>
    <x v="2"/>
    <n v="679"/>
    <n v="5509"/>
    <n v="2030"/>
    <n v="16597"/>
    <n v="11683"/>
    <n v="108815"/>
  </r>
  <r>
    <s v="Shampoo"/>
    <x v="3"/>
    <s v="GreenLeaf Distributors"/>
    <x v="20"/>
    <x v="1"/>
    <x v="1"/>
    <x v="3"/>
    <n v="1008"/>
    <n v="8295"/>
    <n v="3038"/>
    <n v="24892"/>
    <n v="12376"/>
    <n v="114674"/>
  </r>
  <r>
    <s v="Shampoo"/>
    <x v="3"/>
    <s v="GreenLeaf Distributors"/>
    <x v="20"/>
    <x v="1"/>
    <x v="1"/>
    <x v="4"/>
    <n v="427"/>
    <n v="3521"/>
    <n v="3465"/>
    <n v="28413"/>
    <n v="12656"/>
    <n v="105840"/>
  </r>
  <r>
    <s v="Shampoo"/>
    <x v="3"/>
    <s v="GreenLeaf Distributors"/>
    <x v="20"/>
    <x v="1"/>
    <x v="1"/>
    <x v="5"/>
    <n v="987"/>
    <n v="8099"/>
    <n v="4452"/>
    <n v="36512"/>
    <n v="10038"/>
    <n v="110782"/>
  </r>
  <r>
    <s v="Shampoo"/>
    <x v="3"/>
    <s v="GreenLeaf Distributors"/>
    <x v="20"/>
    <x v="1"/>
    <x v="1"/>
    <x v="6"/>
    <n v="1449"/>
    <n v="12509"/>
    <n v="5901"/>
    <n v="49021"/>
    <n v="11116"/>
    <n v="120169"/>
  </r>
  <r>
    <s v="Shampoo"/>
    <x v="3"/>
    <s v="GreenLeaf Distributors"/>
    <x v="20"/>
    <x v="1"/>
    <x v="1"/>
    <x v="7"/>
    <n v="1358"/>
    <n v="11557"/>
    <n v="7259"/>
    <n v="60578"/>
    <n v="9989"/>
    <n v="111041"/>
  </r>
  <r>
    <s v="Shampoo"/>
    <x v="3"/>
    <s v="GreenLeaf Distributors"/>
    <x v="20"/>
    <x v="1"/>
    <x v="1"/>
    <x v="8"/>
    <n v="1386"/>
    <n v="11900"/>
    <n v="8645"/>
    <n v="72478"/>
    <n v="11193"/>
    <n v="121590"/>
  </r>
  <r>
    <s v="Shampoo"/>
    <x v="3"/>
    <s v="GreenLeaf Distributors"/>
    <x v="20"/>
    <x v="1"/>
    <x v="1"/>
    <x v="9"/>
    <n v="1218"/>
    <n v="10360"/>
    <n v="9863"/>
    <n v="82838"/>
    <n v="12033"/>
    <n v="100555"/>
  </r>
  <r>
    <s v="Shampoo"/>
    <x v="3"/>
    <s v="GreenLeaf Distributors"/>
    <x v="20"/>
    <x v="1"/>
    <x v="1"/>
    <x v="10"/>
    <n v="931"/>
    <n v="7742"/>
    <n v="10794"/>
    <n v="90580"/>
    <n v="11109"/>
    <n v="93142"/>
  </r>
  <r>
    <s v="Shampoo"/>
    <x v="3"/>
    <s v="GreenLeaf Distributors"/>
    <x v="20"/>
    <x v="1"/>
    <x v="1"/>
    <x v="11"/>
    <n v="1407"/>
    <n v="12019"/>
    <n v="12201"/>
    <n v="102599"/>
    <n v="12201"/>
    <n v="102599"/>
  </r>
  <r>
    <s v="Shampoo"/>
    <x v="3"/>
    <s v="GreenLeaf Distributors"/>
    <x v="20"/>
    <x v="1"/>
    <x v="2"/>
    <x v="0"/>
    <n v="1218"/>
    <n v="103215"/>
    <n v="1218"/>
    <n v="103215"/>
    <n v="12852"/>
    <n v="201103"/>
  </r>
  <r>
    <s v="Shampoo"/>
    <x v="3"/>
    <s v="GreenLeaf Distributors"/>
    <x v="20"/>
    <x v="1"/>
    <x v="2"/>
    <x v="1"/>
    <n v="16485"/>
    <n v="14238"/>
    <n v="17703"/>
    <n v="117453"/>
    <n v="28553"/>
    <n v="208964"/>
  </r>
  <r>
    <s v="Shampoo"/>
    <x v="3"/>
    <s v="GreenLeaf Distributors"/>
    <x v="20"/>
    <x v="1"/>
    <x v="2"/>
    <x v="2"/>
    <n v="1911"/>
    <n v="158865"/>
    <n v="19614"/>
    <n v="276318"/>
    <n v="29785"/>
    <n v="362320"/>
  </r>
  <r>
    <s v="Shampoo"/>
    <x v="3"/>
    <s v="GreenLeaf Distributors"/>
    <x v="20"/>
    <x v="1"/>
    <x v="2"/>
    <x v="3"/>
    <n v="18585"/>
    <n v="163065"/>
    <n v="38199"/>
    <n v="439383"/>
    <n v="47362"/>
    <n v="517090"/>
  </r>
  <r>
    <s v="Shampoo"/>
    <x v="3"/>
    <s v="GreenLeaf Distributors"/>
    <x v="20"/>
    <x v="1"/>
    <x v="2"/>
    <x v="4"/>
    <n v="10815"/>
    <n v="8967"/>
    <n v="49014"/>
    <n v="448350"/>
    <n v="57750"/>
    <n v="522536"/>
  </r>
  <r>
    <s v="Shampoo"/>
    <x v="3"/>
    <s v="GreenLeaf Distributors"/>
    <x v="20"/>
    <x v="1"/>
    <x v="2"/>
    <x v="5"/>
    <n v="1407"/>
    <n v="11802"/>
    <n v="50421"/>
    <n v="460152"/>
    <n v="58170"/>
    <n v="526239"/>
  </r>
  <r>
    <s v="Shampoo"/>
    <x v="3"/>
    <s v="GreenLeaf Distributors"/>
    <x v="20"/>
    <x v="1"/>
    <x v="2"/>
    <x v="6"/>
    <n v="1365"/>
    <n v="117915"/>
    <n v="51786"/>
    <n v="578067"/>
    <n v="58086"/>
    <n v="631645"/>
  </r>
  <r>
    <s v="Shampoo"/>
    <x v="3"/>
    <s v="GreenLeaf Distributors"/>
    <x v="20"/>
    <x v="1"/>
    <x v="2"/>
    <x v="7"/>
    <n v="1197"/>
    <n v="101745"/>
    <n v="52983"/>
    <n v="679812"/>
    <n v="57925"/>
    <n v="721833"/>
  </r>
  <r>
    <s v="Shampoo"/>
    <x v="3"/>
    <s v="GreenLeaf Distributors"/>
    <x v="20"/>
    <x v="1"/>
    <x v="2"/>
    <x v="8"/>
    <n v="1764"/>
    <n v="14826"/>
    <n v="54747"/>
    <n v="694638"/>
    <n v="58303"/>
    <n v="724759"/>
  </r>
  <r>
    <s v="Shampoo"/>
    <x v="3"/>
    <s v="GreenLeaf Distributors"/>
    <x v="20"/>
    <x v="1"/>
    <x v="2"/>
    <x v="9"/>
    <n v="2226"/>
    <n v="192255"/>
    <n v="56973"/>
    <n v="886893"/>
    <n v="59311"/>
    <n v="906654"/>
  </r>
  <r>
    <s v="Shampoo"/>
    <x v="3"/>
    <s v="GreenLeaf Distributors"/>
    <x v="20"/>
    <x v="1"/>
    <x v="2"/>
    <x v="10"/>
    <n v="16065"/>
    <n v="141855"/>
    <n v="73038"/>
    <n v="1028748"/>
    <n v="74445"/>
    <n v="1040767"/>
  </r>
  <r>
    <s v="Shampoo"/>
    <x v="3"/>
    <s v="GreenLeaf Distributors"/>
    <x v="20"/>
    <x v="1"/>
    <x v="2"/>
    <x v="11"/>
    <n v="23415"/>
    <n v="201915"/>
    <n v="96453"/>
    <n v="1230663"/>
    <n v="96453"/>
    <n v="1230663"/>
  </r>
  <r>
    <s v="Shampoo"/>
    <x v="3"/>
    <s v="GreenLeaf Distributors"/>
    <x v="20"/>
    <x v="1"/>
    <x v="3"/>
    <x v="0"/>
    <n v="36708"/>
    <n v="318458"/>
    <n v="36708"/>
    <n v="318458"/>
    <n v="131943"/>
    <n v="1445906"/>
  </r>
  <r>
    <s v="Shampoo"/>
    <x v="3"/>
    <s v="GreenLeaf Distributors"/>
    <x v="20"/>
    <x v="1"/>
    <x v="3"/>
    <x v="1"/>
    <n v="29785"/>
    <n v="260015"/>
    <n v="66493"/>
    <n v="578473"/>
    <n v="145243"/>
    <n v="1691683"/>
  </r>
  <r>
    <s v="Shampoo"/>
    <x v="3"/>
    <s v="GreenLeaf Distributors"/>
    <x v="20"/>
    <x v="1"/>
    <x v="3"/>
    <x v="2"/>
    <n v="39606"/>
    <n v="336651"/>
    <n v="106099"/>
    <n v="915124"/>
    <n v="182938"/>
    <n v="1869469"/>
  </r>
  <r>
    <s v="Shampoo"/>
    <x v="3"/>
    <s v="GreenLeaf Distributors"/>
    <x v="20"/>
    <x v="1"/>
    <x v="3"/>
    <x v="3"/>
    <n v="34776"/>
    <n v="305578"/>
    <n v="140875"/>
    <n v="1220702"/>
    <n v="199129"/>
    <n v="2011982"/>
  </r>
  <r>
    <s v="Shampoo"/>
    <x v="3"/>
    <s v="GreenLeaf Distributors"/>
    <x v="20"/>
    <x v="1"/>
    <x v="3"/>
    <x v="4"/>
    <n v="33166"/>
    <n v="288029"/>
    <n v="174041"/>
    <n v="1508731"/>
    <n v="221480"/>
    <n v="2291044"/>
  </r>
  <r>
    <s v="Shampoo"/>
    <x v="3"/>
    <s v="GreenLeaf Distributors"/>
    <x v="20"/>
    <x v="1"/>
    <x v="3"/>
    <x v="5"/>
    <n v="21413"/>
    <n v="183057"/>
    <n v="195454"/>
    <n v="1691788"/>
    <n v="241486"/>
    <n v="2462299"/>
  </r>
  <r>
    <s v="Shampoo"/>
    <x v="3"/>
    <s v="GreenLeaf Distributors"/>
    <x v="20"/>
    <x v="1"/>
    <x v="3"/>
    <x v="6"/>
    <n v="34776"/>
    <n v="311696"/>
    <n v="230230"/>
    <n v="2003484"/>
    <n v="274897"/>
    <n v="2656080"/>
  </r>
  <r>
    <s v="Shampoo"/>
    <x v="3"/>
    <s v="GreenLeaf Distributors"/>
    <x v="20"/>
    <x v="1"/>
    <x v="3"/>
    <x v="7"/>
    <n v="31878"/>
    <n v="286902"/>
    <n v="262108"/>
    <n v="2290386"/>
    <n v="305578"/>
    <n v="2841237"/>
  </r>
  <r>
    <s v="Shampoo"/>
    <x v="3"/>
    <s v="GreenLeaf Distributors"/>
    <x v="20"/>
    <x v="1"/>
    <x v="3"/>
    <x v="8"/>
    <n v="30912"/>
    <n v="279013"/>
    <n v="293020"/>
    <n v="2569399"/>
    <n v="334726"/>
    <n v="3105424"/>
  </r>
  <r>
    <s v="Shampoo"/>
    <x v="3"/>
    <s v="GreenLeaf Distributors"/>
    <x v="20"/>
    <x v="1"/>
    <x v="3"/>
    <x v="9"/>
    <n v="38157"/>
    <n v="344057"/>
    <n v="331177"/>
    <n v="2913456"/>
    <n v="370657"/>
    <n v="3257226"/>
  </r>
  <r>
    <s v="Shampoo"/>
    <x v="3"/>
    <s v="GreenLeaf Distributors"/>
    <x v="20"/>
    <x v="1"/>
    <x v="3"/>
    <x v="10"/>
    <n v="33488"/>
    <n v="302519"/>
    <n v="364665"/>
    <n v="3215975"/>
    <n v="388080"/>
    <n v="3417890"/>
  </r>
  <r>
    <s v="Shampoo"/>
    <x v="3"/>
    <s v="GreenLeaf Distributors"/>
    <x v="20"/>
    <x v="1"/>
    <x v="3"/>
    <x v="11"/>
    <n v="3220"/>
    <n v="292537"/>
    <n v="367885"/>
    <n v="3508512"/>
    <n v="367885"/>
    <n v="3508512"/>
  </r>
  <r>
    <s v="Shampoo"/>
    <x v="3"/>
    <s v="GreenLeaf Distributors"/>
    <x v="20"/>
    <x v="1"/>
    <x v="4"/>
    <x v="0"/>
    <n v="3801"/>
    <n v="34062"/>
    <n v="3801"/>
    <n v="34062"/>
    <n v="334978"/>
    <n v="3224116"/>
  </r>
  <r>
    <s v="Shampoo"/>
    <x v="3"/>
    <s v="GreenLeaf Distributors"/>
    <x v="20"/>
    <x v="1"/>
    <x v="4"/>
    <x v="1"/>
    <n v="4620"/>
    <n v="42063"/>
    <n v="8421"/>
    <n v="76125"/>
    <n v="309813"/>
    <n v="3006164"/>
  </r>
  <r>
    <s v="Shampoo"/>
    <x v="3"/>
    <s v="GreenLeaf Distributors"/>
    <x v="20"/>
    <x v="1"/>
    <x v="4"/>
    <x v="2"/>
    <n v="4494"/>
    <n v="40656"/>
    <n v="12915"/>
    <n v="116781"/>
    <n v="274701"/>
    <n v="2710169"/>
  </r>
  <r>
    <s v="Shampoo"/>
    <x v="3"/>
    <s v="GreenLeaf Distributors"/>
    <x v="20"/>
    <x v="1"/>
    <x v="4"/>
    <x v="3"/>
    <n v="5292"/>
    <n v="46263"/>
    <n v="18207"/>
    <n v="163044"/>
    <n v="245217"/>
    <n v="2450854"/>
  </r>
  <r>
    <s v="Shampoo"/>
    <x v="3"/>
    <s v="GreenLeaf Distributors"/>
    <x v="20"/>
    <x v="1"/>
    <x v="4"/>
    <x v="4"/>
    <n v="5292"/>
    <n v="47271"/>
    <n v="23499"/>
    <n v="210315"/>
    <n v="217343"/>
    <n v="2210096"/>
  </r>
  <r>
    <s v="Shampoo"/>
    <x v="3"/>
    <s v="GreenLeaf Distributors"/>
    <x v="20"/>
    <x v="1"/>
    <x v="4"/>
    <x v="5"/>
    <n v="5208"/>
    <n v="47208"/>
    <n v="28707"/>
    <n v="257523"/>
    <n v="201138"/>
    <n v="2074247"/>
  </r>
  <r>
    <s v="Shampoo"/>
    <x v="3"/>
    <s v="GreenLeaf Distributors"/>
    <x v="20"/>
    <x v="1"/>
    <x v="4"/>
    <x v="6"/>
    <n v="4515"/>
    <n v="40950"/>
    <n v="33222"/>
    <n v="298473"/>
    <n v="170877"/>
    <n v="1803501"/>
  </r>
  <r>
    <s v="Shampoo"/>
    <x v="3"/>
    <s v="GreenLeaf Distributors"/>
    <x v="20"/>
    <x v="1"/>
    <x v="4"/>
    <x v="7"/>
    <n v="7161"/>
    <n v="64953"/>
    <n v="40383"/>
    <n v="363426"/>
    <n v="146160"/>
    <n v="1581552"/>
  </r>
  <r>
    <s v="Shampoo"/>
    <x v="3"/>
    <s v="GreenLeaf Distributors"/>
    <x v="20"/>
    <x v="1"/>
    <x v="4"/>
    <x v="8"/>
    <n v="5691"/>
    <n v="51240"/>
    <n v="46074"/>
    <n v="414666"/>
    <n v="120939"/>
    <n v="1353779"/>
  </r>
  <r>
    <s v="Shampoo"/>
    <x v="3"/>
    <s v="GreenLeaf Distributors"/>
    <x v="20"/>
    <x v="1"/>
    <x v="4"/>
    <x v="9"/>
    <n v="5733"/>
    <n v="51282"/>
    <n v="51807"/>
    <n v="465948"/>
    <n v="88515"/>
    <n v="1061004"/>
  </r>
  <r>
    <s v="Shampoo"/>
    <x v="3"/>
    <s v="GreenLeaf Distributors"/>
    <x v="20"/>
    <x v="1"/>
    <x v="4"/>
    <x v="10"/>
    <n v="6993"/>
    <n v="63378"/>
    <n v="58800"/>
    <n v="529326"/>
    <n v="62020"/>
    <n v="821863"/>
  </r>
  <r>
    <s v="Shampoo"/>
    <x v="3"/>
    <s v="GreenLeaf Distributors"/>
    <x v="20"/>
    <x v="1"/>
    <x v="4"/>
    <x v="11"/>
    <n v="6678"/>
    <n v="62328"/>
    <n v="65478"/>
    <n v="591654"/>
    <n v="65478"/>
    <n v="591654"/>
  </r>
  <r>
    <s v="Shampoo"/>
    <x v="3"/>
    <s v="GreenLeaf Distributors"/>
    <x v="20"/>
    <x v="1"/>
    <x v="5"/>
    <x v="0"/>
    <n v="9352"/>
    <n v="88704"/>
    <n v="9352"/>
    <n v="88704"/>
    <n v="71029"/>
    <n v="646296"/>
  </r>
  <r>
    <s v="Shampoo"/>
    <x v="3"/>
    <s v="GreenLeaf Distributors"/>
    <x v="20"/>
    <x v="1"/>
    <x v="5"/>
    <x v="1"/>
    <n v="9464"/>
    <n v="90552"/>
    <n v="18816"/>
    <n v="179256"/>
    <n v="75873"/>
    <n v="694785"/>
  </r>
  <r>
    <s v="Shampoo"/>
    <x v="3"/>
    <s v="GreenLeaf Distributors"/>
    <x v="20"/>
    <x v="1"/>
    <x v="5"/>
    <x v="2"/>
    <n v="11172"/>
    <n v="106736"/>
    <n v="29988"/>
    <n v="285992"/>
    <n v="82551"/>
    <n v="760865"/>
  </r>
  <r>
    <s v="Shampoo"/>
    <x v="3"/>
    <s v="GreenLeaf Distributors"/>
    <x v="20"/>
    <x v="2"/>
    <x v="0"/>
    <x v="0"/>
    <n v="154"/>
    <n v="12565"/>
    <n v="154"/>
    <n v="12565"/>
    <n v="154"/>
    <n v="12565"/>
  </r>
  <r>
    <s v="Shampoo"/>
    <x v="3"/>
    <s v="GreenLeaf Distributors"/>
    <x v="20"/>
    <x v="2"/>
    <x v="0"/>
    <x v="1"/>
    <n v="1155"/>
    <n v="9345"/>
    <n v="1309"/>
    <n v="21910"/>
    <n v="1309"/>
    <n v="21910"/>
  </r>
  <r>
    <s v="Shampoo"/>
    <x v="3"/>
    <s v="GreenLeaf Distributors"/>
    <x v="20"/>
    <x v="2"/>
    <x v="0"/>
    <x v="2"/>
    <n v="245"/>
    <n v="1918"/>
    <n v="1554"/>
    <n v="23828"/>
    <n v="1554"/>
    <n v="23828"/>
  </r>
  <r>
    <s v="Shampoo"/>
    <x v="3"/>
    <s v="GreenLeaf Distributors"/>
    <x v="20"/>
    <x v="2"/>
    <x v="0"/>
    <x v="3"/>
    <n v="203"/>
    <n v="1624"/>
    <n v="1757"/>
    <n v="25452"/>
    <n v="1757"/>
    <n v="25452"/>
  </r>
  <r>
    <s v="Shampoo"/>
    <x v="3"/>
    <s v="GreenLeaf Distributors"/>
    <x v="20"/>
    <x v="2"/>
    <x v="0"/>
    <x v="4"/>
    <n v="2555"/>
    <n v="2065"/>
    <n v="4312"/>
    <n v="27517"/>
    <n v="4312"/>
    <n v="27517"/>
  </r>
  <r>
    <s v="Shampoo"/>
    <x v="3"/>
    <s v="GreenLeaf Distributors"/>
    <x v="20"/>
    <x v="2"/>
    <x v="0"/>
    <x v="5"/>
    <n v="1715"/>
    <n v="1477"/>
    <n v="6027"/>
    <n v="28994"/>
    <n v="6027"/>
    <n v="28994"/>
  </r>
  <r>
    <s v="Shampoo"/>
    <x v="3"/>
    <s v="GreenLeaf Distributors"/>
    <x v="20"/>
    <x v="2"/>
    <x v="0"/>
    <x v="6"/>
    <n v="945"/>
    <n v="693"/>
    <n v="6972"/>
    <n v="29687"/>
    <n v="6972"/>
    <n v="29687"/>
  </r>
  <r>
    <s v="Shampoo"/>
    <x v="3"/>
    <s v="GreenLeaf Distributors"/>
    <x v="20"/>
    <x v="2"/>
    <x v="0"/>
    <x v="7"/>
    <n v="1015"/>
    <n v="8645"/>
    <n v="7987"/>
    <n v="38332"/>
    <n v="7987"/>
    <n v="38332"/>
  </r>
  <r>
    <s v="Shampoo"/>
    <x v="3"/>
    <s v="GreenLeaf Distributors"/>
    <x v="20"/>
    <x v="2"/>
    <x v="0"/>
    <x v="8"/>
    <n v="1015"/>
    <n v="9415"/>
    <n v="9002"/>
    <n v="47747"/>
    <n v="9002"/>
    <n v="47747"/>
  </r>
  <r>
    <s v="Shampoo"/>
    <x v="3"/>
    <s v="GreenLeaf Distributors"/>
    <x v="20"/>
    <x v="2"/>
    <x v="0"/>
    <x v="9"/>
    <n v="203"/>
    <n v="1589"/>
    <n v="9205"/>
    <n v="49336"/>
    <n v="9205"/>
    <n v="49336"/>
  </r>
  <r>
    <s v="Shampoo"/>
    <x v="3"/>
    <s v="GreenLeaf Distributors"/>
    <x v="20"/>
    <x v="2"/>
    <x v="0"/>
    <x v="10"/>
    <n v="735"/>
    <n v="665"/>
    <n v="9940"/>
    <n v="50001"/>
    <n v="9940"/>
    <n v="50001"/>
  </r>
  <r>
    <s v="Shampoo"/>
    <x v="3"/>
    <s v="GreenLeaf Distributors"/>
    <x v="20"/>
    <x v="2"/>
    <x v="0"/>
    <x v="11"/>
    <n v="189"/>
    <n v="16415"/>
    <n v="10129"/>
    <n v="66416"/>
    <n v="10129"/>
    <n v="66416"/>
  </r>
  <r>
    <s v="Shampoo"/>
    <x v="3"/>
    <s v="GreenLeaf Distributors"/>
    <x v="20"/>
    <x v="2"/>
    <x v="1"/>
    <x v="0"/>
    <n v="182"/>
    <n v="1638"/>
    <n v="182"/>
    <n v="1638"/>
    <n v="10157"/>
    <n v="55489"/>
  </r>
  <r>
    <s v="Shampoo"/>
    <x v="3"/>
    <s v="GreenLeaf Distributors"/>
    <x v="20"/>
    <x v="2"/>
    <x v="1"/>
    <x v="1"/>
    <n v="119"/>
    <n v="994"/>
    <n v="301"/>
    <n v="2632"/>
    <n v="9121"/>
    <n v="47138"/>
  </r>
  <r>
    <s v="Shampoo"/>
    <x v="3"/>
    <s v="GreenLeaf Distributors"/>
    <x v="20"/>
    <x v="2"/>
    <x v="1"/>
    <x v="2"/>
    <n v="91"/>
    <n v="658"/>
    <n v="392"/>
    <n v="3290"/>
    <n v="8967"/>
    <n v="45878"/>
  </r>
  <r>
    <s v="Shampoo"/>
    <x v="3"/>
    <s v="GreenLeaf Distributors"/>
    <x v="20"/>
    <x v="2"/>
    <x v="1"/>
    <x v="3"/>
    <n v="399"/>
    <n v="3157"/>
    <n v="791"/>
    <n v="6447"/>
    <n v="9163"/>
    <n v="47411"/>
  </r>
  <r>
    <s v="Shampoo"/>
    <x v="3"/>
    <s v="GreenLeaf Distributors"/>
    <x v="20"/>
    <x v="2"/>
    <x v="1"/>
    <x v="4"/>
    <n v="462"/>
    <n v="4060"/>
    <n v="1253"/>
    <n v="10507"/>
    <n v="7070"/>
    <n v="49406"/>
  </r>
  <r>
    <s v="Shampoo"/>
    <x v="3"/>
    <s v="GreenLeaf Distributors"/>
    <x v="20"/>
    <x v="2"/>
    <x v="1"/>
    <x v="6"/>
    <n v="308"/>
    <n v="2555"/>
    <n v="1561"/>
    <n v="13062"/>
    <n v="4718"/>
    <n v="49791"/>
  </r>
  <r>
    <s v="Shampoo"/>
    <x v="3"/>
    <s v="GreenLeaf Distributors"/>
    <x v="20"/>
    <x v="2"/>
    <x v="1"/>
    <x v="7"/>
    <n v="231"/>
    <n v="1645"/>
    <n v="1792"/>
    <n v="14707"/>
    <n v="3934"/>
    <n v="42791"/>
  </r>
  <r>
    <s v="Shampoo"/>
    <x v="3"/>
    <s v="GreenLeaf Distributors"/>
    <x v="20"/>
    <x v="2"/>
    <x v="1"/>
    <x v="8"/>
    <n v="217"/>
    <n v="1694"/>
    <n v="2009"/>
    <n v="16401"/>
    <n v="3136"/>
    <n v="35070"/>
  </r>
  <r>
    <s v="Shampoo"/>
    <x v="3"/>
    <s v="GreenLeaf Distributors"/>
    <x v="20"/>
    <x v="2"/>
    <x v="1"/>
    <x v="9"/>
    <n v="147"/>
    <n v="1267"/>
    <n v="2156"/>
    <n v="17668"/>
    <n v="3080"/>
    <n v="34748"/>
  </r>
  <r>
    <s v="Shampoo"/>
    <x v="3"/>
    <s v="GreenLeaf Distributors"/>
    <x v="20"/>
    <x v="2"/>
    <x v="1"/>
    <x v="10"/>
    <n v="28"/>
    <n v="175"/>
    <n v="2184"/>
    <n v="17843"/>
    <n v="2373"/>
    <n v="34258"/>
  </r>
  <r>
    <s v="Shampoo"/>
    <x v="3"/>
    <s v="GreenLeaf Distributors"/>
    <x v="20"/>
    <x v="2"/>
    <x v="1"/>
    <x v="11"/>
    <n v="259"/>
    <n v="2128"/>
    <n v="2443"/>
    <n v="19971"/>
    <n v="2443"/>
    <n v="19971"/>
  </r>
  <r>
    <s v="Shampoo"/>
    <x v="3"/>
    <s v="GreenLeaf Distributors"/>
    <x v="20"/>
    <x v="2"/>
    <x v="2"/>
    <x v="0"/>
    <n v="1575"/>
    <n v="11655"/>
    <n v="1575"/>
    <n v="11655"/>
    <n v="3836"/>
    <n v="29988"/>
  </r>
  <r>
    <s v="Shampoo"/>
    <x v="3"/>
    <s v="GreenLeaf Distributors"/>
    <x v="20"/>
    <x v="2"/>
    <x v="2"/>
    <x v="1"/>
    <n v="2415"/>
    <n v="2100"/>
    <n v="3990"/>
    <n v="13755"/>
    <n v="6132"/>
    <n v="31094"/>
  </r>
  <r>
    <s v="Shampoo"/>
    <x v="3"/>
    <s v="GreenLeaf Distributors"/>
    <x v="20"/>
    <x v="2"/>
    <x v="2"/>
    <x v="2"/>
    <n v="315"/>
    <n v="2331"/>
    <n v="4305"/>
    <n v="16086"/>
    <n v="6356"/>
    <n v="32767"/>
  </r>
  <r>
    <s v="Shampoo"/>
    <x v="3"/>
    <s v="GreenLeaf Distributors"/>
    <x v="20"/>
    <x v="2"/>
    <x v="2"/>
    <x v="3"/>
    <n v="2205"/>
    <n v="1596"/>
    <n v="6510"/>
    <n v="17682"/>
    <n v="8162"/>
    <n v="31206"/>
  </r>
  <r>
    <s v="Shampoo"/>
    <x v="3"/>
    <s v="GreenLeaf Distributors"/>
    <x v="20"/>
    <x v="2"/>
    <x v="2"/>
    <x v="4"/>
    <n v="189"/>
    <n v="1491"/>
    <n v="6699"/>
    <n v="19173"/>
    <n v="7889"/>
    <n v="28637"/>
  </r>
  <r>
    <s v="Shampoo"/>
    <x v="3"/>
    <s v="GreenLeaf Distributors"/>
    <x v="20"/>
    <x v="2"/>
    <x v="2"/>
    <x v="5"/>
    <n v="651"/>
    <n v="54495"/>
    <n v="7350"/>
    <n v="73668"/>
    <n v="8540"/>
    <n v="83132"/>
  </r>
  <r>
    <s v="Shampoo"/>
    <x v="3"/>
    <s v="GreenLeaf Distributors"/>
    <x v="20"/>
    <x v="2"/>
    <x v="2"/>
    <x v="6"/>
    <n v="2415"/>
    <n v="21735"/>
    <n v="9765"/>
    <n v="95403"/>
    <n v="10647"/>
    <n v="102312"/>
  </r>
  <r>
    <s v="Shampoo"/>
    <x v="3"/>
    <s v="GreenLeaf Distributors"/>
    <x v="20"/>
    <x v="2"/>
    <x v="2"/>
    <x v="7"/>
    <n v="4305"/>
    <n v="36225"/>
    <n v="14070"/>
    <n v="131628"/>
    <n v="14721"/>
    <n v="136892"/>
  </r>
  <r>
    <s v="Shampoo"/>
    <x v="3"/>
    <s v="GreenLeaf Distributors"/>
    <x v="20"/>
    <x v="2"/>
    <x v="2"/>
    <x v="8"/>
    <n v="735"/>
    <n v="6069"/>
    <n v="14805"/>
    <n v="137697"/>
    <n v="15239"/>
    <n v="141267"/>
  </r>
  <r>
    <s v="Shampoo"/>
    <x v="3"/>
    <s v="GreenLeaf Distributors"/>
    <x v="20"/>
    <x v="2"/>
    <x v="2"/>
    <x v="9"/>
    <n v="1365"/>
    <n v="11025"/>
    <n v="16170"/>
    <n v="148722"/>
    <n v="16457"/>
    <n v="151025"/>
  </r>
  <r>
    <s v="Shampoo"/>
    <x v="3"/>
    <s v="GreenLeaf Distributors"/>
    <x v="20"/>
    <x v="2"/>
    <x v="2"/>
    <x v="10"/>
    <n v="7665"/>
    <n v="5817"/>
    <n v="23835"/>
    <n v="154539"/>
    <n v="24094"/>
    <n v="156667"/>
  </r>
  <r>
    <s v="Shampoo"/>
    <x v="3"/>
    <s v="GreenLeaf Distributors"/>
    <x v="20"/>
    <x v="2"/>
    <x v="2"/>
    <x v="11"/>
    <n v="189"/>
    <n v="15435"/>
    <n v="24024"/>
    <n v="169974"/>
    <n v="24024"/>
    <n v="169974"/>
  </r>
  <r>
    <s v="Shampoo"/>
    <x v="3"/>
    <s v="GreenLeaf Distributors"/>
    <x v="20"/>
    <x v="2"/>
    <x v="3"/>
    <x v="0"/>
    <n v="2737"/>
    <n v="20608"/>
    <n v="2737"/>
    <n v="20608"/>
    <n v="25186"/>
    <n v="178927"/>
  </r>
  <r>
    <s v="Shampoo"/>
    <x v="3"/>
    <s v="GreenLeaf Distributors"/>
    <x v="20"/>
    <x v="2"/>
    <x v="3"/>
    <x v="1"/>
    <n v="4669"/>
    <n v="37191"/>
    <n v="7406"/>
    <n v="57799"/>
    <n v="27440"/>
    <n v="214018"/>
  </r>
  <r>
    <s v="Shampoo"/>
    <x v="3"/>
    <s v="GreenLeaf Distributors"/>
    <x v="20"/>
    <x v="2"/>
    <x v="3"/>
    <x v="2"/>
    <n v="4669"/>
    <n v="41699"/>
    <n v="12075"/>
    <n v="99498"/>
    <n v="31794"/>
    <n v="253386"/>
  </r>
  <r>
    <s v="Shampoo"/>
    <x v="3"/>
    <s v="GreenLeaf Distributors"/>
    <x v="20"/>
    <x v="2"/>
    <x v="3"/>
    <x v="3"/>
    <n v="2576"/>
    <n v="19159"/>
    <n v="14651"/>
    <n v="118657"/>
    <n v="32165"/>
    <n v="270949"/>
  </r>
  <r>
    <s v="Shampoo"/>
    <x v="3"/>
    <s v="GreenLeaf Distributors"/>
    <x v="20"/>
    <x v="2"/>
    <x v="3"/>
    <x v="4"/>
    <n v="4669"/>
    <n v="37513"/>
    <n v="19320"/>
    <n v="156170"/>
    <n v="36645"/>
    <n v="306971"/>
  </r>
  <r>
    <s v="Shampoo"/>
    <x v="3"/>
    <s v="GreenLeaf Distributors"/>
    <x v="20"/>
    <x v="2"/>
    <x v="3"/>
    <x v="5"/>
    <n v="5152"/>
    <n v="42504"/>
    <n v="24472"/>
    <n v="198674"/>
    <n v="41146"/>
    <n v="294980"/>
  </r>
  <r>
    <s v="Shampoo"/>
    <x v="3"/>
    <s v="GreenLeaf Distributors"/>
    <x v="20"/>
    <x v="2"/>
    <x v="3"/>
    <x v="6"/>
    <n v="5957"/>
    <n v="4991"/>
    <n v="30429"/>
    <n v="203665"/>
    <n v="44688"/>
    <n v="278236"/>
  </r>
  <r>
    <s v="Shampoo"/>
    <x v="3"/>
    <s v="GreenLeaf Distributors"/>
    <x v="20"/>
    <x v="2"/>
    <x v="3"/>
    <x v="7"/>
    <n v="9016"/>
    <n v="81144"/>
    <n v="39445"/>
    <n v="284809"/>
    <n v="49399"/>
    <n v="323155"/>
  </r>
  <r>
    <s v="Shampoo"/>
    <x v="3"/>
    <s v="GreenLeaf Distributors"/>
    <x v="20"/>
    <x v="2"/>
    <x v="3"/>
    <x v="8"/>
    <n v="4669"/>
    <n v="40572"/>
    <n v="44114"/>
    <n v="325381"/>
    <n v="53333"/>
    <n v="357658"/>
  </r>
  <r>
    <s v="Shampoo"/>
    <x v="3"/>
    <s v="GreenLeaf Distributors"/>
    <x v="20"/>
    <x v="2"/>
    <x v="3"/>
    <x v="9"/>
    <n v="2415"/>
    <n v="18032"/>
    <n v="46529"/>
    <n v="343413"/>
    <n v="54383"/>
    <n v="364665"/>
  </r>
  <r>
    <s v="Shampoo"/>
    <x v="3"/>
    <s v="GreenLeaf Distributors"/>
    <x v="20"/>
    <x v="2"/>
    <x v="3"/>
    <x v="10"/>
    <n v="10143"/>
    <n v="89033"/>
    <n v="56672"/>
    <n v="432446"/>
    <n v="56861"/>
    <n v="447881"/>
  </r>
  <r>
    <s v="Shampoo"/>
    <x v="3"/>
    <s v="GreenLeaf Distributors"/>
    <x v="20"/>
    <x v="2"/>
    <x v="3"/>
    <x v="11"/>
    <n v="5152"/>
    <n v="44114"/>
    <n v="61824"/>
    <n v="476560"/>
    <n v="61824"/>
    <n v="476560"/>
  </r>
  <r>
    <s v="Shampoo"/>
    <x v="3"/>
    <s v="GreenLeaf Distributors"/>
    <x v="20"/>
    <x v="2"/>
    <x v="4"/>
    <x v="0"/>
    <n v="735"/>
    <n v="6636"/>
    <n v="735"/>
    <n v="6636"/>
    <n v="59822"/>
    <n v="462588"/>
  </r>
  <r>
    <s v="Shampoo"/>
    <x v="3"/>
    <s v="GreenLeaf Distributors"/>
    <x v="20"/>
    <x v="2"/>
    <x v="4"/>
    <x v="1"/>
    <n v="1344"/>
    <n v="12243"/>
    <n v="2079"/>
    <n v="18879"/>
    <n v="56497"/>
    <n v="437640"/>
  </r>
  <r>
    <s v="Shampoo"/>
    <x v="3"/>
    <s v="GreenLeaf Distributors"/>
    <x v="20"/>
    <x v="2"/>
    <x v="4"/>
    <x v="2"/>
    <n v="1176"/>
    <n v="10626"/>
    <n v="3255"/>
    <n v="29505"/>
    <n v="53004"/>
    <n v="406567"/>
  </r>
  <r>
    <s v="Shampoo"/>
    <x v="3"/>
    <s v="GreenLeaf Distributors"/>
    <x v="20"/>
    <x v="2"/>
    <x v="4"/>
    <x v="3"/>
    <n v="882"/>
    <n v="7896"/>
    <n v="4137"/>
    <n v="37401"/>
    <n v="51310"/>
    <n v="395304"/>
  </r>
  <r>
    <s v="Shampoo"/>
    <x v="3"/>
    <s v="GreenLeaf Distributors"/>
    <x v="20"/>
    <x v="2"/>
    <x v="4"/>
    <x v="4"/>
    <n v="1575"/>
    <n v="13755"/>
    <n v="5712"/>
    <n v="51156"/>
    <n v="48216"/>
    <n v="371546"/>
  </r>
  <r>
    <s v="Shampoo"/>
    <x v="3"/>
    <s v="GreenLeaf Distributors"/>
    <x v="20"/>
    <x v="2"/>
    <x v="4"/>
    <x v="5"/>
    <n v="1449"/>
    <n v="13104"/>
    <n v="7161"/>
    <n v="64260"/>
    <n v="44513"/>
    <n v="342146"/>
  </r>
  <r>
    <s v="Shampoo"/>
    <x v="3"/>
    <s v="GreenLeaf Distributors"/>
    <x v="20"/>
    <x v="2"/>
    <x v="4"/>
    <x v="6"/>
    <n v="945"/>
    <n v="8190"/>
    <n v="8106"/>
    <n v="72450"/>
    <n v="39501"/>
    <n v="345345"/>
  </r>
  <r>
    <s v="Shampoo"/>
    <x v="3"/>
    <s v="GreenLeaf Distributors"/>
    <x v="20"/>
    <x v="2"/>
    <x v="4"/>
    <x v="7"/>
    <n v="2121"/>
    <n v="18753"/>
    <n v="10227"/>
    <n v="91203"/>
    <n v="32606"/>
    <n v="282954"/>
  </r>
  <r>
    <s v="Shampoo"/>
    <x v="3"/>
    <s v="GreenLeaf Distributors"/>
    <x v="20"/>
    <x v="2"/>
    <x v="4"/>
    <x v="8"/>
    <n v="798"/>
    <n v="6951"/>
    <n v="11025"/>
    <n v="98154"/>
    <n v="28735"/>
    <n v="249333"/>
  </r>
  <r>
    <s v="Shampoo"/>
    <x v="3"/>
    <s v="GreenLeaf Distributors"/>
    <x v="20"/>
    <x v="2"/>
    <x v="4"/>
    <x v="9"/>
    <n v="1974"/>
    <n v="16947"/>
    <n v="12999"/>
    <n v="115101"/>
    <n v="28294"/>
    <n v="248248"/>
  </r>
  <r>
    <s v="Shampoo"/>
    <x v="3"/>
    <s v="GreenLeaf Distributors"/>
    <x v="20"/>
    <x v="2"/>
    <x v="4"/>
    <x v="10"/>
    <n v="1575"/>
    <n v="14070"/>
    <n v="14574"/>
    <n v="129171"/>
    <n v="19726"/>
    <n v="173285"/>
  </r>
  <r>
    <s v="Shampoo"/>
    <x v="3"/>
    <s v="GreenLeaf Distributors"/>
    <x v="20"/>
    <x v="2"/>
    <x v="4"/>
    <x v="11"/>
    <n v="1827"/>
    <n v="16611"/>
    <n v="16401"/>
    <n v="145782"/>
    <n v="16401"/>
    <n v="145782"/>
  </r>
  <r>
    <s v="Shampoo"/>
    <x v="3"/>
    <s v="GreenLeaf Distributors"/>
    <x v="20"/>
    <x v="2"/>
    <x v="5"/>
    <x v="0"/>
    <n v="2688"/>
    <n v="24724"/>
    <n v="2688"/>
    <n v="24724"/>
    <n v="18354"/>
    <n v="163870"/>
  </r>
  <r>
    <s v="Shampoo"/>
    <x v="3"/>
    <s v="GreenLeaf Distributors"/>
    <x v="20"/>
    <x v="2"/>
    <x v="5"/>
    <x v="1"/>
    <n v="2016"/>
    <n v="19544"/>
    <n v="4704"/>
    <n v="44268"/>
    <n v="19026"/>
    <n v="171171"/>
  </r>
  <r>
    <s v="Shampoo"/>
    <x v="3"/>
    <s v="GreenLeaf Distributors"/>
    <x v="20"/>
    <x v="2"/>
    <x v="5"/>
    <x v="2"/>
    <n v="3920"/>
    <n v="38304"/>
    <n v="8624"/>
    <n v="82572"/>
    <n v="21770"/>
    <n v="198849"/>
  </r>
  <r>
    <s v="Shampoo"/>
    <x v="3"/>
    <s v="Sparkle &amp; Shine"/>
    <x v="21"/>
    <x v="0"/>
    <x v="0"/>
    <x v="0"/>
    <n v="616"/>
    <n v="33215"/>
    <n v="616"/>
    <n v="33215"/>
    <n v="616"/>
    <n v="33215"/>
  </r>
  <r>
    <s v="Shampoo"/>
    <x v="3"/>
    <s v="Sparkle &amp; Shine"/>
    <x v="21"/>
    <x v="0"/>
    <x v="0"/>
    <x v="1"/>
    <n v="413"/>
    <n v="2240"/>
    <n v="1029"/>
    <n v="35455"/>
    <n v="1029"/>
    <n v="35455"/>
  </r>
  <r>
    <s v="Shampoo"/>
    <x v="3"/>
    <s v="Sparkle &amp; Shine"/>
    <x v="21"/>
    <x v="0"/>
    <x v="0"/>
    <x v="2"/>
    <n v="3465"/>
    <n v="1876"/>
    <n v="4494"/>
    <n v="37331"/>
    <n v="4494"/>
    <n v="37331"/>
  </r>
  <r>
    <s v="Shampoo"/>
    <x v="3"/>
    <s v="Sparkle &amp; Shine"/>
    <x v="21"/>
    <x v="0"/>
    <x v="0"/>
    <x v="3"/>
    <n v="350"/>
    <n v="1897"/>
    <n v="4844"/>
    <n v="39228"/>
    <n v="4844"/>
    <n v="39228"/>
  </r>
  <r>
    <s v="Shampoo"/>
    <x v="3"/>
    <s v="Sparkle &amp; Shine"/>
    <x v="21"/>
    <x v="0"/>
    <x v="0"/>
    <x v="4"/>
    <n v="4585"/>
    <n v="24675"/>
    <n v="9429"/>
    <n v="63903"/>
    <n v="9429"/>
    <n v="63903"/>
  </r>
  <r>
    <s v="Shampoo"/>
    <x v="3"/>
    <s v="Sparkle &amp; Shine"/>
    <x v="21"/>
    <x v="0"/>
    <x v="0"/>
    <x v="5"/>
    <n v="476"/>
    <n v="25865"/>
    <n v="9905"/>
    <n v="89768"/>
    <n v="9905"/>
    <n v="89768"/>
  </r>
  <r>
    <s v="Shampoo"/>
    <x v="3"/>
    <s v="Sparkle &amp; Shine"/>
    <x v="21"/>
    <x v="0"/>
    <x v="0"/>
    <x v="6"/>
    <n v="308"/>
    <n v="16485"/>
    <n v="10213"/>
    <n v="106253"/>
    <n v="10213"/>
    <n v="106253"/>
  </r>
  <r>
    <s v="Shampoo"/>
    <x v="3"/>
    <s v="Sparkle &amp; Shine"/>
    <x v="21"/>
    <x v="0"/>
    <x v="0"/>
    <x v="7"/>
    <n v="5285"/>
    <n v="2863"/>
    <n v="15498"/>
    <n v="109116"/>
    <n v="15498"/>
    <n v="109116"/>
  </r>
  <r>
    <s v="Shampoo"/>
    <x v="3"/>
    <s v="Sparkle &amp; Shine"/>
    <x v="21"/>
    <x v="0"/>
    <x v="0"/>
    <x v="8"/>
    <n v="3535"/>
    <n v="1904"/>
    <n v="19033"/>
    <n v="111020"/>
    <n v="19033"/>
    <n v="111020"/>
  </r>
  <r>
    <s v="Shampoo"/>
    <x v="3"/>
    <s v="Sparkle &amp; Shine"/>
    <x v="21"/>
    <x v="0"/>
    <x v="0"/>
    <x v="9"/>
    <n v="413"/>
    <n v="22365"/>
    <n v="19446"/>
    <n v="133385"/>
    <n v="19446"/>
    <n v="133385"/>
  </r>
  <r>
    <s v="Shampoo"/>
    <x v="3"/>
    <s v="Sparkle &amp; Shine"/>
    <x v="21"/>
    <x v="0"/>
    <x v="0"/>
    <x v="10"/>
    <n v="308"/>
    <n v="16555"/>
    <n v="19754"/>
    <n v="149940"/>
    <n v="19754"/>
    <n v="149940"/>
  </r>
  <r>
    <s v="Shampoo"/>
    <x v="3"/>
    <s v="Sparkle &amp; Shine"/>
    <x v="21"/>
    <x v="0"/>
    <x v="0"/>
    <x v="11"/>
    <n v="3745"/>
    <n v="2030"/>
    <n v="23499"/>
    <n v="151970"/>
    <n v="23499"/>
    <n v="151970"/>
  </r>
  <r>
    <s v="Shampoo"/>
    <x v="3"/>
    <s v="Sparkle &amp; Shine"/>
    <x v="21"/>
    <x v="0"/>
    <x v="1"/>
    <x v="0"/>
    <n v="721"/>
    <n v="3899"/>
    <n v="721"/>
    <n v="3899"/>
    <n v="23604"/>
    <n v="122654"/>
  </r>
  <r>
    <s v="Shampoo"/>
    <x v="3"/>
    <s v="Sparkle &amp; Shine"/>
    <x v="21"/>
    <x v="0"/>
    <x v="1"/>
    <x v="1"/>
    <n v="644"/>
    <n v="3458"/>
    <n v="1365"/>
    <n v="7357"/>
    <n v="23835"/>
    <n v="123872"/>
  </r>
  <r>
    <s v="Shampoo"/>
    <x v="3"/>
    <s v="Sparkle &amp; Shine"/>
    <x v="21"/>
    <x v="0"/>
    <x v="1"/>
    <x v="2"/>
    <n v="637"/>
    <n v="3444"/>
    <n v="2002"/>
    <n v="10801"/>
    <n v="21007"/>
    <n v="125440"/>
  </r>
  <r>
    <s v="Shampoo"/>
    <x v="3"/>
    <s v="Sparkle &amp; Shine"/>
    <x v="21"/>
    <x v="0"/>
    <x v="1"/>
    <x v="3"/>
    <n v="840"/>
    <n v="4522"/>
    <n v="2842"/>
    <n v="15323"/>
    <n v="21497"/>
    <n v="128065"/>
  </r>
  <r>
    <s v="Shampoo"/>
    <x v="3"/>
    <s v="Sparkle &amp; Shine"/>
    <x v="21"/>
    <x v="0"/>
    <x v="1"/>
    <x v="4"/>
    <n v="441"/>
    <n v="2373"/>
    <n v="3283"/>
    <n v="17696"/>
    <n v="17353"/>
    <n v="105763"/>
  </r>
  <r>
    <s v="Shampoo"/>
    <x v="3"/>
    <s v="Sparkle &amp; Shine"/>
    <x v="21"/>
    <x v="0"/>
    <x v="1"/>
    <x v="5"/>
    <n v="791"/>
    <n v="4284"/>
    <n v="4074"/>
    <n v="21980"/>
    <n v="17668"/>
    <n v="84182"/>
  </r>
  <r>
    <s v="Shampoo"/>
    <x v="3"/>
    <s v="Sparkle &amp; Shine"/>
    <x v="21"/>
    <x v="0"/>
    <x v="1"/>
    <x v="6"/>
    <n v="637"/>
    <n v="3444"/>
    <n v="4711"/>
    <n v="25424"/>
    <n v="17997"/>
    <n v="71141"/>
  </r>
  <r>
    <s v="Shampoo"/>
    <x v="3"/>
    <s v="Sparkle &amp; Shine"/>
    <x v="21"/>
    <x v="0"/>
    <x v="1"/>
    <x v="7"/>
    <n v="791"/>
    <n v="4256"/>
    <n v="5502"/>
    <n v="29680"/>
    <n v="13503"/>
    <n v="72534"/>
  </r>
  <r>
    <s v="Shampoo"/>
    <x v="3"/>
    <s v="Sparkle &amp; Shine"/>
    <x v="21"/>
    <x v="0"/>
    <x v="1"/>
    <x v="8"/>
    <n v="679"/>
    <n v="3647"/>
    <n v="6181"/>
    <n v="33327"/>
    <n v="10647"/>
    <n v="74277"/>
  </r>
  <r>
    <s v="Shampoo"/>
    <x v="3"/>
    <s v="Sparkle &amp; Shine"/>
    <x v="21"/>
    <x v="0"/>
    <x v="1"/>
    <x v="9"/>
    <n v="560"/>
    <n v="3017"/>
    <n v="6741"/>
    <n v="36344"/>
    <n v="10794"/>
    <n v="54929"/>
  </r>
  <r>
    <s v="Shampoo"/>
    <x v="3"/>
    <s v="Sparkle &amp; Shine"/>
    <x v="21"/>
    <x v="0"/>
    <x v="1"/>
    <x v="10"/>
    <n v="329"/>
    <n v="1799"/>
    <n v="7070"/>
    <n v="38143"/>
    <n v="10815"/>
    <n v="40173"/>
  </r>
  <r>
    <s v="Shampoo"/>
    <x v="3"/>
    <s v="Sparkle &amp; Shine"/>
    <x v="21"/>
    <x v="0"/>
    <x v="1"/>
    <x v="11"/>
    <n v="273"/>
    <n v="1505"/>
    <n v="7343"/>
    <n v="39648"/>
    <n v="7343"/>
    <n v="39648"/>
  </r>
  <r>
    <s v="Shampoo"/>
    <x v="3"/>
    <s v="Sparkle &amp; Shine"/>
    <x v="21"/>
    <x v="0"/>
    <x v="2"/>
    <x v="0"/>
    <n v="3465"/>
    <n v="1890"/>
    <n v="3465"/>
    <n v="1890"/>
    <n v="10087"/>
    <n v="37639"/>
  </r>
  <r>
    <s v="Shampoo"/>
    <x v="3"/>
    <s v="Sparkle &amp; Shine"/>
    <x v="21"/>
    <x v="0"/>
    <x v="2"/>
    <x v="1"/>
    <n v="105"/>
    <n v="546"/>
    <n v="3570"/>
    <n v="2436"/>
    <n v="9548"/>
    <n v="34727"/>
  </r>
  <r>
    <s v="Shampoo"/>
    <x v="3"/>
    <s v="Sparkle &amp; Shine"/>
    <x v="21"/>
    <x v="0"/>
    <x v="2"/>
    <x v="2"/>
    <n v="168"/>
    <n v="924"/>
    <n v="3738"/>
    <n v="3360"/>
    <n v="9079"/>
    <n v="32207"/>
  </r>
  <r>
    <s v="Shampoo"/>
    <x v="3"/>
    <s v="Sparkle &amp; Shine"/>
    <x v="21"/>
    <x v="0"/>
    <x v="2"/>
    <x v="3"/>
    <n v="1995"/>
    <n v="1092"/>
    <n v="5733"/>
    <n v="4452"/>
    <n v="10234"/>
    <n v="28777"/>
  </r>
  <r>
    <s v="Shampoo"/>
    <x v="3"/>
    <s v="Sparkle &amp; Shine"/>
    <x v="21"/>
    <x v="0"/>
    <x v="2"/>
    <x v="4"/>
    <n v="315"/>
    <n v="147"/>
    <n v="6048"/>
    <n v="4599"/>
    <n v="10108"/>
    <n v="26551"/>
  </r>
  <r>
    <s v="Shampoo"/>
    <x v="3"/>
    <s v="Sparkle &amp; Shine"/>
    <x v="21"/>
    <x v="0"/>
    <x v="2"/>
    <x v="5"/>
    <n v="945"/>
    <n v="483"/>
    <n v="6993"/>
    <n v="5082"/>
    <n v="10262"/>
    <n v="22750"/>
  </r>
  <r>
    <s v="Shampoo"/>
    <x v="3"/>
    <s v="Sparkle &amp; Shine"/>
    <x v="21"/>
    <x v="0"/>
    <x v="2"/>
    <x v="6"/>
    <n v="63"/>
    <n v="357"/>
    <n v="7056"/>
    <n v="5439"/>
    <n v="9688"/>
    <n v="19663"/>
  </r>
  <r>
    <s v="Shampoo"/>
    <x v="3"/>
    <s v="Sparkle &amp; Shine"/>
    <x v="21"/>
    <x v="0"/>
    <x v="2"/>
    <x v="7"/>
    <n v="84"/>
    <n v="483"/>
    <n v="7140"/>
    <n v="5922"/>
    <n v="8981"/>
    <n v="15890"/>
  </r>
  <r>
    <s v="Shampoo"/>
    <x v="3"/>
    <s v="Sparkle &amp; Shine"/>
    <x v="21"/>
    <x v="0"/>
    <x v="2"/>
    <x v="8"/>
    <n v="84"/>
    <n v="483"/>
    <n v="7224"/>
    <n v="6405"/>
    <n v="8386"/>
    <n v="12726"/>
  </r>
  <r>
    <s v="Shampoo"/>
    <x v="3"/>
    <s v="Sparkle &amp; Shine"/>
    <x v="21"/>
    <x v="0"/>
    <x v="2"/>
    <x v="10"/>
    <n v="525"/>
    <n v="2625"/>
    <n v="7749"/>
    <n v="9030"/>
    <n v="8022"/>
    <n v="10535"/>
  </r>
  <r>
    <s v="Shampoo"/>
    <x v="3"/>
    <s v="Sparkle &amp; Shine"/>
    <x v="21"/>
    <x v="0"/>
    <x v="2"/>
    <x v="11"/>
    <n v="315"/>
    <n v="147"/>
    <n v="8064"/>
    <n v="9177"/>
    <n v="8064"/>
    <n v="9177"/>
  </r>
  <r>
    <s v="Shampoo"/>
    <x v="3"/>
    <s v="Sparkle &amp; Shine"/>
    <x v="21"/>
    <x v="0"/>
    <x v="3"/>
    <x v="0"/>
    <n v="1449"/>
    <n v="7889"/>
    <n v="1449"/>
    <n v="7889"/>
    <n v="6048"/>
    <n v="15176"/>
  </r>
  <r>
    <s v="Shampoo"/>
    <x v="3"/>
    <s v="Sparkle &amp; Shine"/>
    <x v="21"/>
    <x v="0"/>
    <x v="3"/>
    <x v="1"/>
    <n v="322"/>
    <n v="1932"/>
    <n v="1771"/>
    <n v="9821"/>
    <n v="6265"/>
    <n v="16562"/>
  </r>
  <r>
    <s v="Shampoo"/>
    <x v="3"/>
    <s v="Sparkle &amp; Shine"/>
    <x v="21"/>
    <x v="0"/>
    <x v="3"/>
    <x v="3"/>
    <n v="322"/>
    <n v="1771"/>
    <n v="2093"/>
    <n v="11592"/>
    <n v="4424"/>
    <n v="16317"/>
  </r>
  <r>
    <s v="Shampoo"/>
    <x v="3"/>
    <s v="Sparkle &amp; Shine"/>
    <x v="21"/>
    <x v="0"/>
    <x v="3"/>
    <x v="4"/>
    <n v="644"/>
    <n v="3703"/>
    <n v="2737"/>
    <n v="15295"/>
    <n v="4753"/>
    <n v="19873"/>
  </r>
  <r>
    <s v="Shampoo"/>
    <x v="3"/>
    <s v="Sparkle &amp; Shine"/>
    <x v="21"/>
    <x v="1"/>
    <x v="0"/>
    <x v="0"/>
    <n v="1029"/>
    <n v="5551"/>
    <n v="1029"/>
    <n v="5551"/>
    <n v="1029"/>
    <n v="5551"/>
  </r>
  <r>
    <s v="Shampoo"/>
    <x v="3"/>
    <s v="Sparkle &amp; Shine"/>
    <x v="21"/>
    <x v="1"/>
    <x v="0"/>
    <x v="1"/>
    <n v="1057"/>
    <n v="57015"/>
    <n v="2086"/>
    <n v="62566"/>
    <n v="2086"/>
    <n v="62566"/>
  </r>
  <r>
    <s v="Shampoo"/>
    <x v="3"/>
    <s v="Sparkle &amp; Shine"/>
    <x v="21"/>
    <x v="1"/>
    <x v="0"/>
    <x v="2"/>
    <n v="945"/>
    <n v="5103"/>
    <n v="3031"/>
    <n v="67669"/>
    <n v="3031"/>
    <n v="67669"/>
  </r>
  <r>
    <s v="Shampoo"/>
    <x v="3"/>
    <s v="Sparkle &amp; Shine"/>
    <x v="21"/>
    <x v="1"/>
    <x v="0"/>
    <x v="3"/>
    <n v="8715"/>
    <n v="47005"/>
    <n v="11746"/>
    <n v="114674"/>
    <n v="11746"/>
    <n v="114674"/>
  </r>
  <r>
    <s v="Shampoo"/>
    <x v="3"/>
    <s v="Sparkle &amp; Shine"/>
    <x v="21"/>
    <x v="1"/>
    <x v="0"/>
    <x v="4"/>
    <n v="756"/>
    <n v="40775"/>
    <n v="12502"/>
    <n v="155449"/>
    <n v="12502"/>
    <n v="155449"/>
  </r>
  <r>
    <s v="Shampoo"/>
    <x v="3"/>
    <s v="Sparkle &amp; Shine"/>
    <x v="21"/>
    <x v="1"/>
    <x v="0"/>
    <x v="5"/>
    <n v="10185"/>
    <n v="5495"/>
    <n v="22687"/>
    <n v="160944"/>
    <n v="22687"/>
    <n v="160944"/>
  </r>
  <r>
    <s v="Shampoo"/>
    <x v="3"/>
    <s v="Sparkle &amp; Shine"/>
    <x v="21"/>
    <x v="1"/>
    <x v="0"/>
    <x v="6"/>
    <n v="8295"/>
    <n v="4480"/>
    <n v="30982"/>
    <n v="165424"/>
    <n v="30982"/>
    <n v="165424"/>
  </r>
  <r>
    <s v="Shampoo"/>
    <x v="3"/>
    <s v="Sparkle &amp; Shine"/>
    <x v="21"/>
    <x v="1"/>
    <x v="0"/>
    <x v="7"/>
    <n v="8365"/>
    <n v="4529"/>
    <n v="39347"/>
    <n v="169953"/>
    <n v="39347"/>
    <n v="169953"/>
  </r>
  <r>
    <s v="Shampoo"/>
    <x v="3"/>
    <s v="Sparkle &amp; Shine"/>
    <x v="21"/>
    <x v="1"/>
    <x v="0"/>
    <x v="8"/>
    <n v="6965"/>
    <n v="37555"/>
    <n v="46312"/>
    <n v="207508"/>
    <n v="46312"/>
    <n v="207508"/>
  </r>
  <r>
    <s v="Shampoo"/>
    <x v="3"/>
    <s v="Sparkle &amp; Shine"/>
    <x v="21"/>
    <x v="1"/>
    <x v="0"/>
    <x v="9"/>
    <n v="6825"/>
    <n v="3682"/>
    <n v="53137"/>
    <n v="211190"/>
    <n v="53137"/>
    <n v="211190"/>
  </r>
  <r>
    <s v="Shampoo"/>
    <x v="3"/>
    <s v="Sparkle &amp; Shine"/>
    <x v="21"/>
    <x v="1"/>
    <x v="0"/>
    <x v="10"/>
    <n v="8435"/>
    <n v="4557"/>
    <n v="61572"/>
    <n v="215747"/>
    <n v="61572"/>
    <n v="215747"/>
  </r>
  <r>
    <s v="Shampoo"/>
    <x v="3"/>
    <s v="Sparkle &amp; Shine"/>
    <x v="21"/>
    <x v="1"/>
    <x v="0"/>
    <x v="11"/>
    <n v="7385"/>
    <n v="3983"/>
    <n v="68957"/>
    <n v="219730"/>
    <n v="68957"/>
    <n v="219730"/>
  </r>
  <r>
    <s v="Shampoo"/>
    <x v="3"/>
    <s v="Sparkle &amp; Shine"/>
    <x v="21"/>
    <x v="1"/>
    <x v="1"/>
    <x v="0"/>
    <n v="1785"/>
    <n v="9632"/>
    <n v="1785"/>
    <n v="9632"/>
    <n v="69713"/>
    <n v="223811"/>
  </r>
  <r>
    <s v="Shampoo"/>
    <x v="3"/>
    <s v="Sparkle &amp; Shine"/>
    <x v="21"/>
    <x v="1"/>
    <x v="1"/>
    <x v="1"/>
    <n v="1540"/>
    <n v="8316"/>
    <n v="3325"/>
    <n v="17948"/>
    <n v="70196"/>
    <n v="175112"/>
  </r>
  <r>
    <s v="Shampoo"/>
    <x v="3"/>
    <s v="Sparkle &amp; Shine"/>
    <x v="21"/>
    <x v="1"/>
    <x v="1"/>
    <x v="2"/>
    <n v="1330"/>
    <n v="7168"/>
    <n v="4655"/>
    <n v="25116"/>
    <n v="70581"/>
    <n v="177177"/>
  </r>
  <r>
    <s v="Shampoo"/>
    <x v="3"/>
    <s v="Sparkle &amp; Shine"/>
    <x v="21"/>
    <x v="1"/>
    <x v="1"/>
    <x v="3"/>
    <n v="1407"/>
    <n v="7574"/>
    <n v="6062"/>
    <n v="32690"/>
    <n v="63273"/>
    <n v="137746"/>
  </r>
  <r>
    <s v="Shampoo"/>
    <x v="3"/>
    <s v="Sparkle &amp; Shine"/>
    <x v="21"/>
    <x v="1"/>
    <x v="1"/>
    <x v="4"/>
    <n v="1309"/>
    <n v="7070"/>
    <n v="7371"/>
    <n v="39760"/>
    <n v="63826"/>
    <n v="104041"/>
  </r>
  <r>
    <s v="Shampoo"/>
    <x v="3"/>
    <s v="Sparkle &amp; Shine"/>
    <x v="21"/>
    <x v="1"/>
    <x v="1"/>
    <x v="5"/>
    <n v="1113"/>
    <n v="6013"/>
    <n v="8484"/>
    <n v="45773"/>
    <n v="54754"/>
    <n v="104559"/>
  </r>
  <r>
    <s v="Shampoo"/>
    <x v="3"/>
    <s v="Sparkle &amp; Shine"/>
    <x v="21"/>
    <x v="1"/>
    <x v="1"/>
    <x v="6"/>
    <n v="1827"/>
    <n v="9891"/>
    <n v="10311"/>
    <n v="55664"/>
    <n v="48286"/>
    <n v="109970"/>
  </r>
  <r>
    <s v="Shampoo"/>
    <x v="3"/>
    <s v="Sparkle &amp; Shine"/>
    <x v="21"/>
    <x v="1"/>
    <x v="1"/>
    <x v="7"/>
    <n v="2359"/>
    <n v="12747"/>
    <n v="12670"/>
    <n v="68411"/>
    <n v="42280"/>
    <n v="118188"/>
  </r>
  <r>
    <s v="Shampoo"/>
    <x v="3"/>
    <s v="Sparkle &amp; Shine"/>
    <x v="21"/>
    <x v="1"/>
    <x v="1"/>
    <x v="8"/>
    <n v="1071"/>
    <n v="5789"/>
    <n v="13741"/>
    <n v="74200"/>
    <n v="36386"/>
    <n v="86422"/>
  </r>
  <r>
    <s v="Shampoo"/>
    <x v="3"/>
    <s v="Sparkle &amp; Shine"/>
    <x v="21"/>
    <x v="1"/>
    <x v="1"/>
    <x v="9"/>
    <n v="2016"/>
    <n v="10871"/>
    <n v="15757"/>
    <n v="85071"/>
    <n v="31577"/>
    <n v="93611"/>
  </r>
  <r>
    <s v="Shampoo"/>
    <x v="3"/>
    <s v="Sparkle &amp; Shine"/>
    <x v="21"/>
    <x v="1"/>
    <x v="1"/>
    <x v="10"/>
    <n v="1246"/>
    <n v="6713"/>
    <n v="17003"/>
    <n v="91784"/>
    <n v="24388"/>
    <n v="95767"/>
  </r>
  <r>
    <s v="Shampoo"/>
    <x v="3"/>
    <s v="Sparkle &amp; Shine"/>
    <x v="21"/>
    <x v="1"/>
    <x v="1"/>
    <x v="11"/>
    <n v="1141"/>
    <n v="6188"/>
    <n v="18144"/>
    <n v="97972"/>
    <n v="18144"/>
    <n v="97972"/>
  </r>
  <r>
    <s v="Shampoo"/>
    <x v="3"/>
    <s v="Sparkle &amp; Shine"/>
    <x v="21"/>
    <x v="1"/>
    <x v="2"/>
    <x v="0"/>
    <n v="14175"/>
    <n v="7665"/>
    <n v="14175"/>
    <n v="7665"/>
    <n v="30534"/>
    <n v="96005"/>
  </r>
  <r>
    <s v="Shampoo"/>
    <x v="3"/>
    <s v="Sparkle &amp; Shine"/>
    <x v="21"/>
    <x v="1"/>
    <x v="2"/>
    <x v="1"/>
    <n v="7665"/>
    <n v="40845"/>
    <n v="21840"/>
    <n v="48510"/>
    <n v="36659"/>
    <n v="128534"/>
  </r>
  <r>
    <s v="Shampoo"/>
    <x v="3"/>
    <s v="Sparkle &amp; Shine"/>
    <x v="21"/>
    <x v="1"/>
    <x v="2"/>
    <x v="2"/>
    <n v="7035"/>
    <n v="3759"/>
    <n v="28875"/>
    <n v="52269"/>
    <n v="42364"/>
    <n v="125125"/>
  </r>
  <r>
    <s v="Shampoo"/>
    <x v="3"/>
    <s v="Sparkle &amp; Shine"/>
    <x v="21"/>
    <x v="1"/>
    <x v="2"/>
    <x v="3"/>
    <n v="210"/>
    <n v="1134"/>
    <n v="29085"/>
    <n v="53403"/>
    <n v="41167"/>
    <n v="118685"/>
  </r>
  <r>
    <s v="Shampoo"/>
    <x v="3"/>
    <s v="Sparkle &amp; Shine"/>
    <x v="21"/>
    <x v="1"/>
    <x v="2"/>
    <x v="4"/>
    <n v="462"/>
    <n v="25305"/>
    <n v="29547"/>
    <n v="78708"/>
    <n v="40320"/>
    <n v="136920"/>
  </r>
  <r>
    <s v="Shampoo"/>
    <x v="3"/>
    <s v="Sparkle &amp; Shine"/>
    <x v="21"/>
    <x v="1"/>
    <x v="2"/>
    <x v="5"/>
    <n v="147"/>
    <n v="819"/>
    <n v="29694"/>
    <n v="79527"/>
    <n v="39354"/>
    <n v="131726"/>
  </r>
  <r>
    <s v="Shampoo"/>
    <x v="3"/>
    <s v="Sparkle &amp; Shine"/>
    <x v="21"/>
    <x v="1"/>
    <x v="2"/>
    <x v="6"/>
    <n v="84"/>
    <n v="4725"/>
    <n v="29778"/>
    <n v="84252"/>
    <n v="37611"/>
    <n v="126560"/>
  </r>
  <r>
    <s v="Shampoo"/>
    <x v="3"/>
    <s v="Sparkle &amp; Shine"/>
    <x v="21"/>
    <x v="1"/>
    <x v="2"/>
    <x v="7"/>
    <n v="1995"/>
    <n v="10815"/>
    <n v="31773"/>
    <n v="95067"/>
    <n v="37247"/>
    <n v="124628"/>
  </r>
  <r>
    <s v="Shampoo"/>
    <x v="3"/>
    <s v="Sparkle &amp; Shine"/>
    <x v="21"/>
    <x v="1"/>
    <x v="2"/>
    <x v="8"/>
    <n v="735"/>
    <n v="4095"/>
    <n v="32508"/>
    <n v="99162"/>
    <n v="36911"/>
    <n v="122934"/>
  </r>
  <r>
    <s v="Shampoo"/>
    <x v="3"/>
    <s v="Sparkle &amp; Shine"/>
    <x v="21"/>
    <x v="1"/>
    <x v="2"/>
    <x v="9"/>
    <n v="525"/>
    <n v="2625"/>
    <n v="33033"/>
    <n v="101787"/>
    <n v="35420"/>
    <n v="114688"/>
  </r>
  <r>
    <s v="Shampoo"/>
    <x v="3"/>
    <s v="Sparkle &amp; Shine"/>
    <x v="21"/>
    <x v="1"/>
    <x v="2"/>
    <x v="10"/>
    <n v="735"/>
    <n v="399"/>
    <n v="33768"/>
    <n v="102186"/>
    <n v="34909"/>
    <n v="108374"/>
  </r>
  <r>
    <s v="Shampoo"/>
    <x v="3"/>
    <s v="Sparkle &amp; Shine"/>
    <x v="21"/>
    <x v="1"/>
    <x v="2"/>
    <x v="11"/>
    <n v="945"/>
    <n v="504"/>
    <n v="34713"/>
    <n v="102690"/>
    <n v="34713"/>
    <n v="102690"/>
  </r>
  <r>
    <s v="Shampoo"/>
    <x v="3"/>
    <s v="Sparkle &amp; Shine"/>
    <x v="21"/>
    <x v="1"/>
    <x v="3"/>
    <x v="0"/>
    <n v="322"/>
    <n v="161"/>
    <n v="322"/>
    <n v="161"/>
    <n v="20860"/>
    <n v="95186"/>
  </r>
  <r>
    <s v="Shampoo"/>
    <x v="3"/>
    <s v="Sparkle &amp; Shine"/>
    <x v="21"/>
    <x v="1"/>
    <x v="3"/>
    <x v="1"/>
    <n v="966"/>
    <n v="4991"/>
    <n v="1288"/>
    <n v="5152"/>
    <n v="14161"/>
    <n v="59332"/>
  </r>
  <r>
    <s v="Shampoo"/>
    <x v="3"/>
    <s v="Sparkle &amp; Shine"/>
    <x v="21"/>
    <x v="1"/>
    <x v="3"/>
    <x v="2"/>
    <n v="644"/>
    <n v="3381"/>
    <n v="1932"/>
    <n v="8533"/>
    <n v="7770"/>
    <n v="58954"/>
  </r>
  <r>
    <s v="Shampoo"/>
    <x v="3"/>
    <s v="Sparkle &amp; Shine"/>
    <x v="21"/>
    <x v="1"/>
    <x v="3"/>
    <x v="3"/>
    <n v="805"/>
    <n v="483"/>
    <n v="2737"/>
    <n v="9016"/>
    <n v="8365"/>
    <n v="58303"/>
  </r>
  <r>
    <s v="Shampoo"/>
    <x v="3"/>
    <s v="Sparkle &amp; Shine"/>
    <x v="21"/>
    <x v="1"/>
    <x v="3"/>
    <x v="4"/>
    <n v="322"/>
    <n v="161"/>
    <n v="3059"/>
    <n v="9177"/>
    <n v="8225"/>
    <n v="33159"/>
  </r>
  <r>
    <s v="Shampoo"/>
    <x v="3"/>
    <s v="Sparkle &amp; Shine"/>
    <x v="21"/>
    <x v="1"/>
    <x v="4"/>
    <x v="1"/>
    <n v="105"/>
    <n v="588"/>
    <n v="105"/>
    <n v="588"/>
    <n v="1876"/>
    <n v="4613"/>
  </r>
  <r>
    <s v="Shampoo"/>
    <x v="3"/>
    <s v="Sparkle &amp; Shine"/>
    <x v="21"/>
    <x v="2"/>
    <x v="0"/>
    <x v="0"/>
    <n v="9135"/>
    <n v="49315"/>
    <n v="9135"/>
    <n v="49315"/>
    <n v="9135"/>
    <n v="49315"/>
  </r>
  <r>
    <s v="Shampoo"/>
    <x v="3"/>
    <s v="Sparkle &amp; Shine"/>
    <x v="21"/>
    <x v="2"/>
    <x v="0"/>
    <x v="1"/>
    <n v="8715"/>
    <n v="4718"/>
    <n v="17850"/>
    <n v="54033"/>
    <n v="17850"/>
    <n v="54033"/>
  </r>
  <r>
    <s v="Shampoo"/>
    <x v="3"/>
    <s v="Sparkle &amp; Shine"/>
    <x v="21"/>
    <x v="2"/>
    <x v="0"/>
    <x v="2"/>
    <n v="9415"/>
    <n v="5096"/>
    <n v="27265"/>
    <n v="59129"/>
    <n v="27265"/>
    <n v="59129"/>
  </r>
  <r>
    <s v="Shampoo"/>
    <x v="3"/>
    <s v="Sparkle &amp; Shine"/>
    <x v="21"/>
    <x v="2"/>
    <x v="0"/>
    <x v="3"/>
    <n v="4375"/>
    <n v="2359"/>
    <n v="31640"/>
    <n v="61488"/>
    <n v="31640"/>
    <n v="61488"/>
  </r>
  <r>
    <s v="Shampoo"/>
    <x v="3"/>
    <s v="Sparkle &amp; Shine"/>
    <x v="21"/>
    <x v="2"/>
    <x v="0"/>
    <x v="4"/>
    <n v="7105"/>
    <n v="3836"/>
    <n v="38745"/>
    <n v="65324"/>
    <n v="38745"/>
    <n v="65324"/>
  </r>
  <r>
    <s v="Shampoo"/>
    <x v="3"/>
    <s v="Sparkle &amp; Shine"/>
    <x v="21"/>
    <x v="2"/>
    <x v="0"/>
    <x v="5"/>
    <n v="5985"/>
    <n v="32165"/>
    <n v="44730"/>
    <n v="97489"/>
    <n v="44730"/>
    <n v="97489"/>
  </r>
  <r>
    <s v="Shampoo"/>
    <x v="3"/>
    <s v="Sparkle &amp; Shine"/>
    <x v="21"/>
    <x v="2"/>
    <x v="0"/>
    <x v="6"/>
    <n v="8715"/>
    <n v="4718"/>
    <n v="53445"/>
    <n v="102207"/>
    <n v="53445"/>
    <n v="102207"/>
  </r>
  <r>
    <s v="Shampoo"/>
    <x v="3"/>
    <s v="Sparkle &amp; Shine"/>
    <x v="21"/>
    <x v="2"/>
    <x v="0"/>
    <x v="7"/>
    <n v="595"/>
    <n v="3206"/>
    <n v="54040"/>
    <n v="105413"/>
    <n v="54040"/>
    <n v="105413"/>
  </r>
  <r>
    <s v="Shampoo"/>
    <x v="3"/>
    <s v="Sparkle &amp; Shine"/>
    <x v="21"/>
    <x v="2"/>
    <x v="0"/>
    <x v="8"/>
    <n v="511"/>
    <n v="2772"/>
    <n v="54551"/>
    <n v="108185"/>
    <n v="54551"/>
    <n v="108185"/>
  </r>
  <r>
    <s v="Shampoo"/>
    <x v="3"/>
    <s v="Sparkle &amp; Shine"/>
    <x v="21"/>
    <x v="2"/>
    <x v="0"/>
    <x v="9"/>
    <n v="791"/>
    <n v="4277"/>
    <n v="55342"/>
    <n v="112462"/>
    <n v="55342"/>
    <n v="112462"/>
  </r>
  <r>
    <s v="Shampoo"/>
    <x v="3"/>
    <s v="Sparkle &amp; Shine"/>
    <x v="21"/>
    <x v="2"/>
    <x v="0"/>
    <x v="10"/>
    <n v="8085"/>
    <n v="43575"/>
    <n v="63427"/>
    <n v="156037"/>
    <n v="63427"/>
    <n v="156037"/>
  </r>
  <r>
    <s v="Shampoo"/>
    <x v="3"/>
    <s v="Sparkle &amp; Shine"/>
    <x v="21"/>
    <x v="2"/>
    <x v="0"/>
    <x v="11"/>
    <n v="7875"/>
    <n v="4263"/>
    <n v="71302"/>
    <n v="160300"/>
    <n v="71302"/>
    <n v="160300"/>
  </r>
  <r>
    <s v="Shampoo"/>
    <x v="3"/>
    <s v="Sparkle &amp; Shine"/>
    <x v="21"/>
    <x v="2"/>
    <x v="1"/>
    <x v="0"/>
    <n v="1078"/>
    <n v="5845"/>
    <n v="1078"/>
    <n v="5845"/>
    <n v="63245"/>
    <n v="116830"/>
  </r>
  <r>
    <s v="Shampoo"/>
    <x v="3"/>
    <s v="Sparkle &amp; Shine"/>
    <x v="21"/>
    <x v="2"/>
    <x v="1"/>
    <x v="1"/>
    <n v="1036"/>
    <n v="5600"/>
    <n v="2114"/>
    <n v="11445"/>
    <n v="55566"/>
    <n v="117712"/>
  </r>
  <r>
    <s v="Shampoo"/>
    <x v="3"/>
    <s v="Sparkle &amp; Shine"/>
    <x v="21"/>
    <x v="2"/>
    <x v="1"/>
    <x v="2"/>
    <n v="1470"/>
    <n v="7924"/>
    <n v="3584"/>
    <n v="19369"/>
    <n v="47621"/>
    <n v="120540"/>
  </r>
  <r>
    <s v="Shampoo"/>
    <x v="3"/>
    <s v="Sparkle &amp; Shine"/>
    <x v="21"/>
    <x v="2"/>
    <x v="1"/>
    <x v="3"/>
    <n v="1470"/>
    <n v="7924"/>
    <n v="5054"/>
    <n v="27293"/>
    <n v="44716"/>
    <n v="126105"/>
  </r>
  <r>
    <s v="Shampoo"/>
    <x v="3"/>
    <s v="Sparkle &amp; Shine"/>
    <x v="21"/>
    <x v="2"/>
    <x v="1"/>
    <x v="4"/>
    <n v="1218"/>
    <n v="6559"/>
    <n v="6272"/>
    <n v="33852"/>
    <n v="38829"/>
    <n v="128828"/>
  </r>
  <r>
    <s v="Shampoo"/>
    <x v="3"/>
    <s v="Sparkle &amp; Shine"/>
    <x v="21"/>
    <x v="2"/>
    <x v="1"/>
    <x v="5"/>
    <n v="1127"/>
    <n v="6104"/>
    <n v="7399"/>
    <n v="39956"/>
    <n v="33971"/>
    <n v="102767"/>
  </r>
  <r>
    <s v="Shampoo"/>
    <x v="3"/>
    <s v="Sparkle &amp; Shine"/>
    <x v="21"/>
    <x v="2"/>
    <x v="1"/>
    <x v="6"/>
    <n v="1134"/>
    <n v="6160"/>
    <n v="8533"/>
    <n v="46116"/>
    <n v="26390"/>
    <n v="104209"/>
  </r>
  <r>
    <s v="Shampoo"/>
    <x v="3"/>
    <s v="Sparkle &amp; Shine"/>
    <x v="21"/>
    <x v="2"/>
    <x v="1"/>
    <x v="7"/>
    <n v="1085"/>
    <n v="5880"/>
    <n v="9618"/>
    <n v="51996"/>
    <n v="26880"/>
    <n v="106883"/>
  </r>
  <r>
    <s v="Shampoo"/>
    <x v="3"/>
    <s v="Sparkle &amp; Shine"/>
    <x v="21"/>
    <x v="2"/>
    <x v="1"/>
    <x v="8"/>
    <n v="1092"/>
    <n v="5929"/>
    <n v="10710"/>
    <n v="57925"/>
    <n v="27461"/>
    <n v="110040"/>
  </r>
  <r>
    <s v="Shampoo"/>
    <x v="3"/>
    <s v="Sparkle &amp; Shine"/>
    <x v="21"/>
    <x v="2"/>
    <x v="1"/>
    <x v="9"/>
    <n v="987"/>
    <n v="5341"/>
    <n v="11697"/>
    <n v="63266"/>
    <n v="27657"/>
    <n v="111104"/>
  </r>
  <r>
    <s v="Shampoo"/>
    <x v="3"/>
    <s v="Sparkle &amp; Shine"/>
    <x v="21"/>
    <x v="2"/>
    <x v="1"/>
    <x v="10"/>
    <n v="406"/>
    <n v="2170"/>
    <n v="12103"/>
    <n v="65436"/>
    <n v="19978"/>
    <n v="69699"/>
  </r>
  <r>
    <s v="Shampoo"/>
    <x v="3"/>
    <s v="Sparkle &amp; Shine"/>
    <x v="21"/>
    <x v="2"/>
    <x v="1"/>
    <x v="11"/>
    <n v="385"/>
    <n v="2086"/>
    <n v="12488"/>
    <n v="67522"/>
    <n v="12488"/>
    <n v="67522"/>
  </r>
  <r>
    <s v="Shampoo"/>
    <x v="3"/>
    <s v="Sparkle &amp; Shine"/>
    <x v="21"/>
    <x v="2"/>
    <x v="2"/>
    <x v="0"/>
    <n v="651"/>
    <n v="35175"/>
    <n v="651"/>
    <n v="35175"/>
    <n v="12061"/>
    <n v="96852"/>
  </r>
  <r>
    <s v="Shampoo"/>
    <x v="3"/>
    <s v="Sparkle &amp; Shine"/>
    <x v="21"/>
    <x v="2"/>
    <x v="2"/>
    <x v="1"/>
    <n v="1575"/>
    <n v="840"/>
    <n v="2226"/>
    <n v="36015"/>
    <n v="12600"/>
    <n v="92092"/>
  </r>
  <r>
    <s v="Shampoo"/>
    <x v="3"/>
    <s v="Sparkle &amp; Shine"/>
    <x v="21"/>
    <x v="2"/>
    <x v="2"/>
    <x v="2"/>
    <n v="2835"/>
    <n v="1554"/>
    <n v="5061"/>
    <n v="37569"/>
    <n v="13965"/>
    <n v="85722"/>
  </r>
  <r>
    <s v="Shampoo"/>
    <x v="3"/>
    <s v="Sparkle &amp; Shine"/>
    <x v="21"/>
    <x v="2"/>
    <x v="2"/>
    <x v="3"/>
    <n v="168"/>
    <n v="9345"/>
    <n v="5229"/>
    <n v="46914"/>
    <n v="12663"/>
    <n v="87143"/>
  </r>
  <r>
    <s v="Shampoo"/>
    <x v="3"/>
    <s v="Sparkle &amp; Shine"/>
    <x v="21"/>
    <x v="2"/>
    <x v="2"/>
    <x v="6"/>
    <n v="84"/>
    <n v="4305"/>
    <n v="5313"/>
    <n v="51219"/>
    <n v="9268"/>
    <n v="72625"/>
  </r>
  <r>
    <s v="Shampoo"/>
    <x v="3"/>
    <s v="Sparkle &amp; Shine"/>
    <x v="21"/>
    <x v="2"/>
    <x v="2"/>
    <x v="7"/>
    <n v="315"/>
    <n v="1785"/>
    <n v="5628"/>
    <n v="53004"/>
    <n v="8498"/>
    <n v="68530"/>
  </r>
  <r>
    <s v="Shampoo"/>
    <x v="3"/>
    <s v="Sparkle &amp; Shine"/>
    <x v="21"/>
    <x v="2"/>
    <x v="2"/>
    <x v="9"/>
    <n v="945"/>
    <n v="504"/>
    <n v="6573"/>
    <n v="53508"/>
    <n v="7364"/>
    <n v="57764"/>
  </r>
  <r>
    <s v="Shampoo"/>
    <x v="3"/>
    <s v="Sparkle &amp; Shine"/>
    <x v="21"/>
    <x v="2"/>
    <x v="2"/>
    <x v="10"/>
    <n v="21"/>
    <n v="1365"/>
    <n v="6594"/>
    <n v="54873"/>
    <n v="6979"/>
    <n v="56959"/>
  </r>
  <r>
    <s v="Shampoo"/>
    <x v="3"/>
    <s v="Sparkle &amp; Shine"/>
    <x v="21"/>
    <x v="2"/>
    <x v="2"/>
    <x v="11"/>
    <n v="735"/>
    <n v="3885"/>
    <n v="7329"/>
    <n v="58758"/>
    <n v="7329"/>
    <n v="58758"/>
  </r>
  <r>
    <s v="Shampoo"/>
    <x v="3"/>
    <s v="Sparkle &amp; Shine"/>
    <x v="21"/>
    <x v="2"/>
    <x v="3"/>
    <x v="0"/>
    <n v="644"/>
    <n v="322"/>
    <n v="644"/>
    <n v="322"/>
    <n v="7322"/>
    <n v="23905"/>
  </r>
  <r>
    <s v="Shampoo"/>
    <x v="3"/>
    <s v="Sparkle &amp; Shine"/>
    <x v="21"/>
    <x v="2"/>
    <x v="3"/>
    <x v="1"/>
    <n v="483"/>
    <n v="2737"/>
    <n v="1127"/>
    <n v="3059"/>
    <n v="6230"/>
    <n v="25802"/>
  </r>
  <r>
    <s v="Shampoo"/>
    <x v="3"/>
    <s v="Sparkle &amp; Shine"/>
    <x v="21"/>
    <x v="2"/>
    <x v="3"/>
    <x v="6"/>
    <n v="644"/>
    <n v="3542"/>
    <n v="1771"/>
    <n v="6601"/>
    <n v="3787"/>
    <n v="14140"/>
  </r>
  <r>
    <s v="Shampoo"/>
    <x v="3"/>
    <s v="Superior Supplies Co."/>
    <x v="22"/>
    <x v="0"/>
    <x v="1"/>
    <x v="6"/>
    <n v="140"/>
    <n v="1365"/>
    <n v="140"/>
    <n v="1365"/>
    <n v="140"/>
    <n v="1365"/>
  </r>
  <r>
    <s v="Shampoo"/>
    <x v="3"/>
    <s v="Superior Supplies Co."/>
    <x v="22"/>
    <x v="0"/>
    <x v="1"/>
    <x v="9"/>
    <n v="49"/>
    <n v="518"/>
    <n v="189"/>
    <n v="1883"/>
    <n v="189"/>
    <n v="1883"/>
  </r>
  <r>
    <s v="Shampoo"/>
    <x v="3"/>
    <s v="Superior Supplies Co."/>
    <x v="22"/>
    <x v="0"/>
    <x v="2"/>
    <x v="9"/>
    <n v="3465"/>
    <n v="3339"/>
    <n v="3465"/>
    <n v="3339"/>
    <n v="3465"/>
    <n v="3339"/>
  </r>
  <r>
    <s v="Shampoo"/>
    <x v="3"/>
    <s v="Superior Supplies Co."/>
    <x v="22"/>
    <x v="0"/>
    <x v="2"/>
    <x v="10"/>
    <n v="42"/>
    <n v="5565"/>
    <n v="3507"/>
    <n v="8904"/>
    <n v="3507"/>
    <n v="8904"/>
  </r>
  <r>
    <s v="Shampoo"/>
    <x v="3"/>
    <s v="Superior Supplies Co."/>
    <x v="22"/>
    <x v="0"/>
    <x v="3"/>
    <x v="0"/>
    <n v="644"/>
    <n v="7728"/>
    <n v="644"/>
    <n v="7728"/>
    <n v="4151"/>
    <n v="16632"/>
  </r>
  <r>
    <s v="Shampoo"/>
    <x v="3"/>
    <s v="Superior Supplies Co."/>
    <x v="22"/>
    <x v="0"/>
    <x v="3"/>
    <x v="2"/>
    <n v="3864"/>
    <n v="38479"/>
    <n v="4508"/>
    <n v="46207"/>
    <n v="8015"/>
    <n v="55111"/>
  </r>
  <r>
    <s v="Shampoo"/>
    <x v="3"/>
    <s v="Superior Supplies Co."/>
    <x v="22"/>
    <x v="0"/>
    <x v="3"/>
    <x v="3"/>
    <n v="1127"/>
    <n v="9177"/>
    <n v="5635"/>
    <n v="55384"/>
    <n v="9142"/>
    <n v="64288"/>
  </r>
  <r>
    <s v="Shampoo"/>
    <x v="3"/>
    <s v="Superior Supplies Co."/>
    <x v="22"/>
    <x v="0"/>
    <x v="3"/>
    <x v="4"/>
    <n v="644"/>
    <n v="805"/>
    <n v="6279"/>
    <n v="56189"/>
    <n v="9786"/>
    <n v="65093"/>
  </r>
  <r>
    <s v="Shampoo"/>
    <x v="3"/>
    <s v="Superior Supplies Co."/>
    <x v="22"/>
    <x v="0"/>
    <x v="3"/>
    <x v="5"/>
    <n v="1127"/>
    <n v="1127"/>
    <n v="7406"/>
    <n v="57316"/>
    <n v="10913"/>
    <n v="66220"/>
  </r>
  <r>
    <s v="Shampoo"/>
    <x v="3"/>
    <s v="Superior Supplies Co."/>
    <x v="22"/>
    <x v="0"/>
    <x v="3"/>
    <x v="6"/>
    <n v="1771"/>
    <n v="16261"/>
    <n v="9177"/>
    <n v="73577"/>
    <n v="12684"/>
    <n v="82481"/>
  </r>
  <r>
    <s v="Shampoo"/>
    <x v="3"/>
    <s v="Superior Supplies Co."/>
    <x v="22"/>
    <x v="0"/>
    <x v="3"/>
    <x v="7"/>
    <n v="2093"/>
    <n v="21896"/>
    <n v="11270"/>
    <n v="95473"/>
    <n v="14777"/>
    <n v="104377"/>
  </r>
  <r>
    <s v="Shampoo"/>
    <x v="3"/>
    <s v="Superior Supplies Co."/>
    <x v="22"/>
    <x v="0"/>
    <x v="3"/>
    <x v="9"/>
    <n v="1127"/>
    <n v="10304"/>
    <n v="12397"/>
    <n v="105777"/>
    <n v="12439"/>
    <n v="111342"/>
  </r>
  <r>
    <s v="Shampoo"/>
    <x v="3"/>
    <s v="Superior Supplies Co."/>
    <x v="22"/>
    <x v="0"/>
    <x v="3"/>
    <x v="10"/>
    <n v="1127"/>
    <n v="9177"/>
    <n v="13524"/>
    <n v="114954"/>
    <n v="13524"/>
    <n v="114954"/>
  </r>
  <r>
    <s v="Shampoo"/>
    <x v="3"/>
    <s v="Superior Supplies Co."/>
    <x v="22"/>
    <x v="0"/>
    <x v="4"/>
    <x v="1"/>
    <n v="462"/>
    <n v="4746"/>
    <n v="462"/>
    <n v="4746"/>
    <n v="13342"/>
    <n v="111972"/>
  </r>
  <r>
    <s v="Shampoo"/>
    <x v="3"/>
    <s v="Superior Supplies Co."/>
    <x v="22"/>
    <x v="0"/>
    <x v="4"/>
    <x v="3"/>
    <n v="231"/>
    <n v="2478"/>
    <n v="693"/>
    <n v="7224"/>
    <n v="8582"/>
    <n v="66794"/>
  </r>
  <r>
    <s v="Shampoo"/>
    <x v="3"/>
    <s v="Superior Supplies Co."/>
    <x v="22"/>
    <x v="0"/>
    <x v="4"/>
    <x v="4"/>
    <n v="273"/>
    <n v="2520"/>
    <n v="966"/>
    <n v="9744"/>
    <n v="8211"/>
    <n v="68509"/>
  </r>
  <r>
    <s v="Shampoo"/>
    <x v="3"/>
    <s v="Superior Supplies Co."/>
    <x v="22"/>
    <x v="0"/>
    <x v="4"/>
    <x v="6"/>
    <n v="84"/>
    <n v="819"/>
    <n v="1050"/>
    <n v="10563"/>
    <n v="5397"/>
    <n v="51940"/>
  </r>
  <r>
    <s v="Shampoo"/>
    <x v="3"/>
    <s v="Superior Supplies Co."/>
    <x v="22"/>
    <x v="0"/>
    <x v="4"/>
    <x v="7"/>
    <n v="84"/>
    <n v="924"/>
    <n v="1134"/>
    <n v="11487"/>
    <n v="3388"/>
    <n v="30968"/>
  </r>
  <r>
    <s v="Shampoo"/>
    <x v="3"/>
    <s v="Superior Supplies Co."/>
    <x v="22"/>
    <x v="0"/>
    <x v="4"/>
    <x v="9"/>
    <n v="273"/>
    <n v="2814"/>
    <n v="1407"/>
    <n v="14301"/>
    <n v="2534"/>
    <n v="23478"/>
  </r>
  <r>
    <s v="Shampoo"/>
    <x v="3"/>
    <s v="Superior Supplies Co."/>
    <x v="22"/>
    <x v="0"/>
    <x v="4"/>
    <x v="10"/>
    <n v="147"/>
    <n v="1428"/>
    <n v="1554"/>
    <n v="15729"/>
    <n v="1554"/>
    <n v="15729"/>
  </r>
  <r>
    <s v="Shampoo"/>
    <x v="3"/>
    <s v="Superior Supplies Co."/>
    <x v="22"/>
    <x v="0"/>
    <x v="4"/>
    <x v="11"/>
    <n v="84"/>
    <n v="882"/>
    <n v="1638"/>
    <n v="16611"/>
    <n v="1638"/>
    <n v="16611"/>
  </r>
  <r>
    <s v="Shampoo"/>
    <x v="3"/>
    <s v="Superior Supplies Co."/>
    <x v="22"/>
    <x v="0"/>
    <x v="5"/>
    <x v="1"/>
    <n v="112"/>
    <n v="1232"/>
    <n v="112"/>
    <n v="1232"/>
    <n v="1288"/>
    <n v="13097"/>
  </r>
  <r>
    <s v="Shampoo"/>
    <x v="3"/>
    <s v="Superior Supplies Co."/>
    <x v="22"/>
    <x v="1"/>
    <x v="0"/>
    <x v="0"/>
    <n v="94745"/>
    <n v="945385"/>
    <n v="94745"/>
    <n v="945385"/>
    <n v="94745"/>
    <n v="945385"/>
  </r>
  <r>
    <s v="Shampoo"/>
    <x v="3"/>
    <s v="Superior Supplies Co."/>
    <x v="22"/>
    <x v="1"/>
    <x v="0"/>
    <x v="1"/>
    <n v="6230"/>
    <n v="62195"/>
    <n v="100975"/>
    <n v="1007580"/>
    <n v="100975"/>
    <n v="1007580"/>
  </r>
  <r>
    <s v="Shampoo"/>
    <x v="3"/>
    <s v="Superior Supplies Co."/>
    <x v="22"/>
    <x v="1"/>
    <x v="0"/>
    <x v="2"/>
    <n v="46515"/>
    <n v="46459"/>
    <n v="147490"/>
    <n v="1054039"/>
    <n v="147490"/>
    <n v="1054039"/>
  </r>
  <r>
    <s v="Shampoo"/>
    <x v="3"/>
    <s v="Superior Supplies Co."/>
    <x v="22"/>
    <x v="1"/>
    <x v="0"/>
    <x v="3"/>
    <n v="39165"/>
    <n v="390915"/>
    <n v="186655"/>
    <n v="1444954"/>
    <n v="186655"/>
    <n v="1444954"/>
  </r>
  <r>
    <s v="Shampoo"/>
    <x v="3"/>
    <s v="Superior Supplies Co."/>
    <x v="22"/>
    <x v="1"/>
    <x v="0"/>
    <x v="4"/>
    <n v="5019"/>
    <n v="500815"/>
    <n v="191674"/>
    <n v="1945769"/>
    <n v="191674"/>
    <n v="1945769"/>
  </r>
  <r>
    <s v="Shampoo"/>
    <x v="3"/>
    <s v="Superior Supplies Co."/>
    <x v="22"/>
    <x v="1"/>
    <x v="0"/>
    <x v="5"/>
    <n v="3717"/>
    <n v="37114"/>
    <n v="195391"/>
    <n v="1982883"/>
    <n v="195391"/>
    <n v="1982883"/>
  </r>
  <r>
    <s v="Shampoo"/>
    <x v="3"/>
    <s v="Superior Supplies Co."/>
    <x v="22"/>
    <x v="1"/>
    <x v="0"/>
    <x v="6"/>
    <n v="29435"/>
    <n v="293405"/>
    <n v="224826"/>
    <n v="2276288"/>
    <n v="224826"/>
    <n v="2276288"/>
  </r>
  <r>
    <s v="Shampoo"/>
    <x v="3"/>
    <s v="Superior Supplies Co."/>
    <x v="22"/>
    <x v="1"/>
    <x v="0"/>
    <x v="7"/>
    <n v="34965"/>
    <n v="348985"/>
    <n v="259791"/>
    <n v="2625273"/>
    <n v="259791"/>
    <n v="2625273"/>
  </r>
  <r>
    <s v="Shampoo"/>
    <x v="3"/>
    <s v="Superior Supplies Co."/>
    <x v="22"/>
    <x v="1"/>
    <x v="0"/>
    <x v="8"/>
    <n v="34195"/>
    <n v="341565"/>
    <n v="293986"/>
    <n v="2966838"/>
    <n v="293986"/>
    <n v="2966838"/>
  </r>
  <r>
    <s v="Shampoo"/>
    <x v="3"/>
    <s v="Superior Supplies Co."/>
    <x v="22"/>
    <x v="1"/>
    <x v="0"/>
    <x v="9"/>
    <n v="27965"/>
    <n v="27909"/>
    <n v="321951"/>
    <n v="2994747"/>
    <n v="321951"/>
    <n v="2994747"/>
  </r>
  <r>
    <s v="Shampoo"/>
    <x v="3"/>
    <s v="Superior Supplies Co."/>
    <x v="22"/>
    <x v="1"/>
    <x v="0"/>
    <x v="10"/>
    <n v="2758"/>
    <n v="27517"/>
    <n v="324709"/>
    <n v="3022264"/>
    <n v="324709"/>
    <n v="3022264"/>
  </r>
  <r>
    <s v="Shampoo"/>
    <x v="3"/>
    <s v="Superior Supplies Co."/>
    <x v="22"/>
    <x v="1"/>
    <x v="0"/>
    <x v="11"/>
    <n v="2646"/>
    <n v="26383"/>
    <n v="327355"/>
    <n v="3048647"/>
    <n v="327355"/>
    <n v="3048647"/>
  </r>
  <r>
    <s v="Shampoo"/>
    <x v="3"/>
    <s v="Superior Supplies Co."/>
    <x v="22"/>
    <x v="1"/>
    <x v="1"/>
    <x v="0"/>
    <n v="4536"/>
    <n v="45360"/>
    <n v="4536"/>
    <n v="45360"/>
    <n v="237146"/>
    <n v="2148622"/>
  </r>
  <r>
    <s v="Shampoo"/>
    <x v="3"/>
    <s v="Superior Supplies Co."/>
    <x v="22"/>
    <x v="1"/>
    <x v="1"/>
    <x v="1"/>
    <n v="4354"/>
    <n v="43442"/>
    <n v="8890"/>
    <n v="88802"/>
    <n v="235270"/>
    <n v="2129869"/>
  </r>
  <r>
    <s v="Shampoo"/>
    <x v="3"/>
    <s v="Superior Supplies Co."/>
    <x v="22"/>
    <x v="1"/>
    <x v="1"/>
    <x v="2"/>
    <n v="6622"/>
    <n v="66101"/>
    <n v="15512"/>
    <n v="154903"/>
    <n v="195377"/>
    <n v="2149511"/>
  </r>
  <r>
    <s v="Shampoo"/>
    <x v="3"/>
    <s v="Superior Supplies Co."/>
    <x v="22"/>
    <x v="1"/>
    <x v="1"/>
    <x v="3"/>
    <n v="6006"/>
    <n v="60046"/>
    <n v="21518"/>
    <n v="214949"/>
    <n v="162218"/>
    <n v="1818642"/>
  </r>
  <r>
    <s v="Shampoo"/>
    <x v="3"/>
    <s v="Superior Supplies Co."/>
    <x v="22"/>
    <x v="1"/>
    <x v="1"/>
    <x v="4"/>
    <n v="4550"/>
    <n v="45500"/>
    <n v="26068"/>
    <n v="260449"/>
    <n v="161749"/>
    <n v="1363327"/>
  </r>
  <r>
    <s v="Shampoo"/>
    <x v="3"/>
    <s v="Superior Supplies Co."/>
    <x v="22"/>
    <x v="1"/>
    <x v="1"/>
    <x v="5"/>
    <n v="4368"/>
    <n v="43617"/>
    <n v="30436"/>
    <n v="304066"/>
    <n v="162400"/>
    <n v="1369830"/>
  </r>
  <r>
    <s v="Shampoo"/>
    <x v="3"/>
    <s v="Superior Supplies Co."/>
    <x v="22"/>
    <x v="1"/>
    <x v="1"/>
    <x v="6"/>
    <n v="4095"/>
    <n v="40810"/>
    <n v="34531"/>
    <n v="344876"/>
    <n v="137060"/>
    <n v="1117235"/>
  </r>
  <r>
    <s v="Shampoo"/>
    <x v="3"/>
    <s v="Superior Supplies Co."/>
    <x v="22"/>
    <x v="1"/>
    <x v="1"/>
    <x v="7"/>
    <n v="3983"/>
    <n v="39830"/>
    <n v="38514"/>
    <n v="384706"/>
    <n v="106078"/>
    <n v="808080"/>
  </r>
  <r>
    <s v="Shampoo"/>
    <x v="3"/>
    <s v="Superior Supplies Co."/>
    <x v="22"/>
    <x v="1"/>
    <x v="1"/>
    <x v="8"/>
    <n v="3171"/>
    <n v="31598"/>
    <n v="41685"/>
    <n v="416304"/>
    <n v="75054"/>
    <n v="498113"/>
  </r>
  <r>
    <s v="Shampoo"/>
    <x v="3"/>
    <s v="Superior Supplies Co."/>
    <x v="22"/>
    <x v="1"/>
    <x v="1"/>
    <x v="9"/>
    <n v="1827"/>
    <n v="18200"/>
    <n v="43512"/>
    <n v="434504"/>
    <n v="48916"/>
    <n v="488404"/>
  </r>
  <r>
    <s v="Shampoo"/>
    <x v="3"/>
    <s v="Superior Supplies Co."/>
    <x v="22"/>
    <x v="1"/>
    <x v="1"/>
    <x v="10"/>
    <n v="1673"/>
    <n v="16681"/>
    <n v="45185"/>
    <n v="451185"/>
    <n v="47831"/>
    <n v="477568"/>
  </r>
  <r>
    <s v="Shampoo"/>
    <x v="3"/>
    <s v="Superior Supplies Co."/>
    <x v="22"/>
    <x v="1"/>
    <x v="1"/>
    <x v="11"/>
    <n v="1456"/>
    <n v="14546"/>
    <n v="46641"/>
    <n v="465731"/>
    <n v="46641"/>
    <n v="465731"/>
  </r>
  <r>
    <s v="Shampoo"/>
    <x v="3"/>
    <s v="Superior Supplies Co."/>
    <x v="22"/>
    <x v="1"/>
    <x v="2"/>
    <x v="0"/>
    <n v="3402"/>
    <n v="33873"/>
    <n v="3402"/>
    <n v="33873"/>
    <n v="45507"/>
    <n v="454244"/>
  </r>
  <r>
    <s v="Shampoo"/>
    <x v="3"/>
    <s v="Superior Supplies Co."/>
    <x v="22"/>
    <x v="1"/>
    <x v="2"/>
    <x v="1"/>
    <n v="3150"/>
    <n v="313635"/>
    <n v="6552"/>
    <n v="347508"/>
    <n v="44303"/>
    <n v="724437"/>
  </r>
  <r>
    <s v="Shampoo"/>
    <x v="3"/>
    <s v="Superior Supplies Co."/>
    <x v="22"/>
    <x v="1"/>
    <x v="2"/>
    <x v="2"/>
    <n v="1428"/>
    <n v="141435"/>
    <n v="7980"/>
    <n v="488943"/>
    <n v="39109"/>
    <n v="799771"/>
  </r>
  <r>
    <s v="Shampoo"/>
    <x v="3"/>
    <s v="Superior Supplies Co."/>
    <x v="22"/>
    <x v="1"/>
    <x v="2"/>
    <x v="3"/>
    <n v="22575"/>
    <n v="225855"/>
    <n v="30555"/>
    <n v="714798"/>
    <n v="55678"/>
    <n v="965580"/>
  </r>
  <r>
    <s v="Shampoo"/>
    <x v="3"/>
    <s v="Superior Supplies Co."/>
    <x v="22"/>
    <x v="1"/>
    <x v="2"/>
    <x v="4"/>
    <n v="20685"/>
    <n v="206955"/>
    <n v="51240"/>
    <n v="921753"/>
    <n v="71813"/>
    <n v="1127035"/>
  </r>
  <r>
    <s v="Shampoo"/>
    <x v="3"/>
    <s v="Superior Supplies Co."/>
    <x v="22"/>
    <x v="1"/>
    <x v="2"/>
    <x v="5"/>
    <n v="2163"/>
    <n v="21588"/>
    <n v="53403"/>
    <n v="943341"/>
    <n v="69608"/>
    <n v="1105006"/>
  </r>
  <r>
    <s v="Shampoo"/>
    <x v="3"/>
    <s v="Superior Supplies Co."/>
    <x v="22"/>
    <x v="1"/>
    <x v="2"/>
    <x v="6"/>
    <n v="30345"/>
    <n v="30303"/>
    <n v="83748"/>
    <n v="973644"/>
    <n v="95858"/>
    <n v="1094499"/>
  </r>
  <r>
    <s v="Shampoo"/>
    <x v="3"/>
    <s v="Superior Supplies Co."/>
    <x v="22"/>
    <x v="1"/>
    <x v="2"/>
    <x v="7"/>
    <n v="2373"/>
    <n v="23667"/>
    <n v="86121"/>
    <n v="997311"/>
    <n v="94248"/>
    <n v="1078336"/>
  </r>
  <r>
    <s v="Shampoo"/>
    <x v="3"/>
    <s v="Superior Supplies Co."/>
    <x v="22"/>
    <x v="1"/>
    <x v="2"/>
    <x v="8"/>
    <n v="2226"/>
    <n v="223545"/>
    <n v="88347"/>
    <n v="1220856"/>
    <n v="93303"/>
    <n v="1270283"/>
  </r>
  <r>
    <s v="Shampoo"/>
    <x v="3"/>
    <s v="Superior Supplies Co."/>
    <x v="22"/>
    <x v="1"/>
    <x v="2"/>
    <x v="9"/>
    <n v="15435"/>
    <n v="153195"/>
    <n v="103782"/>
    <n v="1374051"/>
    <n v="106911"/>
    <n v="1405278"/>
  </r>
  <r>
    <s v="Shampoo"/>
    <x v="3"/>
    <s v="Superior Supplies Co."/>
    <x v="22"/>
    <x v="1"/>
    <x v="2"/>
    <x v="10"/>
    <n v="1680"/>
    <n v="167895"/>
    <n v="105462"/>
    <n v="1541946"/>
    <n v="106918"/>
    <n v="1556492"/>
  </r>
  <r>
    <s v="Shampoo"/>
    <x v="3"/>
    <s v="Superior Supplies Co."/>
    <x v="22"/>
    <x v="1"/>
    <x v="2"/>
    <x v="11"/>
    <n v="2436"/>
    <n v="243495"/>
    <n v="107898"/>
    <n v="1785441"/>
    <n v="107898"/>
    <n v="1785441"/>
  </r>
  <r>
    <s v="Shampoo"/>
    <x v="3"/>
    <s v="Superior Supplies Co."/>
    <x v="22"/>
    <x v="1"/>
    <x v="3"/>
    <x v="0"/>
    <n v="32844"/>
    <n v="327152"/>
    <n v="32844"/>
    <n v="327152"/>
    <n v="137340"/>
    <n v="2078720"/>
  </r>
  <r>
    <s v="Shampoo"/>
    <x v="3"/>
    <s v="Superior Supplies Co."/>
    <x v="22"/>
    <x v="1"/>
    <x v="3"/>
    <x v="1"/>
    <n v="27853"/>
    <n v="279657"/>
    <n v="60697"/>
    <n v="606809"/>
    <n v="162043"/>
    <n v="2044742"/>
  </r>
  <r>
    <s v="Shampoo"/>
    <x v="3"/>
    <s v="Superior Supplies Co."/>
    <x v="22"/>
    <x v="1"/>
    <x v="3"/>
    <x v="2"/>
    <n v="27853"/>
    <n v="279657"/>
    <n v="88550"/>
    <n v="886466"/>
    <n v="188468"/>
    <n v="2182964"/>
  </r>
  <r>
    <s v="Shampoo"/>
    <x v="3"/>
    <s v="Superior Supplies Co."/>
    <x v="22"/>
    <x v="1"/>
    <x v="3"/>
    <x v="3"/>
    <n v="34132"/>
    <n v="341642"/>
    <n v="122682"/>
    <n v="1228108"/>
    <n v="200025"/>
    <n v="2298751"/>
  </r>
  <r>
    <s v="Shampoo"/>
    <x v="3"/>
    <s v="Superior Supplies Co."/>
    <x v="22"/>
    <x v="1"/>
    <x v="3"/>
    <x v="4"/>
    <n v="42021"/>
    <n v="419566"/>
    <n v="164703"/>
    <n v="1647674"/>
    <n v="221361"/>
    <n v="2511362"/>
  </r>
  <r>
    <s v="Shampoo"/>
    <x v="3"/>
    <s v="Superior Supplies Co."/>
    <x v="22"/>
    <x v="1"/>
    <x v="3"/>
    <x v="5"/>
    <n v="58121"/>
    <n v="579278"/>
    <n v="222824"/>
    <n v="2226952"/>
    <n v="277319"/>
    <n v="3069052"/>
  </r>
  <r>
    <s v="Shampoo"/>
    <x v="3"/>
    <s v="Superior Supplies Co."/>
    <x v="22"/>
    <x v="1"/>
    <x v="3"/>
    <x v="6"/>
    <n v="37674"/>
    <n v="377223"/>
    <n v="260498"/>
    <n v="2604175"/>
    <n v="284648"/>
    <n v="3415972"/>
  </r>
  <r>
    <s v="Shampoo"/>
    <x v="3"/>
    <s v="Superior Supplies Co."/>
    <x v="22"/>
    <x v="1"/>
    <x v="3"/>
    <x v="7"/>
    <n v="4830"/>
    <n v="482356"/>
    <n v="265328"/>
    <n v="3086531"/>
    <n v="287105"/>
    <n v="3874661"/>
  </r>
  <r>
    <s v="Shampoo"/>
    <x v="3"/>
    <s v="Superior Supplies Co."/>
    <x v="22"/>
    <x v="1"/>
    <x v="3"/>
    <x v="8"/>
    <n v="36386"/>
    <n v="36064"/>
    <n v="301714"/>
    <n v="3122595"/>
    <n v="321265"/>
    <n v="3687180"/>
  </r>
  <r>
    <s v="Shampoo"/>
    <x v="3"/>
    <s v="Superior Supplies Co."/>
    <x v="22"/>
    <x v="1"/>
    <x v="3"/>
    <x v="9"/>
    <n v="37674"/>
    <n v="37835"/>
    <n v="339388"/>
    <n v="3160430"/>
    <n v="343504"/>
    <n v="3571820"/>
  </r>
  <r>
    <s v="Shampoo"/>
    <x v="3"/>
    <s v="Superior Supplies Co."/>
    <x v="22"/>
    <x v="1"/>
    <x v="3"/>
    <x v="10"/>
    <n v="27531"/>
    <n v="274988"/>
    <n v="366919"/>
    <n v="3435418"/>
    <n v="369355"/>
    <n v="3678913"/>
  </r>
  <r>
    <s v="Shampoo"/>
    <x v="3"/>
    <s v="Superior Supplies Co."/>
    <x v="22"/>
    <x v="1"/>
    <x v="3"/>
    <x v="11"/>
    <n v="28175"/>
    <n v="281428"/>
    <n v="395094"/>
    <n v="3716846"/>
    <n v="395094"/>
    <n v="3716846"/>
  </r>
  <r>
    <s v="Shampoo"/>
    <x v="3"/>
    <s v="Superior Supplies Co."/>
    <x v="22"/>
    <x v="1"/>
    <x v="4"/>
    <x v="0"/>
    <n v="3549"/>
    <n v="35322"/>
    <n v="3549"/>
    <n v="35322"/>
    <n v="365799"/>
    <n v="3425016"/>
  </r>
  <r>
    <s v="Shampoo"/>
    <x v="3"/>
    <s v="Superior Supplies Co."/>
    <x v="22"/>
    <x v="1"/>
    <x v="4"/>
    <x v="1"/>
    <n v="3213"/>
    <n v="31962"/>
    <n v="6762"/>
    <n v="67284"/>
    <n v="341159"/>
    <n v="3177321"/>
  </r>
  <r>
    <s v="Shampoo"/>
    <x v="3"/>
    <s v="Superior Supplies Co."/>
    <x v="22"/>
    <x v="1"/>
    <x v="4"/>
    <x v="2"/>
    <n v="3444"/>
    <n v="34272"/>
    <n v="10206"/>
    <n v="101556"/>
    <n v="316750"/>
    <n v="2931936"/>
  </r>
  <r>
    <s v="Shampoo"/>
    <x v="3"/>
    <s v="Superior Supplies Co."/>
    <x v="22"/>
    <x v="1"/>
    <x v="4"/>
    <x v="3"/>
    <n v="3591"/>
    <n v="35826"/>
    <n v="13797"/>
    <n v="137382"/>
    <n v="286209"/>
    <n v="2626120"/>
  </r>
  <r>
    <s v="Shampoo"/>
    <x v="3"/>
    <s v="Superior Supplies Co."/>
    <x v="22"/>
    <x v="1"/>
    <x v="4"/>
    <x v="4"/>
    <n v="3780"/>
    <n v="37758"/>
    <n v="17577"/>
    <n v="175140"/>
    <n v="247968"/>
    <n v="2244312"/>
  </r>
  <r>
    <s v="Shampoo"/>
    <x v="3"/>
    <s v="Superior Supplies Co."/>
    <x v="22"/>
    <x v="1"/>
    <x v="4"/>
    <x v="5"/>
    <n v="4137"/>
    <n v="41244"/>
    <n v="21714"/>
    <n v="216384"/>
    <n v="193984"/>
    <n v="1706278"/>
  </r>
  <r>
    <s v="Shampoo"/>
    <x v="3"/>
    <s v="Superior Supplies Co."/>
    <x v="22"/>
    <x v="1"/>
    <x v="4"/>
    <x v="6"/>
    <n v="3255"/>
    <n v="32571"/>
    <n v="24969"/>
    <n v="248955"/>
    <n v="159565"/>
    <n v="1361626"/>
  </r>
  <r>
    <s v="Shampoo"/>
    <x v="3"/>
    <s v="Superior Supplies Co."/>
    <x v="22"/>
    <x v="1"/>
    <x v="4"/>
    <x v="7"/>
    <n v="3360"/>
    <n v="33663"/>
    <n v="28329"/>
    <n v="282618"/>
    <n v="158095"/>
    <n v="912933"/>
  </r>
  <r>
    <s v="Shampoo"/>
    <x v="3"/>
    <s v="Superior Supplies Co."/>
    <x v="22"/>
    <x v="1"/>
    <x v="4"/>
    <x v="8"/>
    <n v="3402"/>
    <n v="34041"/>
    <n v="31731"/>
    <n v="316659"/>
    <n v="125111"/>
    <n v="910910"/>
  </r>
  <r>
    <s v="Shampoo"/>
    <x v="3"/>
    <s v="Superior Supplies Co."/>
    <x v="22"/>
    <x v="1"/>
    <x v="4"/>
    <x v="9"/>
    <n v="2352"/>
    <n v="23184"/>
    <n v="34083"/>
    <n v="339843"/>
    <n v="89789"/>
    <n v="896259"/>
  </r>
  <r>
    <s v="Shampoo"/>
    <x v="3"/>
    <s v="Superior Supplies Co."/>
    <x v="22"/>
    <x v="1"/>
    <x v="4"/>
    <x v="10"/>
    <n v="1848"/>
    <n v="18249"/>
    <n v="35931"/>
    <n v="358092"/>
    <n v="64106"/>
    <n v="639520"/>
  </r>
  <r>
    <s v="Shampoo"/>
    <x v="3"/>
    <s v="Superior Supplies Co."/>
    <x v="22"/>
    <x v="1"/>
    <x v="4"/>
    <x v="11"/>
    <n v="2940"/>
    <n v="29442"/>
    <n v="38871"/>
    <n v="387534"/>
    <n v="38871"/>
    <n v="387534"/>
  </r>
  <r>
    <s v="Shampoo"/>
    <x v="3"/>
    <s v="Superior Supplies Co."/>
    <x v="22"/>
    <x v="1"/>
    <x v="5"/>
    <x v="0"/>
    <n v="3444"/>
    <n v="34524"/>
    <n v="3444"/>
    <n v="34524"/>
    <n v="38766"/>
    <n v="386736"/>
  </r>
  <r>
    <s v="Shampoo"/>
    <x v="3"/>
    <s v="Superior Supplies Co."/>
    <x v="22"/>
    <x v="1"/>
    <x v="5"/>
    <x v="1"/>
    <n v="3556"/>
    <n v="35448"/>
    <n v="7000"/>
    <n v="69972"/>
    <n v="39109"/>
    <n v="390222"/>
  </r>
  <r>
    <s v="Shampoo"/>
    <x v="3"/>
    <s v="Superior Supplies Co."/>
    <x v="22"/>
    <x v="1"/>
    <x v="5"/>
    <x v="2"/>
    <n v="3444"/>
    <n v="34160"/>
    <n v="10444"/>
    <n v="104132"/>
    <n v="39109"/>
    <n v="390110"/>
  </r>
  <r>
    <s v="Shampoo"/>
    <x v="3"/>
    <s v="Superior Supplies Co."/>
    <x v="22"/>
    <x v="2"/>
    <x v="0"/>
    <x v="10"/>
    <n v="161"/>
    <n v="15715"/>
    <n v="161"/>
    <n v="15715"/>
    <n v="161"/>
    <n v="15715"/>
  </r>
  <r>
    <s v="Shampoo"/>
    <x v="3"/>
    <s v="Superior Supplies Co."/>
    <x v="22"/>
    <x v="2"/>
    <x v="0"/>
    <x v="11"/>
    <n v="1925"/>
    <n v="19005"/>
    <n v="2086"/>
    <n v="34720"/>
    <n v="2086"/>
    <n v="34720"/>
  </r>
  <r>
    <s v="Shampoo"/>
    <x v="3"/>
    <s v="Superior Supplies Co."/>
    <x v="22"/>
    <x v="2"/>
    <x v="1"/>
    <x v="0"/>
    <n v="980"/>
    <n v="9814"/>
    <n v="980"/>
    <n v="9814"/>
    <n v="3066"/>
    <n v="44534"/>
  </r>
  <r>
    <s v="Shampoo"/>
    <x v="3"/>
    <s v="Superior Supplies Co."/>
    <x v="22"/>
    <x v="2"/>
    <x v="1"/>
    <x v="1"/>
    <n v="784"/>
    <n v="7756"/>
    <n v="1764"/>
    <n v="17570"/>
    <n v="3850"/>
    <n v="52290"/>
  </r>
  <r>
    <s v="Shampoo"/>
    <x v="3"/>
    <s v="Superior Supplies Co."/>
    <x v="22"/>
    <x v="2"/>
    <x v="1"/>
    <x v="2"/>
    <n v="1183"/>
    <n v="11788"/>
    <n v="2947"/>
    <n v="29358"/>
    <n v="5033"/>
    <n v="64078"/>
  </r>
  <r>
    <s v="Shampoo"/>
    <x v="3"/>
    <s v="Superior Supplies Co."/>
    <x v="22"/>
    <x v="2"/>
    <x v="1"/>
    <x v="3"/>
    <n v="1337"/>
    <n v="13349"/>
    <n v="4284"/>
    <n v="42707"/>
    <n v="6370"/>
    <n v="77427"/>
  </r>
  <r>
    <s v="Shampoo"/>
    <x v="3"/>
    <s v="Superior Supplies Co."/>
    <x v="22"/>
    <x v="2"/>
    <x v="1"/>
    <x v="4"/>
    <n v="917"/>
    <n v="9247"/>
    <n v="5201"/>
    <n v="51954"/>
    <n v="7287"/>
    <n v="86674"/>
  </r>
  <r>
    <s v="Shampoo"/>
    <x v="3"/>
    <s v="Superior Supplies Co."/>
    <x v="22"/>
    <x v="2"/>
    <x v="1"/>
    <x v="5"/>
    <n v="1148"/>
    <n v="11480"/>
    <n v="6349"/>
    <n v="63434"/>
    <n v="8435"/>
    <n v="98154"/>
  </r>
  <r>
    <s v="Shampoo"/>
    <x v="3"/>
    <s v="Superior Supplies Co."/>
    <x v="22"/>
    <x v="2"/>
    <x v="1"/>
    <x v="6"/>
    <n v="826"/>
    <n v="8204"/>
    <n v="7175"/>
    <n v="71638"/>
    <n v="9261"/>
    <n v="106358"/>
  </r>
  <r>
    <s v="Shampoo"/>
    <x v="3"/>
    <s v="Superior Supplies Co."/>
    <x v="22"/>
    <x v="2"/>
    <x v="1"/>
    <x v="7"/>
    <n v="1106"/>
    <n v="10962"/>
    <n v="8281"/>
    <n v="82600"/>
    <n v="10367"/>
    <n v="117320"/>
  </r>
  <r>
    <s v="Shampoo"/>
    <x v="3"/>
    <s v="Superior Supplies Co."/>
    <x v="22"/>
    <x v="2"/>
    <x v="1"/>
    <x v="8"/>
    <n v="658"/>
    <n v="6608"/>
    <n v="8939"/>
    <n v="89208"/>
    <n v="11025"/>
    <n v="123928"/>
  </r>
  <r>
    <s v="Shampoo"/>
    <x v="3"/>
    <s v="Superior Supplies Co."/>
    <x v="22"/>
    <x v="2"/>
    <x v="1"/>
    <x v="9"/>
    <n v="840"/>
    <n v="8463"/>
    <n v="9779"/>
    <n v="97671"/>
    <n v="11865"/>
    <n v="132391"/>
  </r>
  <r>
    <s v="Shampoo"/>
    <x v="3"/>
    <s v="Superior Supplies Co."/>
    <x v="22"/>
    <x v="2"/>
    <x v="1"/>
    <x v="10"/>
    <n v="616"/>
    <n v="6055"/>
    <n v="10395"/>
    <n v="103726"/>
    <n v="12320"/>
    <n v="122731"/>
  </r>
  <r>
    <s v="Shampoo"/>
    <x v="3"/>
    <s v="Superior Supplies Co."/>
    <x v="22"/>
    <x v="2"/>
    <x v="1"/>
    <x v="11"/>
    <n v="749"/>
    <n v="7483"/>
    <n v="11144"/>
    <n v="111209"/>
    <n v="11144"/>
    <n v="111209"/>
  </r>
  <r>
    <s v="Shampoo"/>
    <x v="3"/>
    <s v="Superior Supplies Co."/>
    <x v="22"/>
    <x v="2"/>
    <x v="2"/>
    <x v="0"/>
    <n v="735"/>
    <n v="73395"/>
    <n v="735"/>
    <n v="73395"/>
    <n v="10899"/>
    <n v="174790"/>
  </r>
  <r>
    <s v="Shampoo"/>
    <x v="3"/>
    <s v="Superior Supplies Co."/>
    <x v="22"/>
    <x v="2"/>
    <x v="2"/>
    <x v="1"/>
    <n v="8295"/>
    <n v="8211"/>
    <n v="9030"/>
    <n v="81606"/>
    <n v="18410"/>
    <n v="175245"/>
  </r>
  <r>
    <s v="Shampoo"/>
    <x v="3"/>
    <s v="Superior Supplies Co."/>
    <x v="22"/>
    <x v="2"/>
    <x v="2"/>
    <x v="2"/>
    <n v="8295"/>
    <n v="83265"/>
    <n v="17325"/>
    <n v="164871"/>
    <n v="25522"/>
    <n v="246722"/>
  </r>
  <r>
    <s v="Shampoo"/>
    <x v="3"/>
    <s v="Superior Supplies Co."/>
    <x v="22"/>
    <x v="2"/>
    <x v="2"/>
    <x v="3"/>
    <n v="966"/>
    <n v="95445"/>
    <n v="18291"/>
    <n v="260316"/>
    <n v="25151"/>
    <n v="328818"/>
  </r>
  <r>
    <s v="Shampoo"/>
    <x v="3"/>
    <s v="Superior Supplies Co."/>
    <x v="22"/>
    <x v="2"/>
    <x v="2"/>
    <x v="4"/>
    <n v="756"/>
    <n v="7539"/>
    <n v="19047"/>
    <n v="267855"/>
    <n v="24990"/>
    <n v="327110"/>
  </r>
  <r>
    <s v="Shampoo"/>
    <x v="3"/>
    <s v="Superior Supplies Co."/>
    <x v="22"/>
    <x v="2"/>
    <x v="2"/>
    <x v="5"/>
    <n v="13335"/>
    <n v="131985"/>
    <n v="32382"/>
    <n v="399840"/>
    <n v="37177"/>
    <n v="447615"/>
  </r>
  <r>
    <s v="Shampoo"/>
    <x v="3"/>
    <s v="Superior Supplies Co."/>
    <x v="22"/>
    <x v="2"/>
    <x v="2"/>
    <x v="6"/>
    <n v="462"/>
    <n v="4599"/>
    <n v="32844"/>
    <n v="404439"/>
    <n v="36813"/>
    <n v="444010"/>
  </r>
  <r>
    <s v="Shampoo"/>
    <x v="3"/>
    <s v="Superior Supplies Co."/>
    <x v="22"/>
    <x v="2"/>
    <x v="2"/>
    <x v="7"/>
    <n v="693"/>
    <n v="6783"/>
    <n v="33537"/>
    <n v="411222"/>
    <n v="36400"/>
    <n v="439831"/>
  </r>
  <r>
    <s v="Shampoo"/>
    <x v="3"/>
    <s v="Superior Supplies Co."/>
    <x v="22"/>
    <x v="2"/>
    <x v="2"/>
    <x v="8"/>
    <n v="5565"/>
    <n v="54495"/>
    <n v="39102"/>
    <n v="465717"/>
    <n v="41307"/>
    <n v="487718"/>
  </r>
  <r>
    <s v="Shampoo"/>
    <x v="3"/>
    <s v="Superior Supplies Co."/>
    <x v="22"/>
    <x v="2"/>
    <x v="2"/>
    <x v="9"/>
    <n v="11235"/>
    <n v="11340"/>
    <n v="50337"/>
    <n v="477057"/>
    <n v="51702"/>
    <n v="490595"/>
  </r>
  <r>
    <s v="Shampoo"/>
    <x v="3"/>
    <s v="Superior Supplies Co."/>
    <x v="22"/>
    <x v="2"/>
    <x v="2"/>
    <x v="10"/>
    <n v="8925"/>
    <n v="90615"/>
    <n v="59262"/>
    <n v="567672"/>
    <n v="60011"/>
    <n v="575155"/>
  </r>
  <r>
    <s v="Shampoo"/>
    <x v="3"/>
    <s v="Superior Supplies Co."/>
    <x v="22"/>
    <x v="2"/>
    <x v="2"/>
    <x v="11"/>
    <n v="6195"/>
    <n v="61635"/>
    <n v="65457"/>
    <n v="629307"/>
    <n v="65457"/>
    <n v="629307"/>
  </r>
  <r>
    <s v="Shampoo"/>
    <x v="3"/>
    <s v="Superior Supplies Co."/>
    <x v="22"/>
    <x v="2"/>
    <x v="3"/>
    <x v="0"/>
    <n v="7084"/>
    <n v="69874"/>
    <n v="7084"/>
    <n v="69874"/>
    <n v="71806"/>
    <n v="625786"/>
  </r>
  <r>
    <s v="Shampoo"/>
    <x v="3"/>
    <s v="Superior Supplies Co."/>
    <x v="22"/>
    <x v="2"/>
    <x v="3"/>
    <x v="1"/>
    <n v="805"/>
    <n v="8211"/>
    <n v="7889"/>
    <n v="78085"/>
    <n v="64316"/>
    <n v="625786"/>
  </r>
  <r>
    <s v="Shampoo"/>
    <x v="3"/>
    <s v="Superior Supplies Co."/>
    <x v="22"/>
    <x v="2"/>
    <x v="3"/>
    <x v="2"/>
    <n v="17227"/>
    <n v="170982"/>
    <n v="25116"/>
    <n v="249067"/>
    <n v="73248"/>
    <n v="713503"/>
  </r>
  <r>
    <s v="Shampoo"/>
    <x v="3"/>
    <s v="Superior Supplies Co."/>
    <x v="22"/>
    <x v="2"/>
    <x v="3"/>
    <x v="3"/>
    <n v="11592"/>
    <n v="117047"/>
    <n v="36708"/>
    <n v="366114"/>
    <n v="83874"/>
    <n v="735105"/>
  </r>
  <r>
    <s v="Shampoo"/>
    <x v="3"/>
    <s v="Superior Supplies Co."/>
    <x v="22"/>
    <x v="2"/>
    <x v="3"/>
    <x v="4"/>
    <n v="5635"/>
    <n v="56833"/>
    <n v="42343"/>
    <n v="422947"/>
    <n v="88753"/>
    <n v="784399"/>
  </r>
  <r>
    <s v="Shampoo"/>
    <x v="3"/>
    <s v="Superior Supplies Co."/>
    <x v="22"/>
    <x v="2"/>
    <x v="3"/>
    <x v="5"/>
    <n v="4991"/>
    <n v="48622"/>
    <n v="47334"/>
    <n v="471569"/>
    <n v="80409"/>
    <n v="701036"/>
  </r>
  <r>
    <s v="Shampoo"/>
    <x v="3"/>
    <s v="Superior Supplies Co."/>
    <x v="22"/>
    <x v="2"/>
    <x v="3"/>
    <x v="6"/>
    <n v="1127"/>
    <n v="111734"/>
    <n v="48461"/>
    <n v="583303"/>
    <n v="81074"/>
    <n v="808171"/>
  </r>
  <r>
    <s v="Shampoo"/>
    <x v="3"/>
    <s v="Superior Supplies Co."/>
    <x v="22"/>
    <x v="2"/>
    <x v="3"/>
    <x v="7"/>
    <n v="8533"/>
    <n v="85008"/>
    <n v="56994"/>
    <n v="668311"/>
    <n v="88914"/>
    <n v="886396"/>
  </r>
  <r>
    <s v="Shampoo"/>
    <x v="3"/>
    <s v="Superior Supplies Co."/>
    <x v="22"/>
    <x v="2"/>
    <x v="3"/>
    <x v="8"/>
    <n v="10626"/>
    <n v="105455"/>
    <n v="67620"/>
    <n v="773766"/>
    <n v="93975"/>
    <n v="937356"/>
  </r>
  <r>
    <s v="Shampoo"/>
    <x v="3"/>
    <s v="Superior Supplies Co."/>
    <x v="22"/>
    <x v="2"/>
    <x v="3"/>
    <x v="9"/>
    <n v="3864"/>
    <n v="38157"/>
    <n v="71484"/>
    <n v="811923"/>
    <n v="86604"/>
    <n v="964173"/>
  </r>
  <r>
    <s v="Shampoo"/>
    <x v="3"/>
    <s v="Superior Supplies Co."/>
    <x v="22"/>
    <x v="2"/>
    <x v="3"/>
    <x v="10"/>
    <n v="7406"/>
    <n v="73416"/>
    <n v="78890"/>
    <n v="885339"/>
    <n v="85085"/>
    <n v="946974"/>
  </r>
  <r>
    <s v="Shampoo"/>
    <x v="3"/>
    <s v="Superior Supplies Co."/>
    <x v="22"/>
    <x v="2"/>
    <x v="3"/>
    <x v="11"/>
    <n v="11592"/>
    <n v="116081"/>
    <n v="90482"/>
    <n v="1001420"/>
    <n v="90482"/>
    <n v="1001420"/>
  </r>
  <r>
    <s v="Shampoo"/>
    <x v="3"/>
    <s v="Superior Supplies Co."/>
    <x v="22"/>
    <x v="2"/>
    <x v="4"/>
    <x v="0"/>
    <n v="1008"/>
    <n v="9933"/>
    <n v="1008"/>
    <n v="9933"/>
    <n v="84406"/>
    <n v="941479"/>
  </r>
  <r>
    <s v="Shampoo"/>
    <x v="3"/>
    <s v="Superior Supplies Co."/>
    <x v="22"/>
    <x v="2"/>
    <x v="4"/>
    <x v="1"/>
    <n v="1344"/>
    <n v="13251"/>
    <n v="2352"/>
    <n v="23184"/>
    <n v="84945"/>
    <n v="946519"/>
  </r>
  <r>
    <s v="Shampoo"/>
    <x v="3"/>
    <s v="Superior Supplies Co."/>
    <x v="22"/>
    <x v="2"/>
    <x v="4"/>
    <x v="2"/>
    <n v="1113"/>
    <n v="11088"/>
    <n v="3465"/>
    <n v="34272"/>
    <n v="68831"/>
    <n v="786625"/>
  </r>
  <r>
    <s v="Shampoo"/>
    <x v="3"/>
    <s v="Superior Supplies Co."/>
    <x v="22"/>
    <x v="2"/>
    <x v="4"/>
    <x v="3"/>
    <n v="777"/>
    <n v="7812"/>
    <n v="4242"/>
    <n v="42084"/>
    <n v="58016"/>
    <n v="677390"/>
  </r>
  <r>
    <s v="Shampoo"/>
    <x v="3"/>
    <s v="Superior Supplies Co."/>
    <x v="22"/>
    <x v="2"/>
    <x v="4"/>
    <x v="4"/>
    <n v="966"/>
    <n v="9471"/>
    <n v="5208"/>
    <n v="51555"/>
    <n v="53347"/>
    <n v="630028"/>
  </r>
  <r>
    <s v="Shampoo"/>
    <x v="3"/>
    <s v="Superior Supplies Co."/>
    <x v="22"/>
    <x v="2"/>
    <x v="4"/>
    <x v="5"/>
    <n v="735"/>
    <n v="7413"/>
    <n v="5943"/>
    <n v="58968"/>
    <n v="49091"/>
    <n v="588819"/>
  </r>
  <r>
    <s v="Shampoo"/>
    <x v="3"/>
    <s v="Superior Supplies Co."/>
    <x v="22"/>
    <x v="2"/>
    <x v="4"/>
    <x v="6"/>
    <n v="273"/>
    <n v="2520"/>
    <n v="6216"/>
    <n v="61488"/>
    <n v="48237"/>
    <n v="479605"/>
  </r>
  <r>
    <s v="Shampoo"/>
    <x v="3"/>
    <s v="Superior Supplies Co."/>
    <x v="22"/>
    <x v="2"/>
    <x v="4"/>
    <x v="7"/>
    <n v="924"/>
    <n v="9009"/>
    <n v="7140"/>
    <n v="70497"/>
    <n v="40628"/>
    <n v="403606"/>
  </r>
  <r>
    <s v="Shampoo"/>
    <x v="3"/>
    <s v="Superior Supplies Co."/>
    <x v="22"/>
    <x v="2"/>
    <x v="4"/>
    <x v="8"/>
    <n v="882"/>
    <n v="8820"/>
    <n v="8022"/>
    <n v="79317"/>
    <n v="30884"/>
    <n v="306971"/>
  </r>
  <r>
    <s v="Shampoo"/>
    <x v="3"/>
    <s v="Superior Supplies Co."/>
    <x v="22"/>
    <x v="2"/>
    <x v="4"/>
    <x v="9"/>
    <n v="1512"/>
    <n v="15141"/>
    <n v="9534"/>
    <n v="94458"/>
    <n v="28532"/>
    <n v="283955"/>
  </r>
  <r>
    <s v="Shampoo"/>
    <x v="3"/>
    <s v="Superior Supplies Co."/>
    <x v="22"/>
    <x v="2"/>
    <x v="4"/>
    <x v="10"/>
    <n v="651"/>
    <n v="6258"/>
    <n v="10185"/>
    <n v="100716"/>
    <n v="21777"/>
    <n v="216797"/>
  </r>
  <r>
    <s v="Shampoo"/>
    <x v="3"/>
    <s v="Superior Supplies Co."/>
    <x v="22"/>
    <x v="2"/>
    <x v="4"/>
    <x v="11"/>
    <n v="378"/>
    <n v="3486"/>
    <n v="10563"/>
    <n v="104202"/>
    <n v="10563"/>
    <n v="104202"/>
  </r>
  <r>
    <s v="Shampoo"/>
    <x v="3"/>
    <s v="Superior Supplies Co."/>
    <x v="22"/>
    <x v="2"/>
    <x v="5"/>
    <x v="0"/>
    <n v="1176"/>
    <n v="11340"/>
    <n v="1176"/>
    <n v="11340"/>
    <n v="10731"/>
    <n v="105609"/>
  </r>
  <r>
    <s v="Shampoo"/>
    <x v="3"/>
    <s v="Superior Supplies Co."/>
    <x v="22"/>
    <x v="2"/>
    <x v="5"/>
    <x v="1"/>
    <n v="672"/>
    <n v="6692"/>
    <n v="1848"/>
    <n v="18032"/>
    <n v="10059"/>
    <n v="99050"/>
  </r>
  <r>
    <s v="Shampoo"/>
    <x v="3"/>
    <s v="Superior Supplies Co."/>
    <x v="22"/>
    <x v="2"/>
    <x v="5"/>
    <x v="2"/>
    <n v="1400"/>
    <n v="14112"/>
    <n v="3248"/>
    <n v="32144"/>
    <n v="10346"/>
    <n v="102074"/>
  </r>
  <r>
    <s v="Shampoo"/>
    <x v="4"/>
    <s v="GreenLeaf Distributors"/>
    <x v="23"/>
    <x v="0"/>
    <x v="0"/>
    <x v="0"/>
    <n v="2863"/>
    <n v="16037"/>
    <n v="2863"/>
    <n v="16037"/>
    <n v="2863"/>
    <n v="16037"/>
  </r>
  <r>
    <s v="Shampoo"/>
    <x v="4"/>
    <s v="GreenLeaf Distributors"/>
    <x v="23"/>
    <x v="0"/>
    <x v="0"/>
    <x v="1"/>
    <n v="2569"/>
    <n v="14399"/>
    <n v="5432"/>
    <n v="30436"/>
    <n v="5432"/>
    <n v="30436"/>
  </r>
  <r>
    <s v="Shampoo"/>
    <x v="4"/>
    <s v="GreenLeaf Distributors"/>
    <x v="23"/>
    <x v="0"/>
    <x v="0"/>
    <x v="2"/>
    <n v="3248"/>
    <n v="18193"/>
    <n v="8680"/>
    <n v="48629"/>
    <n v="8680"/>
    <n v="48629"/>
  </r>
  <r>
    <s v="Shampoo"/>
    <x v="4"/>
    <s v="GreenLeaf Distributors"/>
    <x v="23"/>
    <x v="0"/>
    <x v="0"/>
    <x v="3"/>
    <n v="3157"/>
    <n v="17703"/>
    <n v="11837"/>
    <n v="66332"/>
    <n v="11837"/>
    <n v="66332"/>
  </r>
  <r>
    <s v="Shampoo"/>
    <x v="4"/>
    <s v="GreenLeaf Distributors"/>
    <x v="23"/>
    <x v="0"/>
    <x v="0"/>
    <x v="4"/>
    <n v="2429"/>
    <n v="13622"/>
    <n v="14266"/>
    <n v="79954"/>
    <n v="14266"/>
    <n v="79954"/>
  </r>
  <r>
    <s v="Shampoo"/>
    <x v="4"/>
    <s v="GreenLeaf Distributors"/>
    <x v="23"/>
    <x v="0"/>
    <x v="0"/>
    <x v="5"/>
    <n v="3031"/>
    <n v="16940"/>
    <n v="17297"/>
    <n v="96894"/>
    <n v="17297"/>
    <n v="96894"/>
  </r>
  <r>
    <s v="Shampoo"/>
    <x v="4"/>
    <s v="GreenLeaf Distributors"/>
    <x v="23"/>
    <x v="0"/>
    <x v="0"/>
    <x v="6"/>
    <n v="2667"/>
    <n v="14910"/>
    <n v="19964"/>
    <n v="111804"/>
    <n v="19964"/>
    <n v="111804"/>
  </r>
  <r>
    <s v="Shampoo"/>
    <x v="4"/>
    <s v="GreenLeaf Distributors"/>
    <x v="23"/>
    <x v="0"/>
    <x v="0"/>
    <x v="7"/>
    <n v="3339"/>
    <n v="18725"/>
    <n v="23303"/>
    <n v="130529"/>
    <n v="23303"/>
    <n v="130529"/>
  </r>
  <r>
    <s v="Shampoo"/>
    <x v="4"/>
    <s v="GreenLeaf Distributors"/>
    <x v="23"/>
    <x v="0"/>
    <x v="0"/>
    <x v="8"/>
    <n v="2793"/>
    <n v="15659"/>
    <n v="26096"/>
    <n v="146188"/>
    <n v="26096"/>
    <n v="146188"/>
  </r>
  <r>
    <s v="Shampoo"/>
    <x v="4"/>
    <s v="GreenLeaf Distributors"/>
    <x v="23"/>
    <x v="0"/>
    <x v="0"/>
    <x v="9"/>
    <n v="4025"/>
    <n v="22561"/>
    <n v="30121"/>
    <n v="168749"/>
    <n v="30121"/>
    <n v="168749"/>
  </r>
  <r>
    <s v="Shampoo"/>
    <x v="4"/>
    <s v="GreenLeaf Distributors"/>
    <x v="23"/>
    <x v="0"/>
    <x v="0"/>
    <x v="10"/>
    <n v="2674"/>
    <n v="14952"/>
    <n v="32795"/>
    <n v="183701"/>
    <n v="32795"/>
    <n v="183701"/>
  </r>
  <r>
    <s v="Shampoo"/>
    <x v="4"/>
    <s v="GreenLeaf Distributors"/>
    <x v="23"/>
    <x v="0"/>
    <x v="0"/>
    <x v="11"/>
    <n v="3227"/>
    <n v="18046"/>
    <n v="36022"/>
    <n v="201747"/>
    <n v="36022"/>
    <n v="201747"/>
  </r>
  <r>
    <s v="Shampoo"/>
    <x v="4"/>
    <s v="GreenLeaf Distributors"/>
    <x v="23"/>
    <x v="0"/>
    <x v="1"/>
    <x v="0"/>
    <n v="3948"/>
    <n v="22106"/>
    <n v="3948"/>
    <n v="22106"/>
    <n v="37107"/>
    <n v="207816"/>
  </r>
  <r>
    <s v="Shampoo"/>
    <x v="4"/>
    <s v="GreenLeaf Distributors"/>
    <x v="23"/>
    <x v="0"/>
    <x v="1"/>
    <x v="1"/>
    <n v="3087"/>
    <n v="17269"/>
    <n v="7035"/>
    <n v="39375"/>
    <n v="37625"/>
    <n v="210686"/>
  </r>
  <r>
    <s v="Shampoo"/>
    <x v="4"/>
    <s v="GreenLeaf Distributors"/>
    <x v="23"/>
    <x v="0"/>
    <x v="1"/>
    <x v="2"/>
    <n v="2737"/>
    <n v="15330"/>
    <n v="9772"/>
    <n v="54705"/>
    <n v="37114"/>
    <n v="207823"/>
  </r>
  <r>
    <s v="Shampoo"/>
    <x v="4"/>
    <s v="GreenLeaf Distributors"/>
    <x v="23"/>
    <x v="0"/>
    <x v="1"/>
    <x v="3"/>
    <n v="3906"/>
    <n v="21889"/>
    <n v="13678"/>
    <n v="76594"/>
    <n v="37863"/>
    <n v="212009"/>
  </r>
  <r>
    <s v="Shampoo"/>
    <x v="4"/>
    <s v="GreenLeaf Distributors"/>
    <x v="23"/>
    <x v="0"/>
    <x v="1"/>
    <x v="4"/>
    <n v="3514"/>
    <n v="19684"/>
    <n v="17192"/>
    <n v="96278"/>
    <n v="38948"/>
    <n v="218071"/>
  </r>
  <r>
    <s v="Shampoo"/>
    <x v="4"/>
    <s v="GreenLeaf Distributors"/>
    <x v="23"/>
    <x v="0"/>
    <x v="1"/>
    <x v="5"/>
    <n v="3640"/>
    <n v="20391"/>
    <n v="20832"/>
    <n v="116669"/>
    <n v="39557"/>
    <n v="221522"/>
  </r>
  <r>
    <s v="Shampoo"/>
    <x v="4"/>
    <s v="GreenLeaf Distributors"/>
    <x v="23"/>
    <x v="0"/>
    <x v="1"/>
    <x v="6"/>
    <n v="3353"/>
    <n v="18774"/>
    <n v="24185"/>
    <n v="135443"/>
    <n v="40243"/>
    <n v="225386"/>
  </r>
  <r>
    <s v="Shampoo"/>
    <x v="4"/>
    <s v="GreenLeaf Distributors"/>
    <x v="23"/>
    <x v="0"/>
    <x v="1"/>
    <x v="7"/>
    <n v="2317"/>
    <n v="12950"/>
    <n v="26502"/>
    <n v="148393"/>
    <n v="39221"/>
    <n v="219611"/>
  </r>
  <r>
    <s v="Shampoo"/>
    <x v="4"/>
    <s v="GreenLeaf Distributors"/>
    <x v="23"/>
    <x v="0"/>
    <x v="1"/>
    <x v="8"/>
    <n v="2492"/>
    <n v="13965"/>
    <n v="28994"/>
    <n v="162358"/>
    <n v="38920"/>
    <n v="217917"/>
  </r>
  <r>
    <s v="Shampoo"/>
    <x v="4"/>
    <s v="GreenLeaf Distributors"/>
    <x v="23"/>
    <x v="0"/>
    <x v="1"/>
    <x v="9"/>
    <n v="2555"/>
    <n v="14315"/>
    <n v="31549"/>
    <n v="176673"/>
    <n v="37450"/>
    <n v="209671"/>
  </r>
  <r>
    <s v="Shampoo"/>
    <x v="4"/>
    <s v="GreenLeaf Distributors"/>
    <x v="23"/>
    <x v="0"/>
    <x v="1"/>
    <x v="10"/>
    <n v="2625"/>
    <n v="14721"/>
    <n v="34174"/>
    <n v="191394"/>
    <n v="37401"/>
    <n v="209440"/>
  </r>
  <r>
    <s v="Shampoo"/>
    <x v="4"/>
    <s v="GreenLeaf Distributors"/>
    <x v="23"/>
    <x v="0"/>
    <x v="1"/>
    <x v="11"/>
    <n v="4081"/>
    <n v="22890"/>
    <n v="38255"/>
    <n v="214284"/>
    <n v="38255"/>
    <n v="214284"/>
  </r>
  <r>
    <s v="Shampoo"/>
    <x v="4"/>
    <s v="GreenLeaf Distributors"/>
    <x v="23"/>
    <x v="0"/>
    <x v="2"/>
    <x v="0"/>
    <n v="3605"/>
    <n v="20167"/>
    <n v="3605"/>
    <n v="20167"/>
    <n v="37912"/>
    <n v="212345"/>
  </r>
  <r>
    <s v="Shampoo"/>
    <x v="4"/>
    <s v="GreenLeaf Distributors"/>
    <x v="23"/>
    <x v="0"/>
    <x v="2"/>
    <x v="1"/>
    <n v="4494"/>
    <n v="25165"/>
    <n v="8099"/>
    <n v="45332"/>
    <n v="39319"/>
    <n v="220241"/>
  </r>
  <r>
    <s v="Shampoo"/>
    <x v="4"/>
    <s v="GreenLeaf Distributors"/>
    <x v="23"/>
    <x v="0"/>
    <x v="2"/>
    <x v="2"/>
    <n v="2681"/>
    <n v="15008"/>
    <n v="10780"/>
    <n v="60340"/>
    <n v="39263"/>
    <n v="219919"/>
  </r>
  <r>
    <s v="Shampoo"/>
    <x v="4"/>
    <s v="GreenLeaf Distributors"/>
    <x v="23"/>
    <x v="0"/>
    <x v="2"/>
    <x v="3"/>
    <n v="3143"/>
    <n v="17633"/>
    <n v="13923"/>
    <n v="77973"/>
    <n v="38500"/>
    <n v="215663"/>
  </r>
  <r>
    <s v="Shampoo"/>
    <x v="4"/>
    <s v="GreenLeaf Distributors"/>
    <x v="23"/>
    <x v="0"/>
    <x v="2"/>
    <x v="4"/>
    <n v="2170"/>
    <n v="12152"/>
    <n v="16093"/>
    <n v="90125"/>
    <n v="37156"/>
    <n v="208131"/>
  </r>
  <r>
    <s v="Shampoo"/>
    <x v="4"/>
    <s v="GreenLeaf Distributors"/>
    <x v="23"/>
    <x v="0"/>
    <x v="2"/>
    <x v="5"/>
    <n v="2485"/>
    <n v="13909"/>
    <n v="18578"/>
    <n v="104034"/>
    <n v="36001"/>
    <n v="201649"/>
  </r>
  <r>
    <s v="Shampoo"/>
    <x v="4"/>
    <s v="GreenLeaf Distributors"/>
    <x v="23"/>
    <x v="0"/>
    <x v="2"/>
    <x v="6"/>
    <n v="2940"/>
    <n v="16450"/>
    <n v="21518"/>
    <n v="120484"/>
    <n v="35588"/>
    <n v="199325"/>
  </r>
  <r>
    <s v="Shampoo"/>
    <x v="4"/>
    <s v="GreenLeaf Distributors"/>
    <x v="23"/>
    <x v="0"/>
    <x v="2"/>
    <x v="7"/>
    <n v="2513"/>
    <n v="14049"/>
    <n v="24031"/>
    <n v="134533"/>
    <n v="35784"/>
    <n v="200424"/>
  </r>
  <r>
    <s v="Shampoo"/>
    <x v="4"/>
    <s v="GreenLeaf Distributors"/>
    <x v="23"/>
    <x v="0"/>
    <x v="2"/>
    <x v="8"/>
    <n v="2877"/>
    <n v="16121"/>
    <n v="26908"/>
    <n v="150654"/>
    <n v="36169"/>
    <n v="202580"/>
  </r>
  <r>
    <s v="Shampoo"/>
    <x v="4"/>
    <s v="GreenLeaf Distributors"/>
    <x v="23"/>
    <x v="0"/>
    <x v="2"/>
    <x v="9"/>
    <n v="3108"/>
    <n v="17416"/>
    <n v="30016"/>
    <n v="168070"/>
    <n v="36722"/>
    <n v="205681"/>
  </r>
  <r>
    <s v="Shampoo"/>
    <x v="4"/>
    <s v="GreenLeaf Distributors"/>
    <x v="23"/>
    <x v="0"/>
    <x v="2"/>
    <x v="10"/>
    <n v="2583"/>
    <n v="14490"/>
    <n v="32599"/>
    <n v="182560"/>
    <n v="36680"/>
    <n v="205450"/>
  </r>
  <r>
    <s v="Shampoo"/>
    <x v="4"/>
    <s v="GreenLeaf Distributors"/>
    <x v="23"/>
    <x v="0"/>
    <x v="2"/>
    <x v="11"/>
    <n v="3325"/>
    <n v="18627"/>
    <n v="35924"/>
    <n v="201187"/>
    <n v="35924"/>
    <n v="201187"/>
  </r>
  <r>
    <s v="Shampoo"/>
    <x v="4"/>
    <s v="GreenLeaf Distributors"/>
    <x v="23"/>
    <x v="0"/>
    <x v="3"/>
    <x v="0"/>
    <n v="2996"/>
    <n v="16786"/>
    <n v="2996"/>
    <n v="16786"/>
    <n v="35315"/>
    <n v="197806"/>
  </r>
  <r>
    <s v="Shampoo"/>
    <x v="4"/>
    <s v="GreenLeaf Distributors"/>
    <x v="23"/>
    <x v="0"/>
    <x v="3"/>
    <x v="1"/>
    <n v="3248"/>
    <n v="18179"/>
    <n v="6244"/>
    <n v="34965"/>
    <n v="34069"/>
    <n v="190820"/>
  </r>
  <r>
    <s v="Shampoo"/>
    <x v="4"/>
    <s v="GreenLeaf Distributors"/>
    <x v="23"/>
    <x v="0"/>
    <x v="3"/>
    <x v="2"/>
    <n v="3276"/>
    <n v="18354"/>
    <n v="9520"/>
    <n v="53319"/>
    <n v="34664"/>
    <n v="194166"/>
  </r>
  <r>
    <s v="Shampoo"/>
    <x v="4"/>
    <s v="GreenLeaf Distributors"/>
    <x v="23"/>
    <x v="0"/>
    <x v="3"/>
    <x v="3"/>
    <n v="2961"/>
    <n v="16590"/>
    <n v="12481"/>
    <n v="69909"/>
    <n v="34482"/>
    <n v="193123"/>
  </r>
  <r>
    <s v="Shampoo"/>
    <x v="4"/>
    <s v="GreenLeaf Distributors"/>
    <x v="23"/>
    <x v="0"/>
    <x v="3"/>
    <x v="4"/>
    <n v="2681"/>
    <n v="14987"/>
    <n v="15162"/>
    <n v="84896"/>
    <n v="34993"/>
    <n v="195958"/>
  </r>
  <r>
    <s v="Shampoo"/>
    <x v="4"/>
    <s v="GreenLeaf Distributors"/>
    <x v="23"/>
    <x v="0"/>
    <x v="3"/>
    <x v="5"/>
    <n v="2835"/>
    <n v="15897"/>
    <n v="17997"/>
    <n v="100793"/>
    <n v="35343"/>
    <n v="197946"/>
  </r>
  <r>
    <s v="Shampoo"/>
    <x v="4"/>
    <s v="GreenLeaf Distributors"/>
    <x v="23"/>
    <x v="0"/>
    <x v="3"/>
    <x v="6"/>
    <n v="2898"/>
    <n v="16352"/>
    <n v="20895"/>
    <n v="117145"/>
    <n v="35301"/>
    <n v="197848"/>
  </r>
  <r>
    <s v="Shampoo"/>
    <x v="4"/>
    <s v="GreenLeaf Distributors"/>
    <x v="23"/>
    <x v="0"/>
    <x v="3"/>
    <x v="7"/>
    <n v="2471"/>
    <n v="13944"/>
    <n v="23366"/>
    <n v="131089"/>
    <n v="35259"/>
    <n v="197743"/>
  </r>
  <r>
    <s v="Shampoo"/>
    <x v="4"/>
    <s v="GreenLeaf Distributors"/>
    <x v="23"/>
    <x v="0"/>
    <x v="3"/>
    <x v="8"/>
    <n v="3045"/>
    <n v="17192"/>
    <n v="26411"/>
    <n v="148281"/>
    <n v="35427"/>
    <n v="198814"/>
  </r>
  <r>
    <s v="Shampoo"/>
    <x v="4"/>
    <s v="GreenLeaf Distributors"/>
    <x v="23"/>
    <x v="0"/>
    <x v="3"/>
    <x v="9"/>
    <n v="2961"/>
    <n v="16723"/>
    <n v="29372"/>
    <n v="165004"/>
    <n v="35280"/>
    <n v="198121"/>
  </r>
  <r>
    <s v="Shampoo"/>
    <x v="4"/>
    <s v="GreenLeaf Distributors"/>
    <x v="23"/>
    <x v="0"/>
    <x v="3"/>
    <x v="10"/>
    <n v="2989"/>
    <n v="16891"/>
    <n v="32361"/>
    <n v="181895"/>
    <n v="35686"/>
    <n v="200522"/>
  </r>
  <r>
    <s v="Shampoo"/>
    <x v="4"/>
    <s v="GreenLeaf Distributors"/>
    <x v="23"/>
    <x v="0"/>
    <x v="3"/>
    <x v="11"/>
    <n v="3381"/>
    <n v="19103"/>
    <n v="35742"/>
    <n v="200998"/>
    <n v="35742"/>
    <n v="200998"/>
  </r>
  <r>
    <s v="Shampoo"/>
    <x v="4"/>
    <s v="GreenLeaf Distributors"/>
    <x v="23"/>
    <x v="0"/>
    <x v="4"/>
    <x v="0"/>
    <n v="2919"/>
    <n v="16478"/>
    <n v="2919"/>
    <n v="16478"/>
    <n v="35665"/>
    <n v="200690"/>
  </r>
  <r>
    <s v="Shampoo"/>
    <x v="4"/>
    <s v="GreenLeaf Distributors"/>
    <x v="23"/>
    <x v="0"/>
    <x v="4"/>
    <x v="1"/>
    <n v="2569"/>
    <n v="14504"/>
    <n v="5488"/>
    <n v="30982"/>
    <n v="34986"/>
    <n v="197015"/>
  </r>
  <r>
    <s v="Shampoo"/>
    <x v="4"/>
    <s v="GreenLeaf Distributors"/>
    <x v="23"/>
    <x v="0"/>
    <x v="4"/>
    <x v="2"/>
    <n v="3157"/>
    <n v="17857"/>
    <n v="8645"/>
    <n v="48839"/>
    <n v="34867"/>
    <n v="196518"/>
  </r>
  <r>
    <s v="Shampoo"/>
    <x v="4"/>
    <s v="GreenLeaf Distributors"/>
    <x v="23"/>
    <x v="0"/>
    <x v="4"/>
    <x v="3"/>
    <n v="2891"/>
    <n v="16338"/>
    <n v="11536"/>
    <n v="65177"/>
    <n v="34797"/>
    <n v="196266"/>
  </r>
  <r>
    <s v="Shampoo"/>
    <x v="4"/>
    <s v="GreenLeaf Distributors"/>
    <x v="23"/>
    <x v="0"/>
    <x v="4"/>
    <x v="4"/>
    <n v="3122"/>
    <n v="17640"/>
    <n v="14658"/>
    <n v="82817"/>
    <n v="35238"/>
    <n v="198919"/>
  </r>
  <r>
    <s v="Shampoo"/>
    <x v="4"/>
    <s v="GreenLeaf Distributors"/>
    <x v="23"/>
    <x v="0"/>
    <x v="4"/>
    <x v="5"/>
    <n v="3059"/>
    <n v="17276"/>
    <n v="17717"/>
    <n v="100093"/>
    <n v="35462"/>
    <n v="200298"/>
  </r>
  <r>
    <s v="Shampoo"/>
    <x v="4"/>
    <s v="GreenLeaf Distributors"/>
    <x v="23"/>
    <x v="0"/>
    <x v="4"/>
    <x v="6"/>
    <n v="2646"/>
    <n v="14938"/>
    <n v="20363"/>
    <n v="115031"/>
    <n v="35210"/>
    <n v="198884"/>
  </r>
  <r>
    <s v="Shampoo"/>
    <x v="4"/>
    <s v="GreenLeaf Distributors"/>
    <x v="23"/>
    <x v="0"/>
    <x v="4"/>
    <x v="7"/>
    <n v="2940"/>
    <n v="16597"/>
    <n v="23303"/>
    <n v="131628"/>
    <n v="35679"/>
    <n v="201537"/>
  </r>
  <r>
    <s v="Shampoo"/>
    <x v="4"/>
    <s v="GreenLeaf Distributors"/>
    <x v="23"/>
    <x v="0"/>
    <x v="4"/>
    <x v="8"/>
    <n v="3038"/>
    <n v="17157"/>
    <n v="26341"/>
    <n v="148785"/>
    <n v="35672"/>
    <n v="201502"/>
  </r>
  <r>
    <s v="Shampoo"/>
    <x v="4"/>
    <s v="GreenLeaf Distributors"/>
    <x v="23"/>
    <x v="0"/>
    <x v="4"/>
    <x v="9"/>
    <n v="3150"/>
    <n v="17794"/>
    <n v="29491"/>
    <n v="166579"/>
    <n v="35861"/>
    <n v="202573"/>
  </r>
  <r>
    <s v="Shampoo"/>
    <x v="4"/>
    <s v="GreenLeaf Distributors"/>
    <x v="23"/>
    <x v="0"/>
    <x v="4"/>
    <x v="10"/>
    <n v="2982"/>
    <n v="16863"/>
    <n v="32473"/>
    <n v="183442"/>
    <n v="35854"/>
    <n v="202545"/>
  </r>
  <r>
    <s v="Shampoo"/>
    <x v="4"/>
    <s v="GreenLeaf Distributors"/>
    <x v="23"/>
    <x v="0"/>
    <x v="4"/>
    <x v="11"/>
    <n v="3311"/>
    <n v="19096"/>
    <n v="35784"/>
    <n v="202538"/>
    <n v="35784"/>
    <n v="202538"/>
  </r>
  <r>
    <s v="Shampoo"/>
    <x v="4"/>
    <s v="GreenLeaf Distributors"/>
    <x v="23"/>
    <x v="0"/>
    <x v="5"/>
    <x v="0"/>
    <n v="3164"/>
    <n v="18865"/>
    <n v="3164"/>
    <n v="18865"/>
    <n v="36029"/>
    <n v="204925"/>
  </r>
  <r>
    <s v="Shampoo"/>
    <x v="4"/>
    <s v="GreenLeaf Distributors"/>
    <x v="23"/>
    <x v="0"/>
    <x v="5"/>
    <x v="1"/>
    <n v="3045"/>
    <n v="18088"/>
    <n v="6209"/>
    <n v="36953"/>
    <n v="36505"/>
    <n v="208509"/>
  </r>
  <r>
    <s v="Shampoo"/>
    <x v="4"/>
    <s v="GreenLeaf Distributors"/>
    <x v="23"/>
    <x v="0"/>
    <x v="5"/>
    <x v="2"/>
    <n v="3024"/>
    <n v="17990"/>
    <n v="9233"/>
    <n v="54943"/>
    <n v="36372"/>
    <n v="208642"/>
  </r>
  <r>
    <s v="Shampoo"/>
    <x v="4"/>
    <s v="GreenLeaf Distributors"/>
    <x v="23"/>
    <x v="1"/>
    <x v="0"/>
    <x v="0"/>
    <n v="1225"/>
    <n v="6860"/>
    <n v="1225"/>
    <n v="6860"/>
    <n v="1225"/>
    <n v="6860"/>
  </r>
  <r>
    <s v="Shampoo"/>
    <x v="4"/>
    <s v="GreenLeaf Distributors"/>
    <x v="23"/>
    <x v="1"/>
    <x v="0"/>
    <x v="1"/>
    <n v="896"/>
    <n v="4991"/>
    <n v="2121"/>
    <n v="11851"/>
    <n v="2121"/>
    <n v="11851"/>
  </r>
  <r>
    <s v="Shampoo"/>
    <x v="4"/>
    <s v="GreenLeaf Distributors"/>
    <x v="23"/>
    <x v="1"/>
    <x v="0"/>
    <x v="2"/>
    <n v="945"/>
    <n v="5306"/>
    <n v="3066"/>
    <n v="17157"/>
    <n v="3066"/>
    <n v="17157"/>
  </r>
  <r>
    <s v="Shampoo"/>
    <x v="4"/>
    <s v="GreenLeaf Distributors"/>
    <x v="23"/>
    <x v="1"/>
    <x v="0"/>
    <x v="3"/>
    <n v="721"/>
    <n v="4039"/>
    <n v="3787"/>
    <n v="21196"/>
    <n v="3787"/>
    <n v="21196"/>
  </r>
  <r>
    <s v="Shampoo"/>
    <x v="4"/>
    <s v="GreenLeaf Distributors"/>
    <x v="23"/>
    <x v="1"/>
    <x v="0"/>
    <x v="4"/>
    <n v="945"/>
    <n v="5313"/>
    <n v="4732"/>
    <n v="26509"/>
    <n v="4732"/>
    <n v="26509"/>
  </r>
  <r>
    <s v="Shampoo"/>
    <x v="4"/>
    <s v="GreenLeaf Distributors"/>
    <x v="23"/>
    <x v="1"/>
    <x v="0"/>
    <x v="5"/>
    <n v="735"/>
    <n v="4116"/>
    <n v="5467"/>
    <n v="30625"/>
    <n v="5467"/>
    <n v="30625"/>
  </r>
  <r>
    <s v="Shampoo"/>
    <x v="4"/>
    <s v="GreenLeaf Distributors"/>
    <x v="23"/>
    <x v="1"/>
    <x v="0"/>
    <x v="6"/>
    <n v="714"/>
    <n v="3983"/>
    <n v="6181"/>
    <n v="34608"/>
    <n v="6181"/>
    <n v="34608"/>
  </r>
  <r>
    <s v="Shampoo"/>
    <x v="4"/>
    <s v="GreenLeaf Distributors"/>
    <x v="23"/>
    <x v="1"/>
    <x v="0"/>
    <x v="7"/>
    <n v="770"/>
    <n v="4312"/>
    <n v="6951"/>
    <n v="38920"/>
    <n v="6951"/>
    <n v="38920"/>
  </r>
  <r>
    <s v="Shampoo"/>
    <x v="4"/>
    <s v="GreenLeaf Distributors"/>
    <x v="23"/>
    <x v="1"/>
    <x v="0"/>
    <x v="8"/>
    <n v="420"/>
    <n v="2373"/>
    <n v="7371"/>
    <n v="41293"/>
    <n v="7371"/>
    <n v="41293"/>
  </r>
  <r>
    <s v="Shampoo"/>
    <x v="4"/>
    <s v="GreenLeaf Distributors"/>
    <x v="23"/>
    <x v="1"/>
    <x v="0"/>
    <x v="9"/>
    <n v="595"/>
    <n v="3353"/>
    <n v="7966"/>
    <n v="44646"/>
    <n v="7966"/>
    <n v="44646"/>
  </r>
  <r>
    <s v="Shampoo"/>
    <x v="4"/>
    <s v="GreenLeaf Distributors"/>
    <x v="23"/>
    <x v="1"/>
    <x v="0"/>
    <x v="10"/>
    <n v="826"/>
    <n v="4606"/>
    <n v="8792"/>
    <n v="49252"/>
    <n v="8792"/>
    <n v="49252"/>
  </r>
  <r>
    <s v="Shampoo"/>
    <x v="4"/>
    <s v="GreenLeaf Distributors"/>
    <x v="23"/>
    <x v="1"/>
    <x v="0"/>
    <x v="11"/>
    <n v="756"/>
    <n v="4242"/>
    <n v="9548"/>
    <n v="53494"/>
    <n v="9548"/>
    <n v="53494"/>
  </r>
  <r>
    <s v="Shampoo"/>
    <x v="4"/>
    <s v="GreenLeaf Distributors"/>
    <x v="23"/>
    <x v="1"/>
    <x v="1"/>
    <x v="0"/>
    <n v="868"/>
    <n v="4865"/>
    <n v="868"/>
    <n v="4865"/>
    <n v="9191"/>
    <n v="51499"/>
  </r>
  <r>
    <s v="Shampoo"/>
    <x v="4"/>
    <s v="GreenLeaf Distributors"/>
    <x v="23"/>
    <x v="1"/>
    <x v="1"/>
    <x v="1"/>
    <n v="917"/>
    <n v="5124"/>
    <n v="1785"/>
    <n v="9989"/>
    <n v="9212"/>
    <n v="51632"/>
  </r>
  <r>
    <s v="Shampoo"/>
    <x v="4"/>
    <s v="GreenLeaf Distributors"/>
    <x v="23"/>
    <x v="1"/>
    <x v="1"/>
    <x v="2"/>
    <n v="777"/>
    <n v="4354"/>
    <n v="2562"/>
    <n v="14343"/>
    <n v="9044"/>
    <n v="50680"/>
  </r>
  <r>
    <s v="Shampoo"/>
    <x v="4"/>
    <s v="GreenLeaf Distributors"/>
    <x v="23"/>
    <x v="1"/>
    <x v="1"/>
    <x v="3"/>
    <n v="504"/>
    <n v="2800"/>
    <n v="3066"/>
    <n v="17143"/>
    <n v="8827"/>
    <n v="49441"/>
  </r>
  <r>
    <s v="Shampoo"/>
    <x v="4"/>
    <s v="GreenLeaf Distributors"/>
    <x v="23"/>
    <x v="1"/>
    <x v="1"/>
    <x v="4"/>
    <n v="588"/>
    <n v="3290"/>
    <n v="3654"/>
    <n v="20433"/>
    <n v="8470"/>
    <n v="47418"/>
  </r>
  <r>
    <s v="Shampoo"/>
    <x v="4"/>
    <s v="GreenLeaf Distributors"/>
    <x v="23"/>
    <x v="1"/>
    <x v="1"/>
    <x v="5"/>
    <n v="630"/>
    <n v="3556"/>
    <n v="4284"/>
    <n v="23989"/>
    <n v="8365"/>
    <n v="46858"/>
  </r>
  <r>
    <s v="Shampoo"/>
    <x v="4"/>
    <s v="GreenLeaf Distributors"/>
    <x v="23"/>
    <x v="1"/>
    <x v="1"/>
    <x v="6"/>
    <n v="1071"/>
    <n v="6006"/>
    <n v="5355"/>
    <n v="29995"/>
    <n v="8722"/>
    <n v="48881"/>
  </r>
  <r>
    <s v="Shampoo"/>
    <x v="4"/>
    <s v="GreenLeaf Distributors"/>
    <x v="23"/>
    <x v="1"/>
    <x v="1"/>
    <x v="7"/>
    <n v="777"/>
    <n v="4375"/>
    <n v="6132"/>
    <n v="34370"/>
    <n v="8729"/>
    <n v="48944"/>
  </r>
  <r>
    <s v="Shampoo"/>
    <x v="4"/>
    <s v="GreenLeaf Distributors"/>
    <x v="23"/>
    <x v="1"/>
    <x v="1"/>
    <x v="8"/>
    <n v="721"/>
    <n v="4032"/>
    <n v="6853"/>
    <n v="38402"/>
    <n v="9030"/>
    <n v="50603"/>
  </r>
  <r>
    <s v="Shampoo"/>
    <x v="4"/>
    <s v="GreenLeaf Distributors"/>
    <x v="23"/>
    <x v="1"/>
    <x v="1"/>
    <x v="9"/>
    <n v="945"/>
    <n v="5313"/>
    <n v="7798"/>
    <n v="43715"/>
    <n v="9380"/>
    <n v="52563"/>
  </r>
  <r>
    <s v="Shampoo"/>
    <x v="4"/>
    <s v="GreenLeaf Distributors"/>
    <x v="23"/>
    <x v="1"/>
    <x v="1"/>
    <x v="10"/>
    <n v="1554"/>
    <n v="8666"/>
    <n v="9352"/>
    <n v="52381"/>
    <n v="10108"/>
    <n v="56623"/>
  </r>
  <r>
    <s v="Shampoo"/>
    <x v="4"/>
    <s v="GreenLeaf Distributors"/>
    <x v="23"/>
    <x v="1"/>
    <x v="1"/>
    <x v="11"/>
    <n v="763"/>
    <n v="4291"/>
    <n v="10115"/>
    <n v="56672"/>
    <n v="10115"/>
    <n v="56672"/>
  </r>
  <r>
    <s v="Shampoo"/>
    <x v="4"/>
    <s v="GreenLeaf Distributors"/>
    <x v="23"/>
    <x v="1"/>
    <x v="2"/>
    <x v="0"/>
    <n v="840"/>
    <n v="4690"/>
    <n v="840"/>
    <n v="4690"/>
    <n v="10087"/>
    <n v="56497"/>
  </r>
  <r>
    <s v="Shampoo"/>
    <x v="4"/>
    <s v="GreenLeaf Distributors"/>
    <x v="23"/>
    <x v="1"/>
    <x v="2"/>
    <x v="1"/>
    <n v="1008"/>
    <n v="5635"/>
    <n v="1848"/>
    <n v="10325"/>
    <n v="10178"/>
    <n v="57008"/>
  </r>
  <r>
    <s v="Shampoo"/>
    <x v="4"/>
    <s v="GreenLeaf Distributors"/>
    <x v="23"/>
    <x v="1"/>
    <x v="2"/>
    <x v="2"/>
    <n v="707"/>
    <n v="3955"/>
    <n v="2555"/>
    <n v="14280"/>
    <n v="10108"/>
    <n v="56609"/>
  </r>
  <r>
    <s v="Shampoo"/>
    <x v="4"/>
    <s v="GreenLeaf Distributors"/>
    <x v="23"/>
    <x v="1"/>
    <x v="2"/>
    <x v="3"/>
    <n v="812"/>
    <n v="4550"/>
    <n v="3367"/>
    <n v="18830"/>
    <n v="10416"/>
    <n v="58359"/>
  </r>
  <r>
    <s v="Shampoo"/>
    <x v="4"/>
    <s v="GreenLeaf Distributors"/>
    <x v="23"/>
    <x v="1"/>
    <x v="2"/>
    <x v="4"/>
    <n v="1127"/>
    <n v="6300"/>
    <n v="4494"/>
    <n v="25130"/>
    <n v="10955"/>
    <n v="61369"/>
  </r>
  <r>
    <s v="Shampoo"/>
    <x v="4"/>
    <s v="GreenLeaf Distributors"/>
    <x v="23"/>
    <x v="1"/>
    <x v="2"/>
    <x v="5"/>
    <n v="1015"/>
    <n v="5684"/>
    <n v="5509"/>
    <n v="30814"/>
    <n v="11340"/>
    <n v="63497"/>
  </r>
  <r>
    <s v="Shampoo"/>
    <x v="4"/>
    <s v="GreenLeaf Distributors"/>
    <x v="23"/>
    <x v="1"/>
    <x v="2"/>
    <x v="6"/>
    <n v="1029"/>
    <n v="5740"/>
    <n v="6538"/>
    <n v="36554"/>
    <n v="11298"/>
    <n v="63231"/>
  </r>
  <r>
    <s v="Shampoo"/>
    <x v="4"/>
    <s v="GreenLeaf Distributors"/>
    <x v="23"/>
    <x v="1"/>
    <x v="2"/>
    <x v="7"/>
    <n v="728"/>
    <n v="4053"/>
    <n v="7266"/>
    <n v="40607"/>
    <n v="11249"/>
    <n v="62909"/>
  </r>
  <r>
    <s v="Shampoo"/>
    <x v="4"/>
    <s v="GreenLeaf Distributors"/>
    <x v="23"/>
    <x v="1"/>
    <x v="2"/>
    <x v="8"/>
    <n v="945"/>
    <n v="5299"/>
    <n v="8211"/>
    <n v="45906"/>
    <n v="11473"/>
    <n v="64176"/>
  </r>
  <r>
    <s v="Shampoo"/>
    <x v="4"/>
    <s v="GreenLeaf Distributors"/>
    <x v="23"/>
    <x v="1"/>
    <x v="2"/>
    <x v="9"/>
    <n v="1092"/>
    <n v="6104"/>
    <n v="9303"/>
    <n v="52010"/>
    <n v="11620"/>
    <n v="64967"/>
  </r>
  <r>
    <s v="Shampoo"/>
    <x v="4"/>
    <s v="GreenLeaf Distributors"/>
    <x v="23"/>
    <x v="1"/>
    <x v="2"/>
    <x v="10"/>
    <n v="987"/>
    <n v="5523"/>
    <n v="10290"/>
    <n v="57533"/>
    <n v="11053"/>
    <n v="61824"/>
  </r>
  <r>
    <s v="Shampoo"/>
    <x v="4"/>
    <s v="GreenLeaf Distributors"/>
    <x v="23"/>
    <x v="1"/>
    <x v="2"/>
    <x v="11"/>
    <n v="1085"/>
    <n v="6083"/>
    <n v="11375"/>
    <n v="63616"/>
    <n v="11375"/>
    <n v="63616"/>
  </r>
  <r>
    <s v="Shampoo"/>
    <x v="4"/>
    <s v="GreenLeaf Distributors"/>
    <x v="23"/>
    <x v="1"/>
    <x v="3"/>
    <x v="0"/>
    <n v="959"/>
    <n v="5390"/>
    <n v="959"/>
    <n v="5390"/>
    <n v="11494"/>
    <n v="64316"/>
  </r>
  <r>
    <s v="Shampoo"/>
    <x v="4"/>
    <s v="GreenLeaf Distributors"/>
    <x v="23"/>
    <x v="1"/>
    <x v="3"/>
    <x v="1"/>
    <n v="1162"/>
    <n v="6538"/>
    <n v="2121"/>
    <n v="11928"/>
    <n v="11648"/>
    <n v="65219"/>
  </r>
  <r>
    <s v="Shampoo"/>
    <x v="4"/>
    <s v="GreenLeaf Distributors"/>
    <x v="23"/>
    <x v="1"/>
    <x v="3"/>
    <x v="2"/>
    <n v="1099"/>
    <n v="6174"/>
    <n v="3220"/>
    <n v="18102"/>
    <n v="12040"/>
    <n v="67438"/>
  </r>
  <r>
    <s v="Shampoo"/>
    <x v="4"/>
    <s v="GreenLeaf Distributors"/>
    <x v="23"/>
    <x v="1"/>
    <x v="3"/>
    <x v="3"/>
    <n v="1029"/>
    <n v="5747"/>
    <n v="4249"/>
    <n v="23849"/>
    <n v="12257"/>
    <n v="68635"/>
  </r>
  <r>
    <s v="Shampoo"/>
    <x v="4"/>
    <s v="GreenLeaf Distributors"/>
    <x v="23"/>
    <x v="1"/>
    <x v="3"/>
    <x v="4"/>
    <n v="931"/>
    <n v="5236"/>
    <n v="5180"/>
    <n v="29085"/>
    <n v="12061"/>
    <n v="67571"/>
  </r>
  <r>
    <s v="Shampoo"/>
    <x v="4"/>
    <s v="GreenLeaf Distributors"/>
    <x v="23"/>
    <x v="1"/>
    <x v="3"/>
    <x v="5"/>
    <n v="903"/>
    <n v="5061"/>
    <n v="6083"/>
    <n v="34146"/>
    <n v="11949"/>
    <n v="66948"/>
  </r>
  <r>
    <s v="Shampoo"/>
    <x v="4"/>
    <s v="GreenLeaf Distributors"/>
    <x v="23"/>
    <x v="1"/>
    <x v="3"/>
    <x v="6"/>
    <n v="903"/>
    <n v="5117"/>
    <n v="6986"/>
    <n v="39263"/>
    <n v="11823"/>
    <n v="66325"/>
  </r>
  <r>
    <s v="Shampoo"/>
    <x v="4"/>
    <s v="GreenLeaf Distributors"/>
    <x v="23"/>
    <x v="1"/>
    <x v="3"/>
    <x v="7"/>
    <n v="1008"/>
    <n v="5691"/>
    <n v="7994"/>
    <n v="44954"/>
    <n v="12103"/>
    <n v="67963"/>
  </r>
  <r>
    <s v="Shampoo"/>
    <x v="4"/>
    <s v="GreenLeaf Distributors"/>
    <x v="23"/>
    <x v="1"/>
    <x v="3"/>
    <x v="8"/>
    <n v="770"/>
    <n v="4361"/>
    <n v="8764"/>
    <n v="49315"/>
    <n v="11928"/>
    <n v="67025"/>
  </r>
  <r>
    <s v="Shampoo"/>
    <x v="4"/>
    <s v="GreenLeaf Distributors"/>
    <x v="23"/>
    <x v="1"/>
    <x v="3"/>
    <x v="9"/>
    <n v="826"/>
    <n v="4669"/>
    <n v="9590"/>
    <n v="53984"/>
    <n v="11662"/>
    <n v="65590"/>
  </r>
  <r>
    <s v="Shampoo"/>
    <x v="4"/>
    <s v="GreenLeaf Distributors"/>
    <x v="23"/>
    <x v="1"/>
    <x v="3"/>
    <x v="10"/>
    <n v="896"/>
    <n v="5040"/>
    <n v="10486"/>
    <n v="59024"/>
    <n v="11571"/>
    <n v="65107"/>
  </r>
  <r>
    <s v="Shampoo"/>
    <x v="4"/>
    <s v="GreenLeaf Distributors"/>
    <x v="23"/>
    <x v="1"/>
    <x v="3"/>
    <x v="11"/>
    <n v="644"/>
    <n v="3605"/>
    <n v="11130"/>
    <n v="62629"/>
    <n v="11130"/>
    <n v="62629"/>
  </r>
  <r>
    <s v="Shampoo"/>
    <x v="4"/>
    <s v="GreenLeaf Distributors"/>
    <x v="23"/>
    <x v="1"/>
    <x v="4"/>
    <x v="0"/>
    <n v="868"/>
    <n v="4900"/>
    <n v="868"/>
    <n v="4900"/>
    <n v="11039"/>
    <n v="62139"/>
  </r>
  <r>
    <s v="Shampoo"/>
    <x v="4"/>
    <s v="GreenLeaf Distributors"/>
    <x v="23"/>
    <x v="1"/>
    <x v="4"/>
    <x v="1"/>
    <n v="868"/>
    <n v="4914"/>
    <n v="1736"/>
    <n v="9814"/>
    <n v="10745"/>
    <n v="60515"/>
  </r>
  <r>
    <s v="Shampoo"/>
    <x v="4"/>
    <s v="GreenLeaf Distributors"/>
    <x v="23"/>
    <x v="1"/>
    <x v="4"/>
    <x v="2"/>
    <n v="840"/>
    <n v="4732"/>
    <n v="2576"/>
    <n v="14546"/>
    <n v="10486"/>
    <n v="59073"/>
  </r>
  <r>
    <s v="Shampoo"/>
    <x v="4"/>
    <s v="GreenLeaf Distributors"/>
    <x v="23"/>
    <x v="1"/>
    <x v="4"/>
    <x v="3"/>
    <n v="693"/>
    <n v="3906"/>
    <n v="3269"/>
    <n v="18452"/>
    <n v="10150"/>
    <n v="57232"/>
  </r>
  <r>
    <s v="Shampoo"/>
    <x v="4"/>
    <s v="GreenLeaf Distributors"/>
    <x v="23"/>
    <x v="1"/>
    <x v="4"/>
    <x v="4"/>
    <n v="777"/>
    <n v="4389"/>
    <n v="4046"/>
    <n v="22841"/>
    <n v="9996"/>
    <n v="56385"/>
  </r>
  <r>
    <s v="Shampoo"/>
    <x v="4"/>
    <s v="GreenLeaf Distributors"/>
    <x v="23"/>
    <x v="1"/>
    <x v="4"/>
    <x v="5"/>
    <n v="1008"/>
    <n v="5684"/>
    <n v="5054"/>
    <n v="28525"/>
    <n v="10101"/>
    <n v="57008"/>
  </r>
  <r>
    <s v="Shampoo"/>
    <x v="4"/>
    <s v="GreenLeaf Distributors"/>
    <x v="23"/>
    <x v="1"/>
    <x v="4"/>
    <x v="6"/>
    <n v="854"/>
    <n v="4830"/>
    <n v="5908"/>
    <n v="33355"/>
    <n v="10052"/>
    <n v="56721"/>
  </r>
  <r>
    <s v="Shampoo"/>
    <x v="4"/>
    <s v="GreenLeaf Distributors"/>
    <x v="23"/>
    <x v="1"/>
    <x v="4"/>
    <x v="7"/>
    <n v="840"/>
    <n v="4739"/>
    <n v="6748"/>
    <n v="38094"/>
    <n v="9884"/>
    <n v="55769"/>
  </r>
  <r>
    <s v="Shampoo"/>
    <x v="4"/>
    <s v="GreenLeaf Distributors"/>
    <x v="23"/>
    <x v="1"/>
    <x v="4"/>
    <x v="8"/>
    <n v="770"/>
    <n v="4368"/>
    <n v="7518"/>
    <n v="42462"/>
    <n v="9884"/>
    <n v="55776"/>
  </r>
  <r>
    <s v="Shampoo"/>
    <x v="4"/>
    <s v="GreenLeaf Distributors"/>
    <x v="23"/>
    <x v="1"/>
    <x v="4"/>
    <x v="9"/>
    <n v="1085"/>
    <n v="6146"/>
    <n v="8603"/>
    <n v="48608"/>
    <n v="10143"/>
    <n v="57253"/>
  </r>
  <r>
    <s v="Shampoo"/>
    <x v="4"/>
    <s v="GreenLeaf Distributors"/>
    <x v="23"/>
    <x v="1"/>
    <x v="4"/>
    <x v="10"/>
    <n v="1043"/>
    <n v="5880"/>
    <n v="9646"/>
    <n v="54488"/>
    <n v="10290"/>
    <n v="58093"/>
  </r>
  <r>
    <s v="Shampoo"/>
    <x v="4"/>
    <s v="GreenLeaf Distributors"/>
    <x v="23"/>
    <x v="1"/>
    <x v="4"/>
    <x v="11"/>
    <n v="1057"/>
    <n v="6104"/>
    <n v="10703"/>
    <n v="60592"/>
    <n v="10703"/>
    <n v="60592"/>
  </r>
  <r>
    <s v="Shampoo"/>
    <x v="4"/>
    <s v="GreenLeaf Distributors"/>
    <x v="23"/>
    <x v="1"/>
    <x v="5"/>
    <x v="0"/>
    <n v="1218"/>
    <n v="7252"/>
    <n v="1218"/>
    <n v="7252"/>
    <n v="11053"/>
    <n v="62944"/>
  </r>
  <r>
    <s v="Shampoo"/>
    <x v="4"/>
    <s v="GreenLeaf Distributors"/>
    <x v="23"/>
    <x v="1"/>
    <x v="5"/>
    <x v="1"/>
    <n v="1197"/>
    <n v="7098"/>
    <n v="2415"/>
    <n v="14350"/>
    <n v="11382"/>
    <n v="65128"/>
  </r>
  <r>
    <s v="Shampoo"/>
    <x v="4"/>
    <s v="GreenLeaf Distributors"/>
    <x v="23"/>
    <x v="1"/>
    <x v="5"/>
    <x v="2"/>
    <n v="1302"/>
    <n v="7770"/>
    <n v="3717"/>
    <n v="22120"/>
    <n v="11844"/>
    <n v="68166"/>
  </r>
  <r>
    <s v="Shampoo"/>
    <x v="4"/>
    <s v="GreenLeaf Distributors"/>
    <x v="23"/>
    <x v="2"/>
    <x v="0"/>
    <x v="0"/>
    <n v="1141"/>
    <n v="6398"/>
    <n v="1141"/>
    <n v="6398"/>
    <n v="1141"/>
    <n v="6398"/>
  </r>
  <r>
    <s v="Shampoo"/>
    <x v="4"/>
    <s v="GreenLeaf Distributors"/>
    <x v="23"/>
    <x v="2"/>
    <x v="0"/>
    <x v="1"/>
    <n v="658"/>
    <n v="3668"/>
    <n v="1799"/>
    <n v="10066"/>
    <n v="1799"/>
    <n v="10066"/>
  </r>
  <r>
    <s v="Shampoo"/>
    <x v="4"/>
    <s v="GreenLeaf Distributors"/>
    <x v="23"/>
    <x v="2"/>
    <x v="0"/>
    <x v="2"/>
    <n v="749"/>
    <n v="4200"/>
    <n v="2548"/>
    <n v="14266"/>
    <n v="2548"/>
    <n v="14266"/>
  </r>
  <r>
    <s v="Shampoo"/>
    <x v="4"/>
    <s v="GreenLeaf Distributors"/>
    <x v="23"/>
    <x v="2"/>
    <x v="0"/>
    <x v="3"/>
    <n v="749"/>
    <n v="4193"/>
    <n v="3297"/>
    <n v="18459"/>
    <n v="3297"/>
    <n v="18459"/>
  </r>
  <r>
    <s v="Shampoo"/>
    <x v="4"/>
    <s v="GreenLeaf Distributors"/>
    <x v="23"/>
    <x v="2"/>
    <x v="0"/>
    <x v="4"/>
    <n v="357"/>
    <n v="1981"/>
    <n v="3654"/>
    <n v="20440"/>
    <n v="3654"/>
    <n v="20440"/>
  </r>
  <r>
    <s v="Shampoo"/>
    <x v="4"/>
    <s v="GreenLeaf Distributors"/>
    <x v="23"/>
    <x v="2"/>
    <x v="0"/>
    <x v="5"/>
    <n v="826"/>
    <n v="4613"/>
    <n v="4480"/>
    <n v="25053"/>
    <n v="4480"/>
    <n v="25053"/>
  </r>
  <r>
    <s v="Shampoo"/>
    <x v="4"/>
    <s v="GreenLeaf Distributors"/>
    <x v="23"/>
    <x v="2"/>
    <x v="0"/>
    <x v="6"/>
    <n v="553"/>
    <n v="3101"/>
    <n v="5033"/>
    <n v="28154"/>
    <n v="5033"/>
    <n v="28154"/>
  </r>
  <r>
    <s v="Shampoo"/>
    <x v="4"/>
    <s v="GreenLeaf Distributors"/>
    <x v="23"/>
    <x v="2"/>
    <x v="0"/>
    <x v="7"/>
    <n v="665"/>
    <n v="3710"/>
    <n v="5698"/>
    <n v="31864"/>
    <n v="5698"/>
    <n v="31864"/>
  </r>
  <r>
    <s v="Shampoo"/>
    <x v="4"/>
    <s v="GreenLeaf Distributors"/>
    <x v="23"/>
    <x v="2"/>
    <x v="0"/>
    <x v="8"/>
    <n v="672"/>
    <n v="3738"/>
    <n v="6370"/>
    <n v="35602"/>
    <n v="6370"/>
    <n v="35602"/>
  </r>
  <r>
    <s v="Shampoo"/>
    <x v="4"/>
    <s v="GreenLeaf Distributors"/>
    <x v="23"/>
    <x v="2"/>
    <x v="0"/>
    <x v="9"/>
    <n v="1050"/>
    <n v="5859"/>
    <n v="7420"/>
    <n v="41461"/>
    <n v="7420"/>
    <n v="41461"/>
  </r>
  <r>
    <s v="Shampoo"/>
    <x v="4"/>
    <s v="GreenLeaf Distributors"/>
    <x v="23"/>
    <x v="2"/>
    <x v="0"/>
    <x v="10"/>
    <n v="420"/>
    <n v="2366"/>
    <n v="7840"/>
    <n v="43827"/>
    <n v="7840"/>
    <n v="43827"/>
  </r>
  <r>
    <s v="Shampoo"/>
    <x v="4"/>
    <s v="GreenLeaf Distributors"/>
    <x v="23"/>
    <x v="2"/>
    <x v="0"/>
    <x v="11"/>
    <n v="602"/>
    <n v="3402"/>
    <n v="8442"/>
    <n v="47229"/>
    <n v="8442"/>
    <n v="47229"/>
  </r>
  <r>
    <s v="Shampoo"/>
    <x v="4"/>
    <s v="GreenLeaf Distributors"/>
    <x v="23"/>
    <x v="2"/>
    <x v="1"/>
    <x v="0"/>
    <n v="833"/>
    <n v="4662"/>
    <n v="833"/>
    <n v="4662"/>
    <n v="8134"/>
    <n v="45493"/>
  </r>
  <r>
    <s v="Shampoo"/>
    <x v="4"/>
    <s v="GreenLeaf Distributors"/>
    <x v="23"/>
    <x v="2"/>
    <x v="1"/>
    <x v="1"/>
    <n v="714"/>
    <n v="4004"/>
    <n v="1547"/>
    <n v="8666"/>
    <n v="8190"/>
    <n v="45829"/>
  </r>
  <r>
    <s v="Shampoo"/>
    <x v="4"/>
    <s v="GreenLeaf Distributors"/>
    <x v="23"/>
    <x v="2"/>
    <x v="1"/>
    <x v="2"/>
    <n v="882"/>
    <n v="4928"/>
    <n v="2429"/>
    <n v="13594"/>
    <n v="8323"/>
    <n v="46557"/>
  </r>
  <r>
    <s v="Shampoo"/>
    <x v="4"/>
    <s v="GreenLeaf Distributors"/>
    <x v="23"/>
    <x v="2"/>
    <x v="1"/>
    <x v="3"/>
    <n v="560"/>
    <n v="3129"/>
    <n v="2989"/>
    <n v="16723"/>
    <n v="8134"/>
    <n v="45493"/>
  </r>
  <r>
    <s v="Shampoo"/>
    <x v="4"/>
    <s v="GreenLeaf Distributors"/>
    <x v="23"/>
    <x v="2"/>
    <x v="1"/>
    <x v="4"/>
    <n v="378"/>
    <n v="2128"/>
    <n v="3367"/>
    <n v="18851"/>
    <n v="8155"/>
    <n v="45640"/>
  </r>
  <r>
    <s v="Shampoo"/>
    <x v="4"/>
    <s v="GreenLeaf Distributors"/>
    <x v="23"/>
    <x v="2"/>
    <x v="1"/>
    <x v="5"/>
    <n v="658"/>
    <n v="3682"/>
    <n v="4025"/>
    <n v="22533"/>
    <n v="7987"/>
    <n v="44709"/>
  </r>
  <r>
    <s v="Shampoo"/>
    <x v="4"/>
    <s v="GreenLeaf Distributors"/>
    <x v="23"/>
    <x v="2"/>
    <x v="1"/>
    <x v="6"/>
    <n v="441"/>
    <n v="2478"/>
    <n v="4466"/>
    <n v="25011"/>
    <n v="7875"/>
    <n v="44086"/>
  </r>
  <r>
    <s v="Shampoo"/>
    <x v="4"/>
    <s v="GreenLeaf Distributors"/>
    <x v="23"/>
    <x v="2"/>
    <x v="1"/>
    <x v="7"/>
    <n v="672"/>
    <n v="3759"/>
    <n v="5138"/>
    <n v="28770"/>
    <n v="7882"/>
    <n v="44135"/>
  </r>
  <r>
    <s v="Shampoo"/>
    <x v="4"/>
    <s v="GreenLeaf Distributors"/>
    <x v="23"/>
    <x v="2"/>
    <x v="1"/>
    <x v="8"/>
    <n v="385"/>
    <n v="2142"/>
    <n v="5523"/>
    <n v="30912"/>
    <n v="7595"/>
    <n v="42539"/>
  </r>
  <r>
    <s v="Shampoo"/>
    <x v="4"/>
    <s v="GreenLeaf Distributors"/>
    <x v="23"/>
    <x v="2"/>
    <x v="1"/>
    <x v="9"/>
    <n v="392"/>
    <n v="2191"/>
    <n v="5915"/>
    <n v="33103"/>
    <n v="6937"/>
    <n v="38871"/>
  </r>
  <r>
    <s v="Shampoo"/>
    <x v="4"/>
    <s v="GreenLeaf Distributors"/>
    <x v="23"/>
    <x v="2"/>
    <x v="1"/>
    <x v="10"/>
    <n v="511"/>
    <n v="2863"/>
    <n v="6426"/>
    <n v="35966"/>
    <n v="7028"/>
    <n v="39368"/>
  </r>
  <r>
    <s v="Shampoo"/>
    <x v="4"/>
    <s v="GreenLeaf Distributors"/>
    <x v="23"/>
    <x v="2"/>
    <x v="1"/>
    <x v="11"/>
    <n v="434"/>
    <n v="2429"/>
    <n v="6860"/>
    <n v="38395"/>
    <n v="6860"/>
    <n v="38395"/>
  </r>
  <r>
    <s v="Shampoo"/>
    <x v="4"/>
    <s v="GreenLeaf Distributors"/>
    <x v="23"/>
    <x v="2"/>
    <x v="2"/>
    <x v="0"/>
    <n v="434"/>
    <n v="2464"/>
    <n v="434"/>
    <n v="2464"/>
    <n v="6461"/>
    <n v="36197"/>
  </r>
  <r>
    <s v="Shampoo"/>
    <x v="4"/>
    <s v="GreenLeaf Distributors"/>
    <x v="23"/>
    <x v="2"/>
    <x v="2"/>
    <x v="1"/>
    <n v="567"/>
    <n v="3192"/>
    <n v="1001"/>
    <n v="5656"/>
    <n v="6314"/>
    <n v="35385"/>
  </r>
  <r>
    <s v="Shampoo"/>
    <x v="4"/>
    <s v="GreenLeaf Distributors"/>
    <x v="23"/>
    <x v="2"/>
    <x v="2"/>
    <x v="2"/>
    <n v="693"/>
    <n v="3850"/>
    <n v="1694"/>
    <n v="9506"/>
    <n v="6125"/>
    <n v="34307"/>
  </r>
  <r>
    <s v="Shampoo"/>
    <x v="4"/>
    <s v="GreenLeaf Distributors"/>
    <x v="23"/>
    <x v="2"/>
    <x v="2"/>
    <x v="3"/>
    <n v="539"/>
    <n v="2996"/>
    <n v="2233"/>
    <n v="12502"/>
    <n v="6104"/>
    <n v="34174"/>
  </r>
  <r>
    <s v="Shampoo"/>
    <x v="4"/>
    <s v="GreenLeaf Distributors"/>
    <x v="23"/>
    <x v="2"/>
    <x v="2"/>
    <x v="4"/>
    <n v="322"/>
    <n v="1806"/>
    <n v="2555"/>
    <n v="14308"/>
    <n v="6048"/>
    <n v="33852"/>
  </r>
  <r>
    <s v="Shampoo"/>
    <x v="4"/>
    <s v="GreenLeaf Distributors"/>
    <x v="23"/>
    <x v="2"/>
    <x v="2"/>
    <x v="5"/>
    <n v="525"/>
    <n v="2933"/>
    <n v="3080"/>
    <n v="17241"/>
    <n v="5915"/>
    <n v="33103"/>
  </r>
  <r>
    <s v="Shampoo"/>
    <x v="4"/>
    <s v="GreenLeaf Distributors"/>
    <x v="23"/>
    <x v="2"/>
    <x v="2"/>
    <x v="6"/>
    <n v="462"/>
    <n v="2569"/>
    <n v="3542"/>
    <n v="19810"/>
    <n v="5936"/>
    <n v="33194"/>
  </r>
  <r>
    <s v="Shampoo"/>
    <x v="4"/>
    <s v="GreenLeaf Distributors"/>
    <x v="23"/>
    <x v="2"/>
    <x v="2"/>
    <x v="7"/>
    <n v="392"/>
    <n v="2184"/>
    <n v="3934"/>
    <n v="21994"/>
    <n v="5656"/>
    <n v="31619"/>
  </r>
  <r>
    <s v="Shampoo"/>
    <x v="4"/>
    <s v="GreenLeaf Distributors"/>
    <x v="23"/>
    <x v="2"/>
    <x v="2"/>
    <x v="8"/>
    <n v="560"/>
    <n v="3122"/>
    <n v="4494"/>
    <n v="25116"/>
    <n v="5831"/>
    <n v="32599"/>
  </r>
  <r>
    <s v="Shampoo"/>
    <x v="4"/>
    <s v="GreenLeaf Distributors"/>
    <x v="23"/>
    <x v="2"/>
    <x v="2"/>
    <x v="9"/>
    <n v="553"/>
    <n v="3094"/>
    <n v="5047"/>
    <n v="28210"/>
    <n v="5992"/>
    <n v="33502"/>
  </r>
  <r>
    <s v="Shampoo"/>
    <x v="4"/>
    <s v="GreenLeaf Distributors"/>
    <x v="23"/>
    <x v="2"/>
    <x v="2"/>
    <x v="10"/>
    <n v="532"/>
    <n v="2954"/>
    <n v="5579"/>
    <n v="31164"/>
    <n v="6013"/>
    <n v="33593"/>
  </r>
  <r>
    <s v="Shampoo"/>
    <x v="4"/>
    <s v="GreenLeaf Distributors"/>
    <x v="23"/>
    <x v="2"/>
    <x v="2"/>
    <x v="11"/>
    <n v="609"/>
    <n v="3437"/>
    <n v="6188"/>
    <n v="34601"/>
    <n v="6188"/>
    <n v="34601"/>
  </r>
  <r>
    <s v="Shampoo"/>
    <x v="4"/>
    <s v="GreenLeaf Distributors"/>
    <x v="23"/>
    <x v="2"/>
    <x v="3"/>
    <x v="0"/>
    <n v="532"/>
    <n v="2968"/>
    <n v="532"/>
    <n v="2968"/>
    <n v="6286"/>
    <n v="35105"/>
  </r>
  <r>
    <s v="Shampoo"/>
    <x v="4"/>
    <s v="GreenLeaf Distributors"/>
    <x v="23"/>
    <x v="2"/>
    <x v="3"/>
    <x v="1"/>
    <n v="630"/>
    <n v="3528"/>
    <n v="1162"/>
    <n v="6496"/>
    <n v="6349"/>
    <n v="35441"/>
  </r>
  <r>
    <s v="Shampoo"/>
    <x v="4"/>
    <s v="GreenLeaf Distributors"/>
    <x v="23"/>
    <x v="2"/>
    <x v="3"/>
    <x v="2"/>
    <n v="630"/>
    <n v="3535"/>
    <n v="1792"/>
    <n v="10031"/>
    <n v="6286"/>
    <n v="35126"/>
  </r>
  <r>
    <s v="Shampoo"/>
    <x v="4"/>
    <s v="GreenLeaf Distributors"/>
    <x v="23"/>
    <x v="2"/>
    <x v="3"/>
    <x v="3"/>
    <n v="392"/>
    <n v="2198"/>
    <n v="2184"/>
    <n v="12229"/>
    <n v="6139"/>
    <n v="34328"/>
  </r>
  <r>
    <s v="Shampoo"/>
    <x v="4"/>
    <s v="GreenLeaf Distributors"/>
    <x v="23"/>
    <x v="2"/>
    <x v="3"/>
    <x v="4"/>
    <n v="406"/>
    <n v="2289"/>
    <n v="2590"/>
    <n v="14518"/>
    <n v="6223"/>
    <n v="34811"/>
  </r>
  <r>
    <s v="Shampoo"/>
    <x v="4"/>
    <s v="GreenLeaf Distributors"/>
    <x v="23"/>
    <x v="2"/>
    <x v="3"/>
    <x v="5"/>
    <n v="343"/>
    <n v="1932"/>
    <n v="2933"/>
    <n v="16450"/>
    <n v="6041"/>
    <n v="33810"/>
  </r>
  <r>
    <s v="Shampoo"/>
    <x v="4"/>
    <s v="GreenLeaf Distributors"/>
    <x v="23"/>
    <x v="2"/>
    <x v="3"/>
    <x v="6"/>
    <n v="609"/>
    <n v="3437"/>
    <n v="3542"/>
    <n v="19887"/>
    <n v="6188"/>
    <n v="34678"/>
  </r>
  <r>
    <s v="Shampoo"/>
    <x v="4"/>
    <s v="GreenLeaf Distributors"/>
    <x v="23"/>
    <x v="2"/>
    <x v="3"/>
    <x v="7"/>
    <n v="539"/>
    <n v="3031"/>
    <n v="4081"/>
    <n v="22918"/>
    <n v="6335"/>
    <n v="35525"/>
  </r>
  <r>
    <s v="Shampoo"/>
    <x v="4"/>
    <s v="GreenLeaf Distributors"/>
    <x v="23"/>
    <x v="2"/>
    <x v="3"/>
    <x v="8"/>
    <n v="336"/>
    <n v="1876"/>
    <n v="4417"/>
    <n v="24794"/>
    <n v="6111"/>
    <n v="34279"/>
  </r>
  <r>
    <s v="Shampoo"/>
    <x v="4"/>
    <s v="GreenLeaf Distributors"/>
    <x v="23"/>
    <x v="2"/>
    <x v="3"/>
    <x v="9"/>
    <n v="350"/>
    <n v="1960"/>
    <n v="4767"/>
    <n v="26754"/>
    <n v="5908"/>
    <n v="33145"/>
  </r>
  <r>
    <s v="Shampoo"/>
    <x v="4"/>
    <s v="GreenLeaf Distributors"/>
    <x v="23"/>
    <x v="2"/>
    <x v="3"/>
    <x v="10"/>
    <n v="294"/>
    <n v="1645"/>
    <n v="5061"/>
    <n v="28399"/>
    <n v="5670"/>
    <n v="31836"/>
  </r>
  <r>
    <s v="Shampoo"/>
    <x v="4"/>
    <s v="GreenLeaf Distributors"/>
    <x v="23"/>
    <x v="2"/>
    <x v="3"/>
    <x v="11"/>
    <n v="504"/>
    <n v="2863"/>
    <n v="5565"/>
    <n v="31262"/>
    <n v="5565"/>
    <n v="31262"/>
  </r>
  <r>
    <s v="Shampoo"/>
    <x v="4"/>
    <s v="GreenLeaf Distributors"/>
    <x v="23"/>
    <x v="2"/>
    <x v="4"/>
    <x v="0"/>
    <n v="497"/>
    <n v="2807"/>
    <n v="497"/>
    <n v="2807"/>
    <n v="5530"/>
    <n v="31101"/>
  </r>
  <r>
    <s v="Shampoo"/>
    <x v="4"/>
    <s v="GreenLeaf Distributors"/>
    <x v="23"/>
    <x v="2"/>
    <x v="4"/>
    <x v="1"/>
    <n v="406"/>
    <n v="2324"/>
    <n v="903"/>
    <n v="5131"/>
    <n v="5306"/>
    <n v="29897"/>
  </r>
  <r>
    <s v="Shampoo"/>
    <x v="4"/>
    <s v="GreenLeaf Distributors"/>
    <x v="23"/>
    <x v="2"/>
    <x v="4"/>
    <x v="2"/>
    <n v="504"/>
    <n v="2849"/>
    <n v="1407"/>
    <n v="7980"/>
    <n v="5180"/>
    <n v="29211"/>
  </r>
  <r>
    <s v="Shampoo"/>
    <x v="4"/>
    <s v="GreenLeaf Distributors"/>
    <x v="23"/>
    <x v="2"/>
    <x v="4"/>
    <x v="3"/>
    <n v="392"/>
    <n v="2205"/>
    <n v="1799"/>
    <n v="10185"/>
    <n v="5180"/>
    <n v="29218"/>
  </r>
  <r>
    <s v="Shampoo"/>
    <x v="4"/>
    <s v="GreenLeaf Distributors"/>
    <x v="23"/>
    <x v="2"/>
    <x v="4"/>
    <x v="4"/>
    <n v="553"/>
    <n v="3129"/>
    <n v="2352"/>
    <n v="13314"/>
    <n v="5327"/>
    <n v="30058"/>
  </r>
  <r>
    <s v="Shampoo"/>
    <x v="4"/>
    <s v="GreenLeaf Distributors"/>
    <x v="23"/>
    <x v="2"/>
    <x v="4"/>
    <x v="5"/>
    <n v="392"/>
    <n v="2240"/>
    <n v="2744"/>
    <n v="15554"/>
    <n v="5376"/>
    <n v="30366"/>
  </r>
  <r>
    <s v="Shampoo"/>
    <x v="4"/>
    <s v="GreenLeaf Distributors"/>
    <x v="23"/>
    <x v="2"/>
    <x v="4"/>
    <x v="6"/>
    <n v="315"/>
    <n v="1771"/>
    <n v="3059"/>
    <n v="17325"/>
    <n v="5082"/>
    <n v="28700"/>
  </r>
  <r>
    <s v="Shampoo"/>
    <x v="4"/>
    <s v="GreenLeaf Distributors"/>
    <x v="23"/>
    <x v="2"/>
    <x v="4"/>
    <x v="7"/>
    <n v="350"/>
    <n v="1967"/>
    <n v="3409"/>
    <n v="19292"/>
    <n v="4893"/>
    <n v="27636"/>
  </r>
  <r>
    <s v="Shampoo"/>
    <x v="4"/>
    <s v="GreenLeaf Distributors"/>
    <x v="23"/>
    <x v="2"/>
    <x v="4"/>
    <x v="8"/>
    <n v="588"/>
    <n v="3325"/>
    <n v="3997"/>
    <n v="22617"/>
    <n v="5145"/>
    <n v="29085"/>
  </r>
  <r>
    <s v="Shampoo"/>
    <x v="4"/>
    <s v="GreenLeaf Distributors"/>
    <x v="23"/>
    <x v="2"/>
    <x v="4"/>
    <x v="9"/>
    <n v="385"/>
    <n v="2198"/>
    <n v="4382"/>
    <n v="24815"/>
    <n v="5180"/>
    <n v="29323"/>
  </r>
  <r>
    <s v="Shampoo"/>
    <x v="4"/>
    <s v="GreenLeaf Distributors"/>
    <x v="23"/>
    <x v="2"/>
    <x v="4"/>
    <x v="10"/>
    <n v="546"/>
    <n v="3094"/>
    <n v="4928"/>
    <n v="27909"/>
    <n v="5432"/>
    <n v="30772"/>
  </r>
  <r>
    <s v="Shampoo"/>
    <x v="4"/>
    <s v="GreenLeaf Distributors"/>
    <x v="23"/>
    <x v="2"/>
    <x v="4"/>
    <x v="11"/>
    <n v="609"/>
    <n v="3542"/>
    <n v="5537"/>
    <n v="31451"/>
    <n v="5537"/>
    <n v="31451"/>
  </r>
  <r>
    <s v="Shampoo"/>
    <x v="4"/>
    <s v="GreenLeaf Distributors"/>
    <x v="23"/>
    <x v="2"/>
    <x v="5"/>
    <x v="0"/>
    <n v="609"/>
    <n v="3633"/>
    <n v="609"/>
    <n v="3633"/>
    <n v="5649"/>
    <n v="32277"/>
  </r>
  <r>
    <s v="Shampoo"/>
    <x v="4"/>
    <s v="GreenLeaf Distributors"/>
    <x v="23"/>
    <x v="2"/>
    <x v="5"/>
    <x v="1"/>
    <n v="469"/>
    <n v="2758"/>
    <n v="1078"/>
    <n v="6391"/>
    <n v="5712"/>
    <n v="32711"/>
  </r>
  <r>
    <s v="Shampoo"/>
    <x v="4"/>
    <s v="GreenLeaf Distributors"/>
    <x v="23"/>
    <x v="2"/>
    <x v="5"/>
    <x v="2"/>
    <n v="623"/>
    <n v="3724"/>
    <n v="1701"/>
    <n v="10115"/>
    <n v="5831"/>
    <n v="33586"/>
  </r>
  <r>
    <s v="Shampoo"/>
    <x v="4"/>
    <s v="HealthMax"/>
    <x v="24"/>
    <x v="0"/>
    <x v="0"/>
    <x v="0"/>
    <n v="221599"/>
    <n v="1170659"/>
    <n v="221599"/>
    <n v="1170659"/>
    <n v="221599"/>
    <n v="1170659"/>
  </r>
  <r>
    <s v="Shampoo"/>
    <x v="4"/>
    <s v="HealthMax"/>
    <x v="24"/>
    <x v="0"/>
    <x v="0"/>
    <x v="1"/>
    <n v="162519"/>
    <n v="856114"/>
    <n v="384118"/>
    <n v="2026773"/>
    <n v="384118"/>
    <n v="2026773"/>
  </r>
  <r>
    <s v="Shampoo"/>
    <x v="4"/>
    <s v="HealthMax"/>
    <x v="24"/>
    <x v="0"/>
    <x v="0"/>
    <x v="2"/>
    <n v="231091"/>
    <n v="1220422"/>
    <n v="615209"/>
    <n v="3247195"/>
    <n v="615209"/>
    <n v="3247195"/>
  </r>
  <r>
    <s v="Shampoo"/>
    <x v="4"/>
    <s v="HealthMax"/>
    <x v="24"/>
    <x v="0"/>
    <x v="0"/>
    <x v="3"/>
    <n v="222747"/>
    <n v="1175608"/>
    <n v="837956"/>
    <n v="4422803"/>
    <n v="837956"/>
    <n v="4422803"/>
  </r>
  <r>
    <s v="Shampoo"/>
    <x v="4"/>
    <s v="HealthMax"/>
    <x v="24"/>
    <x v="0"/>
    <x v="0"/>
    <x v="4"/>
    <n v="231364"/>
    <n v="1220723"/>
    <n v="1069320"/>
    <n v="5643526"/>
    <n v="1069320"/>
    <n v="5643526"/>
  </r>
  <r>
    <s v="Shampoo"/>
    <x v="4"/>
    <s v="HealthMax"/>
    <x v="24"/>
    <x v="0"/>
    <x v="0"/>
    <x v="5"/>
    <n v="233919"/>
    <n v="1240337"/>
    <n v="1303239"/>
    <n v="6883863"/>
    <n v="1303239"/>
    <n v="6883863"/>
  </r>
  <r>
    <s v="Shampoo"/>
    <x v="4"/>
    <s v="HealthMax"/>
    <x v="24"/>
    <x v="0"/>
    <x v="0"/>
    <x v="6"/>
    <n v="217021"/>
    <n v="1152550"/>
    <n v="1520260"/>
    <n v="8036413"/>
    <n v="1520260"/>
    <n v="8036413"/>
  </r>
  <r>
    <s v="Shampoo"/>
    <x v="4"/>
    <s v="HealthMax"/>
    <x v="24"/>
    <x v="0"/>
    <x v="0"/>
    <x v="7"/>
    <n v="209244"/>
    <n v="1107148"/>
    <n v="1729504"/>
    <n v="9143561"/>
    <n v="1729504"/>
    <n v="9143561"/>
  </r>
  <r>
    <s v="Shampoo"/>
    <x v="4"/>
    <s v="HealthMax"/>
    <x v="24"/>
    <x v="0"/>
    <x v="0"/>
    <x v="8"/>
    <n v="197435"/>
    <n v="1044848"/>
    <n v="1926939"/>
    <n v="10188409"/>
    <n v="1926939"/>
    <n v="10188409"/>
  </r>
  <r>
    <s v="Shampoo"/>
    <x v="4"/>
    <s v="HealthMax"/>
    <x v="24"/>
    <x v="0"/>
    <x v="0"/>
    <x v="9"/>
    <n v="219037"/>
    <n v="1163540"/>
    <n v="2145976"/>
    <n v="11351949"/>
    <n v="2145976"/>
    <n v="11351949"/>
  </r>
  <r>
    <s v="Shampoo"/>
    <x v="4"/>
    <s v="HealthMax"/>
    <x v="24"/>
    <x v="0"/>
    <x v="0"/>
    <x v="10"/>
    <n v="190925"/>
    <n v="1017296"/>
    <n v="2336901"/>
    <n v="12369245"/>
    <n v="2336901"/>
    <n v="12369245"/>
  </r>
  <r>
    <s v="Shampoo"/>
    <x v="4"/>
    <s v="HealthMax"/>
    <x v="24"/>
    <x v="0"/>
    <x v="0"/>
    <x v="11"/>
    <n v="192220"/>
    <n v="1021601"/>
    <n v="2529121"/>
    <n v="13390846"/>
    <n v="2529121"/>
    <n v="13390846"/>
  </r>
  <r>
    <s v="Shampoo"/>
    <x v="4"/>
    <s v="HealthMax"/>
    <x v="24"/>
    <x v="0"/>
    <x v="1"/>
    <x v="0"/>
    <n v="200389"/>
    <n v="1064336"/>
    <n v="200389"/>
    <n v="1064336"/>
    <n v="2507911"/>
    <n v="13284523"/>
  </r>
  <r>
    <s v="Shampoo"/>
    <x v="4"/>
    <s v="HealthMax"/>
    <x v="24"/>
    <x v="0"/>
    <x v="1"/>
    <x v="1"/>
    <n v="179305"/>
    <n v="951202"/>
    <n v="379694"/>
    <n v="2015538"/>
    <n v="2524697"/>
    <n v="13379611"/>
  </r>
  <r>
    <s v="Shampoo"/>
    <x v="4"/>
    <s v="HealthMax"/>
    <x v="24"/>
    <x v="0"/>
    <x v="1"/>
    <x v="2"/>
    <n v="182616"/>
    <n v="970893"/>
    <n v="562310"/>
    <n v="2986431"/>
    <n v="2476222"/>
    <n v="13130082"/>
  </r>
  <r>
    <s v="Shampoo"/>
    <x v="4"/>
    <s v="HealthMax"/>
    <x v="24"/>
    <x v="0"/>
    <x v="1"/>
    <x v="3"/>
    <n v="196581"/>
    <n v="1049790"/>
    <n v="758891"/>
    <n v="4036221"/>
    <n v="2450056"/>
    <n v="13004264"/>
  </r>
  <r>
    <s v="Shampoo"/>
    <x v="4"/>
    <s v="HealthMax"/>
    <x v="24"/>
    <x v="0"/>
    <x v="1"/>
    <x v="4"/>
    <n v="197771"/>
    <n v="1058953"/>
    <n v="956662"/>
    <n v="5095174"/>
    <n v="2416463"/>
    <n v="12842494"/>
  </r>
  <r>
    <s v="Shampoo"/>
    <x v="4"/>
    <s v="HealthMax"/>
    <x v="24"/>
    <x v="0"/>
    <x v="1"/>
    <x v="5"/>
    <n v="191275"/>
    <n v="1019690"/>
    <n v="1147937"/>
    <n v="6114864"/>
    <n v="2373819"/>
    <n v="12621847"/>
  </r>
  <r>
    <s v="Shampoo"/>
    <x v="4"/>
    <s v="HealthMax"/>
    <x v="24"/>
    <x v="0"/>
    <x v="1"/>
    <x v="6"/>
    <n v="190939"/>
    <n v="1019277"/>
    <n v="1338876"/>
    <n v="7134141"/>
    <n v="2347737"/>
    <n v="12488574"/>
  </r>
  <r>
    <s v="Shampoo"/>
    <x v="4"/>
    <s v="HealthMax"/>
    <x v="24"/>
    <x v="0"/>
    <x v="1"/>
    <x v="7"/>
    <n v="174433"/>
    <n v="931385"/>
    <n v="1513309"/>
    <n v="8065526"/>
    <n v="2312926"/>
    <n v="12312811"/>
  </r>
  <r>
    <s v="Shampoo"/>
    <x v="4"/>
    <s v="HealthMax"/>
    <x v="24"/>
    <x v="0"/>
    <x v="1"/>
    <x v="8"/>
    <n v="164367"/>
    <n v="876169"/>
    <n v="1677676"/>
    <n v="8941695"/>
    <n v="2279858"/>
    <n v="12144132"/>
  </r>
  <r>
    <s v="Shampoo"/>
    <x v="4"/>
    <s v="HealthMax"/>
    <x v="24"/>
    <x v="0"/>
    <x v="1"/>
    <x v="9"/>
    <n v="208691"/>
    <n v="1121519"/>
    <n v="1886367"/>
    <n v="10063214"/>
    <n v="2269512"/>
    <n v="12102111"/>
  </r>
  <r>
    <s v="Shampoo"/>
    <x v="4"/>
    <s v="HealthMax"/>
    <x v="24"/>
    <x v="0"/>
    <x v="1"/>
    <x v="10"/>
    <n v="189945"/>
    <n v="1023512"/>
    <n v="2076312"/>
    <n v="11086726"/>
    <n v="2268532"/>
    <n v="12108327"/>
  </r>
  <r>
    <s v="Shampoo"/>
    <x v="4"/>
    <s v="HealthMax"/>
    <x v="24"/>
    <x v="0"/>
    <x v="1"/>
    <x v="11"/>
    <n v="187467"/>
    <n v="1007363"/>
    <n v="2263779"/>
    <n v="12094089"/>
    <n v="2263779"/>
    <n v="12094089"/>
  </r>
  <r>
    <s v="Shampoo"/>
    <x v="4"/>
    <s v="HealthMax"/>
    <x v="24"/>
    <x v="0"/>
    <x v="2"/>
    <x v="0"/>
    <n v="188447"/>
    <n v="1011038"/>
    <n v="188447"/>
    <n v="1011038"/>
    <n v="2251837"/>
    <n v="12040791"/>
  </r>
  <r>
    <s v="Shampoo"/>
    <x v="4"/>
    <s v="HealthMax"/>
    <x v="24"/>
    <x v="0"/>
    <x v="2"/>
    <x v="1"/>
    <n v="165830"/>
    <n v="888643"/>
    <n v="354277"/>
    <n v="1899681"/>
    <n v="2238362"/>
    <n v="11978232"/>
  </r>
  <r>
    <s v="Shampoo"/>
    <x v="4"/>
    <s v="HealthMax"/>
    <x v="24"/>
    <x v="0"/>
    <x v="2"/>
    <x v="2"/>
    <n v="251671"/>
    <n v="1344672"/>
    <n v="605948"/>
    <n v="3244353"/>
    <n v="2307417"/>
    <n v="12352011"/>
  </r>
  <r>
    <s v="Shampoo"/>
    <x v="4"/>
    <s v="HealthMax"/>
    <x v="24"/>
    <x v="0"/>
    <x v="2"/>
    <x v="3"/>
    <n v="212947"/>
    <n v="1148301"/>
    <n v="818895"/>
    <n v="4392654"/>
    <n v="2323783"/>
    <n v="12450522"/>
  </r>
  <r>
    <s v="Shampoo"/>
    <x v="4"/>
    <s v="HealthMax"/>
    <x v="24"/>
    <x v="0"/>
    <x v="2"/>
    <x v="4"/>
    <n v="169659"/>
    <n v="909006"/>
    <n v="988554"/>
    <n v="5301660"/>
    <n v="2295671"/>
    <n v="12300575"/>
  </r>
  <r>
    <s v="Shampoo"/>
    <x v="4"/>
    <s v="HealthMax"/>
    <x v="24"/>
    <x v="0"/>
    <x v="2"/>
    <x v="5"/>
    <n v="185689"/>
    <n v="996121"/>
    <n v="1174243"/>
    <n v="6297781"/>
    <n v="2290085"/>
    <n v="12277006"/>
  </r>
  <r>
    <s v="Shampoo"/>
    <x v="4"/>
    <s v="HealthMax"/>
    <x v="24"/>
    <x v="0"/>
    <x v="2"/>
    <x v="6"/>
    <n v="211022"/>
    <n v="1130829"/>
    <n v="1385265"/>
    <n v="7428610"/>
    <n v="2310168"/>
    <n v="12388558"/>
  </r>
  <r>
    <s v="Shampoo"/>
    <x v="4"/>
    <s v="HealthMax"/>
    <x v="24"/>
    <x v="0"/>
    <x v="2"/>
    <x v="7"/>
    <n v="164276"/>
    <n v="881377"/>
    <n v="1549541"/>
    <n v="8309987"/>
    <n v="2300011"/>
    <n v="12338550"/>
  </r>
  <r>
    <s v="Shampoo"/>
    <x v="4"/>
    <s v="HealthMax"/>
    <x v="24"/>
    <x v="0"/>
    <x v="2"/>
    <x v="8"/>
    <n v="175231"/>
    <n v="940023"/>
    <n v="1724772"/>
    <n v="9250010"/>
    <n v="2310875"/>
    <n v="12402404"/>
  </r>
  <r>
    <s v="Shampoo"/>
    <x v="4"/>
    <s v="HealthMax"/>
    <x v="24"/>
    <x v="0"/>
    <x v="2"/>
    <x v="9"/>
    <n v="200872"/>
    <n v="1081878"/>
    <n v="1925644"/>
    <n v="10331888"/>
    <n v="2303056"/>
    <n v="12362763"/>
  </r>
  <r>
    <s v="Shampoo"/>
    <x v="4"/>
    <s v="HealthMax"/>
    <x v="24"/>
    <x v="0"/>
    <x v="2"/>
    <x v="10"/>
    <n v="179795"/>
    <n v="969087"/>
    <n v="2105439"/>
    <n v="11300975"/>
    <n v="2292906"/>
    <n v="12308338"/>
  </r>
  <r>
    <s v="Shampoo"/>
    <x v="4"/>
    <s v="HealthMax"/>
    <x v="24"/>
    <x v="0"/>
    <x v="2"/>
    <x v="11"/>
    <n v="188748"/>
    <n v="1019942"/>
    <n v="2294187"/>
    <n v="12320917"/>
    <n v="2294187"/>
    <n v="12320917"/>
  </r>
  <r>
    <s v="Shampoo"/>
    <x v="4"/>
    <s v="HealthMax"/>
    <x v="24"/>
    <x v="0"/>
    <x v="3"/>
    <x v="0"/>
    <n v="169785"/>
    <n v="920871"/>
    <n v="169785"/>
    <n v="920871"/>
    <n v="2275525"/>
    <n v="12230750"/>
  </r>
  <r>
    <s v="Shampoo"/>
    <x v="4"/>
    <s v="HealthMax"/>
    <x v="24"/>
    <x v="0"/>
    <x v="3"/>
    <x v="1"/>
    <n v="159992"/>
    <n v="869729"/>
    <n v="329777"/>
    <n v="1790600"/>
    <n v="2269687"/>
    <n v="12211836"/>
  </r>
  <r>
    <s v="Shampoo"/>
    <x v="4"/>
    <s v="HealthMax"/>
    <x v="24"/>
    <x v="0"/>
    <x v="3"/>
    <x v="2"/>
    <n v="188405"/>
    <n v="1024842"/>
    <n v="518182"/>
    <n v="2815442"/>
    <n v="2206421"/>
    <n v="11892006"/>
  </r>
  <r>
    <s v="Shampoo"/>
    <x v="4"/>
    <s v="HealthMax"/>
    <x v="24"/>
    <x v="0"/>
    <x v="3"/>
    <x v="3"/>
    <n v="181279"/>
    <n v="989226"/>
    <n v="699461"/>
    <n v="3804668"/>
    <n v="2174753"/>
    <n v="11732931"/>
  </r>
  <r>
    <s v="Shampoo"/>
    <x v="4"/>
    <s v="HealthMax"/>
    <x v="24"/>
    <x v="0"/>
    <x v="3"/>
    <x v="4"/>
    <n v="178171"/>
    <n v="983227"/>
    <n v="877632"/>
    <n v="4787895"/>
    <n v="2183265"/>
    <n v="11807152"/>
  </r>
  <r>
    <s v="Shampoo"/>
    <x v="4"/>
    <s v="HealthMax"/>
    <x v="24"/>
    <x v="0"/>
    <x v="3"/>
    <x v="5"/>
    <n v="199220"/>
    <n v="1099658"/>
    <n v="1076852"/>
    <n v="5887553"/>
    <n v="2196796"/>
    <n v="11910689"/>
  </r>
  <r>
    <s v="Shampoo"/>
    <x v="4"/>
    <s v="HealthMax"/>
    <x v="24"/>
    <x v="0"/>
    <x v="3"/>
    <x v="6"/>
    <n v="201789"/>
    <n v="1114498"/>
    <n v="1278641"/>
    <n v="7002051"/>
    <n v="2187563"/>
    <n v="11894358"/>
  </r>
  <r>
    <s v="Shampoo"/>
    <x v="4"/>
    <s v="HealthMax"/>
    <x v="24"/>
    <x v="0"/>
    <x v="3"/>
    <x v="7"/>
    <n v="180131"/>
    <n v="996002"/>
    <n v="1458772"/>
    <n v="7998053"/>
    <n v="2203418"/>
    <n v="12008983"/>
  </r>
  <r>
    <s v="Shampoo"/>
    <x v="4"/>
    <s v="HealthMax"/>
    <x v="24"/>
    <x v="0"/>
    <x v="3"/>
    <x v="8"/>
    <n v="185605"/>
    <n v="1025395"/>
    <n v="1644377"/>
    <n v="9023448"/>
    <n v="2213792"/>
    <n v="12094355"/>
  </r>
  <r>
    <s v="Shampoo"/>
    <x v="4"/>
    <s v="HealthMax"/>
    <x v="24"/>
    <x v="0"/>
    <x v="3"/>
    <x v="9"/>
    <n v="199983"/>
    <n v="1106812"/>
    <n v="1844360"/>
    <n v="10130260"/>
    <n v="2212903"/>
    <n v="12119289"/>
  </r>
  <r>
    <s v="Shampoo"/>
    <x v="4"/>
    <s v="HealthMax"/>
    <x v="24"/>
    <x v="0"/>
    <x v="3"/>
    <x v="10"/>
    <n v="190911"/>
    <n v="1055684"/>
    <n v="2035271"/>
    <n v="11185944"/>
    <n v="2224019"/>
    <n v="12205886"/>
  </r>
  <r>
    <s v="Shampoo"/>
    <x v="4"/>
    <s v="HealthMax"/>
    <x v="24"/>
    <x v="0"/>
    <x v="3"/>
    <x v="11"/>
    <n v="189945"/>
    <n v="1050896"/>
    <n v="2225216"/>
    <n v="12236840"/>
    <n v="2225216"/>
    <n v="12236840"/>
  </r>
  <r>
    <s v="Shampoo"/>
    <x v="4"/>
    <s v="HealthMax"/>
    <x v="24"/>
    <x v="0"/>
    <x v="4"/>
    <x v="0"/>
    <n v="171115"/>
    <n v="943614"/>
    <n v="171115"/>
    <n v="943614"/>
    <n v="2226546"/>
    <n v="12259583"/>
  </r>
  <r>
    <s v="Shampoo"/>
    <x v="4"/>
    <s v="HealthMax"/>
    <x v="24"/>
    <x v="0"/>
    <x v="4"/>
    <x v="1"/>
    <n v="154763"/>
    <n v="856037"/>
    <n v="325878"/>
    <n v="1799651"/>
    <n v="2221317"/>
    <n v="12245891"/>
  </r>
  <r>
    <s v="Shampoo"/>
    <x v="4"/>
    <s v="HealthMax"/>
    <x v="24"/>
    <x v="0"/>
    <x v="4"/>
    <x v="2"/>
    <n v="188125"/>
    <n v="1038387"/>
    <n v="514003"/>
    <n v="2838038"/>
    <n v="2221037"/>
    <n v="12259436"/>
  </r>
  <r>
    <s v="Shampoo"/>
    <x v="4"/>
    <s v="HealthMax"/>
    <x v="24"/>
    <x v="0"/>
    <x v="4"/>
    <x v="3"/>
    <n v="171045"/>
    <n v="949886"/>
    <n v="685048"/>
    <n v="3787924"/>
    <n v="2210803"/>
    <n v="12220096"/>
  </r>
  <r>
    <s v="Shampoo"/>
    <x v="4"/>
    <s v="HealthMax"/>
    <x v="24"/>
    <x v="0"/>
    <x v="4"/>
    <x v="4"/>
    <n v="175329"/>
    <n v="981169"/>
    <n v="860377"/>
    <n v="4769093"/>
    <n v="2207961"/>
    <n v="12218038"/>
  </r>
  <r>
    <s v="Shampoo"/>
    <x v="4"/>
    <s v="HealthMax"/>
    <x v="24"/>
    <x v="0"/>
    <x v="4"/>
    <x v="5"/>
    <n v="171731"/>
    <n v="968065"/>
    <n v="1032108"/>
    <n v="5737158"/>
    <n v="2180472"/>
    <n v="12086445"/>
  </r>
  <r>
    <s v="Shampoo"/>
    <x v="4"/>
    <s v="HealthMax"/>
    <x v="24"/>
    <x v="0"/>
    <x v="4"/>
    <x v="6"/>
    <n v="167951"/>
    <n v="954982"/>
    <n v="1200059"/>
    <n v="6692140"/>
    <n v="2146634"/>
    <n v="11926929"/>
  </r>
  <r>
    <s v="Shampoo"/>
    <x v="4"/>
    <s v="HealthMax"/>
    <x v="24"/>
    <x v="0"/>
    <x v="4"/>
    <x v="7"/>
    <n v="162393"/>
    <n v="940996"/>
    <n v="1362452"/>
    <n v="7633136"/>
    <n v="2128896"/>
    <n v="11871923"/>
  </r>
  <r>
    <s v="Shampoo"/>
    <x v="4"/>
    <s v="HealthMax"/>
    <x v="24"/>
    <x v="0"/>
    <x v="4"/>
    <x v="8"/>
    <n v="163772"/>
    <n v="1001987"/>
    <n v="1526224"/>
    <n v="8635123"/>
    <n v="2107063"/>
    <n v="11848515"/>
  </r>
  <r>
    <s v="Shampoo"/>
    <x v="4"/>
    <s v="HealthMax"/>
    <x v="24"/>
    <x v="0"/>
    <x v="4"/>
    <x v="9"/>
    <n v="154945"/>
    <n v="950474"/>
    <n v="1681169"/>
    <n v="9585597"/>
    <n v="2062025"/>
    <n v="11692177"/>
  </r>
  <r>
    <s v="Shampoo"/>
    <x v="4"/>
    <s v="HealthMax"/>
    <x v="24"/>
    <x v="0"/>
    <x v="4"/>
    <x v="10"/>
    <n v="159390"/>
    <n v="981561"/>
    <n v="1840559"/>
    <n v="10567158"/>
    <n v="2030504"/>
    <n v="11618054"/>
  </r>
  <r>
    <s v="Shampoo"/>
    <x v="4"/>
    <s v="HealthMax"/>
    <x v="24"/>
    <x v="0"/>
    <x v="4"/>
    <x v="11"/>
    <n v="162666"/>
    <n v="999621"/>
    <n v="2003225"/>
    <n v="11566779"/>
    <n v="2003225"/>
    <n v="11566779"/>
  </r>
  <r>
    <s v="Shampoo"/>
    <x v="4"/>
    <s v="HealthMax"/>
    <x v="24"/>
    <x v="0"/>
    <x v="5"/>
    <x v="0"/>
    <n v="152838"/>
    <n v="939323"/>
    <n v="152838"/>
    <n v="939323"/>
    <n v="1984948"/>
    <n v="11562488"/>
  </r>
  <r>
    <s v="Shampoo"/>
    <x v="4"/>
    <s v="HealthMax"/>
    <x v="24"/>
    <x v="0"/>
    <x v="5"/>
    <x v="1"/>
    <n v="151599"/>
    <n v="931868"/>
    <n v="304437"/>
    <n v="1871191"/>
    <n v="1981784"/>
    <n v="11638319"/>
  </r>
  <r>
    <s v="Shampoo"/>
    <x v="4"/>
    <s v="HealthMax"/>
    <x v="24"/>
    <x v="0"/>
    <x v="5"/>
    <x v="2"/>
    <n v="176295"/>
    <n v="1112524"/>
    <n v="480732"/>
    <n v="2983715"/>
    <n v="1969954"/>
    <n v="11712456"/>
  </r>
  <r>
    <s v="Shampoo"/>
    <x v="4"/>
    <s v="HealthMax"/>
    <x v="24"/>
    <x v="1"/>
    <x v="0"/>
    <x v="0"/>
    <n v="61187"/>
    <n v="331380"/>
    <n v="61187"/>
    <n v="331380"/>
    <n v="61187"/>
    <n v="331380"/>
  </r>
  <r>
    <s v="Shampoo"/>
    <x v="4"/>
    <s v="HealthMax"/>
    <x v="24"/>
    <x v="1"/>
    <x v="0"/>
    <x v="1"/>
    <n v="52402"/>
    <n v="283311"/>
    <n v="113589"/>
    <n v="614691"/>
    <n v="113589"/>
    <n v="614691"/>
  </r>
  <r>
    <s v="Shampoo"/>
    <x v="4"/>
    <s v="HealthMax"/>
    <x v="24"/>
    <x v="1"/>
    <x v="0"/>
    <x v="2"/>
    <n v="65597"/>
    <n v="355740"/>
    <n v="179186"/>
    <n v="970431"/>
    <n v="179186"/>
    <n v="970431"/>
  </r>
  <r>
    <s v="Shampoo"/>
    <x v="4"/>
    <s v="HealthMax"/>
    <x v="24"/>
    <x v="1"/>
    <x v="0"/>
    <x v="3"/>
    <n v="51464"/>
    <n v="277396"/>
    <n v="230650"/>
    <n v="1247827"/>
    <n v="230650"/>
    <n v="1247827"/>
  </r>
  <r>
    <s v="Shampoo"/>
    <x v="4"/>
    <s v="HealthMax"/>
    <x v="24"/>
    <x v="1"/>
    <x v="0"/>
    <x v="4"/>
    <n v="62314"/>
    <n v="335125"/>
    <n v="292964"/>
    <n v="1582952"/>
    <n v="292964"/>
    <n v="1582952"/>
  </r>
  <r>
    <s v="Shampoo"/>
    <x v="4"/>
    <s v="HealthMax"/>
    <x v="24"/>
    <x v="1"/>
    <x v="0"/>
    <x v="5"/>
    <n v="62321"/>
    <n v="338121"/>
    <n v="355285"/>
    <n v="1921073"/>
    <n v="355285"/>
    <n v="1921073"/>
  </r>
  <r>
    <s v="Shampoo"/>
    <x v="4"/>
    <s v="HealthMax"/>
    <x v="24"/>
    <x v="1"/>
    <x v="0"/>
    <x v="6"/>
    <n v="61327"/>
    <n v="333193"/>
    <n v="416612"/>
    <n v="2254266"/>
    <n v="416612"/>
    <n v="2254266"/>
  </r>
  <r>
    <s v="Shampoo"/>
    <x v="4"/>
    <s v="HealthMax"/>
    <x v="24"/>
    <x v="1"/>
    <x v="0"/>
    <x v="7"/>
    <n v="57827"/>
    <n v="313159"/>
    <n v="474439"/>
    <n v="2567425"/>
    <n v="474439"/>
    <n v="2567425"/>
  </r>
  <r>
    <s v="Shampoo"/>
    <x v="4"/>
    <s v="HealthMax"/>
    <x v="24"/>
    <x v="1"/>
    <x v="0"/>
    <x v="8"/>
    <n v="52472"/>
    <n v="284193"/>
    <n v="526911"/>
    <n v="2851618"/>
    <n v="526911"/>
    <n v="2851618"/>
  </r>
  <r>
    <s v="Shampoo"/>
    <x v="4"/>
    <s v="HealthMax"/>
    <x v="24"/>
    <x v="1"/>
    <x v="0"/>
    <x v="9"/>
    <n v="68733"/>
    <n v="371301"/>
    <n v="595644"/>
    <n v="3222919"/>
    <n v="595644"/>
    <n v="3222919"/>
  </r>
  <r>
    <s v="Shampoo"/>
    <x v="4"/>
    <s v="HealthMax"/>
    <x v="24"/>
    <x v="1"/>
    <x v="0"/>
    <x v="10"/>
    <n v="54432"/>
    <n v="295589"/>
    <n v="650076"/>
    <n v="3518508"/>
    <n v="650076"/>
    <n v="3518508"/>
  </r>
  <r>
    <s v="Shampoo"/>
    <x v="4"/>
    <s v="HealthMax"/>
    <x v="24"/>
    <x v="1"/>
    <x v="0"/>
    <x v="11"/>
    <n v="57078"/>
    <n v="310548"/>
    <n v="707154"/>
    <n v="3829056"/>
    <n v="707154"/>
    <n v="3829056"/>
  </r>
  <r>
    <s v="Shampoo"/>
    <x v="4"/>
    <s v="HealthMax"/>
    <x v="24"/>
    <x v="1"/>
    <x v="1"/>
    <x v="0"/>
    <n v="56175"/>
    <n v="304346"/>
    <n v="56175"/>
    <n v="304346"/>
    <n v="702142"/>
    <n v="3802022"/>
  </r>
  <r>
    <s v="Shampoo"/>
    <x v="4"/>
    <s v="HealthMax"/>
    <x v="24"/>
    <x v="1"/>
    <x v="1"/>
    <x v="1"/>
    <n v="52787"/>
    <n v="287504"/>
    <n v="108962"/>
    <n v="591850"/>
    <n v="702527"/>
    <n v="3806215"/>
  </r>
  <r>
    <s v="Shampoo"/>
    <x v="4"/>
    <s v="HealthMax"/>
    <x v="24"/>
    <x v="1"/>
    <x v="1"/>
    <x v="2"/>
    <n v="54768"/>
    <n v="298599"/>
    <n v="163730"/>
    <n v="890449"/>
    <n v="691698"/>
    <n v="3749074"/>
  </r>
  <r>
    <s v="Shampoo"/>
    <x v="4"/>
    <s v="HealthMax"/>
    <x v="24"/>
    <x v="1"/>
    <x v="1"/>
    <x v="3"/>
    <n v="52234"/>
    <n v="285957"/>
    <n v="215964"/>
    <n v="1176406"/>
    <n v="692468"/>
    <n v="3757635"/>
  </r>
  <r>
    <s v="Shampoo"/>
    <x v="4"/>
    <s v="HealthMax"/>
    <x v="24"/>
    <x v="1"/>
    <x v="1"/>
    <x v="4"/>
    <n v="61775"/>
    <n v="337960"/>
    <n v="277739"/>
    <n v="1514366"/>
    <n v="691929"/>
    <n v="3760470"/>
  </r>
  <r>
    <s v="Shampoo"/>
    <x v="4"/>
    <s v="HealthMax"/>
    <x v="24"/>
    <x v="1"/>
    <x v="1"/>
    <x v="5"/>
    <n v="56994"/>
    <n v="310401"/>
    <n v="334733"/>
    <n v="1824767"/>
    <n v="686602"/>
    <n v="3732750"/>
  </r>
  <r>
    <s v="Shampoo"/>
    <x v="4"/>
    <s v="HealthMax"/>
    <x v="24"/>
    <x v="1"/>
    <x v="1"/>
    <x v="6"/>
    <n v="66437"/>
    <n v="361277"/>
    <n v="401170"/>
    <n v="2186044"/>
    <n v="691712"/>
    <n v="3760834"/>
  </r>
  <r>
    <s v="Shampoo"/>
    <x v="4"/>
    <s v="HealthMax"/>
    <x v="24"/>
    <x v="1"/>
    <x v="1"/>
    <x v="7"/>
    <n v="65289"/>
    <n v="356083"/>
    <n v="466459"/>
    <n v="2542127"/>
    <n v="699174"/>
    <n v="3803758"/>
  </r>
  <r>
    <s v="Shampoo"/>
    <x v="4"/>
    <s v="HealthMax"/>
    <x v="24"/>
    <x v="1"/>
    <x v="1"/>
    <x v="8"/>
    <n v="62167"/>
    <n v="339598"/>
    <n v="528626"/>
    <n v="2881725"/>
    <n v="708869"/>
    <n v="3859163"/>
  </r>
  <r>
    <s v="Shampoo"/>
    <x v="4"/>
    <s v="HealthMax"/>
    <x v="24"/>
    <x v="1"/>
    <x v="1"/>
    <x v="9"/>
    <n v="82509"/>
    <n v="451661"/>
    <n v="611135"/>
    <n v="3333386"/>
    <n v="722645"/>
    <n v="3939523"/>
  </r>
  <r>
    <s v="Shampoo"/>
    <x v="4"/>
    <s v="HealthMax"/>
    <x v="24"/>
    <x v="1"/>
    <x v="1"/>
    <x v="10"/>
    <n v="69699"/>
    <n v="380996"/>
    <n v="680834"/>
    <n v="3714382"/>
    <n v="737912"/>
    <n v="4024930"/>
  </r>
  <r>
    <s v="Shampoo"/>
    <x v="4"/>
    <s v="HealthMax"/>
    <x v="24"/>
    <x v="1"/>
    <x v="1"/>
    <x v="11"/>
    <n v="68047"/>
    <n v="372001"/>
    <n v="748881"/>
    <n v="4086383"/>
    <n v="748881"/>
    <n v="4086383"/>
  </r>
  <r>
    <s v="Shampoo"/>
    <x v="4"/>
    <s v="HealthMax"/>
    <x v="24"/>
    <x v="1"/>
    <x v="2"/>
    <x v="0"/>
    <n v="69244"/>
    <n v="377783"/>
    <n v="69244"/>
    <n v="377783"/>
    <n v="761950"/>
    <n v="4159820"/>
  </r>
  <r>
    <s v="Shampoo"/>
    <x v="4"/>
    <s v="HealthMax"/>
    <x v="24"/>
    <x v="1"/>
    <x v="2"/>
    <x v="1"/>
    <n v="64813"/>
    <n v="356622"/>
    <n v="134057"/>
    <n v="734405"/>
    <n v="773976"/>
    <n v="4228938"/>
  </r>
  <r>
    <s v="Shampoo"/>
    <x v="4"/>
    <s v="HealthMax"/>
    <x v="24"/>
    <x v="1"/>
    <x v="2"/>
    <x v="2"/>
    <n v="83391"/>
    <n v="455028"/>
    <n v="217448"/>
    <n v="1189433"/>
    <n v="802599"/>
    <n v="4385367"/>
  </r>
  <r>
    <s v="Shampoo"/>
    <x v="4"/>
    <s v="HealthMax"/>
    <x v="24"/>
    <x v="1"/>
    <x v="2"/>
    <x v="3"/>
    <n v="68257"/>
    <n v="373751"/>
    <n v="285705"/>
    <n v="1563184"/>
    <n v="818622"/>
    <n v="4473161"/>
  </r>
  <r>
    <s v="Shampoo"/>
    <x v="4"/>
    <s v="HealthMax"/>
    <x v="24"/>
    <x v="1"/>
    <x v="2"/>
    <x v="4"/>
    <n v="68894"/>
    <n v="375956"/>
    <n v="354599"/>
    <n v="1939140"/>
    <n v="825741"/>
    <n v="4511157"/>
  </r>
  <r>
    <s v="Shampoo"/>
    <x v="4"/>
    <s v="HealthMax"/>
    <x v="24"/>
    <x v="1"/>
    <x v="2"/>
    <x v="5"/>
    <n v="71547"/>
    <n v="391062"/>
    <n v="426146"/>
    <n v="2330202"/>
    <n v="840294"/>
    <n v="4591818"/>
  </r>
  <r>
    <s v="Shampoo"/>
    <x v="4"/>
    <s v="HealthMax"/>
    <x v="24"/>
    <x v="1"/>
    <x v="2"/>
    <x v="6"/>
    <n v="73325"/>
    <n v="400561"/>
    <n v="499471"/>
    <n v="2730763"/>
    <n v="847182"/>
    <n v="4631102"/>
  </r>
  <r>
    <s v="Shampoo"/>
    <x v="4"/>
    <s v="HealthMax"/>
    <x v="24"/>
    <x v="1"/>
    <x v="2"/>
    <x v="7"/>
    <n v="64715"/>
    <n v="352359"/>
    <n v="564186"/>
    <n v="3083122"/>
    <n v="846608"/>
    <n v="4627378"/>
  </r>
  <r>
    <s v="Shampoo"/>
    <x v="4"/>
    <s v="HealthMax"/>
    <x v="24"/>
    <x v="1"/>
    <x v="2"/>
    <x v="8"/>
    <n v="73500"/>
    <n v="403186"/>
    <n v="637686"/>
    <n v="3486308"/>
    <n v="857941"/>
    <n v="4690966"/>
  </r>
  <r>
    <s v="Shampoo"/>
    <x v="4"/>
    <s v="HealthMax"/>
    <x v="24"/>
    <x v="1"/>
    <x v="2"/>
    <x v="9"/>
    <n v="73787"/>
    <n v="405993"/>
    <n v="711473"/>
    <n v="3892301"/>
    <n v="849219"/>
    <n v="4645298"/>
  </r>
  <r>
    <s v="Shampoo"/>
    <x v="4"/>
    <s v="HealthMax"/>
    <x v="24"/>
    <x v="1"/>
    <x v="2"/>
    <x v="10"/>
    <n v="61943"/>
    <n v="340382"/>
    <n v="773416"/>
    <n v="4232683"/>
    <n v="841463"/>
    <n v="4604684"/>
  </r>
  <r>
    <s v="Shampoo"/>
    <x v="4"/>
    <s v="HealthMax"/>
    <x v="24"/>
    <x v="1"/>
    <x v="2"/>
    <x v="11"/>
    <n v="69545"/>
    <n v="382683"/>
    <n v="842961"/>
    <n v="4615366"/>
    <n v="842961"/>
    <n v="4615366"/>
  </r>
  <r>
    <s v="Shampoo"/>
    <x v="4"/>
    <s v="HealthMax"/>
    <x v="24"/>
    <x v="1"/>
    <x v="3"/>
    <x v="0"/>
    <n v="60753"/>
    <n v="337722"/>
    <n v="60753"/>
    <n v="337722"/>
    <n v="834470"/>
    <n v="4575305"/>
  </r>
  <r>
    <s v="Shampoo"/>
    <x v="4"/>
    <s v="HealthMax"/>
    <x v="24"/>
    <x v="1"/>
    <x v="3"/>
    <x v="1"/>
    <n v="64960"/>
    <n v="360402"/>
    <n v="125713"/>
    <n v="698124"/>
    <n v="834617"/>
    <n v="4579085"/>
  </r>
  <r>
    <s v="Shampoo"/>
    <x v="4"/>
    <s v="HealthMax"/>
    <x v="24"/>
    <x v="1"/>
    <x v="3"/>
    <x v="2"/>
    <n v="71162"/>
    <n v="395864"/>
    <n v="196875"/>
    <n v="1093988"/>
    <n v="822388"/>
    <n v="4519921"/>
  </r>
  <r>
    <s v="Shampoo"/>
    <x v="4"/>
    <s v="HealthMax"/>
    <x v="24"/>
    <x v="1"/>
    <x v="3"/>
    <x v="3"/>
    <n v="73143"/>
    <n v="406672"/>
    <n v="270018"/>
    <n v="1500660"/>
    <n v="827274"/>
    <n v="4552842"/>
  </r>
  <r>
    <s v="Shampoo"/>
    <x v="4"/>
    <s v="HealthMax"/>
    <x v="24"/>
    <x v="1"/>
    <x v="3"/>
    <x v="4"/>
    <n v="70518"/>
    <n v="399490"/>
    <n v="340536"/>
    <n v="1900150"/>
    <n v="828898"/>
    <n v="4576376"/>
  </r>
  <r>
    <s v="Shampoo"/>
    <x v="4"/>
    <s v="HealthMax"/>
    <x v="24"/>
    <x v="1"/>
    <x v="3"/>
    <x v="5"/>
    <n v="75271"/>
    <n v="422240"/>
    <n v="415807"/>
    <n v="2322390"/>
    <n v="832622"/>
    <n v="4607554"/>
  </r>
  <r>
    <s v="Shampoo"/>
    <x v="4"/>
    <s v="HealthMax"/>
    <x v="24"/>
    <x v="1"/>
    <x v="3"/>
    <x v="6"/>
    <n v="79156"/>
    <n v="446579"/>
    <n v="494963"/>
    <n v="2768969"/>
    <n v="838453"/>
    <n v="4653572"/>
  </r>
  <r>
    <s v="Shampoo"/>
    <x v="4"/>
    <s v="HealthMax"/>
    <x v="24"/>
    <x v="1"/>
    <x v="3"/>
    <x v="7"/>
    <n v="66822"/>
    <n v="378357"/>
    <n v="561785"/>
    <n v="3147326"/>
    <n v="840560"/>
    <n v="4679570"/>
  </r>
  <r>
    <s v="Shampoo"/>
    <x v="4"/>
    <s v="HealthMax"/>
    <x v="24"/>
    <x v="1"/>
    <x v="3"/>
    <x v="8"/>
    <n v="75292"/>
    <n v="424802"/>
    <n v="637077"/>
    <n v="3572128"/>
    <n v="842352"/>
    <n v="4701186"/>
  </r>
  <r>
    <s v="Shampoo"/>
    <x v="4"/>
    <s v="HealthMax"/>
    <x v="24"/>
    <x v="1"/>
    <x v="3"/>
    <x v="9"/>
    <n v="75992"/>
    <n v="427805"/>
    <n v="713069"/>
    <n v="3999933"/>
    <n v="844557"/>
    <n v="4722998"/>
  </r>
  <r>
    <s v="Shampoo"/>
    <x v="4"/>
    <s v="HealthMax"/>
    <x v="24"/>
    <x v="1"/>
    <x v="3"/>
    <x v="10"/>
    <n v="70077"/>
    <n v="395276"/>
    <n v="783146"/>
    <n v="4395209"/>
    <n v="852691"/>
    <n v="4777892"/>
  </r>
  <r>
    <s v="Shampoo"/>
    <x v="4"/>
    <s v="HealthMax"/>
    <x v="24"/>
    <x v="1"/>
    <x v="3"/>
    <x v="11"/>
    <n v="77196"/>
    <n v="434518"/>
    <n v="860342"/>
    <n v="4829727"/>
    <n v="860342"/>
    <n v="4829727"/>
  </r>
  <r>
    <s v="Shampoo"/>
    <x v="4"/>
    <s v="HealthMax"/>
    <x v="24"/>
    <x v="1"/>
    <x v="4"/>
    <x v="0"/>
    <n v="72968"/>
    <n v="413252"/>
    <n v="72968"/>
    <n v="413252"/>
    <n v="872557"/>
    <n v="4905257"/>
  </r>
  <r>
    <s v="Shampoo"/>
    <x v="4"/>
    <s v="HealthMax"/>
    <x v="24"/>
    <x v="1"/>
    <x v="4"/>
    <x v="1"/>
    <n v="63483"/>
    <n v="356839"/>
    <n v="136451"/>
    <n v="770091"/>
    <n v="871080"/>
    <n v="4901694"/>
  </r>
  <r>
    <s v="Shampoo"/>
    <x v="4"/>
    <s v="HealthMax"/>
    <x v="24"/>
    <x v="1"/>
    <x v="4"/>
    <x v="2"/>
    <n v="74529"/>
    <n v="420735"/>
    <n v="210980"/>
    <n v="1190826"/>
    <n v="874447"/>
    <n v="4926565"/>
  </r>
  <r>
    <s v="Shampoo"/>
    <x v="4"/>
    <s v="HealthMax"/>
    <x v="24"/>
    <x v="1"/>
    <x v="4"/>
    <x v="3"/>
    <n v="65191"/>
    <n v="367745"/>
    <n v="276171"/>
    <n v="1558571"/>
    <n v="866495"/>
    <n v="4887638"/>
  </r>
  <r>
    <s v="Shampoo"/>
    <x v="4"/>
    <s v="HealthMax"/>
    <x v="24"/>
    <x v="1"/>
    <x v="4"/>
    <x v="4"/>
    <n v="78855"/>
    <n v="449694"/>
    <n v="355026"/>
    <n v="2008265"/>
    <n v="874832"/>
    <n v="4937842"/>
  </r>
  <r>
    <s v="Shampoo"/>
    <x v="4"/>
    <s v="HealthMax"/>
    <x v="24"/>
    <x v="1"/>
    <x v="4"/>
    <x v="5"/>
    <n v="75705"/>
    <n v="435057"/>
    <n v="430731"/>
    <n v="2443322"/>
    <n v="875266"/>
    <n v="4950659"/>
  </r>
  <r>
    <s v="Shampoo"/>
    <x v="4"/>
    <s v="HealthMax"/>
    <x v="24"/>
    <x v="1"/>
    <x v="4"/>
    <x v="6"/>
    <n v="76706"/>
    <n v="449722"/>
    <n v="507437"/>
    <n v="2893044"/>
    <n v="872816"/>
    <n v="4953802"/>
  </r>
  <r>
    <s v="Shampoo"/>
    <x v="4"/>
    <s v="HealthMax"/>
    <x v="24"/>
    <x v="1"/>
    <x v="4"/>
    <x v="7"/>
    <n v="72331"/>
    <n v="424802"/>
    <n v="579768"/>
    <n v="3317846"/>
    <n v="878325"/>
    <n v="5000247"/>
  </r>
  <r>
    <s v="Shampoo"/>
    <x v="4"/>
    <s v="HealthMax"/>
    <x v="24"/>
    <x v="1"/>
    <x v="4"/>
    <x v="8"/>
    <n v="76125"/>
    <n v="471324"/>
    <n v="655893"/>
    <n v="3789170"/>
    <n v="879158"/>
    <n v="5046769"/>
  </r>
  <r>
    <s v="Shampoo"/>
    <x v="4"/>
    <s v="HealthMax"/>
    <x v="24"/>
    <x v="1"/>
    <x v="4"/>
    <x v="9"/>
    <n v="79093"/>
    <n v="490252"/>
    <n v="734986"/>
    <n v="4279422"/>
    <n v="882259"/>
    <n v="5109216"/>
  </r>
  <r>
    <s v="Shampoo"/>
    <x v="4"/>
    <s v="HealthMax"/>
    <x v="24"/>
    <x v="1"/>
    <x v="4"/>
    <x v="10"/>
    <n v="74137"/>
    <n v="458696"/>
    <n v="809123"/>
    <n v="4738118"/>
    <n v="886319"/>
    <n v="5172636"/>
  </r>
  <r>
    <s v="Shampoo"/>
    <x v="4"/>
    <s v="HealthMax"/>
    <x v="24"/>
    <x v="1"/>
    <x v="4"/>
    <x v="11"/>
    <n v="79856"/>
    <n v="495992"/>
    <n v="888979"/>
    <n v="5234110"/>
    <n v="888979"/>
    <n v="5234110"/>
  </r>
  <r>
    <s v="Shampoo"/>
    <x v="4"/>
    <s v="HealthMax"/>
    <x v="24"/>
    <x v="1"/>
    <x v="5"/>
    <x v="0"/>
    <n v="78778"/>
    <n v="485422"/>
    <n v="78778"/>
    <n v="485422"/>
    <n v="894789"/>
    <n v="5306280"/>
  </r>
  <r>
    <s v="Shampoo"/>
    <x v="4"/>
    <s v="HealthMax"/>
    <x v="24"/>
    <x v="1"/>
    <x v="5"/>
    <x v="1"/>
    <n v="79765"/>
    <n v="499037"/>
    <n v="158543"/>
    <n v="984459"/>
    <n v="911071"/>
    <n v="5448478"/>
  </r>
  <r>
    <s v="Shampoo"/>
    <x v="4"/>
    <s v="HealthMax"/>
    <x v="24"/>
    <x v="1"/>
    <x v="5"/>
    <x v="2"/>
    <n v="84665"/>
    <n v="539196"/>
    <n v="243208"/>
    <n v="1523655"/>
    <n v="921207"/>
    <n v="5566939"/>
  </r>
  <r>
    <s v="Shampoo"/>
    <x v="4"/>
    <s v="HealthMax"/>
    <x v="24"/>
    <x v="2"/>
    <x v="0"/>
    <x v="0"/>
    <n v="46613"/>
    <n v="251013"/>
    <n v="46613"/>
    <n v="251013"/>
    <n v="46613"/>
    <n v="251013"/>
  </r>
  <r>
    <s v="Shampoo"/>
    <x v="4"/>
    <s v="HealthMax"/>
    <x v="24"/>
    <x v="2"/>
    <x v="0"/>
    <x v="1"/>
    <n v="43512"/>
    <n v="232841"/>
    <n v="90125"/>
    <n v="483854"/>
    <n v="90125"/>
    <n v="483854"/>
  </r>
  <r>
    <s v="Shampoo"/>
    <x v="4"/>
    <s v="HealthMax"/>
    <x v="24"/>
    <x v="2"/>
    <x v="0"/>
    <x v="2"/>
    <n v="56154"/>
    <n v="301560"/>
    <n v="146279"/>
    <n v="785414"/>
    <n v="146279"/>
    <n v="785414"/>
  </r>
  <r>
    <s v="Shampoo"/>
    <x v="4"/>
    <s v="HealthMax"/>
    <x v="24"/>
    <x v="2"/>
    <x v="0"/>
    <x v="3"/>
    <n v="50757"/>
    <n v="271964"/>
    <n v="197036"/>
    <n v="1057378"/>
    <n v="197036"/>
    <n v="1057378"/>
  </r>
  <r>
    <s v="Shampoo"/>
    <x v="4"/>
    <s v="HealthMax"/>
    <x v="24"/>
    <x v="2"/>
    <x v="0"/>
    <x v="4"/>
    <n v="51786"/>
    <n v="277767"/>
    <n v="248822"/>
    <n v="1335145"/>
    <n v="248822"/>
    <n v="1335145"/>
  </r>
  <r>
    <s v="Shampoo"/>
    <x v="4"/>
    <s v="HealthMax"/>
    <x v="24"/>
    <x v="2"/>
    <x v="0"/>
    <x v="5"/>
    <n v="52157"/>
    <n v="281897"/>
    <n v="300979"/>
    <n v="1617042"/>
    <n v="300979"/>
    <n v="1617042"/>
  </r>
  <r>
    <s v="Shampoo"/>
    <x v="4"/>
    <s v="HealthMax"/>
    <x v="24"/>
    <x v="2"/>
    <x v="0"/>
    <x v="6"/>
    <n v="48636"/>
    <n v="260554"/>
    <n v="349615"/>
    <n v="1877596"/>
    <n v="349615"/>
    <n v="1877596"/>
  </r>
  <r>
    <s v="Shampoo"/>
    <x v="4"/>
    <s v="HealthMax"/>
    <x v="24"/>
    <x v="2"/>
    <x v="0"/>
    <x v="7"/>
    <n v="47999"/>
    <n v="257936"/>
    <n v="397614"/>
    <n v="2135532"/>
    <n v="397614"/>
    <n v="2135532"/>
  </r>
  <r>
    <s v="Shampoo"/>
    <x v="4"/>
    <s v="HealthMax"/>
    <x v="24"/>
    <x v="2"/>
    <x v="0"/>
    <x v="8"/>
    <n v="51156"/>
    <n v="276787"/>
    <n v="448770"/>
    <n v="2412319"/>
    <n v="448770"/>
    <n v="2412319"/>
  </r>
  <r>
    <s v="Shampoo"/>
    <x v="4"/>
    <s v="HealthMax"/>
    <x v="24"/>
    <x v="2"/>
    <x v="0"/>
    <x v="9"/>
    <n v="60396"/>
    <n v="327264"/>
    <n v="509166"/>
    <n v="2739583"/>
    <n v="509166"/>
    <n v="2739583"/>
  </r>
  <r>
    <s v="Shampoo"/>
    <x v="4"/>
    <s v="HealthMax"/>
    <x v="24"/>
    <x v="2"/>
    <x v="0"/>
    <x v="10"/>
    <n v="46935"/>
    <n v="253617"/>
    <n v="556101"/>
    <n v="2993200"/>
    <n v="556101"/>
    <n v="2993200"/>
  </r>
  <r>
    <s v="Shampoo"/>
    <x v="4"/>
    <s v="HealthMax"/>
    <x v="24"/>
    <x v="2"/>
    <x v="0"/>
    <x v="11"/>
    <n v="46879"/>
    <n v="252623"/>
    <n v="602980"/>
    <n v="3245823"/>
    <n v="602980"/>
    <n v="3245823"/>
  </r>
  <r>
    <s v="Shampoo"/>
    <x v="4"/>
    <s v="HealthMax"/>
    <x v="24"/>
    <x v="2"/>
    <x v="1"/>
    <x v="0"/>
    <n v="47425"/>
    <n v="256823"/>
    <n v="47425"/>
    <n v="256823"/>
    <n v="603792"/>
    <n v="3251633"/>
  </r>
  <r>
    <s v="Shampoo"/>
    <x v="4"/>
    <s v="HealthMax"/>
    <x v="24"/>
    <x v="2"/>
    <x v="1"/>
    <x v="1"/>
    <n v="44982"/>
    <n v="243061"/>
    <n v="92407"/>
    <n v="499884"/>
    <n v="605262"/>
    <n v="3261853"/>
  </r>
  <r>
    <s v="Shampoo"/>
    <x v="4"/>
    <s v="HealthMax"/>
    <x v="24"/>
    <x v="2"/>
    <x v="1"/>
    <x v="2"/>
    <n v="50260"/>
    <n v="272489"/>
    <n v="142667"/>
    <n v="772373"/>
    <n v="599368"/>
    <n v="3232782"/>
  </r>
  <r>
    <s v="Shampoo"/>
    <x v="4"/>
    <s v="HealthMax"/>
    <x v="24"/>
    <x v="2"/>
    <x v="1"/>
    <x v="3"/>
    <n v="48405"/>
    <n v="264166"/>
    <n v="191072"/>
    <n v="1036539"/>
    <n v="597016"/>
    <n v="3224984"/>
  </r>
  <r>
    <s v="Shampoo"/>
    <x v="4"/>
    <s v="HealthMax"/>
    <x v="24"/>
    <x v="2"/>
    <x v="1"/>
    <x v="4"/>
    <n v="51275"/>
    <n v="279909"/>
    <n v="242347"/>
    <n v="1316448"/>
    <n v="596505"/>
    <n v="3227126"/>
  </r>
  <r>
    <s v="Shampoo"/>
    <x v="4"/>
    <s v="HealthMax"/>
    <x v="24"/>
    <x v="2"/>
    <x v="1"/>
    <x v="5"/>
    <n v="47999"/>
    <n v="260848"/>
    <n v="290346"/>
    <n v="1577296"/>
    <n v="592347"/>
    <n v="3206077"/>
  </r>
  <r>
    <s v="Shampoo"/>
    <x v="4"/>
    <s v="HealthMax"/>
    <x v="24"/>
    <x v="2"/>
    <x v="1"/>
    <x v="6"/>
    <n v="46053"/>
    <n v="250761"/>
    <n v="336399"/>
    <n v="1828057"/>
    <n v="589764"/>
    <n v="3196284"/>
  </r>
  <r>
    <s v="Shampoo"/>
    <x v="4"/>
    <s v="HealthMax"/>
    <x v="24"/>
    <x v="2"/>
    <x v="1"/>
    <x v="7"/>
    <n v="38556"/>
    <n v="208978"/>
    <n v="374955"/>
    <n v="2037035"/>
    <n v="580321"/>
    <n v="3147326"/>
  </r>
  <r>
    <s v="Shampoo"/>
    <x v="4"/>
    <s v="HealthMax"/>
    <x v="24"/>
    <x v="2"/>
    <x v="1"/>
    <x v="8"/>
    <n v="45052"/>
    <n v="244804"/>
    <n v="420007"/>
    <n v="2281839"/>
    <n v="574217"/>
    <n v="3115343"/>
  </r>
  <r>
    <s v="Shampoo"/>
    <x v="4"/>
    <s v="HealthMax"/>
    <x v="24"/>
    <x v="2"/>
    <x v="1"/>
    <x v="9"/>
    <n v="51086"/>
    <n v="279139"/>
    <n v="471093"/>
    <n v="2560978"/>
    <n v="564907"/>
    <n v="3067218"/>
  </r>
  <r>
    <s v="Shampoo"/>
    <x v="4"/>
    <s v="HealthMax"/>
    <x v="24"/>
    <x v="2"/>
    <x v="1"/>
    <x v="10"/>
    <n v="46823"/>
    <n v="254212"/>
    <n v="517916"/>
    <n v="2815190"/>
    <n v="564795"/>
    <n v="3067813"/>
  </r>
  <r>
    <s v="Shampoo"/>
    <x v="4"/>
    <s v="HealthMax"/>
    <x v="24"/>
    <x v="2"/>
    <x v="1"/>
    <x v="11"/>
    <n v="44107"/>
    <n v="239001"/>
    <n v="562023"/>
    <n v="3054191"/>
    <n v="562023"/>
    <n v="3054191"/>
  </r>
  <r>
    <s v="Shampoo"/>
    <x v="4"/>
    <s v="HealthMax"/>
    <x v="24"/>
    <x v="2"/>
    <x v="2"/>
    <x v="0"/>
    <n v="44968"/>
    <n v="244916"/>
    <n v="44968"/>
    <n v="244916"/>
    <n v="559566"/>
    <n v="3042284"/>
  </r>
  <r>
    <s v="Shampoo"/>
    <x v="4"/>
    <s v="HealthMax"/>
    <x v="24"/>
    <x v="2"/>
    <x v="2"/>
    <x v="1"/>
    <n v="41657"/>
    <n v="225435"/>
    <n v="86625"/>
    <n v="470351"/>
    <n v="556241"/>
    <n v="3024658"/>
  </r>
  <r>
    <s v="Shampoo"/>
    <x v="4"/>
    <s v="HealthMax"/>
    <x v="24"/>
    <x v="2"/>
    <x v="2"/>
    <x v="2"/>
    <n v="50099"/>
    <n v="271544"/>
    <n v="136724"/>
    <n v="741895"/>
    <n v="556080"/>
    <n v="3023713"/>
  </r>
  <r>
    <s v="Shampoo"/>
    <x v="4"/>
    <s v="HealthMax"/>
    <x v="24"/>
    <x v="2"/>
    <x v="2"/>
    <x v="3"/>
    <n v="42385"/>
    <n v="230706"/>
    <n v="179109"/>
    <n v="972601"/>
    <n v="550060"/>
    <n v="2990253"/>
  </r>
  <r>
    <s v="Shampoo"/>
    <x v="4"/>
    <s v="HealthMax"/>
    <x v="24"/>
    <x v="2"/>
    <x v="2"/>
    <x v="4"/>
    <n v="34356"/>
    <n v="185913"/>
    <n v="213465"/>
    <n v="1158514"/>
    <n v="533141"/>
    <n v="2896257"/>
  </r>
  <r>
    <s v="Shampoo"/>
    <x v="4"/>
    <s v="HealthMax"/>
    <x v="24"/>
    <x v="2"/>
    <x v="2"/>
    <x v="5"/>
    <n v="40103"/>
    <n v="216986"/>
    <n v="253568"/>
    <n v="1375500"/>
    <n v="525245"/>
    <n v="2852395"/>
  </r>
  <r>
    <s v="Shampoo"/>
    <x v="4"/>
    <s v="HealthMax"/>
    <x v="24"/>
    <x v="2"/>
    <x v="2"/>
    <x v="6"/>
    <n v="41909"/>
    <n v="228676"/>
    <n v="295477"/>
    <n v="1604176"/>
    <n v="521101"/>
    <n v="2830310"/>
  </r>
  <r>
    <s v="Shampoo"/>
    <x v="4"/>
    <s v="HealthMax"/>
    <x v="24"/>
    <x v="2"/>
    <x v="2"/>
    <x v="7"/>
    <n v="31402"/>
    <n v="170520"/>
    <n v="326879"/>
    <n v="1774696"/>
    <n v="513947"/>
    <n v="2791852"/>
  </r>
  <r>
    <s v="Shampoo"/>
    <x v="4"/>
    <s v="HealthMax"/>
    <x v="24"/>
    <x v="2"/>
    <x v="2"/>
    <x v="8"/>
    <n v="37485"/>
    <n v="203798"/>
    <n v="364364"/>
    <n v="1978494"/>
    <n v="506380"/>
    <n v="2750846"/>
  </r>
  <r>
    <s v="Shampoo"/>
    <x v="4"/>
    <s v="HealthMax"/>
    <x v="24"/>
    <x v="2"/>
    <x v="2"/>
    <x v="9"/>
    <n v="43435"/>
    <n v="237013"/>
    <n v="407799"/>
    <n v="2215507"/>
    <n v="498729"/>
    <n v="2708720"/>
  </r>
  <r>
    <s v="Shampoo"/>
    <x v="4"/>
    <s v="HealthMax"/>
    <x v="24"/>
    <x v="2"/>
    <x v="2"/>
    <x v="10"/>
    <n v="37849"/>
    <n v="206983"/>
    <n v="445648"/>
    <n v="2422490"/>
    <n v="489755"/>
    <n v="2661491"/>
  </r>
  <r>
    <s v="Shampoo"/>
    <x v="4"/>
    <s v="HealthMax"/>
    <x v="24"/>
    <x v="2"/>
    <x v="2"/>
    <x v="11"/>
    <n v="39466"/>
    <n v="217224"/>
    <n v="485114"/>
    <n v="2639714"/>
    <n v="485114"/>
    <n v="2639714"/>
  </r>
  <r>
    <s v="Shampoo"/>
    <x v="4"/>
    <s v="HealthMax"/>
    <x v="24"/>
    <x v="2"/>
    <x v="3"/>
    <x v="0"/>
    <n v="38584"/>
    <n v="212002"/>
    <n v="38584"/>
    <n v="212002"/>
    <n v="478730"/>
    <n v="2606800"/>
  </r>
  <r>
    <s v="Shampoo"/>
    <x v="4"/>
    <s v="HealthMax"/>
    <x v="24"/>
    <x v="2"/>
    <x v="3"/>
    <x v="1"/>
    <n v="37751"/>
    <n v="209251"/>
    <n v="76335"/>
    <n v="421253"/>
    <n v="474824"/>
    <n v="2590616"/>
  </r>
  <r>
    <s v="Shampoo"/>
    <x v="4"/>
    <s v="HealthMax"/>
    <x v="24"/>
    <x v="2"/>
    <x v="3"/>
    <x v="2"/>
    <n v="41132"/>
    <n v="226744"/>
    <n v="117467"/>
    <n v="647997"/>
    <n v="465857"/>
    <n v="2545816"/>
  </r>
  <r>
    <s v="Shampoo"/>
    <x v="4"/>
    <s v="HealthMax"/>
    <x v="24"/>
    <x v="2"/>
    <x v="3"/>
    <x v="3"/>
    <n v="37947"/>
    <n v="209440"/>
    <n v="155414"/>
    <n v="857437"/>
    <n v="461419"/>
    <n v="2524550"/>
  </r>
  <r>
    <s v="Shampoo"/>
    <x v="4"/>
    <s v="HealthMax"/>
    <x v="24"/>
    <x v="2"/>
    <x v="3"/>
    <x v="4"/>
    <n v="38185"/>
    <n v="214137"/>
    <n v="193599"/>
    <n v="1071574"/>
    <n v="465248"/>
    <n v="2552774"/>
  </r>
  <r>
    <s v="Shampoo"/>
    <x v="4"/>
    <s v="HealthMax"/>
    <x v="24"/>
    <x v="2"/>
    <x v="3"/>
    <x v="5"/>
    <n v="46641"/>
    <n v="261331"/>
    <n v="240240"/>
    <n v="1332905"/>
    <n v="471786"/>
    <n v="2597119"/>
  </r>
  <r>
    <s v="Shampoo"/>
    <x v="4"/>
    <s v="HealthMax"/>
    <x v="24"/>
    <x v="2"/>
    <x v="3"/>
    <x v="6"/>
    <n v="41629"/>
    <n v="233324"/>
    <n v="281869"/>
    <n v="1566229"/>
    <n v="471506"/>
    <n v="2601767"/>
  </r>
  <r>
    <s v="Shampoo"/>
    <x v="4"/>
    <s v="HealthMax"/>
    <x v="24"/>
    <x v="2"/>
    <x v="3"/>
    <x v="7"/>
    <n v="37051"/>
    <n v="206087"/>
    <n v="318920"/>
    <n v="1772316"/>
    <n v="477155"/>
    <n v="2637334"/>
  </r>
  <r>
    <s v="Shampoo"/>
    <x v="4"/>
    <s v="HealthMax"/>
    <x v="24"/>
    <x v="2"/>
    <x v="3"/>
    <x v="8"/>
    <n v="41209"/>
    <n v="229915"/>
    <n v="360129"/>
    <n v="2002231"/>
    <n v="480879"/>
    <n v="2663451"/>
  </r>
  <r>
    <s v="Shampoo"/>
    <x v="4"/>
    <s v="HealthMax"/>
    <x v="24"/>
    <x v="2"/>
    <x v="3"/>
    <x v="9"/>
    <n v="44849"/>
    <n v="250404"/>
    <n v="404978"/>
    <n v="2252635"/>
    <n v="482293"/>
    <n v="2676842"/>
  </r>
  <r>
    <s v="Shampoo"/>
    <x v="4"/>
    <s v="HealthMax"/>
    <x v="24"/>
    <x v="2"/>
    <x v="3"/>
    <x v="10"/>
    <n v="44828"/>
    <n v="251580"/>
    <n v="449806"/>
    <n v="2504215"/>
    <n v="489272"/>
    <n v="2721439"/>
  </r>
  <r>
    <s v="Shampoo"/>
    <x v="4"/>
    <s v="HealthMax"/>
    <x v="24"/>
    <x v="2"/>
    <x v="3"/>
    <x v="11"/>
    <n v="44464"/>
    <n v="248416"/>
    <n v="494270"/>
    <n v="2752631"/>
    <n v="494270"/>
    <n v="2752631"/>
  </r>
  <r>
    <s v="Shampoo"/>
    <x v="4"/>
    <s v="HealthMax"/>
    <x v="24"/>
    <x v="2"/>
    <x v="4"/>
    <x v="0"/>
    <n v="38724"/>
    <n v="217056"/>
    <n v="38724"/>
    <n v="217056"/>
    <n v="494410"/>
    <n v="2757685"/>
  </r>
  <r>
    <s v="Shampoo"/>
    <x v="4"/>
    <s v="HealthMax"/>
    <x v="24"/>
    <x v="2"/>
    <x v="4"/>
    <x v="1"/>
    <n v="40719"/>
    <n v="227038"/>
    <n v="79443"/>
    <n v="444094"/>
    <n v="497378"/>
    <n v="2775472"/>
  </r>
  <r>
    <s v="Shampoo"/>
    <x v="4"/>
    <s v="HealthMax"/>
    <x v="24"/>
    <x v="2"/>
    <x v="4"/>
    <x v="2"/>
    <n v="46851"/>
    <n v="260554"/>
    <n v="126294"/>
    <n v="704648"/>
    <n v="503097"/>
    <n v="2809282"/>
  </r>
  <r>
    <s v="Shampoo"/>
    <x v="4"/>
    <s v="HealthMax"/>
    <x v="24"/>
    <x v="2"/>
    <x v="4"/>
    <x v="3"/>
    <n v="41825"/>
    <n v="233744"/>
    <n v="168119"/>
    <n v="938392"/>
    <n v="506975"/>
    <n v="2833586"/>
  </r>
  <r>
    <s v="Shampoo"/>
    <x v="4"/>
    <s v="HealthMax"/>
    <x v="24"/>
    <x v="2"/>
    <x v="4"/>
    <x v="4"/>
    <n v="43246"/>
    <n v="243439"/>
    <n v="211365"/>
    <n v="1181831"/>
    <n v="512036"/>
    <n v="2862888"/>
  </r>
  <r>
    <s v="Shampoo"/>
    <x v="4"/>
    <s v="HealthMax"/>
    <x v="24"/>
    <x v="2"/>
    <x v="4"/>
    <x v="5"/>
    <n v="45185"/>
    <n v="255948"/>
    <n v="256550"/>
    <n v="1437779"/>
    <n v="510580"/>
    <n v="2857505"/>
  </r>
  <r>
    <s v="Shampoo"/>
    <x v="4"/>
    <s v="HealthMax"/>
    <x v="24"/>
    <x v="2"/>
    <x v="4"/>
    <x v="6"/>
    <n v="41930"/>
    <n v="236677"/>
    <n v="298480"/>
    <n v="1674456"/>
    <n v="510881"/>
    <n v="2860858"/>
  </r>
  <r>
    <s v="Shampoo"/>
    <x v="4"/>
    <s v="HealthMax"/>
    <x v="24"/>
    <x v="2"/>
    <x v="4"/>
    <x v="7"/>
    <n v="37975"/>
    <n v="219023"/>
    <n v="336455"/>
    <n v="1893479"/>
    <n v="511805"/>
    <n v="2873794"/>
  </r>
  <r>
    <s v="Shampoo"/>
    <x v="4"/>
    <s v="HealthMax"/>
    <x v="24"/>
    <x v="2"/>
    <x v="4"/>
    <x v="8"/>
    <n v="43960"/>
    <n v="268142"/>
    <n v="380415"/>
    <n v="2161621"/>
    <n v="514556"/>
    <n v="2912021"/>
  </r>
  <r>
    <s v="Shampoo"/>
    <x v="4"/>
    <s v="HealthMax"/>
    <x v="24"/>
    <x v="2"/>
    <x v="4"/>
    <x v="9"/>
    <n v="45598"/>
    <n v="281169"/>
    <n v="426013"/>
    <n v="2442790"/>
    <n v="515305"/>
    <n v="2942786"/>
  </r>
  <r>
    <s v="Shampoo"/>
    <x v="4"/>
    <s v="HealthMax"/>
    <x v="24"/>
    <x v="2"/>
    <x v="4"/>
    <x v="10"/>
    <n v="46683"/>
    <n v="289331"/>
    <n v="472696"/>
    <n v="2732121"/>
    <n v="517160"/>
    <n v="2980537"/>
  </r>
  <r>
    <s v="Shampoo"/>
    <x v="4"/>
    <s v="HealthMax"/>
    <x v="24"/>
    <x v="2"/>
    <x v="4"/>
    <x v="11"/>
    <n v="46326"/>
    <n v="284382"/>
    <n v="519022"/>
    <n v="3016503"/>
    <n v="519022"/>
    <n v="3016503"/>
  </r>
  <r>
    <s v="Shampoo"/>
    <x v="4"/>
    <s v="HealthMax"/>
    <x v="24"/>
    <x v="2"/>
    <x v="5"/>
    <x v="0"/>
    <n v="49637"/>
    <n v="305865"/>
    <n v="49637"/>
    <n v="305865"/>
    <n v="529935"/>
    <n v="3105312"/>
  </r>
  <r>
    <s v="Shampoo"/>
    <x v="4"/>
    <s v="HealthMax"/>
    <x v="24"/>
    <x v="2"/>
    <x v="5"/>
    <x v="1"/>
    <n v="47831"/>
    <n v="292299"/>
    <n v="97468"/>
    <n v="598164"/>
    <n v="537047"/>
    <n v="3170573"/>
  </r>
  <r>
    <s v="Shampoo"/>
    <x v="4"/>
    <s v="HealthMax"/>
    <x v="24"/>
    <x v="2"/>
    <x v="5"/>
    <x v="2"/>
    <n v="54215"/>
    <n v="340095"/>
    <n v="151683"/>
    <n v="938259"/>
    <n v="544411"/>
    <n v="3250114"/>
  </r>
  <r>
    <m/>
    <x v="5"/>
    <m/>
    <x v="25"/>
    <x v="3"/>
    <x v="6"/>
    <x v="12"/>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s v="Starbust"/>
    <s v="Ultra Soft"/>
    <n v="100"/>
    <x v="0"/>
    <n v="5"/>
    <n v="31"/>
    <n v="9"/>
    <s v="1.156.348"/>
    <n v="35846788"/>
    <n v="22"/>
    <n v="25439656"/>
    <x v="0"/>
    <n v="0.48269255653205118"/>
  </r>
  <r>
    <s v="Starbust"/>
    <s v="Extra Shiny"/>
    <n v="100"/>
    <x v="1"/>
    <n v="5"/>
    <n v="29"/>
    <n v="95"/>
    <n v="693.80899999999997"/>
    <n v="20120.460999999999"/>
    <n v="-66"/>
    <n v="-45791.394"/>
    <x v="1"/>
    <n v="2.7093073886266827E-4"/>
  </r>
  <r>
    <s v="Starbust"/>
    <s v="Strong Hair"/>
    <n v="100"/>
    <x v="2"/>
    <n v="5"/>
    <n v="28"/>
    <n v="1"/>
    <n v="346.904"/>
    <n v="9713.3119999999999"/>
    <n v="27"/>
    <n v="9366.4079999999994"/>
    <x v="2"/>
    <n v="1.3079396127969544E-4"/>
  </r>
  <r>
    <s v="Starbust"/>
    <s v="Ultra Soft"/>
    <n v="150"/>
    <x v="3"/>
    <n v="7"/>
    <n v="35"/>
    <n v="12"/>
    <n v="693.80899999999997"/>
    <n v="24283.314999999999"/>
    <n v="23"/>
    <n v="15957.607"/>
    <x v="3"/>
    <n v="3.2698537448942722E-4"/>
  </r>
  <r>
    <s v="Starbust"/>
    <s v="Strong Hair"/>
    <n v="150"/>
    <x v="4"/>
    <n v="725"/>
    <n v="37"/>
    <n v="13"/>
    <n v="231.27"/>
    <n v="8556.99"/>
    <n v="24"/>
    <n v="5550.4800000000005"/>
    <x v="4"/>
    <n v="1.1522358375091225E-4"/>
  </r>
  <r>
    <s v="Starbust"/>
    <s v="Ultra Soft"/>
    <n v="200"/>
    <x v="5"/>
    <n v="9"/>
    <n v="5"/>
    <n v="15"/>
    <n v="289.08699999999999"/>
    <n v="1445.4349999999999"/>
    <n v="-10"/>
    <n v="-2890.87"/>
    <x v="5"/>
    <n v="1.9463409537582706E-5"/>
  </r>
  <r>
    <s v="Shinez"/>
    <s v="Repair"/>
    <n v="100"/>
    <x v="6"/>
    <n v="6"/>
    <n v="35"/>
    <n v="115"/>
    <s v="1.089.532"/>
    <n v="38133620"/>
    <n v="-80"/>
    <n v="-87162560"/>
    <x v="6"/>
    <n v="0.51348574180821327"/>
  </r>
  <r>
    <s v="Shinez"/>
    <s v="Repair"/>
    <n v="125"/>
    <x v="7"/>
    <n v="7"/>
    <n v="425"/>
    <n v="13"/>
    <n v="466.94200000000001"/>
    <n v="198450.35"/>
    <n v="412"/>
    <n v="192380.10399999999"/>
    <x v="7"/>
    <n v="2.672220082484945E-3"/>
  </r>
  <r>
    <s v="Shinez"/>
    <s v="Repair"/>
    <n v="150"/>
    <x v="8"/>
    <n v="8"/>
    <n v="51"/>
    <n v="15"/>
    <n v="389.11799999999999"/>
    <n v="19845.018"/>
    <n v="36"/>
    <n v="14008.248"/>
    <x v="8"/>
    <n v="2.6722177933611717E-4"/>
  </r>
  <r>
    <s v="Shinez"/>
    <s v="Repair"/>
    <n v="200"/>
    <x v="9"/>
    <n v="10"/>
    <n v="6"/>
    <n v="17"/>
    <n v="233.471"/>
    <n v="1400.826"/>
    <n v="-11"/>
    <n v="-2568.181"/>
    <x v="9"/>
    <n v="1.8862729994011376E-5"/>
  </r>
  <r>
    <s v="ToTal"/>
    <m/>
    <m/>
    <x v="10"/>
    <m/>
    <m/>
    <m/>
    <n v="3344.41"/>
    <n v="74264223.707000017"/>
    <m/>
    <n v="-61536891.597999997"/>
    <x v="10"/>
    <m/>
  </r>
  <r>
    <s v="_Weighted_Avg_Gross_Margin"/>
    <m/>
    <m/>
    <x v="10"/>
    <m/>
    <m/>
    <m/>
    <m/>
    <m/>
    <m/>
    <m/>
    <x v="11"/>
    <m/>
  </r>
  <r>
    <m/>
    <m/>
    <m/>
    <x v="10"/>
    <m/>
    <m/>
    <m/>
    <m/>
    <m/>
    <m/>
    <m/>
    <x v="12"/>
    <m/>
  </r>
  <r>
    <m/>
    <m/>
    <m/>
    <x v="10"/>
    <m/>
    <m/>
    <m/>
    <m/>
    <m/>
    <m/>
    <m/>
    <x v="1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C985CA-8000-414A-9581-98F944CB751C}" name="PivotTable1"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N15" firstHeaderRow="1" firstDataRow="2" firstDataCol="1"/>
  <pivotFields count="13">
    <pivotField showAll="0"/>
    <pivotField showAll="0"/>
    <pivotField showAll="0"/>
    <pivotField axis="axisRow" showAll="0">
      <items count="12">
        <item x="6"/>
        <item x="7"/>
        <item x="8"/>
        <item x="9"/>
        <item x="1"/>
        <item x="2"/>
        <item x="4"/>
        <item x="0"/>
        <item x="3"/>
        <item x="5"/>
        <item x="10"/>
        <item t="default"/>
      </items>
    </pivotField>
    <pivotField showAll="0"/>
    <pivotField showAll="0"/>
    <pivotField showAll="0"/>
    <pivotField showAll="0"/>
    <pivotField showAll="0"/>
    <pivotField showAll="0"/>
    <pivotField showAll="0"/>
    <pivotField axis="axisCol" showAll="0">
      <items count="14">
        <item x="6"/>
        <item x="1"/>
        <item x="5"/>
        <item x="9"/>
        <item x="12"/>
        <item x="11"/>
        <item x="4"/>
        <item x="3"/>
        <item x="8"/>
        <item x="0"/>
        <item x="2"/>
        <item x="7"/>
        <item x="10"/>
        <item t="default"/>
      </items>
    </pivotField>
    <pivotField dataField="1" showAll="0"/>
  </pivotFields>
  <rowFields count="1">
    <field x="3"/>
  </rowFields>
  <rowItems count="11">
    <i>
      <x/>
    </i>
    <i>
      <x v="1"/>
    </i>
    <i>
      <x v="2"/>
    </i>
    <i>
      <x v="3"/>
    </i>
    <i>
      <x v="4"/>
    </i>
    <i>
      <x v="5"/>
    </i>
    <i>
      <x v="6"/>
    </i>
    <i>
      <x v="7"/>
    </i>
    <i>
      <x v="8"/>
    </i>
    <i>
      <x v="9"/>
    </i>
    <i>
      <x v="10"/>
    </i>
  </rowItems>
  <colFields count="1">
    <field x="11"/>
  </colFields>
  <colItems count="13">
    <i>
      <x/>
    </i>
    <i>
      <x v="1"/>
    </i>
    <i>
      <x v="2"/>
    </i>
    <i>
      <x v="3"/>
    </i>
    <i>
      <x v="4"/>
    </i>
    <i>
      <x v="5"/>
    </i>
    <i>
      <x v="6"/>
    </i>
    <i>
      <x v="7"/>
    </i>
    <i>
      <x v="8"/>
    </i>
    <i>
      <x v="9"/>
    </i>
    <i>
      <x v="10"/>
    </i>
    <i>
      <x v="11"/>
    </i>
    <i>
      <x v="12"/>
    </i>
  </colItems>
  <dataFields count="1">
    <dataField name="Sum of Net Sales Contribution" fld="12" baseField="0" baseItem="0" numFmtId="9"/>
  </dataFields>
  <formats count="1">
    <format dxfId="28">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2AC150E-C546-410B-BBEF-051AADAFAAD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2" firstHeaderRow="1" firstDataRow="1" firstDataCol="1"/>
  <pivotFields count="9">
    <pivotField showAll="0"/>
    <pivotField showAll="0"/>
    <pivotField axis="axisRow" showAll="0">
      <items count="19">
        <item x="0"/>
        <item x="1"/>
        <item x="14"/>
        <item x="5"/>
        <item x="15"/>
        <item x="6"/>
        <item x="10"/>
        <item x="2"/>
        <item x="3"/>
        <item x="7"/>
        <item x="8"/>
        <item x="11"/>
        <item x="12"/>
        <item x="13"/>
        <item x="4"/>
        <item x="16"/>
        <item x="9"/>
        <item x="17"/>
        <item t="default"/>
      </items>
    </pivotField>
    <pivotField dataField="1" showAll="0"/>
    <pivotField showAll="0"/>
    <pivotField showAll="0"/>
    <pivotField showAll="0"/>
    <pivotField showAll="0"/>
    <pivotField showAll="0"/>
  </pivotFields>
  <rowFields count="1">
    <field x="2"/>
  </rowFields>
  <rowItems count="19">
    <i>
      <x/>
    </i>
    <i>
      <x v="1"/>
    </i>
    <i>
      <x v="2"/>
    </i>
    <i>
      <x v="3"/>
    </i>
    <i>
      <x v="4"/>
    </i>
    <i>
      <x v="5"/>
    </i>
    <i>
      <x v="6"/>
    </i>
    <i>
      <x v="7"/>
    </i>
    <i>
      <x v="8"/>
    </i>
    <i>
      <x v="9"/>
    </i>
    <i>
      <x v="10"/>
    </i>
    <i>
      <x v="11"/>
    </i>
    <i>
      <x v="12"/>
    </i>
    <i>
      <x v="13"/>
    </i>
    <i>
      <x v="14"/>
    </i>
    <i>
      <x v="15"/>
    </i>
    <i>
      <x v="16"/>
    </i>
    <i>
      <x v="17"/>
    </i>
    <i t="grand">
      <x/>
    </i>
  </rowItems>
  <colItems count="1">
    <i/>
  </colItems>
  <dataFields count="1">
    <dataField name="Count of Brand"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1A211F-CF53-488A-9B08-26D1F413831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7" firstHeaderRow="1" firstDataRow="2" firstDataCol="1" rowPageCount="1" colPageCount="1"/>
  <pivotFields count="9">
    <pivotField showAll="0"/>
    <pivotField showAll="0"/>
    <pivotField axis="axisPage" showAll="0">
      <items count="19">
        <item x="0"/>
        <item x="1"/>
        <item x="14"/>
        <item x="5"/>
        <item x="15"/>
        <item x="6"/>
        <item x="10"/>
        <item x="2"/>
        <item x="3"/>
        <item x="7"/>
        <item x="8"/>
        <item x="11"/>
        <item x="12"/>
        <item x="13"/>
        <item x="4"/>
        <item x="16"/>
        <item x="9"/>
        <item x="17"/>
        <item t="default"/>
      </items>
    </pivotField>
    <pivotField axis="axisRow" showAll="0">
      <items count="27">
        <item x="22"/>
        <item x="15"/>
        <item x="14"/>
        <item x="16"/>
        <item x="10"/>
        <item x="2"/>
        <item x="19"/>
        <item x="20"/>
        <item x="4"/>
        <item x="13"/>
        <item x="1"/>
        <item x="5"/>
        <item x="11"/>
        <item x="12"/>
        <item x="6"/>
        <item x="9"/>
        <item x="0"/>
        <item x="23"/>
        <item x="3"/>
        <item x="24"/>
        <item x="7"/>
        <item x="8"/>
        <item x="21"/>
        <item x="18"/>
        <item x="17"/>
        <item x="25"/>
        <item t="default"/>
      </items>
    </pivotField>
    <pivotField showAll="0"/>
    <pivotField axis="axisCol" showAll="0">
      <items count="8">
        <item x="0"/>
        <item x="1"/>
        <item x="2"/>
        <item x="3"/>
        <item x="4"/>
        <item h="1" x="5"/>
        <item x="6"/>
        <item t="default"/>
      </items>
    </pivotField>
    <pivotField showAll="0"/>
    <pivotField showAll="0"/>
    <pivotField dataField="1" showAll="0"/>
  </pivotFields>
  <rowFields count="1">
    <field x="3"/>
  </rowFields>
  <rowItems count="3">
    <i>
      <x v="18"/>
    </i>
    <i>
      <x v="19"/>
    </i>
    <i t="grand">
      <x/>
    </i>
  </rowItems>
  <colFields count="1">
    <field x="5"/>
  </colFields>
  <colItems count="6">
    <i>
      <x/>
    </i>
    <i>
      <x v="1"/>
    </i>
    <i>
      <x v="2"/>
    </i>
    <i>
      <x v="3"/>
    </i>
    <i>
      <x v="4"/>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1F7841D-A1AD-4E2D-A104-4562A19103E4}"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B11" firstHeaderRow="1" firstDataRow="2" firstDataCol="1"/>
  <pivotFields count="9">
    <pivotField showAll="0"/>
    <pivotField showAll="0"/>
    <pivotField showAll="0"/>
    <pivotField axis="axisCol" showAll="0">
      <items count="27">
        <item x="22"/>
        <item x="15"/>
        <item x="14"/>
        <item x="16"/>
        <item x="10"/>
        <item x="2"/>
        <item x="19"/>
        <item x="20"/>
        <item x="4"/>
        <item x="13"/>
        <item x="1"/>
        <item x="5"/>
        <item x="11"/>
        <item x="12"/>
        <item x="6"/>
        <item x="9"/>
        <item x="0"/>
        <item x="23"/>
        <item x="3"/>
        <item x="24"/>
        <item x="7"/>
        <item x="8"/>
        <item x="21"/>
        <item x="18"/>
        <item x="17"/>
        <item x="25"/>
        <item t="default"/>
      </items>
    </pivotField>
    <pivotField showAll="0">
      <items count="5">
        <item x="0"/>
        <item x="1"/>
        <item x="2"/>
        <item x="3"/>
        <item t="default"/>
      </items>
    </pivotField>
    <pivotField axis="axisRow" showAll="0">
      <items count="8">
        <item x="0"/>
        <item x="1"/>
        <item x="2"/>
        <item x="3"/>
        <item x="4"/>
        <item x="5"/>
        <item x="6"/>
        <item t="default"/>
      </items>
    </pivotField>
    <pivotField showAll="0"/>
    <pivotField showAll="0"/>
    <pivotField dataField="1" showAll="0"/>
  </pivotFields>
  <rowFields count="1">
    <field x="5"/>
  </rowFields>
  <rowItems count="7">
    <i>
      <x/>
    </i>
    <i>
      <x v="1"/>
    </i>
    <i>
      <x v="2"/>
    </i>
    <i>
      <x v="3"/>
    </i>
    <i>
      <x v="4"/>
    </i>
    <i>
      <x v="5"/>
    </i>
    <i>
      <x v="6"/>
    </i>
  </rowItems>
  <colFields count="1">
    <field x="3"/>
  </colFields>
  <colItems count="27">
    <i>
      <x/>
    </i>
    <i>
      <x v="1"/>
    </i>
    <i>
      <x v="2"/>
    </i>
    <i>
      <x v="3"/>
    </i>
    <i>
      <x v="4"/>
    </i>
    <i>
      <x v="5"/>
    </i>
    <i>
      <x v="6"/>
    </i>
    <i>
      <x v="7"/>
    </i>
    <i>
      <x v="8"/>
    </i>
    <i>
      <x v="9"/>
    </i>
    <i>
      <x v="10"/>
    </i>
    <i>
      <x v="11"/>
    </i>
    <i>
      <x v="12"/>
    </i>
    <i>
      <x v="13"/>
    </i>
    <i>
      <x v="14"/>
    </i>
    <i>
      <x v="15"/>
    </i>
    <i>
      <x v="16"/>
    </i>
    <i>
      <x v="17"/>
    </i>
    <i>
      <x v="18"/>
    </i>
    <i>
      <x v="19"/>
    </i>
    <i>
      <x v="20"/>
    </i>
    <i>
      <x v="21"/>
    </i>
    <i>
      <x v="22"/>
    </i>
    <i>
      <x v="23"/>
    </i>
    <i>
      <x v="24"/>
    </i>
    <i>
      <x v="25"/>
    </i>
    <i t="grand">
      <x/>
    </i>
  </colItems>
  <dataFields count="1">
    <dataField name="Sum of Values Month" fld="8" showDataAs="percentOfCol" baseField="0" baseItem="0" numFmtId="9"/>
  </dataFields>
  <formats count="1">
    <format dxfId="9">
      <pivotArea type="all" dataOnly="0" outline="0" fieldPosition="0"/>
    </format>
  </formats>
  <chartFormats count="2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 chart="0" format="8" series="1">
      <pivotArea type="data" outline="0" fieldPosition="0">
        <references count="2">
          <reference field="4294967294" count="1" selected="0">
            <x v="0"/>
          </reference>
          <reference field="3" count="1" selected="0">
            <x v="8"/>
          </reference>
        </references>
      </pivotArea>
    </chartFormat>
    <chartFormat chart="0" format="9" series="1">
      <pivotArea type="data" outline="0" fieldPosition="0">
        <references count="2">
          <reference field="4294967294" count="1" selected="0">
            <x v="0"/>
          </reference>
          <reference field="3" count="1" selected="0">
            <x v="9"/>
          </reference>
        </references>
      </pivotArea>
    </chartFormat>
    <chartFormat chart="0" format="10" series="1">
      <pivotArea type="data" outline="0" fieldPosition="0">
        <references count="2">
          <reference field="4294967294" count="1" selected="0">
            <x v="0"/>
          </reference>
          <reference field="3" count="1" selected="0">
            <x v="10"/>
          </reference>
        </references>
      </pivotArea>
    </chartFormat>
    <chartFormat chart="0" format="11" series="1">
      <pivotArea type="data" outline="0" fieldPosition="0">
        <references count="2">
          <reference field="4294967294" count="1" selected="0">
            <x v="0"/>
          </reference>
          <reference field="3" count="1" selected="0">
            <x v="11"/>
          </reference>
        </references>
      </pivotArea>
    </chartFormat>
    <chartFormat chart="0" format="12" series="1">
      <pivotArea type="data" outline="0" fieldPosition="0">
        <references count="2">
          <reference field="4294967294" count="1" selected="0">
            <x v="0"/>
          </reference>
          <reference field="3" count="1" selected="0">
            <x v="12"/>
          </reference>
        </references>
      </pivotArea>
    </chartFormat>
    <chartFormat chart="0" format="13" series="1">
      <pivotArea type="data" outline="0" fieldPosition="0">
        <references count="2">
          <reference field="4294967294" count="1" selected="0">
            <x v="0"/>
          </reference>
          <reference field="3" count="1" selected="0">
            <x v="13"/>
          </reference>
        </references>
      </pivotArea>
    </chartFormat>
    <chartFormat chart="0" format="14" series="1">
      <pivotArea type="data" outline="0" fieldPosition="0">
        <references count="2">
          <reference field="4294967294" count="1" selected="0">
            <x v="0"/>
          </reference>
          <reference field="3" count="1" selected="0">
            <x v="14"/>
          </reference>
        </references>
      </pivotArea>
    </chartFormat>
    <chartFormat chart="0" format="15" series="1">
      <pivotArea type="data" outline="0" fieldPosition="0">
        <references count="2">
          <reference field="4294967294" count="1" selected="0">
            <x v="0"/>
          </reference>
          <reference field="3" count="1" selected="0">
            <x v="15"/>
          </reference>
        </references>
      </pivotArea>
    </chartFormat>
    <chartFormat chart="0" format="16" series="1">
      <pivotArea type="data" outline="0" fieldPosition="0">
        <references count="2">
          <reference field="4294967294" count="1" selected="0">
            <x v="0"/>
          </reference>
          <reference field="3" count="1" selected="0">
            <x v="16"/>
          </reference>
        </references>
      </pivotArea>
    </chartFormat>
    <chartFormat chart="0" format="17" series="1">
      <pivotArea type="data" outline="0" fieldPosition="0">
        <references count="2">
          <reference field="4294967294" count="1" selected="0">
            <x v="0"/>
          </reference>
          <reference field="3" count="1" selected="0">
            <x v="17"/>
          </reference>
        </references>
      </pivotArea>
    </chartFormat>
    <chartFormat chart="0" format="18" series="1">
      <pivotArea type="data" outline="0" fieldPosition="0">
        <references count="2">
          <reference field="4294967294" count="1" selected="0">
            <x v="0"/>
          </reference>
          <reference field="3" count="1" selected="0">
            <x v="18"/>
          </reference>
        </references>
      </pivotArea>
    </chartFormat>
    <chartFormat chart="0" format="19" series="1">
      <pivotArea type="data" outline="0" fieldPosition="0">
        <references count="2">
          <reference field="4294967294" count="1" selected="0">
            <x v="0"/>
          </reference>
          <reference field="3" count="1" selected="0">
            <x v="19"/>
          </reference>
        </references>
      </pivotArea>
    </chartFormat>
    <chartFormat chart="0" format="20" series="1">
      <pivotArea type="data" outline="0" fieldPosition="0">
        <references count="2">
          <reference field="4294967294" count="1" selected="0">
            <x v="0"/>
          </reference>
          <reference field="3" count="1" selected="0">
            <x v="20"/>
          </reference>
        </references>
      </pivotArea>
    </chartFormat>
    <chartFormat chart="0" format="21" series="1">
      <pivotArea type="data" outline="0" fieldPosition="0">
        <references count="2">
          <reference field="4294967294" count="1" selected="0">
            <x v="0"/>
          </reference>
          <reference field="3" count="1" selected="0">
            <x v="21"/>
          </reference>
        </references>
      </pivotArea>
    </chartFormat>
    <chartFormat chart="0" format="22" series="1">
      <pivotArea type="data" outline="0" fieldPosition="0">
        <references count="2">
          <reference field="4294967294" count="1" selected="0">
            <x v="0"/>
          </reference>
          <reference field="3" count="1" selected="0">
            <x v="22"/>
          </reference>
        </references>
      </pivotArea>
    </chartFormat>
    <chartFormat chart="0" format="23" series="1">
      <pivotArea type="data" outline="0" fieldPosition="0">
        <references count="2">
          <reference field="4294967294" count="1" selected="0">
            <x v="0"/>
          </reference>
          <reference field="3" count="1" selected="0">
            <x v="23"/>
          </reference>
        </references>
      </pivotArea>
    </chartFormat>
    <chartFormat chart="0" format="24" series="1">
      <pivotArea type="data" outline="0" fieldPosition="0">
        <references count="2">
          <reference field="4294967294" count="1" selected="0">
            <x v="0"/>
          </reference>
          <reference field="3" count="1" selected="0">
            <x v="24"/>
          </reference>
        </references>
      </pivotArea>
    </chartFormat>
    <chartFormat chart="0" format="25" series="1">
      <pivotArea type="data" outline="0" fieldPosition="0">
        <references count="2">
          <reference field="4294967294" count="1" selected="0">
            <x v="0"/>
          </reference>
          <reference field="3" count="1" selected="0">
            <x v="2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923923-EB87-4B15-8FDD-3FFD344AA22B}" name="PivotTable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159" firstHeaderRow="1" firstDataRow="1" firstDataCol="1"/>
  <pivotFields count="13">
    <pivotField showAll="0"/>
    <pivotField showAll="0"/>
    <pivotField showAll="0"/>
    <pivotField axis="axisRow" showAll="0" sortType="descending">
      <items count="27">
        <item x="25"/>
        <item x="17"/>
        <item x="18"/>
        <item x="21"/>
        <item x="8"/>
        <item x="7"/>
        <item x="24"/>
        <item x="3"/>
        <item x="23"/>
        <item x="0"/>
        <item x="9"/>
        <item x="6"/>
        <item x="12"/>
        <item x="11"/>
        <item x="5"/>
        <item x="1"/>
        <item x="13"/>
        <item x="4"/>
        <item x="20"/>
        <item x="19"/>
        <item x="2"/>
        <item x="10"/>
        <item x="16"/>
        <item x="14"/>
        <item x="15"/>
        <item x="22"/>
        <item t="default"/>
      </items>
    </pivotField>
    <pivotField showAll="0">
      <items count="5">
        <item x="0"/>
        <item x="1"/>
        <item x="2"/>
        <item x="3"/>
        <item t="default"/>
      </items>
    </pivotField>
    <pivotField axis="axisRow" showAll="0">
      <items count="8">
        <item x="0"/>
        <item x="1"/>
        <item x="2"/>
        <item x="3"/>
        <item x="4"/>
        <item x="5"/>
        <item x="6"/>
        <item t="default"/>
      </items>
    </pivotField>
    <pivotField showAll="0"/>
    <pivotField showAll="0"/>
    <pivotField dataField="1" showAll="0"/>
    <pivotField showAll="0"/>
    <pivotField showAll="0"/>
    <pivotField showAll="0"/>
    <pivotField showAll="0"/>
  </pivotFields>
  <rowFields count="2">
    <field x="5"/>
    <field x="3"/>
  </rowFields>
  <rowItems count="156">
    <i>
      <x/>
    </i>
    <i r="1">
      <x v="1"/>
    </i>
    <i r="1">
      <x v="2"/>
    </i>
    <i r="1">
      <x v="3"/>
    </i>
    <i r="1">
      <x v="4"/>
    </i>
    <i r="1">
      <x v="5"/>
    </i>
    <i r="1">
      <x v="6"/>
    </i>
    <i r="1">
      <x v="7"/>
    </i>
    <i r="1">
      <x v="8"/>
    </i>
    <i r="1">
      <x v="9"/>
    </i>
    <i r="1">
      <x v="10"/>
    </i>
    <i r="1">
      <x v="11"/>
    </i>
    <i r="1">
      <x v="12"/>
    </i>
    <i r="1">
      <x v="13"/>
    </i>
    <i r="1">
      <x v="14"/>
    </i>
    <i r="1">
      <x v="15"/>
    </i>
    <i r="1">
      <x v="16"/>
    </i>
    <i r="1">
      <x v="17"/>
    </i>
    <i r="1">
      <x v="18"/>
    </i>
    <i r="1">
      <x v="20"/>
    </i>
    <i r="1">
      <x v="21"/>
    </i>
    <i r="1">
      <x v="22"/>
    </i>
    <i r="1">
      <x v="23"/>
    </i>
    <i r="1">
      <x v="24"/>
    </i>
    <i r="1">
      <x v="25"/>
    </i>
    <i>
      <x v="1"/>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x v="2"/>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x v="3"/>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x v="4"/>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x v="5"/>
    </i>
    <i r="1">
      <x v="1"/>
    </i>
    <i r="1">
      <x v="2"/>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x v="6"/>
    </i>
    <i r="1">
      <x/>
    </i>
  </rowItems>
  <colItems count="1">
    <i/>
  </colItems>
  <dataFields count="1">
    <dataField name="Sum of Values Month" fld="8" showDataAs="percentOfCol" baseField="0" baseItem="0" numFmtId="1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F795B17-2765-46CD-8D66-3E965A30934E}"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rowPageCount="1" colPageCount="1"/>
  <pivotFields count="13">
    <pivotField showAll="0"/>
    <pivotField axis="axisRow" showAll="0">
      <items count="7">
        <item x="0"/>
        <item x="1"/>
        <item x="2"/>
        <item x="3"/>
        <item x="4"/>
        <item x="5"/>
        <item t="default"/>
      </items>
    </pivotField>
    <pivotField showAll="0"/>
    <pivotField showAll="0"/>
    <pivotField showAll="0"/>
    <pivotField axis="axisPage" multipleItemSelectionAllowed="1" showAll="0">
      <items count="8">
        <item x="0"/>
        <item h="1" x="1"/>
        <item h="1" x="2"/>
        <item h="1" x="3"/>
        <item x="4"/>
        <item h="1" x="5"/>
        <item h="1" x="6"/>
        <item t="default"/>
      </items>
    </pivotField>
    <pivotField showAll="0"/>
    <pivotField dataField="1" showAll="0"/>
    <pivotField showAll="0"/>
    <pivotField showAll="0"/>
    <pivotField showAll="0"/>
    <pivotField showAll="0"/>
    <pivotField showAll="0"/>
  </pivotFields>
  <rowFields count="1">
    <field x="1"/>
  </rowFields>
  <rowItems count="6">
    <i>
      <x/>
    </i>
    <i>
      <x v="1"/>
    </i>
    <i>
      <x v="2"/>
    </i>
    <i>
      <x v="3"/>
    </i>
    <i>
      <x v="4"/>
    </i>
    <i t="grand">
      <x/>
    </i>
  </rowItems>
  <colItems count="1">
    <i/>
  </colItems>
  <pageFields count="1">
    <pageField fld="5" hier="-1"/>
  </pageFields>
  <dataFields count="1">
    <dataField name="Sum of Units Month"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DA7836C-BCFB-4E91-9300-A309D62261EE}"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0" firstHeaderRow="1" firstDataRow="1" firstDataCol="1" rowPageCount="2" colPageCount="1"/>
  <pivotFields count="13">
    <pivotField showAll="0"/>
    <pivotField axis="axisRow" showAll="0">
      <items count="7">
        <item x="0"/>
        <item x="1"/>
        <item x="2"/>
        <item x="3"/>
        <item x="4"/>
        <item x="5"/>
        <item t="default"/>
      </items>
    </pivotField>
    <pivotField showAll="0"/>
    <pivotField showAll="0"/>
    <pivotField showAll="0"/>
    <pivotField axis="axisPage" showAll="0">
      <items count="8">
        <item x="0"/>
        <item x="1"/>
        <item x="2"/>
        <item x="3"/>
        <item x="4"/>
        <item x="5"/>
        <item x="6"/>
        <item t="default"/>
      </items>
    </pivotField>
    <pivotField axis="axisPage" showAll="0">
      <items count="14">
        <item x="0"/>
        <item x="1"/>
        <item x="2"/>
        <item x="3"/>
        <item x="4"/>
        <item x="5"/>
        <item x="6"/>
        <item x="7"/>
        <item x="8"/>
        <item x="9"/>
        <item x="10"/>
        <item x="11"/>
        <item x="12"/>
        <item t="default"/>
      </items>
    </pivotField>
    <pivotField showAll="0"/>
    <pivotField showAll="0"/>
    <pivotField showAll="0"/>
    <pivotField showAll="0"/>
    <pivotField dataField="1" showAll="0"/>
    <pivotField showAll="0"/>
  </pivotFields>
  <rowFields count="1">
    <field x="1"/>
  </rowFields>
  <rowItems count="6">
    <i>
      <x/>
    </i>
    <i>
      <x v="1"/>
    </i>
    <i>
      <x v="2"/>
    </i>
    <i>
      <x v="3"/>
    </i>
    <i>
      <x v="4"/>
    </i>
    <i t="grand">
      <x/>
    </i>
  </rowItems>
  <colItems count="1">
    <i/>
  </colItems>
  <pageFields count="2">
    <pageField fld="5" item="5" hier="-1"/>
    <pageField fld="6" item="2" hier="-1"/>
  </pageFields>
  <dataFields count="1">
    <dataField name="Sum of Units MA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7472ECE1-1F03-4EC3-AE92-937ADAB0C558}" autoFormatId="16" applyNumberFormats="0" applyBorderFormats="0" applyFontFormats="0" applyPatternFormats="0" applyAlignmentFormats="0" applyWidthHeightFormats="0">
  <queryTableRefresh nextId="15"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1" dataBound="0" tableColumnId="11"/>
      <queryTableField id="12" dataBound="0" tableColumnId="12"/>
      <queryTableField id="13" dataBound="0" tableColumnId="13"/>
      <queryTableField id="14" dataBound="0"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9A4DAD48-E86F-4DE9-A59E-1DAEC365B79C}"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3D460A2-6DC0-4D27-A4B3-C965079FD2B2}" sourceName="Region">
  <pivotTables>
    <pivotTable tabId="8" name="PivotTable3"/>
  </pivotTables>
  <data>
    <tabular pivotCacheId="667228979">
      <items count="4">
        <i x="0" s="1"/>
        <i x="1"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F0BFF904-9820-4003-9676-19524303B3E1}" sourceName="Region">
  <pivotTables>
    <pivotTable tabId="11" name="PivotTable5"/>
  </pivotTables>
  <data>
    <tabular pivotCacheId="526428016">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C891010E-9E72-4178-927A-0CA2AD2BA3C5}" cache="Slicer_Region" caption="Reg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B3C7212D-612D-40E2-80DF-BC9C5ADAAC1E}" cache="Slicer_Region1" caption="Region"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C814F9-F779-4773-89EC-60C7342C7DA1}" name="internal_sales_data__3" displayName="internal_sales_data__3" ref="A1:M12" tableType="queryTable" totalsRowCount="1">
  <autoFilter ref="A1:M11" xr:uid="{D9C814F9-F779-4773-89EC-60C7342C7DA1}"/>
  <tableColumns count="13">
    <tableColumn id="1" xr3:uid="{25DF85A9-EE31-41A8-B324-C3DB9829D8FE}" uniqueName="1" name="Brand" totalsRowLabel="ToTal" queryTableFieldId="1" dataDxfId="27"/>
    <tableColumn id="2" xr3:uid="{280BAC1D-6BEB-40A2-8C52-155B7C3FB09D}" uniqueName="2" name="Product" queryTableFieldId="2" dataDxfId="26"/>
    <tableColumn id="3" xr3:uid="{BDBC0632-17AC-434A-A703-4F71C76BE85C}" uniqueName="3" name="Pack Size (ml)" queryTableFieldId="3"/>
    <tableColumn id="4" xr3:uid="{8296A09F-4227-4C43-8C4F-EC2A859A56CC}" uniqueName="4" name="ProductID" queryTableFieldId="4" dataDxfId="25"/>
    <tableColumn id="5" xr3:uid="{E7D986CE-FF06-4664-A6AD-7B2F51D14C4B}" uniqueName="5" name="Retail Price" queryTableFieldId="5" dataDxfId="24" totalsRowDxfId="23"/>
    <tableColumn id="6" xr3:uid="{546E4794-A180-4F60-BA03-D5EBBC8E989F}" uniqueName="6" name="Net Price" queryTableFieldId="6" dataDxfId="22" totalsRowDxfId="21"/>
    <tableColumn id="7" xr3:uid="{BD713EDD-47AB-4091-A97D-12204BEC6B10}" uniqueName="7" name="COGS" queryTableFieldId="7" dataDxfId="20" totalsRowDxfId="19"/>
    <tableColumn id="8" xr3:uid="{363FFBDF-D8E2-4DB5-9FEE-FA2565D4837A}" uniqueName="8" name="Volume 2022" totalsRowFunction="custom" queryTableFieldId="8" dataDxfId="18" totalsRowDxfId="17">
      <totalsRowFormula>SUM(internal_sales_data__3[Volume 2022])</totalsRowFormula>
    </tableColumn>
    <tableColumn id="9" xr3:uid="{ACB53EFC-4FB6-4EF7-B89B-FC51F6111F9C}" uniqueName="9" name="Net Sales  2022" totalsRowFunction="custom" queryTableFieldId="9" dataDxfId="16" totalsRowDxfId="15">
      <totalsRowFormula>SUM(internal_sales_data__3[Net Sales  2022])</totalsRowFormula>
    </tableColumn>
    <tableColumn id="11" xr3:uid="{2DFB8A67-34B6-4C7B-BA98-5098736EC8D9}" uniqueName="11" name="Gross Profit per Unit" queryTableFieldId="11" dataDxfId="14">
      <calculatedColumnFormula>internal_sales_data__3[[#This Row],[Net Price]] - internal_sales_data__3[[#This Row],[COGS]]</calculatedColumnFormula>
    </tableColumn>
    <tableColumn id="12" xr3:uid="{9F5A8203-223F-4F70-B6C4-86D33F746195}" uniqueName="12" name="Gross Profit per Product" totalsRowFunction="custom" queryTableFieldId="12" dataDxfId="13" totalsRowDxfId="12">
      <calculatedColumnFormula>internal_sales_data__3[[#This Row],[Gross Profit per Unit]] * internal_sales_data__3[[#This Row],[Volume 2022]]</calculatedColumnFormula>
      <totalsRowFormula>SUM(internal_sales_data__3[Gross Profit per Product])</totalsRowFormula>
    </tableColumn>
    <tableColumn id="13" xr3:uid="{2C5F118F-E021-42A1-B8E4-9CBA8998C972}" uniqueName="13" name="Gross Margin" queryTableFieldId="13" totalsRowDxfId="11" dataCellStyle="Percent">
      <calculatedColumnFormula>internal_sales_data__3[[#This Row],[Gross Profit per Product]] / internal_sales_data__3[[#This Row],[Net Sales  2022]]</calculatedColumnFormula>
    </tableColumn>
    <tableColumn id="14" xr3:uid="{B0A37B6F-1911-4079-B067-4BE4E5385D47}" uniqueName="14" name="Net Sales Contribution" queryTableFieldId="14" dataDxfId="10" dataCellStyle="Percent">
      <calculatedColumnFormula>internal_sales_data__3[[#This Row],[Net Sales  2022]]/internal_sales_data__3[[#Totals],[Net Sales  2022]]</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7955F8E-AAB5-4C96-A2EC-71E5D7F9F794}" name="new_product_launch__2" displayName="new_product_launch__2" ref="A1:F3" totalsRowShown="0">
  <autoFilter ref="A1:F3" xr:uid="{97955F8E-AAB5-4C96-A2EC-71E5D7F9F794}"/>
  <tableColumns count="6">
    <tableColumn id="1" xr3:uid="{C5952F1E-B0F8-4233-A7B8-015A935B03F1}" name="Product;Estimated Unit Market Share;Estimated units sold 2024;Net Price;Net Sale" dataDxfId="8"/>
    <tableColumn id="2" xr3:uid="{3A276C5F-4AB1-4839-927F-EAD5035C3AF8}" name="Product;Estimated Unit Market Share;Estimated units sold 2024;Net Price;Net Sa.1"/>
    <tableColumn id="3" xr3:uid="{F5503B7B-CBFE-4634-98B1-75FE73C12E3B}" name="Product;Estimated Unit Market Share;Estimated units sold 2024;Net Price;Net Sa.3"/>
    <tableColumn id="4" xr3:uid="{D62E8B15-DAFC-47BC-8301-78A1628E1910}" name=".1"/>
    <tableColumn id="5" xr3:uid="{1FC2795D-ADF3-45CC-96E5-449EBE7BE9ED}" name=".3"/>
    <tableColumn id="6" xr3:uid="{33404265-DECC-4531-8666-BEEB1D3D4888}" name="_1.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AD20159-6082-4A4A-B4E9-7649C3A0AEB1}" name="Table6_1" displayName="Table6_1" ref="A1:A2" totalsRowShown="0">
  <autoFilter ref="A1:A2" xr:uid="{EAD20159-6082-4A4A-B4E9-7649C3A0AEB1}"/>
  <tableColumns count="1">
    <tableColumn id="1" xr3:uid="{4FF09C13-C072-4F73-9E25-8038CDE9C052}" name="Column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F18097-425E-4A03-B8DA-43BA0544CCE4}" name="new_product_launch" displayName="new_product_launch" ref="A1:I3" tableType="queryTable" totalsRowShown="0">
  <autoFilter ref="A1:I3" xr:uid="{B3F18097-425E-4A03-B8DA-43BA0544CCE4}"/>
  <tableColumns count="9">
    <tableColumn id="1" xr3:uid="{66276A96-EA5E-41ED-B372-B715173C805E}" uniqueName="1" name="Product" queryTableFieldId="1" dataDxfId="7"/>
    <tableColumn id="2" xr3:uid="{E8BD782B-818F-475B-9744-80DDD8D9E654}" uniqueName="2" name="Estimated Unit Market Share" queryTableFieldId="2" dataCellStyle="Percent"/>
    <tableColumn id="3" xr3:uid="{8F19C173-1E86-48D1-8CBA-280F9ECEB3A2}" uniqueName="3" name="Estimated units sold 2024" queryTableFieldId="3" dataDxfId="6"/>
    <tableColumn id="4" xr3:uid="{83179D2E-AF83-47EB-9F09-6CCA12E78F06}" uniqueName="4" name="Net Price" queryTableFieldId="4" dataDxfId="1"/>
    <tableColumn id="5" xr3:uid="{C23B6C91-5FD1-48EC-93A2-D18813F3A2B9}" uniqueName="5" name="Net Sales" queryTableFieldId="5" dataDxfId="5"/>
    <tableColumn id="6" xr3:uid="{3AFF56C7-CB7F-4BCC-B91B-65FBE9D1BC1E}" uniqueName="6" name="COGS" queryTableFieldId="6" dataDxfId="0"/>
    <tableColumn id="7" xr3:uid="{D9ED18B1-1AE6-4821-9249-FBCEEB7735EF}" uniqueName="7" name="Gross Profit per unit" queryTableFieldId="7" dataDxfId="4"/>
    <tableColumn id="8" xr3:uid="{D6CEB67F-43BA-4300-A8C3-CF77D0D8F94B}" uniqueName="8" name="Gross Profit per product" queryTableFieldId="8" dataDxfId="3"/>
    <tableColumn id="9" xr3:uid="{E1CC546E-9D54-4EDE-869F-7BEE9A6B35BF}" uniqueName="9" name="Gross Margin,," queryTableFieldId="9"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49A1A-3B35-44F6-9EF1-1415551B0692}">
  <dimension ref="A3:N29"/>
  <sheetViews>
    <sheetView topLeftCell="A2" zoomScale="85" zoomScaleNormal="85" workbookViewId="0">
      <selection activeCell="A18" sqref="A18:N29"/>
    </sheetView>
  </sheetViews>
  <sheetFormatPr defaultRowHeight="15" x14ac:dyDescent="0.25"/>
  <cols>
    <col min="1" max="1" width="28.140625" bestFit="1" customWidth="1"/>
    <col min="2" max="2" width="16.28515625" bestFit="1" customWidth="1"/>
    <col min="3" max="3" width="12.7109375" bestFit="1" customWidth="1"/>
    <col min="4" max="4" width="12" bestFit="1" customWidth="1"/>
    <col min="5" max="5" width="12.7109375" bestFit="1" customWidth="1"/>
    <col min="6" max="6" width="11.7109375" bestFit="1" customWidth="1"/>
    <col min="7" max="13" width="12" bestFit="1" customWidth="1"/>
    <col min="14" max="14" width="7.28515625" bestFit="1" customWidth="1"/>
    <col min="15" max="15" width="12" bestFit="1" customWidth="1"/>
  </cols>
  <sheetData>
    <row r="3" spans="1:14" x14ac:dyDescent="0.25">
      <c r="A3" s="8" t="s">
        <v>100</v>
      </c>
      <c r="B3" s="8" t="s">
        <v>87</v>
      </c>
      <c r="C3" s="7"/>
      <c r="D3" s="7"/>
      <c r="E3" s="7"/>
      <c r="F3" s="7"/>
      <c r="G3" s="7"/>
      <c r="H3" s="7"/>
      <c r="I3" s="7"/>
      <c r="J3" s="7"/>
      <c r="K3" s="7"/>
      <c r="L3" s="7"/>
      <c r="M3" s="7"/>
      <c r="N3" s="7"/>
    </row>
    <row r="4" spans="1:14" x14ac:dyDescent="0.25">
      <c r="A4" s="8" t="s">
        <v>83</v>
      </c>
      <c r="B4" s="7">
        <v>-2.2857142857142856</v>
      </c>
      <c r="C4" s="7">
        <v>-2.2758620689655173</v>
      </c>
      <c r="D4" s="7">
        <v>-2</v>
      </c>
      <c r="E4" s="7">
        <v>-1.8333333333333333</v>
      </c>
      <c r="F4" s="7">
        <v>-0.82862094998509539</v>
      </c>
      <c r="G4" s="7">
        <v>5.0764686033399501E-6</v>
      </c>
      <c r="H4" s="7">
        <v>0.64864864864864868</v>
      </c>
      <c r="I4" s="7">
        <v>0.65714285714285714</v>
      </c>
      <c r="J4" s="7">
        <v>0.70588235294117641</v>
      </c>
      <c r="K4" s="7">
        <v>0.70967741935483875</v>
      </c>
      <c r="L4" s="7">
        <v>0.96428571428571419</v>
      </c>
      <c r="M4" s="7">
        <v>0.96941176470588231</v>
      </c>
      <c r="N4" s="7" t="s">
        <v>84</v>
      </c>
    </row>
    <row r="5" spans="1:14" x14ac:dyDescent="0.25">
      <c r="A5" s="9" t="s">
        <v>78</v>
      </c>
      <c r="B5" s="7">
        <v>0.51348574180821327</v>
      </c>
      <c r="C5" s="7"/>
      <c r="D5" s="7"/>
      <c r="E5" s="7"/>
      <c r="F5" s="7"/>
      <c r="G5" s="7"/>
      <c r="H5" s="7"/>
      <c r="I5" s="7"/>
      <c r="J5" s="7"/>
      <c r="K5" s="7"/>
      <c r="L5" s="7"/>
      <c r="M5" s="7"/>
      <c r="N5" s="7"/>
    </row>
    <row r="6" spans="1:14" x14ac:dyDescent="0.25">
      <c r="A6" s="9" t="s">
        <v>80</v>
      </c>
      <c r="B6" s="7"/>
      <c r="C6" s="7"/>
      <c r="D6" s="7"/>
      <c r="E6" s="7"/>
      <c r="F6" s="7"/>
      <c r="G6" s="7"/>
      <c r="H6" s="7"/>
      <c r="I6" s="7"/>
      <c r="J6" s="7"/>
      <c r="K6" s="7"/>
      <c r="L6" s="7"/>
      <c r="M6" s="7">
        <v>2.672220082484945E-3</v>
      </c>
      <c r="N6" s="7"/>
    </row>
    <row r="7" spans="1:14" x14ac:dyDescent="0.25">
      <c r="A7" s="9" t="s">
        <v>81</v>
      </c>
      <c r="B7" s="7"/>
      <c r="C7" s="7"/>
      <c r="D7" s="7"/>
      <c r="E7" s="7"/>
      <c r="F7" s="7"/>
      <c r="G7" s="7"/>
      <c r="H7" s="7"/>
      <c r="I7" s="7"/>
      <c r="J7" s="7">
        <v>2.6722177933611717E-4</v>
      </c>
      <c r="K7" s="7"/>
      <c r="L7" s="7"/>
      <c r="M7" s="7"/>
      <c r="N7" s="7"/>
    </row>
    <row r="8" spans="1:14" x14ac:dyDescent="0.25">
      <c r="A8" s="9" t="s">
        <v>82</v>
      </c>
      <c r="B8" s="7"/>
      <c r="C8" s="7"/>
      <c r="D8" s="7"/>
      <c r="E8" s="7">
        <v>1.8862729994011376E-5</v>
      </c>
      <c r="F8" s="7"/>
      <c r="G8" s="7"/>
      <c r="H8" s="7"/>
      <c r="I8" s="7"/>
      <c r="J8" s="7"/>
      <c r="K8" s="7"/>
      <c r="L8" s="7"/>
      <c r="M8" s="7"/>
      <c r="N8" s="7"/>
    </row>
    <row r="9" spans="1:14" x14ac:dyDescent="0.25">
      <c r="A9" s="9" t="s">
        <v>71</v>
      </c>
      <c r="B9" s="7"/>
      <c r="C9" s="7">
        <v>2.7093073886266827E-4</v>
      </c>
      <c r="D9" s="7"/>
      <c r="E9" s="7"/>
      <c r="F9" s="7"/>
      <c r="G9" s="7"/>
      <c r="H9" s="7"/>
      <c r="I9" s="7"/>
      <c r="J9" s="7"/>
      <c r="K9" s="7"/>
      <c r="L9" s="7"/>
      <c r="M9" s="7"/>
      <c r="N9" s="7"/>
    </row>
    <row r="10" spans="1:14" x14ac:dyDescent="0.25">
      <c r="A10" s="9" t="s">
        <v>73</v>
      </c>
      <c r="B10" s="7"/>
      <c r="C10" s="7"/>
      <c r="D10" s="7"/>
      <c r="E10" s="7"/>
      <c r="F10" s="7"/>
      <c r="G10" s="7"/>
      <c r="H10" s="7"/>
      <c r="I10" s="7"/>
      <c r="J10" s="7"/>
      <c r="K10" s="7"/>
      <c r="L10" s="7">
        <v>1.3079396127969544E-4</v>
      </c>
      <c r="M10" s="7"/>
      <c r="N10" s="7"/>
    </row>
    <row r="11" spans="1:14" x14ac:dyDescent="0.25">
      <c r="A11" s="9" t="s">
        <v>75</v>
      </c>
      <c r="B11" s="7"/>
      <c r="C11" s="7"/>
      <c r="D11" s="7"/>
      <c r="E11" s="7"/>
      <c r="F11" s="7"/>
      <c r="G11" s="7"/>
      <c r="H11" s="7">
        <v>1.1522358375091225E-4</v>
      </c>
      <c r="I11" s="7"/>
      <c r="J11" s="7"/>
      <c r="K11" s="7"/>
      <c r="L11" s="7"/>
      <c r="M11" s="7"/>
      <c r="N11" s="7"/>
    </row>
    <row r="12" spans="1:14" x14ac:dyDescent="0.25">
      <c r="A12" s="9" t="s">
        <v>68</v>
      </c>
      <c r="B12" s="7"/>
      <c r="C12" s="7"/>
      <c r="D12" s="7"/>
      <c r="E12" s="7"/>
      <c r="F12" s="7"/>
      <c r="G12" s="7"/>
      <c r="H12" s="7"/>
      <c r="I12" s="7"/>
      <c r="J12" s="7"/>
      <c r="K12" s="7">
        <v>0.48269255653205118</v>
      </c>
      <c r="L12" s="7"/>
      <c r="M12" s="7"/>
      <c r="N12" s="7"/>
    </row>
    <row r="13" spans="1:14" x14ac:dyDescent="0.25">
      <c r="A13" s="9" t="s">
        <v>74</v>
      </c>
      <c r="B13" s="7"/>
      <c r="C13" s="7"/>
      <c r="D13" s="7"/>
      <c r="E13" s="7"/>
      <c r="F13" s="7"/>
      <c r="G13" s="7"/>
      <c r="H13" s="7"/>
      <c r="I13" s="7">
        <v>3.2698537448942722E-4</v>
      </c>
      <c r="J13" s="7"/>
      <c r="K13" s="7"/>
      <c r="L13" s="7"/>
      <c r="M13" s="7"/>
      <c r="N13" s="7"/>
    </row>
    <row r="14" spans="1:14" x14ac:dyDescent="0.25">
      <c r="A14" s="9" t="s">
        <v>76</v>
      </c>
      <c r="B14" s="7"/>
      <c r="C14" s="7"/>
      <c r="D14" s="7">
        <v>1.9463409537582706E-5</v>
      </c>
      <c r="E14" s="7"/>
      <c r="F14" s="7"/>
      <c r="G14" s="7"/>
      <c r="H14" s="7"/>
      <c r="I14" s="7"/>
      <c r="J14" s="7"/>
      <c r="K14" s="7"/>
      <c r="L14" s="7"/>
      <c r="M14" s="7"/>
      <c r="N14" s="7"/>
    </row>
    <row r="15" spans="1:14" x14ac:dyDescent="0.25">
      <c r="A15" s="9" t="s">
        <v>84</v>
      </c>
      <c r="B15" s="7"/>
      <c r="C15" s="7"/>
      <c r="D15" s="7"/>
      <c r="E15" s="7"/>
      <c r="F15" s="7"/>
      <c r="G15" s="7"/>
      <c r="H15" s="7"/>
      <c r="I15" s="7"/>
      <c r="J15" s="7"/>
      <c r="K15" s="7"/>
      <c r="L15" s="7"/>
      <c r="M15" s="7"/>
      <c r="N15" s="7"/>
    </row>
    <row r="17" spans="1:14" x14ac:dyDescent="0.25">
      <c r="A17" s="16"/>
      <c r="B17" s="16"/>
      <c r="C17" s="16"/>
      <c r="D17" s="16"/>
      <c r="E17" s="16"/>
      <c r="F17" s="16"/>
      <c r="G17" s="16"/>
      <c r="H17" s="16"/>
      <c r="I17" s="16"/>
      <c r="J17" s="16"/>
      <c r="K17" s="16"/>
      <c r="L17" s="16"/>
      <c r="M17" s="16"/>
      <c r="N17" s="16"/>
    </row>
    <row r="18" spans="1:14" x14ac:dyDescent="0.25">
      <c r="A18" s="16" t="s">
        <v>83</v>
      </c>
      <c r="B18" s="16">
        <v>-2.2857142857142856</v>
      </c>
      <c r="C18" s="16">
        <v>-2.2758620689655173</v>
      </c>
      <c r="D18" s="16">
        <v>-2</v>
      </c>
      <c r="E18" s="16">
        <v>-1.8333333333333333</v>
      </c>
      <c r="F18" s="16">
        <v>-0.82862094998509539</v>
      </c>
      <c r="G18" s="16">
        <v>5.0764686033399501E-6</v>
      </c>
      <c r="H18" s="16">
        <v>0.64864864864864868</v>
      </c>
      <c r="I18" s="16">
        <v>0.65714285714285714</v>
      </c>
      <c r="J18" s="16">
        <v>0.70588235294117641</v>
      </c>
      <c r="K18" s="16">
        <v>0.70967741935483875</v>
      </c>
      <c r="L18" s="16">
        <v>0.96428571428571419</v>
      </c>
      <c r="M18" s="16">
        <v>0.96941176470588231</v>
      </c>
      <c r="N18" s="16" t="s">
        <v>84</v>
      </c>
    </row>
    <row r="19" spans="1:14" x14ac:dyDescent="0.25">
      <c r="A19" s="9" t="s">
        <v>78</v>
      </c>
      <c r="B19" s="7">
        <v>0.51348574180821327</v>
      </c>
      <c r="C19" s="7"/>
      <c r="D19" s="7"/>
      <c r="E19" s="7"/>
      <c r="F19" s="7"/>
      <c r="G19" s="7"/>
      <c r="H19" s="7"/>
      <c r="I19" s="7"/>
      <c r="J19" s="7"/>
      <c r="K19" s="7"/>
      <c r="L19" s="7"/>
      <c r="M19" s="7"/>
      <c r="N19" s="7"/>
    </row>
    <row r="20" spans="1:14" x14ac:dyDescent="0.25">
      <c r="A20" s="9" t="s">
        <v>80</v>
      </c>
      <c r="B20" s="7"/>
      <c r="C20" s="7"/>
      <c r="D20" s="7"/>
      <c r="E20" s="7"/>
      <c r="F20" s="7"/>
      <c r="G20" s="7"/>
      <c r="H20" s="7"/>
      <c r="I20" s="7"/>
      <c r="J20" s="7"/>
      <c r="K20" s="7"/>
      <c r="L20" s="7"/>
      <c r="M20" s="7">
        <v>2.672220082484945E-3</v>
      </c>
      <c r="N20" s="7"/>
    </row>
    <row r="21" spans="1:14" x14ac:dyDescent="0.25">
      <c r="A21" s="9" t="s">
        <v>81</v>
      </c>
      <c r="B21" s="7"/>
      <c r="C21" s="7"/>
      <c r="D21" s="7"/>
      <c r="E21" s="7"/>
      <c r="F21" s="7"/>
      <c r="G21" s="7"/>
      <c r="H21" s="7"/>
      <c r="I21" s="7"/>
      <c r="J21" s="7">
        <v>2.6722177933611717E-4</v>
      </c>
      <c r="K21" s="7"/>
      <c r="L21" s="7"/>
      <c r="M21" s="7"/>
      <c r="N21" s="7"/>
    </row>
    <row r="22" spans="1:14" x14ac:dyDescent="0.25">
      <c r="A22" s="9" t="s">
        <v>82</v>
      </c>
      <c r="B22" s="7"/>
      <c r="C22" s="7"/>
      <c r="D22" s="7"/>
      <c r="E22" s="7">
        <v>1.8862729994011376E-5</v>
      </c>
      <c r="F22" s="7"/>
      <c r="G22" s="7"/>
      <c r="H22" s="7"/>
      <c r="I22" s="7"/>
      <c r="J22" s="7"/>
      <c r="K22" s="7"/>
      <c r="L22" s="7"/>
      <c r="M22" s="7"/>
      <c r="N22" s="7"/>
    </row>
    <row r="23" spans="1:14" x14ac:dyDescent="0.25">
      <c r="A23" s="9" t="s">
        <v>71</v>
      </c>
      <c r="B23" s="7"/>
      <c r="C23" s="7">
        <v>2.7093073886266827E-4</v>
      </c>
      <c r="D23" s="7"/>
      <c r="E23" s="7"/>
      <c r="F23" s="7"/>
      <c r="G23" s="7"/>
      <c r="H23" s="7"/>
      <c r="I23" s="7"/>
      <c r="J23" s="7"/>
      <c r="K23" s="7"/>
      <c r="L23" s="7"/>
      <c r="M23" s="7"/>
      <c r="N23" s="7"/>
    </row>
    <row r="24" spans="1:14" x14ac:dyDescent="0.25">
      <c r="A24" s="9" t="s">
        <v>73</v>
      </c>
      <c r="B24" s="7"/>
      <c r="C24" s="7"/>
      <c r="D24" s="7"/>
      <c r="E24" s="7"/>
      <c r="F24" s="7"/>
      <c r="G24" s="7"/>
      <c r="H24" s="7"/>
      <c r="I24" s="7"/>
      <c r="J24" s="7"/>
      <c r="K24" s="7"/>
      <c r="L24" s="7">
        <v>1.3079396127969544E-4</v>
      </c>
      <c r="M24" s="7"/>
      <c r="N24" s="7"/>
    </row>
    <row r="25" spans="1:14" x14ac:dyDescent="0.25">
      <c r="A25" s="9" t="s">
        <v>75</v>
      </c>
      <c r="B25" s="7"/>
      <c r="C25" s="7"/>
      <c r="D25" s="7"/>
      <c r="E25" s="7"/>
      <c r="F25" s="7"/>
      <c r="G25" s="7"/>
      <c r="H25" s="7">
        <v>1.1522358375091225E-4</v>
      </c>
      <c r="I25" s="7"/>
      <c r="J25" s="7"/>
      <c r="K25" s="7"/>
      <c r="L25" s="7"/>
      <c r="M25" s="7"/>
      <c r="N25" s="7"/>
    </row>
    <row r="26" spans="1:14" x14ac:dyDescent="0.25">
      <c r="A26" s="9" t="s">
        <v>68</v>
      </c>
      <c r="B26" s="7"/>
      <c r="C26" s="7"/>
      <c r="D26" s="7"/>
      <c r="E26" s="7"/>
      <c r="F26" s="7"/>
      <c r="G26" s="7"/>
      <c r="H26" s="7"/>
      <c r="I26" s="7"/>
      <c r="J26" s="7"/>
      <c r="K26" s="7">
        <v>0.48269255653205118</v>
      </c>
      <c r="L26" s="7"/>
      <c r="M26" s="7"/>
      <c r="N26" s="7"/>
    </row>
    <row r="27" spans="1:14" x14ac:dyDescent="0.25">
      <c r="A27" s="9" t="s">
        <v>74</v>
      </c>
      <c r="B27" s="7"/>
      <c r="C27" s="7"/>
      <c r="D27" s="7"/>
      <c r="E27" s="7"/>
      <c r="F27" s="7"/>
      <c r="G27" s="7"/>
      <c r="H27" s="7"/>
      <c r="I27" s="7">
        <v>3.2698537448942722E-4</v>
      </c>
      <c r="J27" s="7"/>
      <c r="K27" s="7"/>
      <c r="L27" s="7"/>
      <c r="M27" s="7"/>
      <c r="N27" s="7"/>
    </row>
    <row r="28" spans="1:14" x14ac:dyDescent="0.25">
      <c r="A28" s="9" t="s">
        <v>76</v>
      </c>
      <c r="B28" s="7"/>
      <c r="C28" s="7"/>
      <c r="D28" s="7">
        <v>1.9463409537582706E-5</v>
      </c>
      <c r="E28" s="7"/>
      <c r="F28" s="7"/>
      <c r="G28" s="7"/>
      <c r="H28" s="7"/>
      <c r="I28" s="7"/>
      <c r="J28" s="7"/>
      <c r="K28" s="7"/>
      <c r="L28" s="7"/>
      <c r="M28" s="7"/>
      <c r="N28" s="7"/>
    </row>
    <row r="29" spans="1:14" x14ac:dyDescent="0.25">
      <c r="A29" s="9" t="s">
        <v>84</v>
      </c>
      <c r="B29" s="7"/>
      <c r="C29" s="7"/>
      <c r="D29" s="7"/>
      <c r="E29" s="7"/>
      <c r="F29" s="7"/>
      <c r="G29" s="7"/>
      <c r="H29" s="7"/>
      <c r="I29" s="7"/>
      <c r="J29" s="7"/>
      <c r="K29" s="7"/>
      <c r="L29" s="7"/>
      <c r="M29" s="7"/>
      <c r="N29" s="7"/>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08220-8328-40AA-8D5B-40F1476252E3}">
  <dimension ref="A1:M14"/>
  <sheetViews>
    <sheetView workbookViewId="0">
      <selection activeCell="G1" sqref="G1"/>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3.28515625" bestFit="1" customWidth="1"/>
    <col min="6" max="6" width="11.42578125" bestFit="1" customWidth="1"/>
    <col min="7" max="7" width="8.28515625" bestFit="1" customWidth="1"/>
    <col min="8" max="8" width="14.7109375" bestFit="1" customWidth="1"/>
    <col min="9" max="9" width="17.140625" bestFit="1" customWidth="1"/>
    <col min="10" max="10" width="21.7109375" bestFit="1" customWidth="1"/>
    <col min="11" max="11" width="24.85546875" bestFit="1" customWidth="1"/>
    <col min="12" max="12" width="15" style="6" bestFit="1" customWidth="1"/>
    <col min="13" max="13" width="23.7109375" bestFit="1" customWidth="1"/>
  </cols>
  <sheetData>
    <row r="1" spans="1:13" x14ac:dyDescent="0.25">
      <c r="A1" t="s">
        <v>3</v>
      </c>
      <c r="B1" t="s">
        <v>60</v>
      </c>
      <c r="C1" t="s">
        <v>61</v>
      </c>
      <c r="D1" t="s">
        <v>62</v>
      </c>
      <c r="E1" s="1" t="s">
        <v>63</v>
      </c>
      <c r="F1" s="1" t="s">
        <v>64</v>
      </c>
      <c r="G1" s="1" t="s">
        <v>65</v>
      </c>
      <c r="H1" t="s">
        <v>66</v>
      </c>
      <c r="I1" t="s">
        <v>98</v>
      </c>
      <c r="J1" t="s">
        <v>93</v>
      </c>
      <c r="K1" t="s">
        <v>94</v>
      </c>
      <c r="L1" s="6" t="s">
        <v>95</v>
      </c>
      <c r="M1" s="6" t="s">
        <v>99</v>
      </c>
    </row>
    <row r="2" spans="1:13" x14ac:dyDescent="0.25">
      <c r="A2" t="s">
        <v>59</v>
      </c>
      <c r="B2" t="s">
        <v>67</v>
      </c>
      <c r="C2">
        <v>100</v>
      </c>
      <c r="D2" t="s">
        <v>68</v>
      </c>
      <c r="E2" s="1">
        <v>5</v>
      </c>
      <c r="F2" s="1">
        <v>31</v>
      </c>
      <c r="G2" s="1">
        <v>9</v>
      </c>
      <c r="H2" s="11" t="s">
        <v>69</v>
      </c>
      <c r="I2" s="1">
        <f>internal_sales_data__3[[#This Row],[Net Price]] * internal_sales_data__3[[#This Row],[Volume 2022]]</f>
        <v>35846788</v>
      </c>
      <c r="J2" s="1">
        <f>internal_sales_data__3[[#This Row],[Net Price]] - internal_sales_data__3[[#This Row],[COGS]]</f>
        <v>22</v>
      </c>
      <c r="K2" s="1">
        <f>internal_sales_data__3[[#This Row],[Gross Profit per Unit]] * internal_sales_data__3[[#This Row],[Volume 2022]]</f>
        <v>25439656</v>
      </c>
      <c r="L2" s="6">
        <f>internal_sales_data__3[[#This Row],[Gross Profit per Product]] / internal_sales_data__3[[#This Row],[Net Sales  2022]]</f>
        <v>0.70967741935483875</v>
      </c>
      <c r="M2" s="14">
        <f>internal_sales_data__3[[#This Row],[Net Sales  2022]]/internal_sales_data__3[[#Totals],[Net Sales  2022]]</f>
        <v>0.48269255653205118</v>
      </c>
    </row>
    <row r="3" spans="1:13" x14ac:dyDescent="0.25">
      <c r="A3" t="s">
        <v>59</v>
      </c>
      <c r="B3" t="s">
        <v>70</v>
      </c>
      <c r="C3">
        <v>100</v>
      </c>
      <c r="D3" t="s">
        <v>71</v>
      </c>
      <c r="E3" s="1">
        <v>5</v>
      </c>
      <c r="F3" s="1">
        <v>29</v>
      </c>
      <c r="G3" s="1">
        <v>95</v>
      </c>
      <c r="H3" s="11">
        <v>693.80899999999997</v>
      </c>
      <c r="I3" s="1">
        <f>internal_sales_data__3[[#This Row],[Net Price]] * internal_sales_data__3[[#This Row],[Volume 2022]]</f>
        <v>20120.460999999999</v>
      </c>
      <c r="J3" s="1">
        <f>internal_sales_data__3[[#This Row],[Net Price]] - internal_sales_data__3[[#This Row],[COGS]]</f>
        <v>-66</v>
      </c>
      <c r="K3" s="1">
        <f>internal_sales_data__3[[#This Row],[Gross Profit per Unit]] * internal_sales_data__3[[#This Row],[Volume 2022]]</f>
        <v>-45791.394</v>
      </c>
      <c r="L3" s="6">
        <f>internal_sales_data__3[[#This Row],[Gross Profit per Product]] / internal_sales_data__3[[#This Row],[Net Sales  2022]]</f>
        <v>-2.2758620689655173</v>
      </c>
      <c r="M3" s="14">
        <f>internal_sales_data__3[[#This Row],[Net Sales  2022]]/internal_sales_data__3[[#Totals],[Net Sales  2022]]</f>
        <v>2.7093073886266827E-4</v>
      </c>
    </row>
    <row r="4" spans="1:13" x14ac:dyDescent="0.25">
      <c r="A4" t="s">
        <v>59</v>
      </c>
      <c r="B4" t="s">
        <v>72</v>
      </c>
      <c r="C4">
        <v>100</v>
      </c>
      <c r="D4" t="s">
        <v>73</v>
      </c>
      <c r="E4" s="1">
        <v>5</v>
      </c>
      <c r="F4" s="1">
        <v>28</v>
      </c>
      <c r="G4" s="1">
        <v>1</v>
      </c>
      <c r="H4" s="11">
        <v>346.904</v>
      </c>
      <c r="I4" s="1">
        <f>internal_sales_data__3[[#This Row],[Net Price]] * internal_sales_data__3[[#This Row],[Volume 2022]]</f>
        <v>9713.3119999999999</v>
      </c>
      <c r="J4" s="1">
        <f>internal_sales_data__3[[#This Row],[Net Price]] - internal_sales_data__3[[#This Row],[COGS]]</f>
        <v>27</v>
      </c>
      <c r="K4" s="1">
        <f>internal_sales_data__3[[#This Row],[Gross Profit per Unit]] * internal_sales_data__3[[#This Row],[Volume 2022]]</f>
        <v>9366.4079999999994</v>
      </c>
      <c r="L4" s="6">
        <f>internal_sales_data__3[[#This Row],[Gross Profit per Product]] / internal_sales_data__3[[#This Row],[Net Sales  2022]]</f>
        <v>0.96428571428571419</v>
      </c>
      <c r="M4" s="14">
        <f>internal_sales_data__3[[#This Row],[Net Sales  2022]]/internal_sales_data__3[[#Totals],[Net Sales  2022]]</f>
        <v>1.3079396127969544E-4</v>
      </c>
    </row>
    <row r="5" spans="1:13" x14ac:dyDescent="0.25">
      <c r="A5" t="s">
        <v>59</v>
      </c>
      <c r="B5" t="s">
        <v>67</v>
      </c>
      <c r="C5">
        <v>150</v>
      </c>
      <c r="D5" t="s">
        <v>74</v>
      </c>
      <c r="E5" s="1">
        <v>7</v>
      </c>
      <c r="F5" s="1">
        <v>35</v>
      </c>
      <c r="G5" s="1">
        <v>12</v>
      </c>
      <c r="H5" s="11">
        <v>693.80899999999997</v>
      </c>
      <c r="I5" s="1">
        <f>internal_sales_data__3[[#This Row],[Net Price]] * internal_sales_data__3[[#This Row],[Volume 2022]]</f>
        <v>24283.314999999999</v>
      </c>
      <c r="J5" s="1">
        <f>internal_sales_data__3[[#This Row],[Net Price]] - internal_sales_data__3[[#This Row],[COGS]]</f>
        <v>23</v>
      </c>
      <c r="K5" s="1">
        <f>internal_sales_data__3[[#This Row],[Gross Profit per Unit]] * internal_sales_data__3[[#This Row],[Volume 2022]]</f>
        <v>15957.607</v>
      </c>
      <c r="L5" s="6">
        <f>internal_sales_data__3[[#This Row],[Gross Profit per Product]] / internal_sales_data__3[[#This Row],[Net Sales  2022]]</f>
        <v>0.65714285714285714</v>
      </c>
      <c r="M5" s="14">
        <f>internal_sales_data__3[[#This Row],[Net Sales  2022]]/internal_sales_data__3[[#Totals],[Net Sales  2022]]</f>
        <v>3.2698537448942722E-4</v>
      </c>
    </row>
    <row r="6" spans="1:13" x14ac:dyDescent="0.25">
      <c r="A6" t="s">
        <v>59</v>
      </c>
      <c r="B6" t="s">
        <v>72</v>
      </c>
      <c r="C6">
        <v>150</v>
      </c>
      <c r="D6" t="s">
        <v>75</v>
      </c>
      <c r="E6" s="1">
        <v>725</v>
      </c>
      <c r="F6" s="1">
        <v>37</v>
      </c>
      <c r="G6" s="1">
        <v>13</v>
      </c>
      <c r="H6" s="11">
        <v>231.27</v>
      </c>
      <c r="I6" s="1">
        <f>internal_sales_data__3[[#This Row],[Net Price]] * internal_sales_data__3[[#This Row],[Volume 2022]]</f>
        <v>8556.99</v>
      </c>
      <c r="J6" s="1">
        <f>internal_sales_data__3[[#This Row],[Net Price]] - internal_sales_data__3[[#This Row],[COGS]]</f>
        <v>24</v>
      </c>
      <c r="K6" s="1">
        <f>internal_sales_data__3[[#This Row],[Gross Profit per Unit]] * internal_sales_data__3[[#This Row],[Volume 2022]]</f>
        <v>5550.4800000000005</v>
      </c>
      <c r="L6" s="6">
        <f>internal_sales_data__3[[#This Row],[Gross Profit per Product]] / internal_sales_data__3[[#This Row],[Net Sales  2022]]</f>
        <v>0.64864864864864868</v>
      </c>
      <c r="M6" s="14">
        <f>internal_sales_data__3[[#This Row],[Net Sales  2022]]/internal_sales_data__3[[#Totals],[Net Sales  2022]]</f>
        <v>1.1522358375091225E-4</v>
      </c>
    </row>
    <row r="7" spans="1:13" x14ac:dyDescent="0.25">
      <c r="A7" t="s">
        <v>59</v>
      </c>
      <c r="B7" t="s">
        <v>67</v>
      </c>
      <c r="C7">
        <v>200</v>
      </c>
      <c r="D7" t="s">
        <v>76</v>
      </c>
      <c r="E7" s="1">
        <v>9</v>
      </c>
      <c r="F7" s="1">
        <v>5</v>
      </c>
      <c r="G7" s="1">
        <v>15</v>
      </c>
      <c r="H7" s="11">
        <v>289.08699999999999</v>
      </c>
      <c r="I7" s="1">
        <f>internal_sales_data__3[[#This Row],[Net Price]] * internal_sales_data__3[[#This Row],[Volume 2022]]</f>
        <v>1445.4349999999999</v>
      </c>
      <c r="J7" s="1">
        <f>internal_sales_data__3[[#This Row],[Net Price]] - internal_sales_data__3[[#This Row],[COGS]]</f>
        <v>-10</v>
      </c>
      <c r="K7" s="1">
        <f>internal_sales_data__3[[#This Row],[Gross Profit per Unit]] * internal_sales_data__3[[#This Row],[Volume 2022]]</f>
        <v>-2890.87</v>
      </c>
      <c r="L7" s="6">
        <f>internal_sales_data__3[[#This Row],[Gross Profit per Product]] / internal_sales_data__3[[#This Row],[Net Sales  2022]]</f>
        <v>-2</v>
      </c>
      <c r="M7" s="14">
        <f>internal_sales_data__3[[#This Row],[Net Sales  2022]]/internal_sales_data__3[[#Totals],[Net Sales  2022]]</f>
        <v>1.9463409537582706E-5</v>
      </c>
    </row>
    <row r="8" spans="1:13" x14ac:dyDescent="0.25">
      <c r="A8" t="s">
        <v>21</v>
      </c>
      <c r="B8" t="s">
        <v>77</v>
      </c>
      <c r="C8">
        <v>100</v>
      </c>
      <c r="D8" t="s">
        <v>78</v>
      </c>
      <c r="E8" s="1">
        <v>6</v>
      </c>
      <c r="F8" s="1">
        <v>35</v>
      </c>
      <c r="G8" s="1">
        <v>115</v>
      </c>
      <c r="H8" s="12" t="s">
        <v>79</v>
      </c>
      <c r="I8" s="1">
        <f>internal_sales_data__3[[#This Row],[Net Price]] * internal_sales_data__3[[#This Row],[Volume 2022]]</f>
        <v>38133620</v>
      </c>
      <c r="J8" s="1">
        <f>internal_sales_data__3[[#This Row],[Net Price]] - internal_sales_data__3[[#This Row],[COGS]]</f>
        <v>-80</v>
      </c>
      <c r="K8" s="1">
        <f>internal_sales_data__3[[#This Row],[Gross Profit per Unit]] * internal_sales_data__3[[#This Row],[Volume 2022]]</f>
        <v>-87162560</v>
      </c>
      <c r="L8" s="6">
        <f>internal_sales_data__3[[#This Row],[Gross Profit per Product]] / internal_sales_data__3[[#This Row],[Net Sales  2022]]</f>
        <v>-2.2857142857142856</v>
      </c>
      <c r="M8" s="14">
        <f>internal_sales_data__3[[#This Row],[Net Sales  2022]]/internal_sales_data__3[[#Totals],[Net Sales  2022]]</f>
        <v>0.51348574180821327</v>
      </c>
    </row>
    <row r="9" spans="1:13" x14ac:dyDescent="0.25">
      <c r="A9" t="s">
        <v>21</v>
      </c>
      <c r="B9" t="s">
        <v>77</v>
      </c>
      <c r="C9">
        <v>125</v>
      </c>
      <c r="D9" t="s">
        <v>80</v>
      </c>
      <c r="E9" s="1">
        <v>7</v>
      </c>
      <c r="F9" s="1">
        <v>425</v>
      </c>
      <c r="G9" s="1">
        <v>13</v>
      </c>
      <c r="H9" s="11">
        <v>466.94200000000001</v>
      </c>
      <c r="I9" s="1">
        <f>internal_sales_data__3[[#This Row],[Net Price]] * internal_sales_data__3[[#This Row],[Volume 2022]]</f>
        <v>198450.35</v>
      </c>
      <c r="J9" s="1">
        <f>internal_sales_data__3[[#This Row],[Net Price]] - internal_sales_data__3[[#This Row],[COGS]]</f>
        <v>412</v>
      </c>
      <c r="K9" s="1">
        <f>internal_sales_data__3[[#This Row],[Gross Profit per Unit]] * internal_sales_data__3[[#This Row],[Volume 2022]]</f>
        <v>192380.10399999999</v>
      </c>
      <c r="L9" s="6">
        <f>internal_sales_data__3[[#This Row],[Gross Profit per Product]] / internal_sales_data__3[[#This Row],[Net Sales  2022]]</f>
        <v>0.96941176470588231</v>
      </c>
      <c r="M9" s="14">
        <f>internal_sales_data__3[[#This Row],[Net Sales  2022]]/internal_sales_data__3[[#Totals],[Net Sales  2022]]</f>
        <v>2.672220082484945E-3</v>
      </c>
    </row>
    <row r="10" spans="1:13" x14ac:dyDescent="0.25">
      <c r="A10" t="s">
        <v>21</v>
      </c>
      <c r="B10" t="s">
        <v>77</v>
      </c>
      <c r="C10">
        <v>150</v>
      </c>
      <c r="D10" t="s">
        <v>81</v>
      </c>
      <c r="E10" s="1">
        <v>8</v>
      </c>
      <c r="F10" s="1">
        <v>51</v>
      </c>
      <c r="G10" s="1">
        <v>15</v>
      </c>
      <c r="H10" s="11">
        <v>389.11799999999999</v>
      </c>
      <c r="I10" s="1">
        <f>internal_sales_data__3[[#This Row],[Net Price]] * internal_sales_data__3[[#This Row],[Volume 2022]]</f>
        <v>19845.018</v>
      </c>
      <c r="J10" s="1">
        <f>internal_sales_data__3[[#This Row],[Net Price]] - internal_sales_data__3[[#This Row],[COGS]]</f>
        <v>36</v>
      </c>
      <c r="K10" s="1">
        <f>internal_sales_data__3[[#This Row],[Gross Profit per Unit]] * internal_sales_data__3[[#This Row],[Volume 2022]]</f>
        <v>14008.248</v>
      </c>
      <c r="L10" s="6">
        <f>internal_sales_data__3[[#This Row],[Gross Profit per Product]] / internal_sales_data__3[[#This Row],[Net Sales  2022]]</f>
        <v>0.70588235294117641</v>
      </c>
      <c r="M10" s="14">
        <f>internal_sales_data__3[[#This Row],[Net Sales  2022]]/internal_sales_data__3[[#Totals],[Net Sales  2022]]</f>
        <v>2.6722177933611717E-4</v>
      </c>
    </row>
    <row r="11" spans="1:13" x14ac:dyDescent="0.25">
      <c r="A11" t="s">
        <v>21</v>
      </c>
      <c r="B11" t="s">
        <v>77</v>
      </c>
      <c r="C11">
        <v>200</v>
      </c>
      <c r="D11" t="s">
        <v>82</v>
      </c>
      <c r="E11" s="1">
        <v>10</v>
      </c>
      <c r="F11" s="1">
        <v>6</v>
      </c>
      <c r="G11" s="1">
        <v>17</v>
      </c>
      <c r="H11" s="11">
        <v>233.471</v>
      </c>
      <c r="I11" s="1">
        <f>internal_sales_data__3[[#This Row],[Net Price]] * internal_sales_data__3[[#This Row],[Volume 2022]]</f>
        <v>1400.826</v>
      </c>
      <c r="J11" s="1">
        <f>internal_sales_data__3[[#This Row],[Net Price]] - internal_sales_data__3[[#This Row],[COGS]]</f>
        <v>-11</v>
      </c>
      <c r="K11" s="1">
        <f>internal_sales_data__3[[#This Row],[Gross Profit per Unit]] * internal_sales_data__3[[#This Row],[Volume 2022]]</f>
        <v>-2568.181</v>
      </c>
      <c r="L11" s="6">
        <f>internal_sales_data__3[[#This Row],[Gross Profit per Product]] / internal_sales_data__3[[#This Row],[Net Sales  2022]]</f>
        <v>-1.8333333333333333</v>
      </c>
      <c r="M11" s="14">
        <f>internal_sales_data__3[[#This Row],[Net Sales  2022]]/internal_sales_data__3[[#Totals],[Net Sales  2022]]</f>
        <v>1.8862729994011376E-5</v>
      </c>
    </row>
    <row r="12" spans="1:13" x14ac:dyDescent="0.25">
      <c r="A12" t="s">
        <v>96</v>
      </c>
      <c r="E12" s="1"/>
      <c r="F12" s="1"/>
      <c r="G12" s="1"/>
      <c r="H12" s="11">
        <f>SUM(internal_sales_data__3[Volume 2022])</f>
        <v>3344.41</v>
      </c>
      <c r="I12" s="1">
        <f>SUM(internal_sales_data__3[Net Sales  2022])</f>
        <v>74264223.707000017</v>
      </c>
      <c r="K12" s="1">
        <f>SUM(internal_sales_data__3[Gross Profit per Product])</f>
        <v>-61536891.597999997</v>
      </c>
      <c r="L12" s="15"/>
    </row>
    <row r="13" spans="1:13" x14ac:dyDescent="0.25">
      <c r="A13" t="s">
        <v>97</v>
      </c>
      <c r="L13" s="13">
        <f>SUM(J2:J11) / SUM(I2:I11)</f>
        <v>5.0764686033399501E-6</v>
      </c>
    </row>
    <row r="14" spans="1:13" x14ac:dyDescent="0.25">
      <c r="L14" s="6">
        <f>internal_sales_data__3[[#Totals],[Gross Profit per Product]]/internal_sales_data__3[[#Totals],[Net Sales  2022]]</f>
        <v>-0.82862094998509539</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78BF7-A83A-4687-9E73-5C41655C21E7}">
  <dimension ref="A3:B22"/>
  <sheetViews>
    <sheetView workbookViewId="0">
      <selection activeCell="C3" sqref="C3"/>
    </sheetView>
  </sheetViews>
  <sheetFormatPr defaultRowHeight="15" x14ac:dyDescent="0.25"/>
  <cols>
    <col min="1" max="1" width="21.42578125" bestFit="1" customWidth="1"/>
    <col min="2" max="2" width="14.28515625" bestFit="1" customWidth="1"/>
  </cols>
  <sheetData>
    <row r="3" spans="1:2" x14ac:dyDescent="0.25">
      <c r="A3" s="3" t="s">
        <v>83</v>
      </c>
      <c r="B3" t="s">
        <v>86</v>
      </c>
    </row>
    <row r="4" spans="1:2" x14ac:dyDescent="0.25">
      <c r="A4" s="4" t="s">
        <v>11</v>
      </c>
      <c r="B4">
        <v>738</v>
      </c>
    </row>
    <row r="5" spans="1:2" x14ac:dyDescent="0.25">
      <c r="A5" s="4" t="s">
        <v>16</v>
      </c>
      <c r="B5">
        <v>189</v>
      </c>
    </row>
    <row r="6" spans="1:2" x14ac:dyDescent="0.25">
      <c r="A6" s="4" t="s">
        <v>49</v>
      </c>
      <c r="B6">
        <v>183</v>
      </c>
    </row>
    <row r="7" spans="1:2" x14ac:dyDescent="0.25">
      <c r="A7" s="4" t="s">
        <v>27</v>
      </c>
      <c r="B7">
        <v>155</v>
      </c>
    </row>
    <row r="8" spans="1:2" x14ac:dyDescent="0.25">
      <c r="A8" s="4" t="s">
        <v>51</v>
      </c>
      <c r="B8">
        <v>126</v>
      </c>
    </row>
    <row r="9" spans="1:2" x14ac:dyDescent="0.25">
      <c r="A9" s="4" t="s">
        <v>29</v>
      </c>
      <c r="B9">
        <v>378</v>
      </c>
    </row>
    <row r="10" spans="1:2" x14ac:dyDescent="0.25">
      <c r="A10" s="4" t="s">
        <v>39</v>
      </c>
      <c r="B10">
        <v>189</v>
      </c>
    </row>
    <row r="11" spans="1:2" x14ac:dyDescent="0.25">
      <c r="A11" s="4" t="s">
        <v>18</v>
      </c>
      <c r="B11">
        <v>566</v>
      </c>
    </row>
    <row r="12" spans="1:2" x14ac:dyDescent="0.25">
      <c r="A12" s="4" t="s">
        <v>20</v>
      </c>
      <c r="B12">
        <v>378</v>
      </c>
    </row>
    <row r="13" spans="1:2" x14ac:dyDescent="0.25">
      <c r="A13" s="4" t="s">
        <v>31</v>
      </c>
      <c r="B13">
        <v>166</v>
      </c>
    </row>
    <row r="14" spans="1:2" x14ac:dyDescent="0.25">
      <c r="A14" s="4" t="s">
        <v>33</v>
      </c>
      <c r="B14">
        <v>173</v>
      </c>
    </row>
    <row r="15" spans="1:2" x14ac:dyDescent="0.25">
      <c r="A15" s="4" t="s">
        <v>41</v>
      </c>
      <c r="B15">
        <v>189</v>
      </c>
    </row>
    <row r="16" spans="1:2" x14ac:dyDescent="0.25">
      <c r="A16" s="4" t="s">
        <v>43</v>
      </c>
      <c r="B16">
        <v>187</v>
      </c>
    </row>
    <row r="17" spans="1:2" x14ac:dyDescent="0.25">
      <c r="A17" s="4" t="s">
        <v>45</v>
      </c>
      <c r="B17">
        <v>182</v>
      </c>
    </row>
    <row r="18" spans="1:2" x14ac:dyDescent="0.25">
      <c r="A18" s="4" t="s">
        <v>22</v>
      </c>
      <c r="B18">
        <v>306</v>
      </c>
    </row>
    <row r="19" spans="1:2" x14ac:dyDescent="0.25">
      <c r="A19" s="4" t="s">
        <v>55</v>
      </c>
      <c r="B19">
        <v>138</v>
      </c>
    </row>
    <row r="20" spans="1:2" x14ac:dyDescent="0.25">
      <c r="A20" s="4" t="s">
        <v>35</v>
      </c>
      <c r="B20">
        <v>189</v>
      </c>
    </row>
    <row r="21" spans="1:2" x14ac:dyDescent="0.25">
      <c r="A21" s="4" t="s">
        <v>84</v>
      </c>
    </row>
    <row r="22" spans="1:2" x14ac:dyDescent="0.25">
      <c r="A22" s="4" t="s">
        <v>85</v>
      </c>
      <c r="B22">
        <v>4432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0BDC8-5918-4A7A-B1AE-F4FFBDCE3827}">
  <dimension ref="A1:G12"/>
  <sheetViews>
    <sheetView workbookViewId="0">
      <selection activeCell="I8" sqref="I8"/>
    </sheetView>
  </sheetViews>
  <sheetFormatPr defaultRowHeight="15" x14ac:dyDescent="0.25"/>
  <cols>
    <col min="1" max="1" width="20.28515625" bestFit="1" customWidth="1"/>
    <col min="2" max="2" width="16.28515625" bestFit="1" customWidth="1"/>
    <col min="3" max="3" width="6.85546875" bestFit="1" customWidth="1"/>
    <col min="4" max="5" width="6.140625" bestFit="1" customWidth="1"/>
    <col min="6" max="6" width="7.140625" bestFit="1" customWidth="1"/>
    <col min="7" max="9" width="11.28515625" bestFit="1" customWidth="1"/>
  </cols>
  <sheetData>
    <row r="1" spans="1:7" x14ac:dyDescent="0.25">
      <c r="A1" s="3" t="s">
        <v>2</v>
      </c>
      <c r="B1" t="s">
        <v>20</v>
      </c>
    </row>
    <row r="3" spans="1:7" x14ac:dyDescent="0.25">
      <c r="A3" s="3" t="s">
        <v>88</v>
      </c>
      <c r="B3" s="3" t="s">
        <v>87</v>
      </c>
    </row>
    <row r="4" spans="1:7" x14ac:dyDescent="0.25">
      <c r="A4" s="3" t="s">
        <v>83</v>
      </c>
      <c r="B4">
        <v>2018</v>
      </c>
      <c r="C4">
        <v>2019</v>
      </c>
      <c r="D4">
        <v>2020</v>
      </c>
      <c r="E4">
        <v>2021</v>
      </c>
      <c r="F4">
        <v>2022</v>
      </c>
      <c r="G4" t="s">
        <v>85</v>
      </c>
    </row>
    <row r="5" spans="1:7" x14ac:dyDescent="0.25">
      <c r="A5" s="4" t="s">
        <v>21</v>
      </c>
      <c r="B5" s="5"/>
      <c r="C5" s="5">
        <v>-1.8851917463244935E-2</v>
      </c>
      <c r="D5" s="5">
        <v>7.659905577863356E-2</v>
      </c>
      <c r="E5" s="5">
        <v>8.9543837962540954E-3</v>
      </c>
      <c r="F5" s="5">
        <v>0.73085446231122375</v>
      </c>
      <c r="G5" s="5"/>
    </row>
    <row r="6" spans="1:7" x14ac:dyDescent="0.25">
      <c r="A6" s="4" t="s">
        <v>59</v>
      </c>
      <c r="B6" s="5"/>
      <c r="C6" s="5">
        <v>-6.0152376717658426E-2</v>
      </c>
      <c r="D6" s="5">
        <v>1.7745774906480036E-2</v>
      </c>
      <c r="E6" s="5">
        <v>1.2423428548747735E-2</v>
      </c>
      <c r="F6" s="5">
        <v>-9.1123767974869612E-5</v>
      </c>
      <c r="G6" s="5"/>
    </row>
    <row r="7" spans="1:7" x14ac:dyDescent="0.25">
      <c r="A7" s="4" t="s">
        <v>85</v>
      </c>
      <c r="B7" s="5"/>
      <c r="C7" s="5">
        <v>-4.6397507546699364E-2</v>
      </c>
      <c r="D7" s="5">
        <v>3.7912688764357619E-2</v>
      </c>
      <c r="E7" s="5">
        <v>1.1190403666558416E-2</v>
      </c>
      <c r="F7" s="5">
        <v>0.25913906627493472</v>
      </c>
      <c r="G7" s="5"/>
    </row>
    <row r="12" spans="1:7" x14ac:dyDescent="0.25">
      <c r="B12"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B59DF-7153-4291-BC3E-65C87B21F570}">
  <dimension ref="A3:AB20"/>
  <sheetViews>
    <sheetView topLeftCell="A2" zoomScale="85" zoomScaleNormal="85" workbookViewId="0">
      <selection activeCell="C14" sqref="C14"/>
    </sheetView>
  </sheetViews>
  <sheetFormatPr defaultRowHeight="15" x14ac:dyDescent="0.25"/>
  <cols>
    <col min="1" max="1" width="20.28515625" bestFit="1" customWidth="1"/>
    <col min="2" max="2" width="16.28515625" bestFit="1" customWidth="1"/>
    <col min="3" max="3" width="10.7109375" bestFit="1" customWidth="1"/>
    <col min="4" max="4" width="14.57031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8" bestFit="1" customWidth="1"/>
    <col min="12" max="12" width="5.7109375" bestFit="1" customWidth="1"/>
    <col min="13" max="13" width="13.28515625" bestFit="1" customWidth="1"/>
    <col min="14" max="14" width="8" bestFit="1" customWidth="1"/>
    <col min="15" max="15" width="12" bestFit="1" customWidth="1"/>
    <col min="16" max="16" width="9" bestFit="1" customWidth="1"/>
    <col min="17" max="17" width="13.7109375" bestFit="1" customWidth="1"/>
    <col min="18" max="18" width="8.7109375" bestFit="1" customWidth="1"/>
    <col min="19" max="19" width="6.5703125" bestFit="1" customWidth="1"/>
    <col min="20" max="20" width="6.85546875" bestFit="1" customWidth="1"/>
    <col min="21" max="21" width="8.28515625" bestFit="1" customWidth="1"/>
    <col min="22" max="22" width="9.85546875" bestFit="1" customWidth="1"/>
    <col min="23" max="23" width="7.7109375" bestFit="1" customWidth="1"/>
    <col min="24" max="24" width="6.140625" bestFit="1" customWidth="1"/>
    <col min="25" max="25" width="11.85546875" bestFit="1" customWidth="1"/>
    <col min="26" max="26" width="14.85546875" bestFit="1" customWidth="1"/>
    <col min="27" max="27" width="7.85546875" bestFit="1" customWidth="1"/>
    <col min="28" max="28" width="11.28515625" bestFit="1" customWidth="1"/>
  </cols>
  <sheetData>
    <row r="3" spans="1:28" x14ac:dyDescent="0.25">
      <c r="A3" s="8" t="s">
        <v>88</v>
      </c>
      <c r="B3" s="8" t="s">
        <v>87</v>
      </c>
      <c r="C3" s="7"/>
      <c r="D3" s="7"/>
      <c r="E3" s="7"/>
      <c r="F3" s="7"/>
      <c r="G3" s="7"/>
      <c r="H3" s="7"/>
      <c r="I3" s="7"/>
      <c r="J3" s="7"/>
      <c r="K3" s="7"/>
      <c r="L3" s="7"/>
      <c r="M3" s="7"/>
      <c r="N3" s="7"/>
      <c r="O3" s="7"/>
      <c r="P3" s="7"/>
      <c r="Q3" s="7"/>
      <c r="R3" s="7"/>
      <c r="S3" s="7"/>
      <c r="T3" s="7"/>
      <c r="U3" s="7"/>
      <c r="V3" s="7"/>
      <c r="W3" s="7"/>
      <c r="X3" s="7"/>
      <c r="Y3" s="7"/>
      <c r="Z3" s="7"/>
      <c r="AA3" s="7"/>
      <c r="AB3" s="7"/>
    </row>
    <row r="4" spans="1:28" x14ac:dyDescent="0.25">
      <c r="A4" s="8" t="s">
        <v>83</v>
      </c>
      <c r="B4" s="7" t="s">
        <v>56</v>
      </c>
      <c r="C4" s="7" t="s">
        <v>44</v>
      </c>
      <c r="D4" s="7" t="s">
        <v>42</v>
      </c>
      <c r="E4" s="7" t="s">
        <v>46</v>
      </c>
      <c r="F4" s="7" t="s">
        <v>34</v>
      </c>
      <c r="G4" s="7" t="s">
        <v>19</v>
      </c>
      <c r="H4" s="7" t="s">
        <v>52</v>
      </c>
      <c r="I4" s="7" t="s">
        <v>53</v>
      </c>
      <c r="J4" s="7" t="s">
        <v>23</v>
      </c>
      <c r="K4" s="7" t="s">
        <v>40</v>
      </c>
      <c r="L4" s="7" t="s">
        <v>17</v>
      </c>
      <c r="M4" s="7" t="s">
        <v>25</v>
      </c>
      <c r="N4" s="7" t="s">
        <v>36</v>
      </c>
      <c r="O4" s="7" t="s">
        <v>38</v>
      </c>
      <c r="P4" s="7" t="s">
        <v>26</v>
      </c>
      <c r="Q4" s="7" t="s">
        <v>32</v>
      </c>
      <c r="R4" s="7" t="s">
        <v>12</v>
      </c>
      <c r="S4" s="7" t="s">
        <v>58</v>
      </c>
      <c r="T4" s="7" t="s">
        <v>21</v>
      </c>
      <c r="U4" s="7" t="s">
        <v>59</v>
      </c>
      <c r="V4" s="7" t="s">
        <v>28</v>
      </c>
      <c r="W4" s="7" t="s">
        <v>30</v>
      </c>
      <c r="X4" s="7" t="s">
        <v>54</v>
      </c>
      <c r="Y4" s="7" t="s">
        <v>50</v>
      </c>
      <c r="Z4" s="7" t="s">
        <v>48</v>
      </c>
      <c r="AA4" s="7" t="s">
        <v>84</v>
      </c>
      <c r="AB4" s="7" t="s">
        <v>85</v>
      </c>
    </row>
    <row r="5" spans="1:28" x14ac:dyDescent="0.25">
      <c r="A5" s="9">
        <v>2018</v>
      </c>
      <c r="B5" s="7">
        <v>0.26661384599647364</v>
      </c>
      <c r="C5" s="7">
        <v>0.21845447275555196</v>
      </c>
      <c r="D5" s="7">
        <v>0.15442977059042404</v>
      </c>
      <c r="E5" s="7">
        <v>7.1556954012632318E-2</v>
      </c>
      <c r="F5" s="7">
        <v>0.50547688317150974</v>
      </c>
      <c r="G5" s="7">
        <v>0.14599779824046324</v>
      </c>
      <c r="H5" s="7">
        <v>0</v>
      </c>
      <c r="I5" s="7">
        <v>5.4138516170385079E-2</v>
      </c>
      <c r="J5" s="7">
        <v>0.19416806386000754</v>
      </c>
      <c r="K5" s="7">
        <v>0.25211469141916093</v>
      </c>
      <c r="L5" s="7">
        <v>0.21863494396333494</v>
      </c>
      <c r="M5" s="7">
        <v>0.24715749264280748</v>
      </c>
      <c r="N5" s="7">
        <v>0.19660452120904243</v>
      </c>
      <c r="O5" s="7">
        <v>0.17657574078732632</v>
      </c>
      <c r="P5" s="7">
        <v>0.15312113540718106</v>
      </c>
      <c r="Q5" s="7">
        <v>5.2950978538337905E-2</v>
      </c>
      <c r="R5" s="7">
        <v>0.23867856859250658</v>
      </c>
      <c r="S5" s="7">
        <v>0.19048752639537292</v>
      </c>
      <c r="T5" s="7">
        <v>0.15800775184749377</v>
      </c>
      <c r="U5" s="7">
        <v>0.19610960874869504</v>
      </c>
      <c r="V5" s="7">
        <v>1.3965657012307465E-2</v>
      </c>
      <c r="W5" s="7">
        <v>0.21005572112612761</v>
      </c>
      <c r="X5" s="7">
        <v>0.56630204762898273</v>
      </c>
      <c r="Y5" s="7">
        <v>9.948656159089922E-2</v>
      </c>
      <c r="Z5" s="7">
        <v>0.14148447319334256</v>
      </c>
      <c r="AA5" s="7" t="e">
        <v>#DIV/0!</v>
      </c>
      <c r="AB5" s="7">
        <v>0.16148114360859409</v>
      </c>
    </row>
    <row r="6" spans="1:28" x14ac:dyDescent="0.25">
      <c r="A6" s="9">
        <v>2019</v>
      </c>
      <c r="B6" s="7">
        <v>5.0049905243591458E-2</v>
      </c>
      <c r="C6" s="7">
        <v>0.19929862145367308</v>
      </c>
      <c r="D6" s="7">
        <v>5.0677202106182324E-2</v>
      </c>
      <c r="E6" s="7">
        <v>0.17884387027616447</v>
      </c>
      <c r="F6" s="7">
        <v>0.38001682498510286</v>
      </c>
      <c r="G6" s="7">
        <v>0.17292819318609146</v>
      </c>
      <c r="H6" s="7">
        <v>6.9834245186448643E-3</v>
      </c>
      <c r="I6" s="7">
        <v>2.4963919210288038E-2</v>
      </c>
      <c r="J6" s="7">
        <v>0.21557354711444232</v>
      </c>
      <c r="K6" s="7">
        <v>0.21567405249156427</v>
      </c>
      <c r="L6" s="7">
        <v>0.22172341219358438</v>
      </c>
      <c r="M6" s="7">
        <v>0.20625128574924262</v>
      </c>
      <c r="N6" s="7">
        <v>0.19189433578867157</v>
      </c>
      <c r="O6" s="7">
        <v>0.17844767290530941</v>
      </c>
      <c r="P6" s="7">
        <v>0.21547048178881595</v>
      </c>
      <c r="Q6" s="7">
        <v>0.249970454760329</v>
      </c>
      <c r="R6" s="7">
        <v>0.21893416405547231</v>
      </c>
      <c r="S6" s="7">
        <v>0.19482099638950975</v>
      </c>
      <c r="T6" s="7">
        <v>0.15502900275111192</v>
      </c>
      <c r="U6" s="7">
        <v>0.18431314968529092</v>
      </c>
      <c r="V6" s="7">
        <v>0.50077964089972882</v>
      </c>
      <c r="W6" s="7">
        <v>0.1959469717422998</v>
      </c>
      <c r="X6" s="7">
        <v>0.21836905010282853</v>
      </c>
      <c r="Y6" s="7">
        <v>2.7981850549259692E-2</v>
      </c>
      <c r="Z6" s="7">
        <v>4.3953925265317995E-2</v>
      </c>
      <c r="AA6" s="7" t="e">
        <v>#DIV/0!</v>
      </c>
      <c r="AB6" s="7">
        <v>0.13928522467829249</v>
      </c>
    </row>
    <row r="7" spans="1:28" x14ac:dyDescent="0.25">
      <c r="A7" s="9">
        <v>2020</v>
      </c>
      <c r="B7" s="7">
        <v>0.20956933802464817</v>
      </c>
      <c r="C7" s="7">
        <v>0.17887353910038664</v>
      </c>
      <c r="D7" s="7">
        <v>0.18105531748793485</v>
      </c>
      <c r="E7" s="7">
        <v>0.22469724482393763</v>
      </c>
      <c r="F7" s="7">
        <v>8.9724490868940382E-2</v>
      </c>
      <c r="G7" s="7">
        <v>0.18686652307210402</v>
      </c>
      <c r="H7" s="7">
        <v>4.197109598822215E-2</v>
      </c>
      <c r="I7" s="7">
        <v>0.18444511722675125</v>
      </c>
      <c r="J7" s="7">
        <v>0.19342359593349059</v>
      </c>
      <c r="K7" s="7">
        <v>0.18452086188430666</v>
      </c>
      <c r="L7" s="7">
        <v>0.20272793251231488</v>
      </c>
      <c r="M7" s="7">
        <v>0.22709569006026509</v>
      </c>
      <c r="N7" s="7">
        <v>0.18430886461772925</v>
      </c>
      <c r="O7" s="7">
        <v>0.17945343653679957</v>
      </c>
      <c r="P7" s="7">
        <v>0.22053710125553416</v>
      </c>
      <c r="Q7" s="7">
        <v>0.28972062021367118</v>
      </c>
      <c r="R7" s="7">
        <v>0.19385888745546215</v>
      </c>
      <c r="S7" s="7">
        <v>0.18855664149462834</v>
      </c>
      <c r="T7" s="7">
        <v>0.16690407798015028</v>
      </c>
      <c r="U7" s="7">
        <v>0.18758392935191046</v>
      </c>
      <c r="V7" s="7">
        <v>0.20432991610133006</v>
      </c>
      <c r="W7" s="7">
        <v>0.18270899776871638</v>
      </c>
      <c r="X7" s="7">
        <v>0.18162647909153229</v>
      </c>
      <c r="Y7" s="7">
        <v>0.25627198124267292</v>
      </c>
      <c r="Z7" s="7">
        <v>0.27605413367703924</v>
      </c>
      <c r="AA7" s="7" t="e">
        <v>#DIV/0!</v>
      </c>
      <c r="AB7" s="7">
        <v>0.17729884941550372</v>
      </c>
    </row>
    <row r="8" spans="1:28" x14ac:dyDescent="0.25">
      <c r="A8" s="9">
        <v>2021</v>
      </c>
      <c r="B8" s="7">
        <v>0.4179208549443113</v>
      </c>
      <c r="C8" s="7">
        <v>0.18577727562856283</v>
      </c>
      <c r="D8" s="7">
        <v>0.52568778661927718</v>
      </c>
      <c r="E8" s="7">
        <v>0.2143058462590503</v>
      </c>
      <c r="F8" s="7">
        <v>1.7254372743524132E-2</v>
      </c>
      <c r="G8" s="7">
        <v>0.19371047262994803</v>
      </c>
      <c r="H8" s="7">
        <v>1.4127450583026276E-2</v>
      </c>
      <c r="I8" s="7">
        <v>0.61236919398831835</v>
      </c>
      <c r="J8" s="7">
        <v>0.18953702216438933</v>
      </c>
      <c r="K8" s="7">
        <v>0.16787252542236247</v>
      </c>
      <c r="L8" s="7">
        <v>0.18086421107837566</v>
      </c>
      <c r="M8" s="7">
        <v>0.16262697788836122</v>
      </c>
      <c r="N8" s="7">
        <v>0.19139649479298959</v>
      </c>
      <c r="O8" s="7">
        <v>0.17208833852210426</v>
      </c>
      <c r="P8" s="7">
        <v>0.17896077824020271</v>
      </c>
      <c r="Q8" s="7">
        <v>0.17198284012479909</v>
      </c>
      <c r="R8" s="7">
        <v>0.17637050276827826</v>
      </c>
      <c r="S8" s="7">
        <v>0.18571321509969627</v>
      </c>
      <c r="T8" s="7">
        <v>0.16839860115154448</v>
      </c>
      <c r="U8" s="7">
        <v>0.18991436489510727</v>
      </c>
      <c r="V8" s="7">
        <v>3.7316095899709474E-2</v>
      </c>
      <c r="W8" s="7">
        <v>0.18444581081292924</v>
      </c>
      <c r="X8" s="7">
        <v>3.307651038717177E-2</v>
      </c>
      <c r="Y8" s="7">
        <v>0.40857431288263646</v>
      </c>
      <c r="Z8" s="7">
        <v>0.53558276560486096</v>
      </c>
      <c r="AA8" s="7" t="e">
        <v>#DIV/0!</v>
      </c>
      <c r="AB8" s="7">
        <v>0.25627420686351826</v>
      </c>
    </row>
    <row r="9" spans="1:28" x14ac:dyDescent="0.25">
      <c r="A9" s="9">
        <v>2022</v>
      </c>
      <c r="B9" s="7">
        <v>4.3955957487632639E-2</v>
      </c>
      <c r="C9" s="7">
        <v>0.17323903362361798</v>
      </c>
      <c r="D9" s="7">
        <v>6.3082837105063572E-2</v>
      </c>
      <c r="E9" s="7">
        <v>0.24413549016074557</v>
      </c>
      <c r="F9" s="7">
        <v>5.8098776683374815E-3</v>
      </c>
      <c r="G9" s="7">
        <v>0.2351540924316721</v>
      </c>
      <c r="H9" s="7">
        <v>0.92608885257661866</v>
      </c>
      <c r="I9" s="7">
        <v>8.8122482534653684E-2</v>
      </c>
      <c r="J9" s="7">
        <v>0.16388671815075972</v>
      </c>
      <c r="K9" s="7">
        <v>0.15003512489491322</v>
      </c>
      <c r="L9" s="7">
        <v>0.16298954037750299</v>
      </c>
      <c r="M9" s="7">
        <v>0.12328034422349407</v>
      </c>
      <c r="N9" s="7">
        <v>0.185499618999238</v>
      </c>
      <c r="O9" s="7">
        <v>0.24829323123499533</v>
      </c>
      <c r="P9" s="7">
        <v>0.18513481097119328</v>
      </c>
      <c r="Q9" s="7">
        <v>0.18538456083955754</v>
      </c>
      <c r="R9" s="7">
        <v>0.13788798529486426</v>
      </c>
      <c r="S9" s="7">
        <v>0.18551924492701871</v>
      </c>
      <c r="T9" s="7">
        <v>0.29147347025011872</v>
      </c>
      <c r="U9" s="7">
        <v>0.18989705918258545</v>
      </c>
      <c r="V9" s="7">
        <v>0.17993219839339672</v>
      </c>
      <c r="W9" s="7">
        <v>0.17941275959791608</v>
      </c>
      <c r="X9" s="7">
        <v>6.259127894846651E-4</v>
      </c>
      <c r="Y9" s="7">
        <v>0.14998046111762406</v>
      </c>
      <c r="Z9" s="7">
        <v>2.857989160455677E-3</v>
      </c>
      <c r="AA9" s="7" t="e">
        <v>#DIV/0!</v>
      </c>
      <c r="AB9" s="7">
        <v>0.22350188176047264</v>
      </c>
    </row>
    <row r="10" spans="1:28" x14ac:dyDescent="0.25">
      <c r="A10" s="9">
        <v>2023</v>
      </c>
      <c r="B10" s="7">
        <v>1.1890098303342774E-2</v>
      </c>
      <c r="C10" s="7">
        <v>4.4357057438207524E-2</v>
      </c>
      <c r="D10" s="7">
        <v>2.5067086091118084E-2</v>
      </c>
      <c r="E10" s="7">
        <v>6.64605944674697E-2</v>
      </c>
      <c r="F10" s="7">
        <v>1.7175505625854394E-3</v>
      </c>
      <c r="G10" s="7">
        <v>6.5342920439721147E-2</v>
      </c>
      <c r="H10" s="7">
        <v>1.0829176333488044E-2</v>
      </c>
      <c r="I10" s="7">
        <v>3.5960770869603635E-2</v>
      </c>
      <c r="J10" s="7">
        <v>4.3411052776910486E-2</v>
      </c>
      <c r="K10" s="7">
        <v>2.9782743887692469E-2</v>
      </c>
      <c r="L10" s="7">
        <v>1.3059959874887143E-2</v>
      </c>
      <c r="M10" s="7">
        <v>3.3588209435829471E-2</v>
      </c>
      <c r="N10" s="7">
        <v>5.0296164592329183E-2</v>
      </c>
      <c r="O10" s="7">
        <v>4.5141580013465112E-2</v>
      </c>
      <c r="P10" s="7">
        <v>4.6775692337072843E-2</v>
      </c>
      <c r="Q10" s="7">
        <v>4.9990545523305285E-2</v>
      </c>
      <c r="R10" s="7">
        <v>3.426989183341643E-2</v>
      </c>
      <c r="S10" s="7">
        <v>5.4902375693774E-2</v>
      </c>
      <c r="T10" s="7">
        <v>6.0187096019580846E-2</v>
      </c>
      <c r="U10" s="7">
        <v>5.2181888136410871E-2</v>
      </c>
      <c r="V10" s="7">
        <v>6.3676491693527432E-2</v>
      </c>
      <c r="W10" s="7">
        <v>4.7429738952010858E-2</v>
      </c>
      <c r="X10" s="7">
        <v>0</v>
      </c>
      <c r="Y10" s="7">
        <v>5.7704832616907648E-2</v>
      </c>
      <c r="Z10" s="7">
        <v>6.671309898355922E-5</v>
      </c>
      <c r="AA10" s="7" t="e">
        <v>#DIV/0!</v>
      </c>
      <c r="AB10" s="7">
        <v>4.2158693673618804E-2</v>
      </c>
    </row>
    <row r="11" spans="1:28" x14ac:dyDescent="0.25">
      <c r="A11" s="9" t="s">
        <v>84</v>
      </c>
      <c r="B11" s="7">
        <v>0</v>
      </c>
      <c r="C11" s="7">
        <v>0</v>
      </c>
      <c r="D11" s="7">
        <v>0</v>
      </c>
      <c r="E11" s="7">
        <v>0</v>
      </c>
      <c r="F11" s="7">
        <v>0</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t="e">
        <v>#DIV/0!</v>
      </c>
      <c r="AB11" s="7">
        <v>0</v>
      </c>
    </row>
    <row r="20" spans="6:6" x14ac:dyDescent="0.25">
      <c r="F20" s="6"/>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E8E4E-2944-4991-9640-95FF03B6511C}">
  <dimension ref="A3:B159"/>
  <sheetViews>
    <sheetView workbookViewId="0">
      <selection activeCell="F1" sqref="F1"/>
    </sheetView>
  </sheetViews>
  <sheetFormatPr defaultRowHeight="15" x14ac:dyDescent="0.25"/>
  <cols>
    <col min="1" max="1" width="19.140625" bestFit="1" customWidth="1"/>
    <col min="2" max="2" width="20.28515625" bestFit="1" customWidth="1"/>
  </cols>
  <sheetData>
    <row r="3" spans="1:2" x14ac:dyDescent="0.25">
      <c r="A3" s="3" t="s">
        <v>83</v>
      </c>
      <c r="B3" t="s">
        <v>88</v>
      </c>
    </row>
    <row r="4" spans="1:2" x14ac:dyDescent="0.25">
      <c r="A4" s="4">
        <v>2018</v>
      </c>
      <c r="B4" s="5">
        <v>0.16148114360859409</v>
      </c>
    </row>
    <row r="5" spans="1:2" x14ac:dyDescent="0.25">
      <c r="A5" s="10" t="s">
        <v>48</v>
      </c>
      <c r="B5" s="5">
        <v>2.3311625799998128E-3</v>
      </c>
    </row>
    <row r="6" spans="1:2" x14ac:dyDescent="0.25">
      <c r="A6" s="10" t="s">
        <v>50</v>
      </c>
      <c r="B6" s="5">
        <v>1.0074235620667906E-3</v>
      </c>
    </row>
    <row r="7" spans="1:2" x14ac:dyDescent="0.25">
      <c r="A7" s="10" t="s">
        <v>54</v>
      </c>
      <c r="B7" s="5">
        <v>8.3538849240134946E-4</v>
      </c>
    </row>
    <row r="8" spans="1:2" x14ac:dyDescent="0.25">
      <c r="A8" s="10" t="s">
        <v>30</v>
      </c>
      <c r="B8" s="5">
        <v>3.3139333879776856E-2</v>
      </c>
    </row>
    <row r="9" spans="1:2" x14ac:dyDescent="0.25">
      <c r="A9" s="10" t="s">
        <v>28</v>
      </c>
      <c r="B9" s="5">
        <v>7.9153059655027858E-5</v>
      </c>
    </row>
    <row r="10" spans="1:2" x14ac:dyDescent="0.25">
      <c r="A10" s="10" t="s">
        <v>59</v>
      </c>
      <c r="B10" s="5">
        <v>3.213690066475678E-2</v>
      </c>
    </row>
    <row r="11" spans="1:2" x14ac:dyDescent="0.25">
      <c r="A11" s="10" t="s">
        <v>21</v>
      </c>
      <c r="B11" s="5">
        <v>1.6047536569904618E-2</v>
      </c>
    </row>
    <row r="12" spans="1:2" x14ac:dyDescent="0.25">
      <c r="A12" s="10" t="s">
        <v>58</v>
      </c>
      <c r="B12" s="5">
        <v>4.7496232574555672E-4</v>
      </c>
    </row>
    <row r="13" spans="1:2" x14ac:dyDescent="0.25">
      <c r="A13" s="10" t="s">
        <v>12</v>
      </c>
      <c r="B13" s="5">
        <v>2.879028254498598E-3</v>
      </c>
    </row>
    <row r="14" spans="1:2" x14ac:dyDescent="0.25">
      <c r="A14" s="10" t="s">
        <v>32</v>
      </c>
      <c r="B14" s="5">
        <v>9.8498898426427537E-5</v>
      </c>
    </row>
    <row r="15" spans="1:2" x14ac:dyDescent="0.25">
      <c r="A15" s="10" t="s">
        <v>26</v>
      </c>
      <c r="B15" s="5">
        <v>1.4453759792081979E-3</v>
      </c>
    </row>
    <row r="16" spans="1:2" x14ac:dyDescent="0.25">
      <c r="A16" s="10" t="s">
        <v>38</v>
      </c>
      <c r="B16" s="5">
        <v>4.0043138268335476E-3</v>
      </c>
    </row>
    <row r="17" spans="1:2" x14ac:dyDescent="0.25">
      <c r="A17" s="10" t="s">
        <v>36</v>
      </c>
      <c r="B17" s="5">
        <v>1.0635155025500022E-3</v>
      </c>
    </row>
    <row r="18" spans="1:2" x14ac:dyDescent="0.25">
      <c r="A18" s="10" t="s">
        <v>25</v>
      </c>
      <c r="B18" s="5">
        <v>6.2728662377186488E-3</v>
      </c>
    </row>
    <row r="19" spans="1:2" x14ac:dyDescent="0.25">
      <c r="A19" s="10" t="s">
        <v>17</v>
      </c>
      <c r="B19" s="5">
        <v>4.5364892723547493E-3</v>
      </c>
    </row>
    <row r="20" spans="1:2" x14ac:dyDescent="0.25">
      <c r="A20" s="10" t="s">
        <v>40</v>
      </c>
      <c r="B20" s="5">
        <v>3.8501516741239563E-3</v>
      </c>
    </row>
    <row r="21" spans="1:2" x14ac:dyDescent="0.25">
      <c r="A21" s="10" t="s">
        <v>23</v>
      </c>
      <c r="B21" s="5">
        <v>2.3651606932497786E-3</v>
      </c>
    </row>
    <row r="22" spans="1:2" x14ac:dyDescent="0.25">
      <c r="A22" s="10" t="s">
        <v>53</v>
      </c>
      <c r="B22" s="5">
        <v>2.9700149376098977E-3</v>
      </c>
    </row>
    <row r="23" spans="1:2" x14ac:dyDescent="0.25">
      <c r="A23" s="10" t="s">
        <v>19</v>
      </c>
      <c r="B23" s="5">
        <v>1.7155566344978293E-2</v>
      </c>
    </row>
    <row r="24" spans="1:2" x14ac:dyDescent="0.25">
      <c r="A24" s="10" t="s">
        <v>34</v>
      </c>
      <c r="B24" s="5">
        <v>6.3404887377877688E-4</v>
      </c>
    </row>
    <row r="25" spans="1:2" x14ac:dyDescent="0.25">
      <c r="A25" s="10" t="s">
        <v>46</v>
      </c>
      <c r="B25" s="5">
        <v>1.7023238923446972E-4</v>
      </c>
    </row>
    <row r="26" spans="1:2" x14ac:dyDescent="0.25">
      <c r="A26" s="10" t="s">
        <v>42</v>
      </c>
      <c r="B26" s="5">
        <v>2.2814976349311681E-2</v>
      </c>
    </row>
    <row r="27" spans="1:2" x14ac:dyDescent="0.25">
      <c r="A27" s="10" t="s">
        <v>44</v>
      </c>
      <c r="B27" s="5">
        <v>3.2729641775977082E-4</v>
      </c>
    </row>
    <row r="28" spans="1:2" x14ac:dyDescent="0.25">
      <c r="A28" s="10" t="s">
        <v>56</v>
      </c>
      <c r="B28" s="5">
        <v>4.8417468226505103E-3</v>
      </c>
    </row>
    <row r="29" spans="1:2" x14ac:dyDescent="0.25">
      <c r="A29" s="4">
        <v>2019</v>
      </c>
      <c r="B29" s="5">
        <v>0.13928522467829249</v>
      </c>
    </row>
    <row r="30" spans="1:2" x14ac:dyDescent="0.25">
      <c r="A30" s="10" t="s">
        <v>48</v>
      </c>
      <c r="B30" s="5">
        <v>7.2420487923503828E-4</v>
      </c>
    </row>
    <row r="31" spans="1:2" x14ac:dyDescent="0.25">
      <c r="A31" s="10" t="s">
        <v>50</v>
      </c>
      <c r="B31" s="5">
        <v>2.8335058627792088E-4</v>
      </c>
    </row>
    <row r="32" spans="1:2" x14ac:dyDescent="0.25">
      <c r="A32" s="10" t="s">
        <v>54</v>
      </c>
      <c r="B32" s="5">
        <v>3.2213019945149932E-4</v>
      </c>
    </row>
    <row r="33" spans="1:2" x14ac:dyDescent="0.25">
      <c r="A33" s="10" t="s">
        <v>30</v>
      </c>
      <c r="B33" s="5">
        <v>3.0913474217635004E-2</v>
      </c>
    </row>
    <row r="34" spans="1:2" x14ac:dyDescent="0.25">
      <c r="A34" s="10" t="s">
        <v>28</v>
      </c>
      <c r="B34" s="5">
        <v>2.8382653787951267E-3</v>
      </c>
    </row>
    <row r="35" spans="1:2" x14ac:dyDescent="0.25">
      <c r="A35" s="10" t="s">
        <v>59</v>
      </c>
      <c r="B35" s="5">
        <v>3.0203789709432365E-2</v>
      </c>
    </row>
    <row r="36" spans="1:2" x14ac:dyDescent="0.25">
      <c r="A36" s="10" t="s">
        <v>21</v>
      </c>
      <c r="B36" s="5">
        <v>1.574500973500037E-2</v>
      </c>
    </row>
    <row r="37" spans="1:2" x14ac:dyDescent="0.25">
      <c r="A37" s="10" t="s">
        <v>58</v>
      </c>
      <c r="B37" s="5">
        <v>4.8576741637753733E-4</v>
      </c>
    </row>
    <row r="38" spans="1:2" x14ac:dyDescent="0.25">
      <c r="A38" s="10" t="s">
        <v>12</v>
      </c>
      <c r="B38" s="5">
        <v>2.6408640202081608E-3</v>
      </c>
    </row>
    <row r="39" spans="1:2" x14ac:dyDescent="0.25">
      <c r="A39" s="10" t="s">
        <v>32</v>
      </c>
      <c r="B39" s="5">
        <v>4.6499262360597747E-4</v>
      </c>
    </row>
    <row r="40" spans="1:2" x14ac:dyDescent="0.25">
      <c r="A40" s="10" t="s">
        <v>26</v>
      </c>
      <c r="B40" s="5">
        <v>2.0339181640587961E-3</v>
      </c>
    </row>
    <row r="41" spans="1:2" x14ac:dyDescent="0.25">
      <c r="A41" s="10" t="s">
        <v>38</v>
      </c>
      <c r="B41" s="5">
        <v>4.0467647525921531E-3</v>
      </c>
    </row>
    <row r="42" spans="1:2" x14ac:dyDescent="0.25">
      <c r="A42" s="10" t="s">
        <v>36</v>
      </c>
      <c r="B42" s="5">
        <v>1.0380361535317611E-3</v>
      </c>
    </row>
    <row r="43" spans="1:2" x14ac:dyDescent="0.25">
      <c r="A43" s="10" t="s">
        <v>25</v>
      </c>
      <c r="B43" s="5">
        <v>5.2346652048791773E-3</v>
      </c>
    </row>
    <row r="44" spans="1:2" x14ac:dyDescent="0.25">
      <c r="A44" s="10" t="s">
        <v>17</v>
      </c>
      <c r="B44" s="5">
        <v>4.6005723632850104E-3</v>
      </c>
    </row>
    <row r="45" spans="1:2" x14ac:dyDescent="0.25">
      <c r="A45" s="10" t="s">
        <v>40</v>
      </c>
      <c r="B45" s="5">
        <v>3.2936510347384889E-3</v>
      </c>
    </row>
    <row r="46" spans="1:2" x14ac:dyDescent="0.25">
      <c r="A46" s="10" t="s">
        <v>23</v>
      </c>
      <c r="B46" s="5">
        <v>2.6259008304636258E-3</v>
      </c>
    </row>
    <row r="47" spans="1:2" x14ac:dyDescent="0.25">
      <c r="A47" s="10" t="s">
        <v>53</v>
      </c>
      <c r="B47" s="5">
        <v>1.3695095137535385E-3</v>
      </c>
    </row>
    <row r="48" spans="1:2" x14ac:dyDescent="0.25">
      <c r="A48" s="10" t="s">
        <v>52</v>
      </c>
      <c r="B48" s="5">
        <v>5.0377223677955591E-4</v>
      </c>
    </row>
    <row r="49" spans="1:2" x14ac:dyDescent="0.25">
      <c r="A49" s="10" t="s">
        <v>19</v>
      </c>
      <c r="B49" s="5">
        <v>2.0320039938102299E-2</v>
      </c>
    </row>
    <row r="50" spans="1:2" x14ac:dyDescent="0.25">
      <c r="A50" s="10" t="s">
        <v>34</v>
      </c>
      <c r="B50" s="5">
        <v>4.7667707054574893E-4</v>
      </c>
    </row>
    <row r="51" spans="1:2" x14ac:dyDescent="0.25">
      <c r="A51" s="10" t="s">
        <v>46</v>
      </c>
      <c r="B51" s="5">
        <v>4.2546555757077675E-4</v>
      </c>
    </row>
    <row r="52" spans="1:2" x14ac:dyDescent="0.25">
      <c r="A52" s="10" t="s">
        <v>42</v>
      </c>
      <c r="B52" s="5">
        <v>7.4868929940217887E-3</v>
      </c>
    </row>
    <row r="53" spans="1:2" x14ac:dyDescent="0.25">
      <c r="A53" s="10" t="s">
        <v>44</v>
      </c>
      <c r="B53" s="5">
        <v>2.9859642626424551E-4</v>
      </c>
    </row>
    <row r="54" spans="1:2" x14ac:dyDescent="0.25">
      <c r="A54" s="10" t="s">
        <v>56</v>
      </c>
      <c r="B54" s="5">
        <v>9.0891367168651556E-4</v>
      </c>
    </row>
    <row r="55" spans="1:2" x14ac:dyDescent="0.25">
      <c r="A55" s="4">
        <v>2020</v>
      </c>
      <c r="B55" s="5">
        <v>0.17729884941550372</v>
      </c>
    </row>
    <row r="56" spans="1:2" x14ac:dyDescent="0.25">
      <c r="A56" s="10" t="s">
        <v>48</v>
      </c>
      <c r="B56" s="5">
        <v>4.5483935583714684E-3</v>
      </c>
    </row>
    <row r="57" spans="1:2" x14ac:dyDescent="0.25">
      <c r="A57" s="10" t="s">
        <v>50</v>
      </c>
      <c r="B57" s="5">
        <v>2.5950683999217076E-3</v>
      </c>
    </row>
    <row r="58" spans="1:2" x14ac:dyDescent="0.25">
      <c r="A58" s="10" t="s">
        <v>54</v>
      </c>
      <c r="B58" s="5">
        <v>2.6792887503003808E-4</v>
      </c>
    </row>
    <row r="59" spans="1:2" x14ac:dyDescent="0.25">
      <c r="A59" s="10" t="s">
        <v>30</v>
      </c>
      <c r="B59" s="5">
        <v>2.8824991994677782E-2</v>
      </c>
    </row>
    <row r="60" spans="1:2" x14ac:dyDescent="0.25">
      <c r="A60" s="10" t="s">
        <v>28</v>
      </c>
      <c r="B60" s="5">
        <v>1.1580792814990654E-3</v>
      </c>
    </row>
    <row r="61" spans="1:2" x14ac:dyDescent="0.25">
      <c r="A61" s="10" t="s">
        <v>59</v>
      </c>
      <c r="B61" s="5">
        <v>3.0739779362938608E-2</v>
      </c>
    </row>
    <row r="62" spans="1:2" x14ac:dyDescent="0.25">
      <c r="A62" s="10" t="s">
        <v>21</v>
      </c>
      <c r="B62" s="5">
        <v>1.6951062613926794E-2</v>
      </c>
    </row>
    <row r="63" spans="1:2" x14ac:dyDescent="0.25">
      <c r="A63" s="10" t="s">
        <v>58</v>
      </c>
      <c r="B63" s="5">
        <v>4.7014784996040156E-4</v>
      </c>
    </row>
    <row r="64" spans="1:2" x14ac:dyDescent="0.25">
      <c r="A64" s="10" t="s">
        <v>12</v>
      </c>
      <c r="B64" s="5">
        <v>2.3383968559105143E-3</v>
      </c>
    </row>
    <row r="65" spans="1:2" x14ac:dyDescent="0.25">
      <c r="A65" s="10" t="s">
        <v>32</v>
      </c>
      <c r="B65" s="5">
        <v>5.3893549713734425E-4</v>
      </c>
    </row>
    <row r="66" spans="1:2" x14ac:dyDescent="0.25">
      <c r="A66" s="10" t="s">
        <v>26</v>
      </c>
      <c r="B66" s="5">
        <v>2.0817441552487734E-3</v>
      </c>
    </row>
    <row r="67" spans="1:2" x14ac:dyDescent="0.25">
      <c r="A67" s="10" t="s">
        <v>38</v>
      </c>
      <c r="B67" s="5">
        <v>4.0695730568254792E-3</v>
      </c>
    </row>
    <row r="68" spans="1:2" x14ac:dyDescent="0.25">
      <c r="A68" s="10" t="s">
        <v>36</v>
      </c>
      <c r="B68" s="5">
        <v>9.9700318981946852E-4</v>
      </c>
    </row>
    <row r="69" spans="1:2" x14ac:dyDescent="0.25">
      <c r="A69" s="10" t="s">
        <v>25</v>
      </c>
      <c r="B69" s="5">
        <v>5.7636969516000267E-3</v>
      </c>
    </row>
    <row r="70" spans="1:2" x14ac:dyDescent="0.25">
      <c r="A70" s="10" t="s">
        <v>17</v>
      </c>
      <c r="B70" s="5">
        <v>4.2064323039001632E-3</v>
      </c>
    </row>
    <row r="71" spans="1:2" x14ac:dyDescent="0.25">
      <c r="A71" s="10" t="s">
        <v>40</v>
      </c>
      <c r="B71" s="5">
        <v>2.8178972883159204E-3</v>
      </c>
    </row>
    <row r="72" spans="1:2" x14ac:dyDescent="0.25">
      <c r="A72" s="10" t="s">
        <v>23</v>
      </c>
      <c r="B72" s="5">
        <v>2.3560923313256849E-3</v>
      </c>
    </row>
    <row r="73" spans="1:2" x14ac:dyDescent="0.25">
      <c r="A73" s="10" t="s">
        <v>53</v>
      </c>
      <c r="B73" s="5">
        <v>1.0118577162488261E-2</v>
      </c>
    </row>
    <row r="74" spans="1:2" x14ac:dyDescent="0.25">
      <c r="A74" s="10" t="s">
        <v>52</v>
      </c>
      <c r="B74" s="5">
        <v>3.0277226953086753E-3</v>
      </c>
    </row>
    <row r="75" spans="1:2" x14ac:dyDescent="0.25">
      <c r="A75" s="10" t="s">
        <v>19</v>
      </c>
      <c r="B75" s="5">
        <v>2.195787246694526E-2</v>
      </c>
    </row>
    <row r="76" spans="1:2" x14ac:dyDescent="0.25">
      <c r="A76" s="10" t="s">
        <v>34</v>
      </c>
      <c r="B76" s="5">
        <v>1.1254661544338707E-4</v>
      </c>
    </row>
    <row r="77" spans="1:2" x14ac:dyDescent="0.25">
      <c r="A77" s="10" t="s">
        <v>46</v>
      </c>
      <c r="B77" s="5">
        <v>5.3454970755223723E-4</v>
      </c>
    </row>
    <row r="78" spans="1:2" x14ac:dyDescent="0.25">
      <c r="A78" s="10" t="s">
        <v>42</v>
      </c>
      <c r="B78" s="5">
        <v>2.6748552242299935E-2</v>
      </c>
    </row>
    <row r="79" spans="1:2" x14ac:dyDescent="0.25">
      <c r="A79" s="10" t="s">
        <v>44</v>
      </c>
      <c r="B79" s="5">
        <v>2.6799482675312237E-4</v>
      </c>
    </row>
    <row r="80" spans="1:2" x14ac:dyDescent="0.25">
      <c r="A80" s="10" t="s">
        <v>56</v>
      </c>
      <c r="B80" s="5">
        <v>3.8058101323036005E-3</v>
      </c>
    </row>
    <row r="81" spans="1:2" x14ac:dyDescent="0.25">
      <c r="A81" s="4">
        <v>2021</v>
      </c>
      <c r="B81" s="5">
        <v>0.25627420686351826</v>
      </c>
    </row>
    <row r="82" spans="1:2" x14ac:dyDescent="0.25">
      <c r="A82" s="10" t="s">
        <v>48</v>
      </c>
      <c r="B82" s="5">
        <v>8.8245054279893331E-3</v>
      </c>
    </row>
    <row r="83" spans="1:2" x14ac:dyDescent="0.25">
      <c r="A83" s="10" t="s">
        <v>50</v>
      </c>
      <c r="B83" s="5">
        <v>4.1373164683869198E-3</v>
      </c>
    </row>
    <row r="84" spans="1:2" x14ac:dyDescent="0.25">
      <c r="A84" s="10" t="s">
        <v>54</v>
      </c>
      <c r="B84" s="5">
        <v>4.8793283128547237E-5</v>
      </c>
    </row>
    <row r="85" spans="1:2" x14ac:dyDescent="0.25">
      <c r="A85" s="10" t="s">
        <v>30</v>
      </c>
      <c r="B85" s="5">
        <v>2.9098999420185425E-2</v>
      </c>
    </row>
    <row r="86" spans="1:2" x14ac:dyDescent="0.25">
      <c r="A86" s="10" t="s">
        <v>28</v>
      </c>
      <c r="B86" s="5">
        <v>2.1149618397755743E-4</v>
      </c>
    </row>
    <row r="87" spans="1:2" x14ac:dyDescent="0.25">
      <c r="A87" s="10" t="s">
        <v>59</v>
      </c>
      <c r="B87" s="5">
        <v>3.1121672815458346E-2</v>
      </c>
    </row>
    <row r="88" spans="1:2" x14ac:dyDescent="0.25">
      <c r="A88" s="10" t="s">
        <v>21</v>
      </c>
      <c r="B88" s="5">
        <v>1.7102848934326228E-2</v>
      </c>
    </row>
    <row r="89" spans="1:2" x14ac:dyDescent="0.25">
      <c r="A89" s="10" t="s">
        <v>58</v>
      </c>
      <c r="B89" s="5">
        <v>4.6305803972883749E-4</v>
      </c>
    </row>
    <row r="90" spans="1:2" x14ac:dyDescent="0.25">
      <c r="A90" s="10" t="s">
        <v>12</v>
      </c>
      <c r="B90" s="5">
        <v>2.1274455587879629E-3</v>
      </c>
    </row>
    <row r="91" spans="1:2" x14ac:dyDescent="0.25">
      <c r="A91" s="10" t="s">
        <v>32</v>
      </c>
      <c r="B91" s="5">
        <v>3.1992081672817469E-4</v>
      </c>
    </row>
    <row r="92" spans="1:2" x14ac:dyDescent="0.25">
      <c r="A92" s="10" t="s">
        <v>26</v>
      </c>
      <c r="B92" s="5">
        <v>1.6892874350816973E-3</v>
      </c>
    </row>
    <row r="93" spans="1:2" x14ac:dyDescent="0.25">
      <c r="A93" s="10" t="s">
        <v>38</v>
      </c>
      <c r="B93" s="5">
        <v>3.9025503181144461E-3</v>
      </c>
    </row>
    <row r="94" spans="1:2" x14ac:dyDescent="0.25">
      <c r="A94" s="10" t="s">
        <v>36</v>
      </c>
      <c r="B94" s="5">
        <v>1.0353431248391514E-3</v>
      </c>
    </row>
    <row r="95" spans="1:2" x14ac:dyDescent="0.25">
      <c r="A95" s="10" t="s">
        <v>25</v>
      </c>
      <c r="B95" s="5">
        <v>4.1274786696935094E-3</v>
      </c>
    </row>
    <row r="96" spans="1:2" x14ac:dyDescent="0.25">
      <c r="A96" s="10" t="s">
        <v>17</v>
      </c>
      <c r="B96" s="5">
        <v>3.7527786658273251E-3</v>
      </c>
    </row>
    <row r="97" spans="1:2" x14ac:dyDescent="0.25">
      <c r="A97" s="10" t="s">
        <v>40</v>
      </c>
      <c r="B97" s="5">
        <v>2.5636533958258781E-3</v>
      </c>
    </row>
    <row r="98" spans="1:2" x14ac:dyDescent="0.25">
      <c r="A98" s="10" t="s">
        <v>23</v>
      </c>
      <c r="B98" s="5">
        <v>2.3087499861049925E-3</v>
      </c>
    </row>
    <row r="99" spans="1:2" x14ac:dyDescent="0.25">
      <c r="A99" s="10" t="s">
        <v>53</v>
      </c>
      <c r="B99" s="5">
        <v>3.3594301841474022E-2</v>
      </c>
    </row>
    <row r="100" spans="1:2" x14ac:dyDescent="0.25">
      <c r="A100" s="10" t="s">
        <v>52</v>
      </c>
      <c r="B100" s="5">
        <v>1.0191299929142568E-3</v>
      </c>
    </row>
    <row r="101" spans="1:2" x14ac:dyDescent="0.25">
      <c r="A101" s="10" t="s">
        <v>19</v>
      </c>
      <c r="B101" s="5">
        <v>2.2762075216002452E-2</v>
      </c>
    </row>
    <row r="102" spans="1:2" x14ac:dyDescent="0.25">
      <c r="A102" s="10" t="s">
        <v>34</v>
      </c>
      <c r="B102" s="5">
        <v>2.1643157125503383E-5</v>
      </c>
    </row>
    <row r="103" spans="1:2" x14ac:dyDescent="0.25">
      <c r="A103" s="10" t="s">
        <v>46</v>
      </c>
      <c r="B103" s="5">
        <v>5.0982880334946566E-4</v>
      </c>
    </row>
    <row r="104" spans="1:2" x14ac:dyDescent="0.25">
      <c r="A104" s="10" t="s">
        <v>42</v>
      </c>
      <c r="B104" s="5">
        <v>7.766348659967845E-2</v>
      </c>
    </row>
    <row r="105" spans="1:2" x14ac:dyDescent="0.25">
      <c r="A105" s="10" t="s">
        <v>44</v>
      </c>
      <c r="B105" s="5">
        <v>2.7833825532351276E-4</v>
      </c>
    </row>
    <row r="106" spans="1:2" x14ac:dyDescent="0.25">
      <c r="A106" s="10" t="s">
        <v>56</v>
      </c>
      <c r="B106" s="5">
        <v>7.5895044534662597E-3</v>
      </c>
    </row>
    <row r="107" spans="1:2" x14ac:dyDescent="0.25">
      <c r="A107" s="4">
        <v>2022</v>
      </c>
      <c r="B107" s="5">
        <v>0.22350188176047264</v>
      </c>
    </row>
    <row r="108" spans="1:2" x14ac:dyDescent="0.25">
      <c r="A108" s="10" t="s">
        <v>48</v>
      </c>
      <c r="B108" s="5">
        <v>4.7089530282202381E-5</v>
      </c>
    </row>
    <row r="109" spans="1:2" x14ac:dyDescent="0.25">
      <c r="A109" s="10" t="s">
        <v>50</v>
      </c>
      <c r="B109" s="5">
        <v>1.5187362791856532E-3</v>
      </c>
    </row>
    <row r="110" spans="1:2" x14ac:dyDescent="0.25">
      <c r="A110" s="10" t="s">
        <v>54</v>
      </c>
      <c r="B110" s="5">
        <v>9.2332412318043884E-7</v>
      </c>
    </row>
    <row r="111" spans="1:2" x14ac:dyDescent="0.25">
      <c r="A111" s="10" t="s">
        <v>30</v>
      </c>
      <c r="B111" s="5">
        <v>2.8304962658157944E-2</v>
      </c>
    </row>
    <row r="112" spans="1:2" x14ac:dyDescent="0.25">
      <c r="A112" s="10" t="s">
        <v>28</v>
      </c>
      <c r="B112" s="5">
        <v>1.0198005020989474E-3</v>
      </c>
    </row>
    <row r="113" spans="1:2" x14ac:dyDescent="0.25">
      <c r="A113" s="10" t="s">
        <v>59</v>
      </c>
      <c r="B113" s="5">
        <v>3.1118836891365721E-2</v>
      </c>
    </row>
    <row r="114" spans="1:2" x14ac:dyDescent="0.25">
      <c r="A114" s="10" t="s">
        <v>21</v>
      </c>
      <c r="B114" s="5">
        <v>2.9602542396213308E-2</v>
      </c>
    </row>
    <row r="115" spans="1:2" x14ac:dyDescent="0.25">
      <c r="A115" s="10" t="s">
        <v>58</v>
      </c>
      <c r="B115" s="5">
        <v>4.6257439375955246E-4</v>
      </c>
    </row>
    <row r="116" spans="1:2" x14ac:dyDescent="0.25">
      <c r="A116" s="10" t="s">
        <v>12</v>
      </c>
      <c r="B116" s="5">
        <v>1.6632553478128447E-3</v>
      </c>
    </row>
    <row r="117" spans="1:2" x14ac:dyDescent="0.25">
      <c r="A117" s="10" t="s">
        <v>32</v>
      </c>
      <c r="B117" s="5">
        <v>3.4485056805404652E-4</v>
      </c>
    </row>
    <row r="118" spans="1:2" x14ac:dyDescent="0.25">
      <c r="A118" s="10" t="s">
        <v>26</v>
      </c>
      <c r="B118" s="5">
        <v>1.7475667743805387E-3</v>
      </c>
    </row>
    <row r="119" spans="1:2" x14ac:dyDescent="0.25">
      <c r="A119" s="10" t="s">
        <v>38</v>
      </c>
      <c r="B119" s="5">
        <v>5.6306943100466536E-3</v>
      </c>
    </row>
    <row r="120" spans="1:2" x14ac:dyDescent="0.25">
      <c r="A120" s="10" t="s">
        <v>36</v>
      </c>
      <c r="B120" s="5">
        <v>1.0034444747740367E-3</v>
      </c>
    </row>
    <row r="121" spans="1:2" x14ac:dyDescent="0.25">
      <c r="A121" s="10" t="s">
        <v>25</v>
      </c>
      <c r="B121" s="5">
        <v>3.1288596626584753E-3</v>
      </c>
    </row>
    <row r="122" spans="1:2" x14ac:dyDescent="0.25">
      <c r="A122" s="10" t="s">
        <v>17</v>
      </c>
      <c r="B122" s="5">
        <v>3.3818944402253053E-3</v>
      </c>
    </row>
    <row r="123" spans="1:2" x14ac:dyDescent="0.25">
      <c r="A123" s="10" t="s">
        <v>40</v>
      </c>
      <c r="B123" s="5">
        <v>2.2912507955799538E-3</v>
      </c>
    </row>
    <row r="124" spans="1:2" x14ac:dyDescent="0.25">
      <c r="A124" s="10" t="s">
        <v>23</v>
      </c>
      <c r="B124" s="5">
        <v>1.9963036979930406E-3</v>
      </c>
    </row>
    <row r="125" spans="1:2" x14ac:dyDescent="0.25">
      <c r="A125" s="10" t="s">
        <v>53</v>
      </c>
      <c r="B125" s="5">
        <v>4.8343602296650676E-3</v>
      </c>
    </row>
    <row r="126" spans="1:2" x14ac:dyDescent="0.25">
      <c r="A126" s="10" t="s">
        <v>52</v>
      </c>
      <c r="B126" s="5">
        <v>6.6806457415489809E-2</v>
      </c>
    </row>
    <row r="127" spans="1:2" x14ac:dyDescent="0.25">
      <c r="A127" s="10" t="s">
        <v>19</v>
      </c>
      <c r="B127" s="5">
        <v>2.7631934745757213E-2</v>
      </c>
    </row>
    <row r="128" spans="1:2" x14ac:dyDescent="0.25">
      <c r="A128" s="10" t="s">
        <v>34</v>
      </c>
      <c r="B128" s="5">
        <v>7.2876654008170357E-6</v>
      </c>
    </row>
    <row r="129" spans="1:2" x14ac:dyDescent="0.25">
      <c r="A129" s="10" t="s">
        <v>46</v>
      </c>
      <c r="B129" s="5">
        <v>5.8079285738819083E-4</v>
      </c>
    </row>
    <row r="130" spans="1:2" x14ac:dyDescent="0.25">
      <c r="A130" s="10" t="s">
        <v>42</v>
      </c>
      <c r="B130" s="5">
        <v>9.3196631135107812E-3</v>
      </c>
    </row>
    <row r="131" spans="1:2" x14ac:dyDescent="0.25">
      <c r="A131" s="10" t="s">
        <v>44</v>
      </c>
      <c r="B131" s="5">
        <v>2.5955300619832981E-4</v>
      </c>
    </row>
    <row r="132" spans="1:2" x14ac:dyDescent="0.25">
      <c r="A132" s="10" t="s">
        <v>56</v>
      </c>
      <c r="B132" s="5">
        <v>7.9824668035103155E-4</v>
      </c>
    </row>
    <row r="133" spans="1:2" x14ac:dyDescent="0.25">
      <c r="A133" s="4">
        <v>2023</v>
      </c>
      <c r="B133" s="5">
        <v>4.2158693673618804E-2</v>
      </c>
    </row>
    <row r="134" spans="1:2" x14ac:dyDescent="0.25">
      <c r="A134" s="10" t="s">
        <v>48</v>
      </c>
      <c r="B134" s="5">
        <v>1.0991953847386178E-6</v>
      </c>
    </row>
    <row r="135" spans="1:2" x14ac:dyDescent="0.25">
      <c r="A135" s="10" t="s">
        <v>50</v>
      </c>
      <c r="B135" s="5">
        <v>5.8433226652704914E-4</v>
      </c>
    </row>
    <row r="136" spans="1:2" x14ac:dyDescent="0.25">
      <c r="A136" s="10" t="s">
        <v>30</v>
      </c>
      <c r="B136" s="5">
        <v>7.4827286137927503E-3</v>
      </c>
    </row>
    <row r="137" spans="1:2" x14ac:dyDescent="0.25">
      <c r="A137" s="10" t="s">
        <v>28</v>
      </c>
      <c r="B137" s="5">
        <v>3.6089882067123037E-4</v>
      </c>
    </row>
    <row r="138" spans="1:2" x14ac:dyDescent="0.25">
      <c r="A138" s="10" t="s">
        <v>59</v>
      </c>
      <c r="B138" s="5">
        <v>8.5511575197125336E-3</v>
      </c>
    </row>
    <row r="139" spans="1:2" x14ac:dyDescent="0.25">
      <c r="A139" s="10" t="s">
        <v>21</v>
      </c>
      <c r="B139" s="5">
        <v>6.1127040484875057E-3</v>
      </c>
    </row>
    <row r="140" spans="1:2" x14ac:dyDescent="0.25">
      <c r="A140" s="10" t="s">
        <v>58</v>
      </c>
      <c r="B140" s="5">
        <v>1.3689379321534746E-4</v>
      </c>
    </row>
    <row r="141" spans="1:2" x14ac:dyDescent="0.25">
      <c r="A141" s="10" t="s">
        <v>12</v>
      </c>
      <c r="B141" s="5">
        <v>4.1337597861777303E-4</v>
      </c>
    </row>
    <row r="142" spans="1:2" x14ac:dyDescent="0.25">
      <c r="A142" s="10" t="s">
        <v>32</v>
      </c>
      <c r="B142" s="5">
        <v>9.2991929548887059E-5</v>
      </c>
    </row>
    <row r="143" spans="1:2" x14ac:dyDescent="0.25">
      <c r="A143" s="10" t="s">
        <v>26</v>
      </c>
      <c r="B143" s="5">
        <v>4.4153579409565534E-4</v>
      </c>
    </row>
    <row r="144" spans="1:2" x14ac:dyDescent="0.25">
      <c r="A144" s="10" t="s">
        <v>38</v>
      </c>
      <c r="B144" s="5">
        <v>1.0237026457147694E-3</v>
      </c>
    </row>
    <row r="145" spans="1:2" x14ac:dyDescent="0.25">
      <c r="A145" s="10" t="s">
        <v>36</v>
      </c>
      <c r="B145" s="5">
        <v>2.7207284163050264E-4</v>
      </c>
    </row>
    <row r="146" spans="1:2" x14ac:dyDescent="0.25">
      <c r="A146" s="10" t="s">
        <v>25</v>
      </c>
      <c r="B146" s="5">
        <v>8.5246998868018754E-4</v>
      </c>
    </row>
    <row r="147" spans="1:2" x14ac:dyDescent="0.25">
      <c r="A147" s="10" t="s">
        <v>17</v>
      </c>
      <c r="B147" s="5">
        <v>2.7098306792049039E-4</v>
      </c>
    </row>
    <row r="148" spans="1:2" x14ac:dyDescent="0.25">
      <c r="A148" s="10" t="s">
        <v>40</v>
      </c>
      <c r="B148" s="5">
        <v>4.5482506629714525E-4</v>
      </c>
    </row>
    <row r="149" spans="1:2" x14ac:dyDescent="0.25">
      <c r="A149" s="10" t="s">
        <v>23</v>
      </c>
      <c r="B149" s="5">
        <v>5.2878992373620677E-4</v>
      </c>
    </row>
    <row r="150" spans="1:2" x14ac:dyDescent="0.25">
      <c r="A150" s="10" t="s">
        <v>53</v>
      </c>
      <c r="B150" s="5">
        <v>1.9727919087134814E-3</v>
      </c>
    </row>
    <row r="151" spans="1:2" x14ac:dyDescent="0.25">
      <c r="A151" s="10" t="s">
        <v>52</v>
      </c>
      <c r="B151" s="5">
        <v>7.8119815993373562E-4</v>
      </c>
    </row>
    <row r="152" spans="1:2" x14ac:dyDescent="0.25">
      <c r="A152" s="10" t="s">
        <v>19</v>
      </c>
      <c r="B152" s="5">
        <v>7.6781624126410347E-3</v>
      </c>
    </row>
    <row r="153" spans="1:2" x14ac:dyDescent="0.25">
      <c r="A153" s="10" t="s">
        <v>34</v>
      </c>
      <c r="B153" s="5">
        <v>2.1544229540876909E-6</v>
      </c>
    </row>
    <row r="154" spans="1:2" x14ac:dyDescent="0.25">
      <c r="A154" s="10" t="s">
        <v>46</v>
      </c>
      <c r="B154" s="5">
        <v>1.5810826414080277E-4</v>
      </c>
    </row>
    <row r="155" spans="1:2" x14ac:dyDescent="0.25">
      <c r="A155" s="10" t="s">
        <v>42</v>
      </c>
      <c r="B155" s="5">
        <v>3.7033337168635399E-3</v>
      </c>
    </row>
    <row r="156" spans="1:2" x14ac:dyDescent="0.25">
      <c r="A156" s="10" t="s">
        <v>44</v>
      </c>
      <c r="B156" s="5">
        <v>6.6457352961296832E-5</v>
      </c>
    </row>
    <row r="157" spans="1:2" x14ac:dyDescent="0.25">
      <c r="A157" s="10" t="s">
        <v>56</v>
      </c>
      <c r="B157" s="5">
        <v>2.1592594137805407E-4</v>
      </c>
    </row>
    <row r="158" spans="1:2" x14ac:dyDescent="0.25">
      <c r="A158" s="4" t="s">
        <v>84</v>
      </c>
      <c r="B158" s="5">
        <v>0</v>
      </c>
    </row>
    <row r="159" spans="1:2" x14ac:dyDescent="0.25">
      <c r="A159" s="10" t="s">
        <v>84</v>
      </c>
      <c r="B159" s="5">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0CD48-E310-492D-B563-92C9FA00BBE3}">
  <dimension ref="A1:F3"/>
  <sheetViews>
    <sheetView workbookViewId="0">
      <selection sqref="A1:F3"/>
    </sheetView>
  </sheetViews>
  <sheetFormatPr defaultRowHeight="15" x14ac:dyDescent="0.25"/>
  <cols>
    <col min="1" max="1" width="65.28515625" customWidth="1"/>
    <col min="2" max="3" width="77.85546875" bestFit="1" customWidth="1"/>
    <col min="4" max="5" width="4.85546875" bestFit="1" customWidth="1"/>
    <col min="6" max="6" width="6.85546875" bestFit="1" customWidth="1"/>
  </cols>
  <sheetData>
    <row r="1" spans="1:6" x14ac:dyDescent="0.25">
      <c r="A1" t="s">
        <v>109</v>
      </c>
      <c r="B1" t="s">
        <v>110</v>
      </c>
      <c r="C1" t="s">
        <v>111</v>
      </c>
      <c r="D1" t="s">
        <v>112</v>
      </c>
      <c r="E1" t="s">
        <v>113</v>
      </c>
      <c r="F1" t="s">
        <v>114</v>
      </c>
    </row>
    <row r="2" spans="1:6" x14ac:dyDescent="0.25">
      <c r="A2" t="s">
        <v>107</v>
      </c>
      <c r="B2">
        <v>0.1</v>
      </c>
      <c r="C2">
        <v>3</v>
      </c>
      <c r="D2">
        <v>5</v>
      </c>
      <c r="E2">
        <v>1</v>
      </c>
      <c r="F2">
        <v>35</v>
      </c>
    </row>
    <row r="3" spans="1:6" x14ac:dyDescent="0.25">
      <c r="A3" t="s">
        <v>108</v>
      </c>
      <c r="B3">
        <v>0.12</v>
      </c>
      <c r="C3">
        <v>2</v>
      </c>
      <c r="D3">
        <v>75</v>
      </c>
      <c r="E3">
        <v>0</v>
      </c>
      <c r="F3">
        <v>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DBA6E-B5F3-4474-872F-D0BD9BC0A08B}">
  <dimension ref="A1"/>
  <sheetViews>
    <sheetView workbookViewId="0">
      <selection sqref="A1:A2"/>
    </sheetView>
  </sheetViews>
  <sheetFormatPr defaultRowHeight="15" x14ac:dyDescent="0.25"/>
  <cols>
    <col min="1" max="1" width="11.140625" bestFit="1" customWidth="1"/>
  </cols>
  <sheetData>
    <row r="1" spans="1:1" x14ac:dyDescent="0.25">
      <c r="A1" t="s">
        <v>106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14F8B-029D-4118-83E7-C2E53C86B8B3}">
  <dimension ref="A1:I3"/>
  <sheetViews>
    <sheetView tabSelected="1" workbookViewId="0">
      <selection activeCell="I4" sqref="I4"/>
    </sheetView>
  </sheetViews>
  <sheetFormatPr defaultRowHeight="15" x14ac:dyDescent="0.25"/>
  <cols>
    <col min="1" max="1" width="14.140625" bestFit="1" customWidth="1"/>
    <col min="2" max="2" width="29.28515625" style="6" bestFit="1" customWidth="1"/>
    <col min="3" max="3" width="26" bestFit="1" customWidth="1"/>
    <col min="4" max="4" width="11.42578125" bestFit="1" customWidth="1"/>
    <col min="5" max="5" width="16.42578125" bestFit="1" customWidth="1"/>
    <col min="6" max="6" width="8.28515625" style="2" bestFit="1" customWidth="1"/>
    <col min="7" max="7" width="21.42578125" bestFit="1" customWidth="1"/>
    <col min="8" max="8" width="24.85546875" bestFit="1" customWidth="1"/>
    <col min="9" max="9" width="26.7109375" bestFit="1" customWidth="1"/>
  </cols>
  <sheetData>
    <row r="1" spans="1:9" x14ac:dyDescent="0.25">
      <c r="A1" t="s">
        <v>60</v>
      </c>
      <c r="B1" s="6" t="s">
        <v>115</v>
      </c>
      <c r="C1" t="s">
        <v>116</v>
      </c>
      <c r="D1" t="s">
        <v>64</v>
      </c>
      <c r="E1" t="s">
        <v>117</v>
      </c>
      <c r="F1" s="2" t="s">
        <v>65</v>
      </c>
      <c r="G1" t="s">
        <v>118</v>
      </c>
      <c r="H1" t="s">
        <v>119</v>
      </c>
      <c r="I1" t="s">
        <v>120</v>
      </c>
    </row>
    <row r="2" spans="1:9" x14ac:dyDescent="0.25">
      <c r="A2" s="38" t="s">
        <v>107</v>
      </c>
      <c r="B2" s="6">
        <v>0.1</v>
      </c>
      <c r="C2" s="38">
        <f>new_product_launch[[#This Row],[Estimated Unit Market Share]]*98190372</f>
        <v>9819037.2000000011</v>
      </c>
      <c r="D2" s="1">
        <v>35</v>
      </c>
      <c r="E2" s="1">
        <f>new_product_launch[[#This Row],[Estimated units sold 2024]]*new_product_launch[[#This Row],[Net Price]]</f>
        <v>343666302.00000006</v>
      </c>
      <c r="F2" s="2">
        <v>135</v>
      </c>
      <c r="G2" s="2">
        <f xml:space="preserve"> new_product_launch[[#This Row],[Net Price]] - new_product_launch[[#This Row],[COGS]]</f>
        <v>-100</v>
      </c>
      <c r="H2" s="38">
        <f>new_product_launch[[#This Row],[Gross Profit per unit]]*new_product_launch[[#This Row],[Estimated units sold 2024]]</f>
        <v>-981903720.00000012</v>
      </c>
      <c r="I2" s="1">
        <f>new_product_launch[[#This Row],[Gross Profit per product]]*new_product_launch[[#This Row],[Net Sales]]</f>
        <v>-3.3744722037244352E+17</v>
      </c>
    </row>
    <row r="3" spans="1:9" x14ac:dyDescent="0.25">
      <c r="A3" s="38" t="s">
        <v>108</v>
      </c>
      <c r="B3" s="6">
        <v>0.12</v>
      </c>
      <c r="C3" s="38">
        <f>new_product_launch[[#This Row],[Estimated Unit Market Share]]*98190372</f>
        <v>11782844.639999999</v>
      </c>
      <c r="D3" s="1">
        <v>275</v>
      </c>
      <c r="E3" s="1">
        <f>new_product_launch[[#This Row],[Estimated units sold 2024]]*new_product_launch[[#This Row],[Net Price]]</f>
        <v>3240282275.9999995</v>
      </c>
      <c r="F3" s="2">
        <v>9</v>
      </c>
      <c r="G3" s="1">
        <f xml:space="preserve"> new_product_launch[[#This Row],[Net Price]] - new_product_launch[[#This Row],[COGS]]</f>
        <v>266</v>
      </c>
      <c r="H3" s="1">
        <f>new_product_launch[[#This Row],[Gross Profit per unit]]*new_product_launch[[#This Row],[Estimated units sold 2024]]</f>
        <v>3134236674.2399998</v>
      </c>
      <c r="I3" s="38">
        <f>new_product_launch[[#This Row],[Gross Profit per product]]*new_product_launch[[#This Row],[Net Sales]]</f>
        <v>1.0155811544329056E+19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BACE4-E9B7-4275-B5E3-A4D4E6D725A5}">
  <dimension ref="A1:B9"/>
  <sheetViews>
    <sheetView workbookViewId="0">
      <selection activeCell="B4" sqref="B4"/>
    </sheetView>
  </sheetViews>
  <sheetFormatPr defaultRowHeight="15" x14ac:dyDescent="0.25"/>
  <cols>
    <col min="1" max="1" width="13.28515625" bestFit="1" customWidth="1"/>
    <col min="2" max="2" width="17" bestFit="1" customWidth="1"/>
  </cols>
  <sheetData>
    <row r="1" spans="1:2" x14ac:dyDescent="0.25">
      <c r="A1" s="3" t="s">
        <v>5</v>
      </c>
      <c r="B1" t="s">
        <v>102</v>
      </c>
    </row>
    <row r="3" spans="1:2" x14ac:dyDescent="0.25">
      <c r="A3" s="3" t="s">
        <v>83</v>
      </c>
      <c r="B3" t="s">
        <v>101</v>
      </c>
    </row>
    <row r="4" spans="1:2" x14ac:dyDescent="0.25">
      <c r="A4" s="4" t="s">
        <v>10</v>
      </c>
      <c r="B4">
        <v>12555778</v>
      </c>
    </row>
    <row r="5" spans="1:2" x14ac:dyDescent="0.25">
      <c r="A5" s="4" t="s">
        <v>24</v>
      </c>
      <c r="B5">
        <v>8431556</v>
      </c>
    </row>
    <row r="6" spans="1:2" x14ac:dyDescent="0.25">
      <c r="A6" s="4" t="s">
        <v>37</v>
      </c>
      <c r="B6">
        <v>6139356</v>
      </c>
    </row>
    <row r="7" spans="1:2" x14ac:dyDescent="0.25">
      <c r="A7" s="4" t="s">
        <v>47</v>
      </c>
      <c r="B7">
        <v>13038172</v>
      </c>
    </row>
    <row r="8" spans="1:2" x14ac:dyDescent="0.25">
      <c r="A8" s="4" t="s">
        <v>57</v>
      </c>
      <c r="B8">
        <v>7356517</v>
      </c>
    </row>
    <row r="9" spans="1:2" x14ac:dyDescent="0.25">
      <c r="A9" s="4" t="s">
        <v>85</v>
      </c>
      <c r="B9">
        <v>47521379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6F580-D026-48A1-A76C-A24D386D5458}">
  <dimension ref="A1:D10"/>
  <sheetViews>
    <sheetView showGridLines="0" workbookViewId="0">
      <selection activeCell="E15" sqref="E15"/>
    </sheetView>
  </sheetViews>
  <sheetFormatPr defaultRowHeight="15" x14ac:dyDescent="0.25"/>
  <cols>
    <col min="1" max="1" width="13.28515625" bestFit="1" customWidth="1"/>
    <col min="2" max="2" width="17" bestFit="1" customWidth="1"/>
    <col min="3" max="3" width="11.85546875" bestFit="1" customWidth="1"/>
  </cols>
  <sheetData>
    <row r="1" spans="1:4" x14ac:dyDescent="0.25">
      <c r="A1" s="3" t="s">
        <v>5</v>
      </c>
      <c r="B1" s="4">
        <v>2023</v>
      </c>
    </row>
    <row r="2" spans="1:4" x14ac:dyDescent="0.25">
      <c r="A2" s="3" t="s">
        <v>6</v>
      </c>
      <c r="B2" s="4">
        <v>3</v>
      </c>
    </row>
    <row r="4" spans="1:4" x14ac:dyDescent="0.25">
      <c r="A4" s="3" t="s">
        <v>83</v>
      </c>
      <c r="B4" t="s">
        <v>103</v>
      </c>
      <c r="C4" s="19" t="s">
        <v>104</v>
      </c>
    </row>
    <row r="5" spans="1:4" x14ac:dyDescent="0.25">
      <c r="A5" s="4" t="s">
        <v>10</v>
      </c>
      <c r="B5">
        <v>7619625</v>
      </c>
      <c r="C5">
        <f>$B$5*12</f>
        <v>91435500</v>
      </c>
    </row>
    <row r="6" spans="1:4" x14ac:dyDescent="0.25">
      <c r="A6" s="4" t="s">
        <v>24</v>
      </c>
      <c r="B6">
        <v>3373258</v>
      </c>
      <c r="C6">
        <f>$B$6*12</f>
        <v>40479096</v>
      </c>
    </row>
    <row r="7" spans="1:4" x14ac:dyDescent="0.25">
      <c r="A7" s="4" t="s">
        <v>37</v>
      </c>
      <c r="B7">
        <v>1851121</v>
      </c>
      <c r="C7">
        <f>GETPIVOTDATA("Units MAT",$A$4,"Subcategory","Moisturizing")*12</f>
        <v>22213452</v>
      </c>
    </row>
    <row r="8" spans="1:4" x14ac:dyDescent="0.25">
      <c r="A8" s="4" t="s">
        <v>47</v>
      </c>
      <c r="B8">
        <v>8182531</v>
      </c>
      <c r="C8" s="37">
        <f>GETPIVOTDATA("Units MAT",$A$4,"Subcategory","Organic")*12</f>
        <v>98190372</v>
      </c>
      <c r="D8" t="s">
        <v>105</v>
      </c>
    </row>
    <row r="9" spans="1:4" x14ac:dyDescent="0.25">
      <c r="A9" s="4" t="s">
        <v>57</v>
      </c>
      <c r="B9">
        <v>3489619</v>
      </c>
      <c r="C9">
        <f>GETPIVOTDATA("Units MAT",$A$4,"Subcategory","Volumizing")*12</f>
        <v>41875428</v>
      </c>
    </row>
    <row r="10" spans="1:4" x14ac:dyDescent="0.25">
      <c r="A10" s="4" t="s">
        <v>85</v>
      </c>
      <c r="B10">
        <v>24516154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1AD23-D860-42D7-BEAE-84B7ABAC064A}">
  <dimension ref="A1:M4433"/>
  <sheetViews>
    <sheetView workbookViewId="0">
      <selection sqref="A1:XFD1048576"/>
    </sheetView>
  </sheetViews>
  <sheetFormatPr defaultRowHeight="15" x14ac:dyDescent="0.25"/>
  <cols>
    <col min="1" max="1" width="11.14062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42578125" bestFit="1" customWidth="1"/>
    <col min="9" max="9" width="15.85546875" style="2" bestFit="1" customWidth="1"/>
    <col min="10" max="10" width="11.85546875" bestFit="1" customWidth="1"/>
    <col min="11" max="11" width="13.85546875" bestFit="1" customWidth="1"/>
    <col min="12" max="12" width="12.5703125" style="2" bestFit="1" customWidth="1"/>
    <col min="13" max="13" width="13.85546875" style="2" bestFit="1" customWidth="1"/>
  </cols>
  <sheetData>
    <row r="1" spans="1:13" x14ac:dyDescent="0.25">
      <c r="A1" s="20" t="s">
        <v>0</v>
      </c>
      <c r="B1" s="21" t="s">
        <v>1</v>
      </c>
      <c r="C1" s="21" t="s">
        <v>2</v>
      </c>
      <c r="D1" s="21" t="s">
        <v>3</v>
      </c>
      <c r="E1" s="21" t="s">
        <v>4</v>
      </c>
      <c r="F1" s="21" t="s">
        <v>5</v>
      </c>
      <c r="G1" s="21" t="s">
        <v>6</v>
      </c>
      <c r="H1" s="21" t="s">
        <v>7</v>
      </c>
      <c r="I1" s="22" t="s">
        <v>8</v>
      </c>
      <c r="J1" s="22" t="s">
        <v>89</v>
      </c>
      <c r="K1" s="22" t="s">
        <v>90</v>
      </c>
      <c r="L1" s="22" t="s">
        <v>91</v>
      </c>
      <c r="M1" s="23" t="s">
        <v>92</v>
      </c>
    </row>
    <row r="2" spans="1:13" x14ac:dyDescent="0.25">
      <c r="A2" s="24" t="s">
        <v>9</v>
      </c>
      <c r="B2" s="25" t="s">
        <v>10</v>
      </c>
      <c r="C2" s="25" t="s">
        <v>11</v>
      </c>
      <c r="D2" s="25" t="s">
        <v>12</v>
      </c>
      <c r="E2" s="25" t="s">
        <v>13</v>
      </c>
      <c r="F2" s="25">
        <v>2018</v>
      </c>
      <c r="G2" s="25">
        <v>1</v>
      </c>
      <c r="H2" s="25">
        <v>11560</v>
      </c>
      <c r="I2" s="26">
        <v>62800</v>
      </c>
      <c r="J2" s="25">
        <f>SUMIFS(H:H, D:D, ExternalData!$D2, E:E, ExternalData!$E2, F:F, ExternalData!$F2, G:G, "&lt;="&amp;ExternalData!$G2)</f>
        <v>11560</v>
      </c>
      <c r="K2" s="27">
        <f>SUMIFS(I:I, D:D, ExternalData!$D2, E:E, ExternalData!$E2, F:F, ExternalData!$F2, G:G, "&lt;="&amp;ExternalData!$G2)</f>
        <v>62800</v>
      </c>
      <c r="L2" s="26">
        <f>ExternalData!$J2 + SUMIFS(H:H, D:D, ExternalData!$D2, E:E, ExternalData!$E2, F:F, ExternalData!$F2-1, G:G, "&gt;"&amp;ExternalData!$G2)</f>
        <v>11560</v>
      </c>
      <c r="M2" s="28">
        <f>ExternalData!$K2 + SUMIFS(I:I, D:D, ExternalData!$D2, E:E, ExternalData!$E2, F:F, ExternalData!$F2-1, G:G, "&gt;"&amp;ExternalData!$G2)</f>
        <v>62800</v>
      </c>
    </row>
    <row r="3" spans="1:13" x14ac:dyDescent="0.25">
      <c r="A3" s="29" t="s">
        <v>9</v>
      </c>
      <c r="B3" s="30" t="s">
        <v>10</v>
      </c>
      <c r="C3" s="30" t="s">
        <v>11</v>
      </c>
      <c r="D3" s="30" t="s">
        <v>12</v>
      </c>
      <c r="E3" s="30" t="s">
        <v>13</v>
      </c>
      <c r="F3" s="30">
        <v>2018</v>
      </c>
      <c r="G3" s="30">
        <v>2</v>
      </c>
      <c r="H3" s="30">
        <v>10750</v>
      </c>
      <c r="I3" s="31">
        <v>58360</v>
      </c>
      <c r="J3" s="31">
        <f>SUMIFS(H:H, D:D, ExternalData!$D3, E:E, ExternalData!$E3, F:F, ExternalData!$F3, G:G, "&lt;="&amp;ExternalData!$G3)</f>
        <v>22310</v>
      </c>
      <c r="K3" s="32">
        <f>SUMIFS(I:I, D:D, ExternalData!$D3, E:E, ExternalData!$E3, F:F, ExternalData!$F3, G:G, "&lt;="&amp;ExternalData!$G3)</f>
        <v>121160</v>
      </c>
      <c r="L3" s="31">
        <f>ExternalData!$J3 + SUMIFS(H:H, D:D, ExternalData!$D3, E:E, ExternalData!$E3, F:F, ExternalData!$F3-1, G:G, "&gt;"&amp;ExternalData!$G3)</f>
        <v>22310</v>
      </c>
      <c r="M3" s="33">
        <f>ExternalData!$K3 + SUMIFS(I:I, D:D, ExternalData!$D3, E:E, ExternalData!$E3, F:F, ExternalData!$F3-1, G:G, "&gt;"&amp;ExternalData!$G3)</f>
        <v>121160</v>
      </c>
    </row>
    <row r="4" spans="1:13" x14ac:dyDescent="0.25">
      <c r="A4" s="24" t="s">
        <v>9</v>
      </c>
      <c r="B4" s="25" t="s">
        <v>10</v>
      </c>
      <c r="C4" s="25" t="s">
        <v>11</v>
      </c>
      <c r="D4" s="25" t="s">
        <v>12</v>
      </c>
      <c r="E4" s="25" t="s">
        <v>13</v>
      </c>
      <c r="F4" s="25">
        <v>2018</v>
      </c>
      <c r="G4" s="25">
        <v>3</v>
      </c>
      <c r="H4" s="25">
        <v>11020</v>
      </c>
      <c r="I4" s="26">
        <v>59840</v>
      </c>
      <c r="J4" s="26">
        <f>SUMIFS(H:H, D:D, ExternalData!$D4, E:E, ExternalData!$E4, F:F, ExternalData!$F4, G:G, "&lt;="&amp;ExternalData!$G4)</f>
        <v>33330</v>
      </c>
      <c r="K4" s="27">
        <f>SUMIFS(I:I, D:D, ExternalData!$D4, E:E, ExternalData!$E4, F:F, ExternalData!$F4, G:G, "&lt;="&amp;ExternalData!$G4)</f>
        <v>181000</v>
      </c>
      <c r="L4" s="26">
        <f>ExternalData!$J4 + SUMIFS(H:H, D:D, ExternalData!$D4, E:E, ExternalData!$E4, F:F, ExternalData!$F4-1, G:G, "&gt;"&amp;ExternalData!$G4)</f>
        <v>33330</v>
      </c>
      <c r="M4" s="28">
        <f>ExternalData!$K4 + SUMIFS(I:I, D:D, ExternalData!$D4, E:E, ExternalData!$E4, F:F, ExternalData!$F4-1, G:G, "&gt;"&amp;ExternalData!$G4)</f>
        <v>181000</v>
      </c>
    </row>
    <row r="5" spans="1:13" x14ac:dyDescent="0.25">
      <c r="A5" s="29" t="s">
        <v>9</v>
      </c>
      <c r="B5" s="30" t="s">
        <v>10</v>
      </c>
      <c r="C5" s="30" t="s">
        <v>11</v>
      </c>
      <c r="D5" s="30" t="s">
        <v>12</v>
      </c>
      <c r="E5" s="30" t="s">
        <v>13</v>
      </c>
      <c r="F5" s="30">
        <v>2018</v>
      </c>
      <c r="G5" s="30">
        <v>4</v>
      </c>
      <c r="H5" s="30">
        <v>11310</v>
      </c>
      <c r="I5" s="31">
        <v>61400</v>
      </c>
      <c r="J5" s="31">
        <f>SUMIFS(H:H, D:D, ExternalData!$D5, E:E, ExternalData!$E5, F:F, ExternalData!$F5, G:G, "&lt;="&amp;ExternalData!$G5)</f>
        <v>44640</v>
      </c>
      <c r="K5" s="32">
        <f>SUMIFS(I:I, D:D, ExternalData!$D5, E:E, ExternalData!$E5, F:F, ExternalData!$F5, G:G, "&lt;="&amp;ExternalData!$G5)</f>
        <v>242400</v>
      </c>
      <c r="L5" s="31">
        <f>ExternalData!$J5 + SUMIFS(H:H, D:D, ExternalData!$D5, E:E, ExternalData!$E5, F:F, ExternalData!$F5-1, G:G, "&gt;"&amp;ExternalData!$G5)</f>
        <v>44640</v>
      </c>
      <c r="M5" s="33">
        <f>ExternalData!$K5 + SUMIFS(I:I, D:D, ExternalData!$D5, E:E, ExternalData!$E5, F:F, ExternalData!$F5-1, G:G, "&gt;"&amp;ExternalData!$G5)</f>
        <v>242400</v>
      </c>
    </row>
    <row r="6" spans="1:13" x14ac:dyDescent="0.25">
      <c r="A6" s="24" t="s">
        <v>9</v>
      </c>
      <c r="B6" s="25" t="s">
        <v>10</v>
      </c>
      <c r="C6" s="25" t="s">
        <v>11</v>
      </c>
      <c r="D6" s="25" t="s">
        <v>12</v>
      </c>
      <c r="E6" s="25" t="s">
        <v>13</v>
      </c>
      <c r="F6" s="25">
        <v>2018</v>
      </c>
      <c r="G6" s="25">
        <v>5</v>
      </c>
      <c r="H6" s="25">
        <v>13780</v>
      </c>
      <c r="I6" s="26">
        <v>74870</v>
      </c>
      <c r="J6" s="26">
        <f>SUMIFS(H:H, D:D, ExternalData!$D6, E:E, ExternalData!$E6, F:F, ExternalData!$F6, G:G, "&lt;="&amp;ExternalData!$G6)</f>
        <v>58420</v>
      </c>
      <c r="K6" s="27">
        <f>SUMIFS(I:I, D:D, ExternalData!$D6, E:E, ExternalData!$E6, F:F, ExternalData!$F6, G:G, "&lt;="&amp;ExternalData!$G6)</f>
        <v>317270</v>
      </c>
      <c r="L6" s="26">
        <f>ExternalData!$J6 + SUMIFS(H:H, D:D, ExternalData!$D6, E:E, ExternalData!$E6, F:F, ExternalData!$F6-1, G:G, "&gt;"&amp;ExternalData!$G6)</f>
        <v>58420</v>
      </c>
      <c r="M6" s="28">
        <f>ExternalData!$K6 + SUMIFS(I:I, D:D, ExternalData!$D6, E:E, ExternalData!$E6, F:F, ExternalData!$F6-1, G:G, "&gt;"&amp;ExternalData!$G6)</f>
        <v>317270</v>
      </c>
    </row>
    <row r="7" spans="1:13" x14ac:dyDescent="0.25">
      <c r="A7" s="29" t="s">
        <v>9</v>
      </c>
      <c r="B7" s="30" t="s">
        <v>10</v>
      </c>
      <c r="C7" s="30" t="s">
        <v>11</v>
      </c>
      <c r="D7" s="30" t="s">
        <v>12</v>
      </c>
      <c r="E7" s="30" t="s">
        <v>13</v>
      </c>
      <c r="F7" s="30">
        <v>2018</v>
      </c>
      <c r="G7" s="30">
        <v>6</v>
      </c>
      <c r="H7" s="30">
        <v>13260</v>
      </c>
      <c r="I7" s="31">
        <v>72050</v>
      </c>
      <c r="J7" s="31">
        <f>SUMIFS(H:H, D:D, ExternalData!$D7, E:E, ExternalData!$E7, F:F, ExternalData!$F7, G:G, "&lt;="&amp;ExternalData!$G7)</f>
        <v>71680</v>
      </c>
      <c r="K7" s="32">
        <f>SUMIFS(I:I, D:D, ExternalData!$D7, E:E, ExternalData!$E7, F:F, ExternalData!$F7, G:G, "&lt;="&amp;ExternalData!$G7)</f>
        <v>389320</v>
      </c>
      <c r="L7" s="31">
        <f>ExternalData!$J7 + SUMIFS(H:H, D:D, ExternalData!$D7, E:E, ExternalData!$E7, F:F, ExternalData!$F7-1, G:G, "&gt;"&amp;ExternalData!$G7)</f>
        <v>71680</v>
      </c>
      <c r="M7" s="33">
        <f>ExternalData!$K7 + SUMIFS(I:I, D:D, ExternalData!$D7, E:E, ExternalData!$E7, F:F, ExternalData!$F7-1, G:G, "&gt;"&amp;ExternalData!$G7)</f>
        <v>389320</v>
      </c>
    </row>
    <row r="8" spans="1:13" x14ac:dyDescent="0.25">
      <c r="A8" s="24" t="s">
        <v>9</v>
      </c>
      <c r="B8" s="25" t="s">
        <v>10</v>
      </c>
      <c r="C8" s="25" t="s">
        <v>11</v>
      </c>
      <c r="D8" s="25" t="s">
        <v>12</v>
      </c>
      <c r="E8" s="25" t="s">
        <v>13</v>
      </c>
      <c r="F8" s="25">
        <v>2018</v>
      </c>
      <c r="G8" s="25">
        <v>7</v>
      </c>
      <c r="H8" s="25">
        <v>11710</v>
      </c>
      <c r="I8" s="26">
        <v>63620</v>
      </c>
      <c r="J8" s="26">
        <f>SUMIFS(H:H, D:D, ExternalData!$D8, E:E, ExternalData!$E8, F:F, ExternalData!$F8, G:G, "&lt;="&amp;ExternalData!$G8)</f>
        <v>83390</v>
      </c>
      <c r="K8" s="27">
        <f>SUMIFS(I:I, D:D, ExternalData!$D8, E:E, ExternalData!$E8, F:F, ExternalData!$F8, G:G, "&lt;="&amp;ExternalData!$G8)</f>
        <v>452940</v>
      </c>
      <c r="L8" s="26">
        <f>ExternalData!$J8 + SUMIFS(H:H, D:D, ExternalData!$D8, E:E, ExternalData!$E8, F:F, ExternalData!$F8-1, G:G, "&gt;"&amp;ExternalData!$G8)</f>
        <v>83390</v>
      </c>
      <c r="M8" s="28">
        <f>ExternalData!$K8 + SUMIFS(I:I, D:D, ExternalData!$D8, E:E, ExternalData!$E8, F:F, ExternalData!$F8-1, G:G, "&gt;"&amp;ExternalData!$G8)</f>
        <v>452940</v>
      </c>
    </row>
    <row r="9" spans="1:13" x14ac:dyDescent="0.25">
      <c r="A9" s="29" t="s">
        <v>9</v>
      </c>
      <c r="B9" s="30" t="s">
        <v>10</v>
      </c>
      <c r="C9" s="30" t="s">
        <v>11</v>
      </c>
      <c r="D9" s="30" t="s">
        <v>12</v>
      </c>
      <c r="E9" s="30" t="s">
        <v>13</v>
      </c>
      <c r="F9" s="30">
        <v>2018</v>
      </c>
      <c r="G9" s="30">
        <v>8</v>
      </c>
      <c r="H9" s="30">
        <v>12800</v>
      </c>
      <c r="I9" s="31">
        <v>69500</v>
      </c>
      <c r="J9" s="31">
        <f>SUMIFS(H:H, D:D, ExternalData!$D9, E:E, ExternalData!$E9, F:F, ExternalData!$F9, G:G, "&lt;="&amp;ExternalData!$G9)</f>
        <v>96190</v>
      </c>
      <c r="K9" s="32">
        <f>SUMIFS(I:I, D:D, ExternalData!$D9, E:E, ExternalData!$E9, F:F, ExternalData!$F9, G:G, "&lt;="&amp;ExternalData!$G9)</f>
        <v>522440</v>
      </c>
      <c r="L9" s="31">
        <f>ExternalData!$J9 + SUMIFS(H:H, D:D, ExternalData!$D9, E:E, ExternalData!$E9, F:F, ExternalData!$F9-1, G:G, "&gt;"&amp;ExternalData!$G9)</f>
        <v>96190</v>
      </c>
      <c r="M9" s="33">
        <f>ExternalData!$K9 + SUMIFS(I:I, D:D, ExternalData!$D9, E:E, ExternalData!$E9, F:F, ExternalData!$F9-1, G:G, "&gt;"&amp;ExternalData!$G9)</f>
        <v>522440</v>
      </c>
    </row>
    <row r="10" spans="1:13" x14ac:dyDescent="0.25">
      <c r="A10" s="24" t="s">
        <v>9</v>
      </c>
      <c r="B10" s="25" t="s">
        <v>10</v>
      </c>
      <c r="C10" s="25" t="s">
        <v>11</v>
      </c>
      <c r="D10" s="25" t="s">
        <v>12</v>
      </c>
      <c r="E10" s="25" t="s">
        <v>13</v>
      </c>
      <c r="F10" s="25">
        <v>2018</v>
      </c>
      <c r="G10" s="25">
        <v>9</v>
      </c>
      <c r="H10" s="25">
        <v>9140</v>
      </c>
      <c r="I10" s="26">
        <v>49640</v>
      </c>
      <c r="J10" s="26">
        <f>SUMIFS(H:H, D:D, ExternalData!$D10, E:E, ExternalData!$E10, F:F, ExternalData!$F10, G:G, "&lt;="&amp;ExternalData!$G10)</f>
        <v>105330</v>
      </c>
      <c r="K10" s="27">
        <f>SUMIFS(I:I, D:D, ExternalData!$D10, E:E, ExternalData!$E10, F:F, ExternalData!$F10, G:G, "&lt;="&amp;ExternalData!$G10)</f>
        <v>572080</v>
      </c>
      <c r="L10" s="26">
        <f>ExternalData!$J10 + SUMIFS(H:H, D:D, ExternalData!$D10, E:E, ExternalData!$E10, F:F, ExternalData!$F10-1, G:G, "&gt;"&amp;ExternalData!$G10)</f>
        <v>105330</v>
      </c>
      <c r="M10" s="28">
        <f>ExternalData!$K10 + SUMIFS(I:I, D:D, ExternalData!$D10, E:E, ExternalData!$E10, F:F, ExternalData!$F10-1, G:G, "&gt;"&amp;ExternalData!$G10)</f>
        <v>572080</v>
      </c>
    </row>
    <row r="11" spans="1:13" x14ac:dyDescent="0.25">
      <c r="A11" s="29" t="s">
        <v>9</v>
      </c>
      <c r="B11" s="30" t="s">
        <v>10</v>
      </c>
      <c r="C11" s="30" t="s">
        <v>11</v>
      </c>
      <c r="D11" s="30" t="s">
        <v>12</v>
      </c>
      <c r="E11" s="30" t="s">
        <v>13</v>
      </c>
      <c r="F11" s="30">
        <v>2018</v>
      </c>
      <c r="G11" s="30">
        <v>10</v>
      </c>
      <c r="H11" s="30">
        <v>11690</v>
      </c>
      <c r="I11" s="31">
        <v>63460</v>
      </c>
      <c r="J11" s="31">
        <f>SUMIFS(H:H, D:D, ExternalData!$D11, E:E, ExternalData!$E11, F:F, ExternalData!$F11, G:G, "&lt;="&amp;ExternalData!$G11)</f>
        <v>117020</v>
      </c>
      <c r="K11" s="32">
        <f>SUMIFS(I:I, D:D, ExternalData!$D11, E:E, ExternalData!$E11, F:F, ExternalData!$F11, G:G, "&lt;="&amp;ExternalData!$G11)</f>
        <v>635540</v>
      </c>
      <c r="L11" s="31">
        <f>ExternalData!$J11 + SUMIFS(H:H, D:D, ExternalData!$D11, E:E, ExternalData!$E11, F:F, ExternalData!$F11-1, G:G, "&gt;"&amp;ExternalData!$G11)</f>
        <v>117020</v>
      </c>
      <c r="M11" s="33">
        <f>ExternalData!$K11 + SUMIFS(I:I, D:D, ExternalData!$D11, E:E, ExternalData!$E11, F:F, ExternalData!$F11-1, G:G, "&gt;"&amp;ExternalData!$G11)</f>
        <v>635540</v>
      </c>
    </row>
    <row r="12" spans="1:13" x14ac:dyDescent="0.25">
      <c r="A12" s="24" t="s">
        <v>9</v>
      </c>
      <c r="B12" s="25" t="s">
        <v>10</v>
      </c>
      <c r="C12" s="25" t="s">
        <v>11</v>
      </c>
      <c r="D12" s="25" t="s">
        <v>12</v>
      </c>
      <c r="E12" s="25" t="s">
        <v>13</v>
      </c>
      <c r="F12" s="25">
        <v>2018</v>
      </c>
      <c r="G12" s="25">
        <v>11</v>
      </c>
      <c r="H12" s="25">
        <v>9520</v>
      </c>
      <c r="I12" s="26">
        <v>51710</v>
      </c>
      <c r="J12" s="26">
        <f>SUMIFS(H:H, D:D, ExternalData!$D12, E:E, ExternalData!$E12, F:F, ExternalData!$F12, G:G, "&lt;="&amp;ExternalData!$G12)</f>
        <v>126540</v>
      </c>
      <c r="K12" s="27">
        <f>SUMIFS(I:I, D:D, ExternalData!$D12, E:E, ExternalData!$E12, F:F, ExternalData!$F12, G:G, "&lt;="&amp;ExternalData!$G12)</f>
        <v>687250</v>
      </c>
      <c r="L12" s="26">
        <f>ExternalData!$J12 + SUMIFS(H:H, D:D, ExternalData!$D12, E:E, ExternalData!$E12, F:F, ExternalData!$F12-1, G:G, "&gt;"&amp;ExternalData!$G12)</f>
        <v>126540</v>
      </c>
      <c r="M12" s="28">
        <f>ExternalData!$K12 + SUMIFS(I:I, D:D, ExternalData!$D12, E:E, ExternalData!$E12, F:F, ExternalData!$F12-1, G:G, "&gt;"&amp;ExternalData!$G12)</f>
        <v>687250</v>
      </c>
    </row>
    <row r="13" spans="1:13" x14ac:dyDescent="0.25">
      <c r="A13" s="29" t="s">
        <v>9</v>
      </c>
      <c r="B13" s="30" t="s">
        <v>10</v>
      </c>
      <c r="C13" s="30" t="s">
        <v>11</v>
      </c>
      <c r="D13" s="30" t="s">
        <v>12</v>
      </c>
      <c r="E13" s="30" t="s">
        <v>13</v>
      </c>
      <c r="F13" s="30">
        <v>2018</v>
      </c>
      <c r="G13" s="30">
        <v>12</v>
      </c>
      <c r="H13" s="30">
        <v>13110</v>
      </c>
      <c r="I13" s="31">
        <v>71200</v>
      </c>
      <c r="J13" s="31">
        <f>SUMIFS(H:H, D:D, ExternalData!$D13, E:E, ExternalData!$E13, F:F, ExternalData!$F13, G:G, "&lt;="&amp;ExternalData!$G13)</f>
        <v>139650</v>
      </c>
      <c r="K13" s="32">
        <f>SUMIFS(I:I, D:D, ExternalData!$D13, E:E, ExternalData!$E13, F:F, ExternalData!$F13, G:G, "&lt;="&amp;ExternalData!$G13)</f>
        <v>758450</v>
      </c>
      <c r="L13" s="31">
        <f>ExternalData!$J13 + SUMIFS(H:H, D:D, ExternalData!$D13, E:E, ExternalData!$E13, F:F, ExternalData!$F13-1, G:G, "&gt;"&amp;ExternalData!$G13)</f>
        <v>139650</v>
      </c>
      <c r="M13" s="33">
        <f>ExternalData!$K13 + SUMIFS(I:I, D:D, ExternalData!$D13, E:E, ExternalData!$E13, F:F, ExternalData!$F13-1, G:G, "&gt;"&amp;ExternalData!$G13)</f>
        <v>758450</v>
      </c>
    </row>
    <row r="14" spans="1:13" x14ac:dyDescent="0.25">
      <c r="A14" s="24" t="s">
        <v>9</v>
      </c>
      <c r="B14" s="25" t="s">
        <v>10</v>
      </c>
      <c r="C14" s="25" t="s">
        <v>11</v>
      </c>
      <c r="D14" s="25" t="s">
        <v>12</v>
      </c>
      <c r="E14" s="25" t="s">
        <v>13</v>
      </c>
      <c r="F14" s="25">
        <v>2019</v>
      </c>
      <c r="G14" s="25">
        <v>1</v>
      </c>
      <c r="H14" s="25">
        <v>9280</v>
      </c>
      <c r="I14" s="26">
        <v>55560</v>
      </c>
      <c r="J14" s="26">
        <f>SUMIFS(H:H, D:D, ExternalData!$D14, E:E, ExternalData!$E14, F:F, ExternalData!$F14, G:G, "&lt;="&amp;ExternalData!$G14)</f>
        <v>9280</v>
      </c>
      <c r="K14" s="27">
        <f>SUMIFS(I:I, D:D, ExternalData!$D14, E:E, ExternalData!$E14, F:F, ExternalData!$F14, G:G, "&lt;="&amp;ExternalData!$G14)</f>
        <v>55560</v>
      </c>
      <c r="L14" s="26">
        <f>ExternalData!$J14 + SUMIFS(H:H, D:D, ExternalData!$D14, E:E, ExternalData!$E14, F:F, ExternalData!$F14-1, G:G, "&gt;"&amp;ExternalData!$G14)</f>
        <v>137370</v>
      </c>
      <c r="M14" s="28">
        <f>ExternalData!$K14 + SUMIFS(I:I, D:D, ExternalData!$D14, E:E, ExternalData!$E14, F:F, ExternalData!$F14-1, G:G, "&gt;"&amp;ExternalData!$G14)</f>
        <v>751210</v>
      </c>
    </row>
    <row r="15" spans="1:13" x14ac:dyDescent="0.25">
      <c r="A15" s="29" t="s">
        <v>9</v>
      </c>
      <c r="B15" s="30" t="s">
        <v>10</v>
      </c>
      <c r="C15" s="30" t="s">
        <v>11</v>
      </c>
      <c r="D15" s="30" t="s">
        <v>12</v>
      </c>
      <c r="E15" s="30" t="s">
        <v>13</v>
      </c>
      <c r="F15" s="30">
        <v>2019</v>
      </c>
      <c r="G15" s="30">
        <v>2</v>
      </c>
      <c r="H15" s="30">
        <v>11380</v>
      </c>
      <c r="I15" s="31">
        <v>68140</v>
      </c>
      <c r="J15" s="31">
        <f>SUMIFS(H:H, D:D, ExternalData!$D15, E:E, ExternalData!$E15, F:F, ExternalData!$F15, G:G, "&lt;="&amp;ExternalData!$G15)</f>
        <v>20660</v>
      </c>
      <c r="K15" s="32">
        <f>SUMIFS(I:I, D:D, ExternalData!$D15, E:E, ExternalData!$E15, F:F, ExternalData!$F15, G:G, "&lt;="&amp;ExternalData!$G15)</f>
        <v>123700</v>
      </c>
      <c r="L15" s="31">
        <f>ExternalData!$J15 + SUMIFS(H:H, D:D, ExternalData!$D15, E:E, ExternalData!$E15, F:F, ExternalData!$F15-1, G:G, "&gt;"&amp;ExternalData!$G15)</f>
        <v>138000</v>
      </c>
      <c r="M15" s="33">
        <f>ExternalData!$K15 + SUMIFS(I:I, D:D, ExternalData!$D15, E:E, ExternalData!$E15, F:F, ExternalData!$F15-1, G:G, "&gt;"&amp;ExternalData!$G15)</f>
        <v>760990</v>
      </c>
    </row>
    <row r="16" spans="1:13" x14ac:dyDescent="0.25">
      <c r="A16" s="24" t="s">
        <v>9</v>
      </c>
      <c r="B16" s="25" t="s">
        <v>10</v>
      </c>
      <c r="C16" s="25" t="s">
        <v>11</v>
      </c>
      <c r="D16" s="25" t="s">
        <v>12</v>
      </c>
      <c r="E16" s="25" t="s">
        <v>13</v>
      </c>
      <c r="F16" s="25">
        <v>2019</v>
      </c>
      <c r="G16" s="25">
        <v>3</v>
      </c>
      <c r="H16" s="25">
        <v>10990</v>
      </c>
      <c r="I16" s="26">
        <v>65840</v>
      </c>
      <c r="J16" s="26">
        <f>SUMIFS(H:H, D:D, ExternalData!$D16, E:E, ExternalData!$E16, F:F, ExternalData!$F16, G:G, "&lt;="&amp;ExternalData!$G16)</f>
        <v>31650</v>
      </c>
      <c r="K16" s="27">
        <f>SUMIFS(I:I, D:D, ExternalData!$D16, E:E, ExternalData!$E16, F:F, ExternalData!$F16, G:G, "&lt;="&amp;ExternalData!$G16)</f>
        <v>189540</v>
      </c>
      <c r="L16" s="26">
        <f>ExternalData!$J16 + SUMIFS(H:H, D:D, ExternalData!$D16, E:E, ExternalData!$E16, F:F, ExternalData!$F16-1, G:G, "&gt;"&amp;ExternalData!$G16)</f>
        <v>137970</v>
      </c>
      <c r="M16" s="28">
        <f>ExternalData!$K16 + SUMIFS(I:I, D:D, ExternalData!$D16, E:E, ExternalData!$E16, F:F, ExternalData!$F16-1, G:G, "&gt;"&amp;ExternalData!$G16)</f>
        <v>766990</v>
      </c>
    </row>
    <row r="17" spans="1:13" x14ac:dyDescent="0.25">
      <c r="A17" s="29" t="s">
        <v>9</v>
      </c>
      <c r="B17" s="30" t="s">
        <v>10</v>
      </c>
      <c r="C17" s="30" t="s">
        <v>11</v>
      </c>
      <c r="D17" s="30" t="s">
        <v>12</v>
      </c>
      <c r="E17" s="30" t="s">
        <v>13</v>
      </c>
      <c r="F17" s="30">
        <v>2019</v>
      </c>
      <c r="G17" s="30">
        <v>4</v>
      </c>
      <c r="H17" s="30">
        <v>11920</v>
      </c>
      <c r="I17" s="31">
        <v>71430</v>
      </c>
      <c r="J17" s="31">
        <f>SUMIFS(H:H, D:D, ExternalData!$D17, E:E, ExternalData!$E17, F:F, ExternalData!$F17, G:G, "&lt;="&amp;ExternalData!$G17)</f>
        <v>43570</v>
      </c>
      <c r="K17" s="32">
        <f>SUMIFS(I:I, D:D, ExternalData!$D17, E:E, ExternalData!$E17, F:F, ExternalData!$F17, G:G, "&lt;="&amp;ExternalData!$G17)</f>
        <v>260970</v>
      </c>
      <c r="L17" s="31">
        <f>ExternalData!$J17 + SUMIFS(H:H, D:D, ExternalData!$D17, E:E, ExternalData!$E17, F:F, ExternalData!$F17-1, G:G, "&gt;"&amp;ExternalData!$G17)</f>
        <v>138580</v>
      </c>
      <c r="M17" s="33">
        <f>ExternalData!$K17 + SUMIFS(I:I, D:D, ExternalData!$D17, E:E, ExternalData!$E17, F:F, ExternalData!$F17-1, G:G, "&gt;"&amp;ExternalData!$G17)</f>
        <v>777020</v>
      </c>
    </row>
    <row r="18" spans="1:13" x14ac:dyDescent="0.25">
      <c r="A18" s="24" t="s">
        <v>9</v>
      </c>
      <c r="B18" s="25" t="s">
        <v>10</v>
      </c>
      <c r="C18" s="25" t="s">
        <v>11</v>
      </c>
      <c r="D18" s="25" t="s">
        <v>12</v>
      </c>
      <c r="E18" s="25" t="s">
        <v>13</v>
      </c>
      <c r="F18" s="25">
        <v>2019</v>
      </c>
      <c r="G18" s="25">
        <v>5</v>
      </c>
      <c r="H18" s="25">
        <v>10080</v>
      </c>
      <c r="I18" s="26">
        <v>60330</v>
      </c>
      <c r="J18" s="26">
        <f>SUMIFS(H:H, D:D, ExternalData!$D18, E:E, ExternalData!$E18, F:F, ExternalData!$F18, G:G, "&lt;="&amp;ExternalData!$G18)</f>
        <v>53650</v>
      </c>
      <c r="K18" s="27">
        <f>SUMIFS(I:I, D:D, ExternalData!$D18, E:E, ExternalData!$E18, F:F, ExternalData!$F18, G:G, "&lt;="&amp;ExternalData!$G18)</f>
        <v>321300</v>
      </c>
      <c r="L18" s="26">
        <f>ExternalData!$J18 + SUMIFS(H:H, D:D, ExternalData!$D18, E:E, ExternalData!$E18, F:F, ExternalData!$F18-1, G:G, "&gt;"&amp;ExternalData!$G18)</f>
        <v>134880</v>
      </c>
      <c r="M18" s="28">
        <f>ExternalData!$K18 + SUMIFS(I:I, D:D, ExternalData!$D18, E:E, ExternalData!$E18, F:F, ExternalData!$F18-1, G:G, "&gt;"&amp;ExternalData!$G18)</f>
        <v>762480</v>
      </c>
    </row>
    <row r="19" spans="1:13" x14ac:dyDescent="0.25">
      <c r="A19" s="29" t="s">
        <v>9</v>
      </c>
      <c r="B19" s="30" t="s">
        <v>10</v>
      </c>
      <c r="C19" s="30" t="s">
        <v>11</v>
      </c>
      <c r="D19" s="30" t="s">
        <v>12</v>
      </c>
      <c r="E19" s="30" t="s">
        <v>13</v>
      </c>
      <c r="F19" s="30">
        <v>2019</v>
      </c>
      <c r="G19" s="30">
        <v>6</v>
      </c>
      <c r="H19" s="30">
        <v>9190</v>
      </c>
      <c r="I19" s="31">
        <v>55050</v>
      </c>
      <c r="J19" s="31">
        <f>SUMIFS(H:H, D:D, ExternalData!$D19, E:E, ExternalData!$E19, F:F, ExternalData!$F19, G:G, "&lt;="&amp;ExternalData!$G19)</f>
        <v>62840</v>
      </c>
      <c r="K19" s="32">
        <f>SUMIFS(I:I, D:D, ExternalData!$D19, E:E, ExternalData!$E19, F:F, ExternalData!$F19, G:G, "&lt;="&amp;ExternalData!$G19)</f>
        <v>376350</v>
      </c>
      <c r="L19" s="31">
        <f>ExternalData!$J19 + SUMIFS(H:H, D:D, ExternalData!$D19, E:E, ExternalData!$E19, F:F, ExternalData!$F19-1, G:G, "&gt;"&amp;ExternalData!$G19)</f>
        <v>130810</v>
      </c>
      <c r="M19" s="33">
        <f>ExternalData!$K19 + SUMIFS(I:I, D:D, ExternalData!$D19, E:E, ExternalData!$E19, F:F, ExternalData!$F19-1, G:G, "&gt;"&amp;ExternalData!$G19)</f>
        <v>745480</v>
      </c>
    </row>
    <row r="20" spans="1:13" x14ac:dyDescent="0.25">
      <c r="A20" s="24" t="s">
        <v>9</v>
      </c>
      <c r="B20" s="25" t="s">
        <v>10</v>
      </c>
      <c r="C20" s="25" t="s">
        <v>11</v>
      </c>
      <c r="D20" s="25" t="s">
        <v>12</v>
      </c>
      <c r="E20" s="25" t="s">
        <v>13</v>
      </c>
      <c r="F20" s="25">
        <v>2019</v>
      </c>
      <c r="G20" s="25">
        <v>7</v>
      </c>
      <c r="H20" s="25">
        <v>9430</v>
      </c>
      <c r="I20" s="26">
        <v>56520</v>
      </c>
      <c r="J20" s="26">
        <f>SUMIFS(H:H, D:D, ExternalData!$D20, E:E, ExternalData!$E20, F:F, ExternalData!$F20, G:G, "&lt;="&amp;ExternalData!$G20)</f>
        <v>72270</v>
      </c>
      <c r="K20" s="27">
        <f>SUMIFS(I:I, D:D, ExternalData!$D20, E:E, ExternalData!$E20, F:F, ExternalData!$F20, G:G, "&lt;="&amp;ExternalData!$G20)</f>
        <v>432870</v>
      </c>
      <c r="L20" s="26">
        <f>ExternalData!$J20 + SUMIFS(H:H, D:D, ExternalData!$D20, E:E, ExternalData!$E20, F:F, ExternalData!$F20-1, G:G, "&gt;"&amp;ExternalData!$G20)</f>
        <v>128530</v>
      </c>
      <c r="M20" s="28">
        <f>ExternalData!$K20 + SUMIFS(I:I, D:D, ExternalData!$D20, E:E, ExternalData!$E20, F:F, ExternalData!$F20-1, G:G, "&gt;"&amp;ExternalData!$G20)</f>
        <v>738380</v>
      </c>
    </row>
    <row r="21" spans="1:13" x14ac:dyDescent="0.25">
      <c r="A21" s="29" t="s">
        <v>9</v>
      </c>
      <c r="B21" s="30" t="s">
        <v>10</v>
      </c>
      <c r="C21" s="30" t="s">
        <v>11</v>
      </c>
      <c r="D21" s="30" t="s">
        <v>12</v>
      </c>
      <c r="E21" s="30" t="s">
        <v>13</v>
      </c>
      <c r="F21" s="30">
        <v>2019</v>
      </c>
      <c r="G21" s="30">
        <v>8</v>
      </c>
      <c r="H21" s="30">
        <v>7960</v>
      </c>
      <c r="I21" s="31">
        <v>47700</v>
      </c>
      <c r="J21" s="31">
        <f>SUMIFS(H:H, D:D, ExternalData!$D21, E:E, ExternalData!$E21, F:F, ExternalData!$F21, G:G, "&lt;="&amp;ExternalData!$G21)</f>
        <v>80230</v>
      </c>
      <c r="K21" s="32">
        <f>SUMIFS(I:I, D:D, ExternalData!$D21, E:E, ExternalData!$E21, F:F, ExternalData!$F21, G:G, "&lt;="&amp;ExternalData!$G21)</f>
        <v>480570</v>
      </c>
      <c r="L21" s="31">
        <f>ExternalData!$J21 + SUMIFS(H:H, D:D, ExternalData!$D21, E:E, ExternalData!$E21, F:F, ExternalData!$F21-1, G:G, "&gt;"&amp;ExternalData!$G21)</f>
        <v>123690</v>
      </c>
      <c r="M21" s="33">
        <f>ExternalData!$K21 + SUMIFS(I:I, D:D, ExternalData!$D21, E:E, ExternalData!$E21, F:F, ExternalData!$F21-1, G:G, "&gt;"&amp;ExternalData!$G21)</f>
        <v>716580</v>
      </c>
    </row>
    <row r="22" spans="1:13" x14ac:dyDescent="0.25">
      <c r="A22" s="24" t="s">
        <v>9</v>
      </c>
      <c r="B22" s="25" t="s">
        <v>10</v>
      </c>
      <c r="C22" s="25" t="s">
        <v>11</v>
      </c>
      <c r="D22" s="25" t="s">
        <v>12</v>
      </c>
      <c r="E22" s="25" t="s">
        <v>13</v>
      </c>
      <c r="F22" s="25">
        <v>2019</v>
      </c>
      <c r="G22" s="25">
        <v>9</v>
      </c>
      <c r="H22" s="25">
        <v>9110</v>
      </c>
      <c r="I22" s="26">
        <v>54500</v>
      </c>
      <c r="J22" s="26">
        <f>SUMIFS(H:H, D:D, ExternalData!$D22, E:E, ExternalData!$E22, F:F, ExternalData!$F22, G:G, "&lt;="&amp;ExternalData!$G22)</f>
        <v>89340</v>
      </c>
      <c r="K22" s="27">
        <f>SUMIFS(I:I, D:D, ExternalData!$D22, E:E, ExternalData!$E22, F:F, ExternalData!$F22, G:G, "&lt;="&amp;ExternalData!$G22)</f>
        <v>535070</v>
      </c>
      <c r="L22" s="26">
        <f>ExternalData!$J22 + SUMIFS(H:H, D:D, ExternalData!$D22, E:E, ExternalData!$E22, F:F, ExternalData!$F22-1, G:G, "&gt;"&amp;ExternalData!$G22)</f>
        <v>123660</v>
      </c>
      <c r="M22" s="28">
        <f>ExternalData!$K22 + SUMIFS(I:I, D:D, ExternalData!$D22, E:E, ExternalData!$E22, F:F, ExternalData!$F22-1, G:G, "&gt;"&amp;ExternalData!$G22)</f>
        <v>721440</v>
      </c>
    </row>
    <row r="23" spans="1:13" x14ac:dyDescent="0.25">
      <c r="A23" s="29" t="s">
        <v>9</v>
      </c>
      <c r="B23" s="30" t="s">
        <v>10</v>
      </c>
      <c r="C23" s="30" t="s">
        <v>11</v>
      </c>
      <c r="D23" s="30" t="s">
        <v>12</v>
      </c>
      <c r="E23" s="30" t="s">
        <v>13</v>
      </c>
      <c r="F23" s="30">
        <v>2019</v>
      </c>
      <c r="G23" s="30">
        <v>10</v>
      </c>
      <c r="H23" s="30">
        <v>9720</v>
      </c>
      <c r="I23" s="31">
        <v>58230</v>
      </c>
      <c r="J23" s="31">
        <f>SUMIFS(H:H, D:D, ExternalData!$D23, E:E, ExternalData!$E23, F:F, ExternalData!$F23, G:G, "&lt;="&amp;ExternalData!$G23)</f>
        <v>99060</v>
      </c>
      <c r="K23" s="32">
        <f>SUMIFS(I:I, D:D, ExternalData!$D23, E:E, ExternalData!$E23, F:F, ExternalData!$F23, G:G, "&lt;="&amp;ExternalData!$G23)</f>
        <v>593300</v>
      </c>
      <c r="L23" s="31">
        <f>ExternalData!$J23 + SUMIFS(H:H, D:D, ExternalData!$D23, E:E, ExternalData!$E23, F:F, ExternalData!$F23-1, G:G, "&gt;"&amp;ExternalData!$G23)</f>
        <v>121690</v>
      </c>
      <c r="M23" s="33">
        <f>ExternalData!$K23 + SUMIFS(I:I, D:D, ExternalData!$D23, E:E, ExternalData!$E23, F:F, ExternalData!$F23-1, G:G, "&gt;"&amp;ExternalData!$G23)</f>
        <v>716210</v>
      </c>
    </row>
    <row r="24" spans="1:13" x14ac:dyDescent="0.25">
      <c r="A24" s="24" t="s">
        <v>9</v>
      </c>
      <c r="B24" s="25" t="s">
        <v>10</v>
      </c>
      <c r="C24" s="25" t="s">
        <v>11</v>
      </c>
      <c r="D24" s="25" t="s">
        <v>12</v>
      </c>
      <c r="E24" s="25" t="s">
        <v>13</v>
      </c>
      <c r="F24" s="25">
        <v>2019</v>
      </c>
      <c r="G24" s="25">
        <v>11</v>
      </c>
      <c r="H24" s="25">
        <v>7430</v>
      </c>
      <c r="I24" s="26">
        <v>44480</v>
      </c>
      <c r="J24" s="26">
        <f>SUMIFS(H:H, D:D, ExternalData!$D24, E:E, ExternalData!$E24, F:F, ExternalData!$F24, G:G, "&lt;="&amp;ExternalData!$G24)</f>
        <v>106490</v>
      </c>
      <c r="K24" s="27">
        <f>SUMIFS(I:I, D:D, ExternalData!$D24, E:E, ExternalData!$E24, F:F, ExternalData!$F24, G:G, "&lt;="&amp;ExternalData!$G24)</f>
        <v>637780</v>
      </c>
      <c r="L24" s="26">
        <f>ExternalData!$J24 + SUMIFS(H:H, D:D, ExternalData!$D24, E:E, ExternalData!$E24, F:F, ExternalData!$F24-1, G:G, "&gt;"&amp;ExternalData!$G24)</f>
        <v>119600</v>
      </c>
      <c r="M24" s="28">
        <f>ExternalData!$K24 + SUMIFS(I:I, D:D, ExternalData!$D24, E:E, ExternalData!$E24, F:F, ExternalData!$F24-1, G:G, "&gt;"&amp;ExternalData!$G24)</f>
        <v>708980</v>
      </c>
    </row>
    <row r="25" spans="1:13" x14ac:dyDescent="0.25">
      <c r="A25" s="29" t="s">
        <v>9</v>
      </c>
      <c r="B25" s="30" t="s">
        <v>10</v>
      </c>
      <c r="C25" s="30" t="s">
        <v>11</v>
      </c>
      <c r="D25" s="30" t="s">
        <v>12</v>
      </c>
      <c r="E25" s="30" t="s">
        <v>13</v>
      </c>
      <c r="F25" s="30">
        <v>2019</v>
      </c>
      <c r="G25" s="30">
        <v>12</v>
      </c>
      <c r="H25" s="30">
        <v>8040</v>
      </c>
      <c r="I25" s="31">
        <v>48180</v>
      </c>
      <c r="J25" s="31">
        <f>SUMIFS(H:H, D:D, ExternalData!$D25, E:E, ExternalData!$E25, F:F, ExternalData!$F25, G:G, "&lt;="&amp;ExternalData!$G25)</f>
        <v>114530</v>
      </c>
      <c r="K25" s="32">
        <f>SUMIFS(I:I, D:D, ExternalData!$D25, E:E, ExternalData!$E25, F:F, ExternalData!$F25, G:G, "&lt;="&amp;ExternalData!$G25)</f>
        <v>685960</v>
      </c>
      <c r="L25" s="31">
        <f>ExternalData!$J25 + SUMIFS(H:H, D:D, ExternalData!$D25, E:E, ExternalData!$E25, F:F, ExternalData!$F25-1, G:G, "&gt;"&amp;ExternalData!$G25)</f>
        <v>114530</v>
      </c>
      <c r="M25" s="33">
        <f>ExternalData!$K25 + SUMIFS(I:I, D:D, ExternalData!$D25, E:E, ExternalData!$E25, F:F, ExternalData!$F25-1, G:G, "&gt;"&amp;ExternalData!$G25)</f>
        <v>685960</v>
      </c>
    </row>
    <row r="26" spans="1:13" x14ac:dyDescent="0.25">
      <c r="A26" s="24" t="s">
        <v>9</v>
      </c>
      <c r="B26" s="25" t="s">
        <v>10</v>
      </c>
      <c r="C26" s="25" t="s">
        <v>11</v>
      </c>
      <c r="D26" s="25" t="s">
        <v>12</v>
      </c>
      <c r="E26" s="25" t="s">
        <v>13</v>
      </c>
      <c r="F26" s="25">
        <v>2020</v>
      </c>
      <c r="G26" s="25">
        <v>1</v>
      </c>
      <c r="H26" s="25">
        <v>8170</v>
      </c>
      <c r="I26" s="26">
        <v>48950</v>
      </c>
      <c r="J26" s="26">
        <f>SUMIFS(H:H, D:D, ExternalData!$D26, E:E, ExternalData!$E26, F:F, ExternalData!$F26, G:G, "&lt;="&amp;ExternalData!$G26)</f>
        <v>8170</v>
      </c>
      <c r="K26" s="27">
        <f>SUMIFS(I:I, D:D, ExternalData!$D26, E:E, ExternalData!$E26, F:F, ExternalData!$F26, G:G, "&lt;="&amp;ExternalData!$G26)</f>
        <v>48950</v>
      </c>
      <c r="L26" s="26">
        <f>ExternalData!$J26 + SUMIFS(H:H, D:D, ExternalData!$D26, E:E, ExternalData!$E26, F:F, ExternalData!$F26-1, G:G, "&gt;"&amp;ExternalData!$G26)</f>
        <v>113420</v>
      </c>
      <c r="M26" s="28">
        <f>ExternalData!$K26 + SUMIFS(I:I, D:D, ExternalData!$D26, E:E, ExternalData!$E26, F:F, ExternalData!$F26-1, G:G, "&gt;"&amp;ExternalData!$G26)</f>
        <v>679350</v>
      </c>
    </row>
    <row r="27" spans="1:13" x14ac:dyDescent="0.25">
      <c r="A27" s="29" t="s">
        <v>9</v>
      </c>
      <c r="B27" s="30" t="s">
        <v>10</v>
      </c>
      <c r="C27" s="30" t="s">
        <v>11</v>
      </c>
      <c r="D27" s="30" t="s">
        <v>12</v>
      </c>
      <c r="E27" s="30" t="s">
        <v>13</v>
      </c>
      <c r="F27" s="30">
        <v>2020</v>
      </c>
      <c r="G27" s="30">
        <v>2</v>
      </c>
      <c r="H27" s="30">
        <v>7240</v>
      </c>
      <c r="I27" s="31">
        <v>43390</v>
      </c>
      <c r="J27" s="31">
        <f>SUMIFS(H:H, D:D, ExternalData!$D27, E:E, ExternalData!$E27, F:F, ExternalData!$F27, G:G, "&lt;="&amp;ExternalData!$G27)</f>
        <v>15410</v>
      </c>
      <c r="K27" s="32">
        <f>SUMIFS(I:I, D:D, ExternalData!$D27, E:E, ExternalData!$E27, F:F, ExternalData!$F27, G:G, "&lt;="&amp;ExternalData!$G27)</f>
        <v>92340</v>
      </c>
      <c r="L27" s="31">
        <f>ExternalData!$J27 + SUMIFS(H:H, D:D, ExternalData!$D27, E:E, ExternalData!$E27, F:F, ExternalData!$F27-1, G:G, "&gt;"&amp;ExternalData!$G27)</f>
        <v>109280</v>
      </c>
      <c r="M27" s="33">
        <f>ExternalData!$K27 + SUMIFS(I:I, D:D, ExternalData!$D27, E:E, ExternalData!$E27, F:F, ExternalData!$F27-1, G:G, "&gt;"&amp;ExternalData!$G27)</f>
        <v>654600</v>
      </c>
    </row>
    <row r="28" spans="1:13" x14ac:dyDescent="0.25">
      <c r="A28" s="24" t="s">
        <v>9</v>
      </c>
      <c r="B28" s="25" t="s">
        <v>10</v>
      </c>
      <c r="C28" s="25" t="s">
        <v>11</v>
      </c>
      <c r="D28" s="25" t="s">
        <v>12</v>
      </c>
      <c r="E28" s="25" t="s">
        <v>13</v>
      </c>
      <c r="F28" s="25">
        <v>2020</v>
      </c>
      <c r="G28" s="25">
        <v>3</v>
      </c>
      <c r="H28" s="25">
        <v>10530</v>
      </c>
      <c r="I28" s="26">
        <v>63090</v>
      </c>
      <c r="J28" s="26">
        <f>SUMIFS(H:H, D:D, ExternalData!$D28, E:E, ExternalData!$E28, F:F, ExternalData!$F28, G:G, "&lt;="&amp;ExternalData!$G28)</f>
        <v>25940</v>
      </c>
      <c r="K28" s="27">
        <f>SUMIFS(I:I, D:D, ExternalData!$D28, E:E, ExternalData!$E28, F:F, ExternalData!$F28, G:G, "&lt;="&amp;ExternalData!$G28)</f>
        <v>155430</v>
      </c>
      <c r="L28" s="26">
        <f>ExternalData!$J28 + SUMIFS(H:H, D:D, ExternalData!$D28, E:E, ExternalData!$E28, F:F, ExternalData!$F28-1, G:G, "&gt;"&amp;ExternalData!$G28)</f>
        <v>108820</v>
      </c>
      <c r="M28" s="28">
        <f>ExternalData!$K28 + SUMIFS(I:I, D:D, ExternalData!$D28, E:E, ExternalData!$E28, F:F, ExternalData!$F28-1, G:G, "&gt;"&amp;ExternalData!$G28)</f>
        <v>651850</v>
      </c>
    </row>
    <row r="29" spans="1:13" x14ac:dyDescent="0.25">
      <c r="A29" s="29" t="s">
        <v>9</v>
      </c>
      <c r="B29" s="30" t="s">
        <v>10</v>
      </c>
      <c r="C29" s="30" t="s">
        <v>11</v>
      </c>
      <c r="D29" s="30" t="s">
        <v>12</v>
      </c>
      <c r="E29" s="30" t="s">
        <v>13</v>
      </c>
      <c r="F29" s="30">
        <v>2020</v>
      </c>
      <c r="G29" s="30">
        <v>4</v>
      </c>
      <c r="H29" s="30">
        <v>8930</v>
      </c>
      <c r="I29" s="31">
        <v>53510</v>
      </c>
      <c r="J29" s="31">
        <f>SUMIFS(H:H, D:D, ExternalData!$D29, E:E, ExternalData!$E29, F:F, ExternalData!$F29, G:G, "&lt;="&amp;ExternalData!$G29)</f>
        <v>34870</v>
      </c>
      <c r="K29" s="32">
        <f>SUMIFS(I:I, D:D, ExternalData!$D29, E:E, ExternalData!$E29, F:F, ExternalData!$F29, G:G, "&lt;="&amp;ExternalData!$G29)</f>
        <v>208940</v>
      </c>
      <c r="L29" s="31">
        <f>ExternalData!$J29 + SUMIFS(H:H, D:D, ExternalData!$D29, E:E, ExternalData!$E29, F:F, ExternalData!$F29-1, G:G, "&gt;"&amp;ExternalData!$G29)</f>
        <v>105830</v>
      </c>
      <c r="M29" s="33">
        <f>ExternalData!$K29 + SUMIFS(I:I, D:D, ExternalData!$D29, E:E, ExternalData!$E29, F:F, ExternalData!$F29-1, G:G, "&gt;"&amp;ExternalData!$G29)</f>
        <v>633930</v>
      </c>
    </row>
    <row r="30" spans="1:13" x14ac:dyDescent="0.25">
      <c r="A30" s="24" t="s">
        <v>9</v>
      </c>
      <c r="B30" s="25" t="s">
        <v>10</v>
      </c>
      <c r="C30" s="25" t="s">
        <v>11</v>
      </c>
      <c r="D30" s="25" t="s">
        <v>12</v>
      </c>
      <c r="E30" s="25" t="s">
        <v>13</v>
      </c>
      <c r="F30" s="25">
        <v>2020</v>
      </c>
      <c r="G30" s="25">
        <v>5</v>
      </c>
      <c r="H30" s="25">
        <v>7250</v>
      </c>
      <c r="I30" s="26">
        <v>43460</v>
      </c>
      <c r="J30" s="26">
        <f>SUMIFS(H:H, D:D, ExternalData!$D30, E:E, ExternalData!$E30, F:F, ExternalData!$F30, G:G, "&lt;="&amp;ExternalData!$G30)</f>
        <v>42120</v>
      </c>
      <c r="K30" s="27">
        <f>SUMIFS(I:I, D:D, ExternalData!$D30, E:E, ExternalData!$E30, F:F, ExternalData!$F30, G:G, "&lt;="&amp;ExternalData!$G30)</f>
        <v>252400</v>
      </c>
      <c r="L30" s="26">
        <f>ExternalData!$J30 + SUMIFS(H:H, D:D, ExternalData!$D30, E:E, ExternalData!$E30, F:F, ExternalData!$F30-1, G:G, "&gt;"&amp;ExternalData!$G30)</f>
        <v>103000</v>
      </c>
      <c r="M30" s="28">
        <f>ExternalData!$K30 + SUMIFS(I:I, D:D, ExternalData!$D30, E:E, ExternalData!$E30, F:F, ExternalData!$F30-1, G:G, "&gt;"&amp;ExternalData!$G30)</f>
        <v>617060</v>
      </c>
    </row>
    <row r="31" spans="1:13" x14ac:dyDescent="0.25">
      <c r="A31" s="29" t="s">
        <v>9</v>
      </c>
      <c r="B31" s="30" t="s">
        <v>10</v>
      </c>
      <c r="C31" s="30" t="s">
        <v>11</v>
      </c>
      <c r="D31" s="30" t="s">
        <v>12</v>
      </c>
      <c r="E31" s="30" t="s">
        <v>13</v>
      </c>
      <c r="F31" s="30">
        <v>2020</v>
      </c>
      <c r="G31" s="30">
        <v>6</v>
      </c>
      <c r="H31" s="30">
        <v>8700</v>
      </c>
      <c r="I31" s="31">
        <v>52140</v>
      </c>
      <c r="J31" s="31">
        <f>SUMIFS(H:H, D:D, ExternalData!$D31, E:E, ExternalData!$E31, F:F, ExternalData!$F31, G:G, "&lt;="&amp;ExternalData!$G31)</f>
        <v>50820</v>
      </c>
      <c r="K31" s="32">
        <f>SUMIFS(I:I, D:D, ExternalData!$D31, E:E, ExternalData!$E31, F:F, ExternalData!$F31, G:G, "&lt;="&amp;ExternalData!$G31)</f>
        <v>304540</v>
      </c>
      <c r="L31" s="31">
        <f>ExternalData!$J31 + SUMIFS(H:H, D:D, ExternalData!$D31, E:E, ExternalData!$E31, F:F, ExternalData!$F31-1, G:G, "&gt;"&amp;ExternalData!$G31)</f>
        <v>102510</v>
      </c>
      <c r="M31" s="33">
        <f>ExternalData!$K31 + SUMIFS(I:I, D:D, ExternalData!$D31, E:E, ExternalData!$E31, F:F, ExternalData!$F31-1, G:G, "&gt;"&amp;ExternalData!$G31)</f>
        <v>614150</v>
      </c>
    </row>
    <row r="32" spans="1:13" x14ac:dyDescent="0.25">
      <c r="A32" s="24" t="s">
        <v>9</v>
      </c>
      <c r="B32" s="25" t="s">
        <v>10</v>
      </c>
      <c r="C32" s="25" t="s">
        <v>11</v>
      </c>
      <c r="D32" s="25" t="s">
        <v>12</v>
      </c>
      <c r="E32" s="25" t="s">
        <v>13</v>
      </c>
      <c r="F32" s="25">
        <v>2020</v>
      </c>
      <c r="G32" s="25">
        <v>7</v>
      </c>
      <c r="H32" s="25">
        <v>7170</v>
      </c>
      <c r="I32" s="26">
        <v>42940</v>
      </c>
      <c r="J32" s="26">
        <f>SUMIFS(H:H, D:D, ExternalData!$D32, E:E, ExternalData!$E32, F:F, ExternalData!$F32, G:G, "&lt;="&amp;ExternalData!$G32)</f>
        <v>57990</v>
      </c>
      <c r="K32" s="27">
        <f>SUMIFS(I:I, D:D, ExternalData!$D32, E:E, ExternalData!$E32, F:F, ExternalData!$F32, G:G, "&lt;="&amp;ExternalData!$G32)</f>
        <v>347480</v>
      </c>
      <c r="L32" s="26">
        <f>ExternalData!$J32 + SUMIFS(H:H, D:D, ExternalData!$D32, E:E, ExternalData!$E32, F:F, ExternalData!$F32-1, G:G, "&gt;"&amp;ExternalData!$G32)</f>
        <v>100250</v>
      </c>
      <c r="M32" s="28">
        <f>ExternalData!$K32 + SUMIFS(I:I, D:D, ExternalData!$D32, E:E, ExternalData!$E32, F:F, ExternalData!$F32-1, G:G, "&gt;"&amp;ExternalData!$G32)</f>
        <v>600570</v>
      </c>
    </row>
    <row r="33" spans="1:13" x14ac:dyDescent="0.25">
      <c r="A33" s="29" t="s">
        <v>9</v>
      </c>
      <c r="B33" s="30" t="s">
        <v>10</v>
      </c>
      <c r="C33" s="30" t="s">
        <v>11</v>
      </c>
      <c r="D33" s="30" t="s">
        <v>12</v>
      </c>
      <c r="E33" s="30" t="s">
        <v>13</v>
      </c>
      <c r="F33" s="30">
        <v>2020</v>
      </c>
      <c r="G33" s="30">
        <v>8</v>
      </c>
      <c r="H33" s="30">
        <v>7880</v>
      </c>
      <c r="I33" s="31">
        <v>47160</v>
      </c>
      <c r="J33" s="31">
        <f>SUMIFS(H:H, D:D, ExternalData!$D33, E:E, ExternalData!$E33, F:F, ExternalData!$F33, G:G, "&lt;="&amp;ExternalData!$G33)</f>
        <v>65870</v>
      </c>
      <c r="K33" s="32">
        <f>SUMIFS(I:I, D:D, ExternalData!$D33, E:E, ExternalData!$E33, F:F, ExternalData!$F33, G:G, "&lt;="&amp;ExternalData!$G33)</f>
        <v>394640</v>
      </c>
      <c r="L33" s="31">
        <f>ExternalData!$J33 + SUMIFS(H:H, D:D, ExternalData!$D33, E:E, ExternalData!$E33, F:F, ExternalData!$F33-1, G:G, "&gt;"&amp;ExternalData!$G33)</f>
        <v>100170</v>
      </c>
      <c r="M33" s="33">
        <f>ExternalData!$K33 + SUMIFS(I:I, D:D, ExternalData!$D33, E:E, ExternalData!$E33, F:F, ExternalData!$F33-1, G:G, "&gt;"&amp;ExternalData!$G33)</f>
        <v>600030</v>
      </c>
    </row>
    <row r="34" spans="1:13" x14ac:dyDescent="0.25">
      <c r="A34" s="24" t="s">
        <v>9</v>
      </c>
      <c r="B34" s="25" t="s">
        <v>10</v>
      </c>
      <c r="C34" s="25" t="s">
        <v>11</v>
      </c>
      <c r="D34" s="25" t="s">
        <v>12</v>
      </c>
      <c r="E34" s="25" t="s">
        <v>13</v>
      </c>
      <c r="F34" s="25">
        <v>2020</v>
      </c>
      <c r="G34" s="25">
        <v>9</v>
      </c>
      <c r="H34" s="25">
        <v>7330</v>
      </c>
      <c r="I34" s="26">
        <v>43910</v>
      </c>
      <c r="J34" s="26">
        <f>SUMIFS(H:H, D:D, ExternalData!$D34, E:E, ExternalData!$E34, F:F, ExternalData!$F34, G:G, "&lt;="&amp;ExternalData!$G34)</f>
        <v>73200</v>
      </c>
      <c r="K34" s="27">
        <f>SUMIFS(I:I, D:D, ExternalData!$D34, E:E, ExternalData!$E34, F:F, ExternalData!$F34, G:G, "&lt;="&amp;ExternalData!$G34)</f>
        <v>438550</v>
      </c>
      <c r="L34" s="26">
        <f>ExternalData!$J34 + SUMIFS(H:H, D:D, ExternalData!$D34, E:E, ExternalData!$E34, F:F, ExternalData!$F34-1, G:G, "&gt;"&amp;ExternalData!$G34)</f>
        <v>98390</v>
      </c>
      <c r="M34" s="28">
        <f>ExternalData!$K34 + SUMIFS(I:I, D:D, ExternalData!$D34, E:E, ExternalData!$E34, F:F, ExternalData!$F34-1, G:G, "&gt;"&amp;ExternalData!$G34)</f>
        <v>589440</v>
      </c>
    </row>
    <row r="35" spans="1:13" x14ac:dyDescent="0.25">
      <c r="A35" s="29" t="s">
        <v>9</v>
      </c>
      <c r="B35" s="30" t="s">
        <v>10</v>
      </c>
      <c r="C35" s="30" t="s">
        <v>11</v>
      </c>
      <c r="D35" s="30" t="s">
        <v>12</v>
      </c>
      <c r="E35" s="30" t="s">
        <v>13</v>
      </c>
      <c r="F35" s="30">
        <v>2020</v>
      </c>
      <c r="G35" s="30">
        <v>10</v>
      </c>
      <c r="H35" s="30">
        <v>8500</v>
      </c>
      <c r="I35" s="31">
        <v>50920</v>
      </c>
      <c r="J35" s="31">
        <f>SUMIFS(H:H, D:D, ExternalData!$D35, E:E, ExternalData!$E35, F:F, ExternalData!$F35, G:G, "&lt;="&amp;ExternalData!$G35)</f>
        <v>81700</v>
      </c>
      <c r="K35" s="32">
        <f>SUMIFS(I:I, D:D, ExternalData!$D35, E:E, ExternalData!$E35, F:F, ExternalData!$F35, G:G, "&lt;="&amp;ExternalData!$G35)</f>
        <v>489470</v>
      </c>
      <c r="L35" s="31">
        <f>ExternalData!$J35 + SUMIFS(H:H, D:D, ExternalData!$D35, E:E, ExternalData!$E35, F:F, ExternalData!$F35-1, G:G, "&gt;"&amp;ExternalData!$G35)</f>
        <v>97170</v>
      </c>
      <c r="M35" s="33">
        <f>ExternalData!$K35 + SUMIFS(I:I, D:D, ExternalData!$D35, E:E, ExternalData!$E35, F:F, ExternalData!$F35-1, G:G, "&gt;"&amp;ExternalData!$G35)</f>
        <v>582130</v>
      </c>
    </row>
    <row r="36" spans="1:13" x14ac:dyDescent="0.25">
      <c r="A36" s="24" t="s">
        <v>9</v>
      </c>
      <c r="B36" s="25" t="s">
        <v>10</v>
      </c>
      <c r="C36" s="25" t="s">
        <v>11</v>
      </c>
      <c r="D36" s="25" t="s">
        <v>12</v>
      </c>
      <c r="E36" s="25" t="s">
        <v>13</v>
      </c>
      <c r="F36" s="25">
        <v>2020</v>
      </c>
      <c r="G36" s="25">
        <v>11</v>
      </c>
      <c r="H36" s="25">
        <v>7210</v>
      </c>
      <c r="I36" s="26">
        <v>43200</v>
      </c>
      <c r="J36" s="26">
        <f>SUMIFS(H:H, D:D, ExternalData!$D36, E:E, ExternalData!$E36, F:F, ExternalData!$F36, G:G, "&lt;="&amp;ExternalData!$G36)</f>
        <v>88910</v>
      </c>
      <c r="K36" s="27">
        <f>SUMIFS(I:I, D:D, ExternalData!$D36, E:E, ExternalData!$E36, F:F, ExternalData!$F36, G:G, "&lt;="&amp;ExternalData!$G36)</f>
        <v>532670</v>
      </c>
      <c r="L36" s="26">
        <f>ExternalData!$J36 + SUMIFS(H:H, D:D, ExternalData!$D36, E:E, ExternalData!$E36, F:F, ExternalData!$F36-1, G:G, "&gt;"&amp;ExternalData!$G36)</f>
        <v>96950</v>
      </c>
      <c r="M36" s="28">
        <f>ExternalData!$K36 + SUMIFS(I:I, D:D, ExternalData!$D36, E:E, ExternalData!$E36, F:F, ExternalData!$F36-1, G:G, "&gt;"&amp;ExternalData!$G36)</f>
        <v>580850</v>
      </c>
    </row>
    <row r="37" spans="1:13" x14ac:dyDescent="0.25">
      <c r="A37" s="29" t="s">
        <v>9</v>
      </c>
      <c r="B37" s="30" t="s">
        <v>10</v>
      </c>
      <c r="C37" s="30" t="s">
        <v>11</v>
      </c>
      <c r="D37" s="30" t="s">
        <v>12</v>
      </c>
      <c r="E37" s="30" t="s">
        <v>13</v>
      </c>
      <c r="F37" s="30">
        <v>2020</v>
      </c>
      <c r="G37" s="30">
        <v>12</v>
      </c>
      <c r="H37" s="30">
        <v>8770</v>
      </c>
      <c r="I37" s="31">
        <v>52550</v>
      </c>
      <c r="J37" s="31">
        <f>SUMIFS(H:H, D:D, ExternalData!$D37, E:E, ExternalData!$E37, F:F, ExternalData!$F37, G:G, "&lt;="&amp;ExternalData!$G37)</f>
        <v>97680</v>
      </c>
      <c r="K37" s="32">
        <f>SUMIFS(I:I, D:D, ExternalData!$D37, E:E, ExternalData!$E37, F:F, ExternalData!$F37, G:G, "&lt;="&amp;ExternalData!$G37)</f>
        <v>585220</v>
      </c>
      <c r="L37" s="31">
        <f>ExternalData!$J37 + SUMIFS(H:H, D:D, ExternalData!$D37, E:E, ExternalData!$E37, F:F, ExternalData!$F37-1, G:G, "&gt;"&amp;ExternalData!$G37)</f>
        <v>97680</v>
      </c>
      <c r="M37" s="33">
        <f>ExternalData!$K37 + SUMIFS(I:I, D:D, ExternalData!$D37, E:E, ExternalData!$E37, F:F, ExternalData!$F37-1, G:G, "&gt;"&amp;ExternalData!$G37)</f>
        <v>585220</v>
      </c>
    </row>
    <row r="38" spans="1:13" x14ac:dyDescent="0.25">
      <c r="A38" s="24" t="s">
        <v>9</v>
      </c>
      <c r="B38" s="25" t="s">
        <v>10</v>
      </c>
      <c r="C38" s="25" t="s">
        <v>11</v>
      </c>
      <c r="D38" s="25" t="s">
        <v>12</v>
      </c>
      <c r="E38" s="25" t="s">
        <v>13</v>
      </c>
      <c r="F38" s="25">
        <v>2021</v>
      </c>
      <c r="G38" s="25">
        <v>1</v>
      </c>
      <c r="H38" s="25">
        <v>8950</v>
      </c>
      <c r="I38" s="26">
        <v>53620</v>
      </c>
      <c r="J38" s="26">
        <f>SUMIFS(H:H, D:D, ExternalData!$D38, E:E, ExternalData!$E38, F:F, ExternalData!$F38, G:G, "&lt;="&amp;ExternalData!$G38)</f>
        <v>8950</v>
      </c>
      <c r="K38" s="27">
        <f>SUMIFS(I:I, D:D, ExternalData!$D38, E:E, ExternalData!$E38, F:F, ExternalData!$F38, G:G, "&lt;="&amp;ExternalData!$G38)</f>
        <v>53620</v>
      </c>
      <c r="L38" s="26">
        <f>ExternalData!$J38 + SUMIFS(H:H, D:D, ExternalData!$D38, E:E, ExternalData!$E38, F:F, ExternalData!$F38-1, G:G, "&gt;"&amp;ExternalData!$G38)</f>
        <v>98460</v>
      </c>
      <c r="M38" s="28">
        <f>ExternalData!$K38 + SUMIFS(I:I, D:D, ExternalData!$D38, E:E, ExternalData!$E38, F:F, ExternalData!$F38-1, G:G, "&gt;"&amp;ExternalData!$G38)</f>
        <v>589890</v>
      </c>
    </row>
    <row r="39" spans="1:13" x14ac:dyDescent="0.25">
      <c r="A39" s="29" t="s">
        <v>9</v>
      </c>
      <c r="B39" s="30" t="s">
        <v>10</v>
      </c>
      <c r="C39" s="30" t="s">
        <v>11</v>
      </c>
      <c r="D39" s="30" t="s">
        <v>12</v>
      </c>
      <c r="E39" s="30" t="s">
        <v>13</v>
      </c>
      <c r="F39" s="30">
        <v>2021</v>
      </c>
      <c r="G39" s="30">
        <v>2</v>
      </c>
      <c r="H39" s="30">
        <v>6990</v>
      </c>
      <c r="I39" s="31">
        <v>41850</v>
      </c>
      <c r="J39" s="31">
        <f>SUMIFS(H:H, D:D, ExternalData!$D39, E:E, ExternalData!$E39, F:F, ExternalData!$F39, G:G, "&lt;="&amp;ExternalData!$G39)</f>
        <v>15940</v>
      </c>
      <c r="K39" s="32">
        <f>SUMIFS(I:I, D:D, ExternalData!$D39, E:E, ExternalData!$E39, F:F, ExternalData!$F39, G:G, "&lt;="&amp;ExternalData!$G39)</f>
        <v>95470</v>
      </c>
      <c r="L39" s="31">
        <f>ExternalData!$J39 + SUMIFS(H:H, D:D, ExternalData!$D39, E:E, ExternalData!$E39, F:F, ExternalData!$F39-1, G:G, "&gt;"&amp;ExternalData!$G39)</f>
        <v>98210</v>
      </c>
      <c r="M39" s="33">
        <f>ExternalData!$K39 + SUMIFS(I:I, D:D, ExternalData!$D39, E:E, ExternalData!$E39, F:F, ExternalData!$F39-1, G:G, "&gt;"&amp;ExternalData!$G39)</f>
        <v>588350</v>
      </c>
    </row>
    <row r="40" spans="1:13" x14ac:dyDescent="0.25">
      <c r="A40" s="24" t="s">
        <v>9</v>
      </c>
      <c r="B40" s="25" t="s">
        <v>10</v>
      </c>
      <c r="C40" s="25" t="s">
        <v>11</v>
      </c>
      <c r="D40" s="25" t="s">
        <v>12</v>
      </c>
      <c r="E40" s="25" t="s">
        <v>13</v>
      </c>
      <c r="F40" s="25">
        <v>2021</v>
      </c>
      <c r="G40" s="25">
        <v>3</v>
      </c>
      <c r="H40" s="25">
        <v>8110</v>
      </c>
      <c r="I40" s="26">
        <v>48550</v>
      </c>
      <c r="J40" s="26">
        <f>SUMIFS(H:H, D:D, ExternalData!$D40, E:E, ExternalData!$E40, F:F, ExternalData!$F40, G:G, "&lt;="&amp;ExternalData!$G40)</f>
        <v>24050</v>
      </c>
      <c r="K40" s="27">
        <f>SUMIFS(I:I, D:D, ExternalData!$D40, E:E, ExternalData!$E40, F:F, ExternalData!$F40, G:G, "&lt;="&amp;ExternalData!$G40)</f>
        <v>144020</v>
      </c>
      <c r="L40" s="26">
        <f>ExternalData!$J40 + SUMIFS(H:H, D:D, ExternalData!$D40, E:E, ExternalData!$E40, F:F, ExternalData!$F40-1, G:G, "&gt;"&amp;ExternalData!$G40)</f>
        <v>95790</v>
      </c>
      <c r="M40" s="28">
        <f>ExternalData!$K40 + SUMIFS(I:I, D:D, ExternalData!$D40, E:E, ExternalData!$E40, F:F, ExternalData!$F40-1, G:G, "&gt;"&amp;ExternalData!$G40)</f>
        <v>573810</v>
      </c>
    </row>
    <row r="41" spans="1:13" x14ac:dyDescent="0.25">
      <c r="A41" s="29" t="s">
        <v>9</v>
      </c>
      <c r="B41" s="30" t="s">
        <v>10</v>
      </c>
      <c r="C41" s="30" t="s">
        <v>11</v>
      </c>
      <c r="D41" s="30" t="s">
        <v>12</v>
      </c>
      <c r="E41" s="30" t="s">
        <v>13</v>
      </c>
      <c r="F41" s="30">
        <v>2021</v>
      </c>
      <c r="G41" s="30">
        <v>4</v>
      </c>
      <c r="H41" s="30">
        <v>7240</v>
      </c>
      <c r="I41" s="31">
        <v>43370</v>
      </c>
      <c r="J41" s="31">
        <f>SUMIFS(H:H, D:D, ExternalData!$D41, E:E, ExternalData!$E41, F:F, ExternalData!$F41, G:G, "&lt;="&amp;ExternalData!$G41)</f>
        <v>31290</v>
      </c>
      <c r="K41" s="32">
        <f>SUMIFS(I:I, D:D, ExternalData!$D41, E:E, ExternalData!$E41, F:F, ExternalData!$F41, G:G, "&lt;="&amp;ExternalData!$G41)</f>
        <v>187390</v>
      </c>
      <c r="L41" s="31">
        <f>ExternalData!$J41 + SUMIFS(H:H, D:D, ExternalData!$D41, E:E, ExternalData!$E41, F:F, ExternalData!$F41-1, G:G, "&gt;"&amp;ExternalData!$G41)</f>
        <v>94100</v>
      </c>
      <c r="M41" s="33">
        <f>ExternalData!$K41 + SUMIFS(I:I, D:D, ExternalData!$D41, E:E, ExternalData!$E41, F:F, ExternalData!$F41-1, G:G, "&gt;"&amp;ExternalData!$G41)</f>
        <v>563670</v>
      </c>
    </row>
    <row r="42" spans="1:13" x14ac:dyDescent="0.25">
      <c r="A42" s="24" t="s">
        <v>9</v>
      </c>
      <c r="B42" s="25" t="s">
        <v>10</v>
      </c>
      <c r="C42" s="25" t="s">
        <v>11</v>
      </c>
      <c r="D42" s="25" t="s">
        <v>12</v>
      </c>
      <c r="E42" s="25" t="s">
        <v>13</v>
      </c>
      <c r="F42" s="25">
        <v>2021</v>
      </c>
      <c r="G42" s="25">
        <v>5</v>
      </c>
      <c r="H42" s="25">
        <v>6700</v>
      </c>
      <c r="I42" s="26">
        <v>40120</v>
      </c>
      <c r="J42" s="26">
        <f>SUMIFS(H:H, D:D, ExternalData!$D42, E:E, ExternalData!$E42, F:F, ExternalData!$F42, G:G, "&lt;="&amp;ExternalData!$G42)</f>
        <v>37990</v>
      </c>
      <c r="K42" s="27">
        <f>SUMIFS(I:I, D:D, ExternalData!$D42, E:E, ExternalData!$E42, F:F, ExternalData!$F42, G:G, "&lt;="&amp;ExternalData!$G42)</f>
        <v>227510</v>
      </c>
      <c r="L42" s="26">
        <f>ExternalData!$J42 + SUMIFS(H:H, D:D, ExternalData!$D42, E:E, ExternalData!$E42, F:F, ExternalData!$F42-1, G:G, "&gt;"&amp;ExternalData!$G42)</f>
        <v>93550</v>
      </c>
      <c r="M42" s="28">
        <f>ExternalData!$K42 + SUMIFS(I:I, D:D, ExternalData!$D42, E:E, ExternalData!$E42, F:F, ExternalData!$F42-1, G:G, "&gt;"&amp;ExternalData!$G42)</f>
        <v>560330</v>
      </c>
    </row>
    <row r="43" spans="1:13" x14ac:dyDescent="0.25">
      <c r="A43" s="29" t="s">
        <v>9</v>
      </c>
      <c r="B43" s="30" t="s">
        <v>10</v>
      </c>
      <c r="C43" s="30" t="s">
        <v>11</v>
      </c>
      <c r="D43" s="30" t="s">
        <v>12</v>
      </c>
      <c r="E43" s="30" t="s">
        <v>13</v>
      </c>
      <c r="F43" s="30">
        <v>2021</v>
      </c>
      <c r="G43" s="30">
        <v>6</v>
      </c>
      <c r="H43" s="30">
        <v>7310</v>
      </c>
      <c r="I43" s="31">
        <v>43810</v>
      </c>
      <c r="J43" s="31">
        <f>SUMIFS(H:H, D:D, ExternalData!$D43, E:E, ExternalData!$E43, F:F, ExternalData!$F43, G:G, "&lt;="&amp;ExternalData!$G43)</f>
        <v>45300</v>
      </c>
      <c r="K43" s="32">
        <f>SUMIFS(I:I, D:D, ExternalData!$D43, E:E, ExternalData!$E43, F:F, ExternalData!$F43, G:G, "&lt;="&amp;ExternalData!$G43)</f>
        <v>271320</v>
      </c>
      <c r="L43" s="31">
        <f>ExternalData!$J43 + SUMIFS(H:H, D:D, ExternalData!$D43, E:E, ExternalData!$E43, F:F, ExternalData!$F43-1, G:G, "&gt;"&amp;ExternalData!$G43)</f>
        <v>92160</v>
      </c>
      <c r="M43" s="33">
        <f>ExternalData!$K43 + SUMIFS(I:I, D:D, ExternalData!$D43, E:E, ExternalData!$E43, F:F, ExternalData!$F43-1, G:G, "&gt;"&amp;ExternalData!$G43)</f>
        <v>552000</v>
      </c>
    </row>
    <row r="44" spans="1:13" x14ac:dyDescent="0.25">
      <c r="A44" s="24" t="s">
        <v>9</v>
      </c>
      <c r="B44" s="25" t="s">
        <v>10</v>
      </c>
      <c r="C44" s="25" t="s">
        <v>11</v>
      </c>
      <c r="D44" s="25" t="s">
        <v>12</v>
      </c>
      <c r="E44" s="25" t="s">
        <v>13</v>
      </c>
      <c r="F44" s="25">
        <v>2021</v>
      </c>
      <c r="G44" s="25">
        <v>7</v>
      </c>
      <c r="H44" s="25">
        <v>7390</v>
      </c>
      <c r="I44" s="26">
        <v>44260</v>
      </c>
      <c r="J44" s="26">
        <f>SUMIFS(H:H, D:D, ExternalData!$D44, E:E, ExternalData!$E44, F:F, ExternalData!$F44, G:G, "&lt;="&amp;ExternalData!$G44)</f>
        <v>52690</v>
      </c>
      <c r="K44" s="27">
        <f>SUMIFS(I:I, D:D, ExternalData!$D44, E:E, ExternalData!$E44, F:F, ExternalData!$F44, G:G, "&lt;="&amp;ExternalData!$G44)</f>
        <v>315580</v>
      </c>
      <c r="L44" s="26">
        <f>ExternalData!$J44 + SUMIFS(H:H, D:D, ExternalData!$D44, E:E, ExternalData!$E44, F:F, ExternalData!$F44-1, G:G, "&gt;"&amp;ExternalData!$G44)</f>
        <v>92380</v>
      </c>
      <c r="M44" s="28">
        <f>ExternalData!$K44 + SUMIFS(I:I, D:D, ExternalData!$D44, E:E, ExternalData!$E44, F:F, ExternalData!$F44-1, G:G, "&gt;"&amp;ExternalData!$G44)</f>
        <v>553320</v>
      </c>
    </row>
    <row r="45" spans="1:13" x14ac:dyDescent="0.25">
      <c r="A45" s="29" t="s">
        <v>9</v>
      </c>
      <c r="B45" s="30" t="s">
        <v>10</v>
      </c>
      <c r="C45" s="30" t="s">
        <v>11</v>
      </c>
      <c r="D45" s="30" t="s">
        <v>12</v>
      </c>
      <c r="E45" s="30" t="s">
        <v>13</v>
      </c>
      <c r="F45" s="30">
        <v>2021</v>
      </c>
      <c r="G45" s="30">
        <v>8</v>
      </c>
      <c r="H45" s="30">
        <v>6720</v>
      </c>
      <c r="I45" s="31">
        <v>40240</v>
      </c>
      <c r="J45" s="31">
        <f>SUMIFS(H:H, D:D, ExternalData!$D45, E:E, ExternalData!$E45, F:F, ExternalData!$F45, G:G, "&lt;="&amp;ExternalData!$G45)</f>
        <v>59410</v>
      </c>
      <c r="K45" s="32">
        <f>SUMIFS(I:I, D:D, ExternalData!$D45, E:E, ExternalData!$E45, F:F, ExternalData!$F45, G:G, "&lt;="&amp;ExternalData!$G45)</f>
        <v>355820</v>
      </c>
      <c r="L45" s="31">
        <f>ExternalData!$J45 + SUMIFS(H:H, D:D, ExternalData!$D45, E:E, ExternalData!$E45, F:F, ExternalData!$F45-1, G:G, "&gt;"&amp;ExternalData!$G45)</f>
        <v>91220</v>
      </c>
      <c r="M45" s="33">
        <f>ExternalData!$K45 + SUMIFS(I:I, D:D, ExternalData!$D45, E:E, ExternalData!$E45, F:F, ExternalData!$F45-1, G:G, "&gt;"&amp;ExternalData!$G45)</f>
        <v>546400</v>
      </c>
    </row>
    <row r="46" spans="1:13" x14ac:dyDescent="0.25">
      <c r="A46" s="24" t="s">
        <v>9</v>
      </c>
      <c r="B46" s="25" t="s">
        <v>10</v>
      </c>
      <c r="C46" s="25" t="s">
        <v>11</v>
      </c>
      <c r="D46" s="25" t="s">
        <v>12</v>
      </c>
      <c r="E46" s="25" t="s">
        <v>13</v>
      </c>
      <c r="F46" s="25">
        <v>2021</v>
      </c>
      <c r="G46" s="25">
        <v>9</v>
      </c>
      <c r="H46" s="25">
        <v>7110</v>
      </c>
      <c r="I46" s="26">
        <v>42580</v>
      </c>
      <c r="J46" s="26">
        <f>SUMIFS(H:H, D:D, ExternalData!$D46, E:E, ExternalData!$E46, F:F, ExternalData!$F46, G:G, "&lt;="&amp;ExternalData!$G46)</f>
        <v>66520</v>
      </c>
      <c r="K46" s="27">
        <f>SUMIFS(I:I, D:D, ExternalData!$D46, E:E, ExternalData!$E46, F:F, ExternalData!$F46, G:G, "&lt;="&amp;ExternalData!$G46)</f>
        <v>398400</v>
      </c>
      <c r="L46" s="26">
        <f>ExternalData!$J46 + SUMIFS(H:H, D:D, ExternalData!$D46, E:E, ExternalData!$E46, F:F, ExternalData!$F46-1, G:G, "&gt;"&amp;ExternalData!$G46)</f>
        <v>91000</v>
      </c>
      <c r="M46" s="28">
        <f>ExternalData!$K46 + SUMIFS(I:I, D:D, ExternalData!$D46, E:E, ExternalData!$E46, F:F, ExternalData!$F46-1, G:G, "&gt;"&amp;ExternalData!$G46)</f>
        <v>545070</v>
      </c>
    </row>
    <row r="47" spans="1:13" x14ac:dyDescent="0.25">
      <c r="A47" s="29" t="s">
        <v>9</v>
      </c>
      <c r="B47" s="30" t="s">
        <v>10</v>
      </c>
      <c r="C47" s="30" t="s">
        <v>11</v>
      </c>
      <c r="D47" s="30" t="s">
        <v>12</v>
      </c>
      <c r="E47" s="30" t="s">
        <v>13</v>
      </c>
      <c r="F47" s="30">
        <v>2021</v>
      </c>
      <c r="G47" s="30">
        <v>10</v>
      </c>
      <c r="H47" s="30">
        <v>7480</v>
      </c>
      <c r="I47" s="31">
        <v>44810</v>
      </c>
      <c r="J47" s="31">
        <f>SUMIFS(H:H, D:D, ExternalData!$D47, E:E, ExternalData!$E47, F:F, ExternalData!$F47, G:G, "&lt;="&amp;ExternalData!$G47)</f>
        <v>74000</v>
      </c>
      <c r="K47" s="32">
        <f>SUMIFS(I:I, D:D, ExternalData!$D47, E:E, ExternalData!$E47, F:F, ExternalData!$F47, G:G, "&lt;="&amp;ExternalData!$G47)</f>
        <v>443210</v>
      </c>
      <c r="L47" s="31">
        <f>ExternalData!$J47 + SUMIFS(H:H, D:D, ExternalData!$D47, E:E, ExternalData!$E47, F:F, ExternalData!$F47-1, G:G, "&gt;"&amp;ExternalData!$G47)</f>
        <v>89980</v>
      </c>
      <c r="M47" s="33">
        <f>ExternalData!$K47 + SUMIFS(I:I, D:D, ExternalData!$D47, E:E, ExternalData!$E47, F:F, ExternalData!$F47-1, G:G, "&gt;"&amp;ExternalData!$G47)</f>
        <v>538960</v>
      </c>
    </row>
    <row r="48" spans="1:13" x14ac:dyDescent="0.25">
      <c r="A48" s="24" t="s">
        <v>9</v>
      </c>
      <c r="B48" s="25" t="s">
        <v>10</v>
      </c>
      <c r="C48" s="25" t="s">
        <v>11</v>
      </c>
      <c r="D48" s="25" t="s">
        <v>12</v>
      </c>
      <c r="E48" s="25" t="s">
        <v>13</v>
      </c>
      <c r="F48" s="25">
        <v>2021</v>
      </c>
      <c r="G48" s="25">
        <v>11</v>
      </c>
      <c r="H48" s="25">
        <v>6100</v>
      </c>
      <c r="I48" s="26">
        <v>36560</v>
      </c>
      <c r="J48" s="26">
        <f>SUMIFS(H:H, D:D, ExternalData!$D48, E:E, ExternalData!$E48, F:F, ExternalData!$F48, G:G, "&lt;="&amp;ExternalData!$G48)</f>
        <v>80100</v>
      </c>
      <c r="K48" s="27">
        <f>SUMIFS(I:I, D:D, ExternalData!$D48, E:E, ExternalData!$E48, F:F, ExternalData!$F48, G:G, "&lt;="&amp;ExternalData!$G48)</f>
        <v>479770</v>
      </c>
      <c r="L48" s="26">
        <f>ExternalData!$J48 + SUMIFS(H:H, D:D, ExternalData!$D48, E:E, ExternalData!$E48, F:F, ExternalData!$F48-1, G:G, "&gt;"&amp;ExternalData!$G48)</f>
        <v>88870</v>
      </c>
      <c r="M48" s="28">
        <f>ExternalData!$K48 + SUMIFS(I:I, D:D, ExternalData!$D48, E:E, ExternalData!$E48, F:F, ExternalData!$F48-1, G:G, "&gt;"&amp;ExternalData!$G48)</f>
        <v>532320</v>
      </c>
    </row>
    <row r="49" spans="1:13" x14ac:dyDescent="0.25">
      <c r="A49" s="29" t="s">
        <v>9</v>
      </c>
      <c r="B49" s="30" t="s">
        <v>10</v>
      </c>
      <c r="C49" s="30" t="s">
        <v>11</v>
      </c>
      <c r="D49" s="30" t="s">
        <v>12</v>
      </c>
      <c r="E49" s="30" t="s">
        <v>13</v>
      </c>
      <c r="F49" s="30">
        <v>2021</v>
      </c>
      <c r="G49" s="30">
        <v>12</v>
      </c>
      <c r="H49" s="30">
        <v>7480</v>
      </c>
      <c r="I49" s="31">
        <v>44810</v>
      </c>
      <c r="J49" s="31">
        <f>SUMIFS(H:H, D:D, ExternalData!$D49, E:E, ExternalData!$E49, F:F, ExternalData!$F49, G:G, "&lt;="&amp;ExternalData!$G49)</f>
        <v>87580</v>
      </c>
      <c r="K49" s="32">
        <f>SUMIFS(I:I, D:D, ExternalData!$D49, E:E, ExternalData!$E49, F:F, ExternalData!$F49, G:G, "&lt;="&amp;ExternalData!$G49)</f>
        <v>524580</v>
      </c>
      <c r="L49" s="31">
        <f>ExternalData!$J49 + SUMIFS(H:H, D:D, ExternalData!$D49, E:E, ExternalData!$E49, F:F, ExternalData!$F49-1, G:G, "&gt;"&amp;ExternalData!$G49)</f>
        <v>87580</v>
      </c>
      <c r="M49" s="33">
        <f>ExternalData!$K49 + SUMIFS(I:I, D:D, ExternalData!$D49, E:E, ExternalData!$E49, F:F, ExternalData!$F49-1, G:G, "&gt;"&amp;ExternalData!$G49)</f>
        <v>524580</v>
      </c>
    </row>
    <row r="50" spans="1:13" x14ac:dyDescent="0.25">
      <c r="A50" s="24" t="s">
        <v>9</v>
      </c>
      <c r="B50" s="25" t="s">
        <v>10</v>
      </c>
      <c r="C50" s="25" t="s">
        <v>11</v>
      </c>
      <c r="D50" s="25" t="s">
        <v>12</v>
      </c>
      <c r="E50" s="25" t="s">
        <v>13</v>
      </c>
      <c r="F50" s="25">
        <v>2022</v>
      </c>
      <c r="G50" s="25">
        <v>1</v>
      </c>
      <c r="H50" s="25">
        <v>6660</v>
      </c>
      <c r="I50" s="26">
        <v>39930</v>
      </c>
      <c r="J50" s="26">
        <f>SUMIFS(H:H, D:D, ExternalData!$D50, E:E, ExternalData!$E50, F:F, ExternalData!$F50, G:G, "&lt;="&amp;ExternalData!$G50)</f>
        <v>6660</v>
      </c>
      <c r="K50" s="27">
        <f>SUMIFS(I:I, D:D, ExternalData!$D50, E:E, ExternalData!$E50, F:F, ExternalData!$F50, G:G, "&lt;="&amp;ExternalData!$G50)</f>
        <v>39930</v>
      </c>
      <c r="L50" s="26">
        <f>ExternalData!$J50 + SUMIFS(H:H, D:D, ExternalData!$D50, E:E, ExternalData!$E50, F:F, ExternalData!$F50-1, G:G, "&gt;"&amp;ExternalData!$G50)</f>
        <v>85290</v>
      </c>
      <c r="M50" s="28">
        <f>ExternalData!$K50 + SUMIFS(I:I, D:D, ExternalData!$D50, E:E, ExternalData!$E50, F:F, ExternalData!$F50-1, G:G, "&gt;"&amp;ExternalData!$G50)</f>
        <v>510890</v>
      </c>
    </row>
    <row r="51" spans="1:13" x14ac:dyDescent="0.25">
      <c r="A51" s="29" t="s">
        <v>9</v>
      </c>
      <c r="B51" s="30" t="s">
        <v>10</v>
      </c>
      <c r="C51" s="30" t="s">
        <v>11</v>
      </c>
      <c r="D51" s="30" t="s">
        <v>12</v>
      </c>
      <c r="E51" s="30" t="s">
        <v>13</v>
      </c>
      <c r="F51" s="30">
        <v>2022</v>
      </c>
      <c r="G51" s="30">
        <v>2</v>
      </c>
      <c r="H51" s="30">
        <v>6070</v>
      </c>
      <c r="I51" s="31">
        <v>36340</v>
      </c>
      <c r="J51" s="31">
        <f>SUMIFS(H:H, D:D, ExternalData!$D51, E:E, ExternalData!$E51, F:F, ExternalData!$F51, G:G, "&lt;="&amp;ExternalData!$G51)</f>
        <v>12730</v>
      </c>
      <c r="K51" s="32">
        <f>SUMIFS(I:I, D:D, ExternalData!$D51, E:E, ExternalData!$E51, F:F, ExternalData!$F51, G:G, "&lt;="&amp;ExternalData!$G51)</f>
        <v>76270</v>
      </c>
      <c r="L51" s="31">
        <f>ExternalData!$J51 + SUMIFS(H:H, D:D, ExternalData!$D51, E:E, ExternalData!$E51, F:F, ExternalData!$F51-1, G:G, "&gt;"&amp;ExternalData!$G51)</f>
        <v>84370</v>
      </c>
      <c r="M51" s="33">
        <f>ExternalData!$K51 + SUMIFS(I:I, D:D, ExternalData!$D51, E:E, ExternalData!$E51, F:F, ExternalData!$F51-1, G:G, "&gt;"&amp;ExternalData!$G51)</f>
        <v>505380</v>
      </c>
    </row>
    <row r="52" spans="1:13" x14ac:dyDescent="0.25">
      <c r="A52" s="24" t="s">
        <v>9</v>
      </c>
      <c r="B52" s="25" t="s">
        <v>10</v>
      </c>
      <c r="C52" s="25" t="s">
        <v>11</v>
      </c>
      <c r="D52" s="25" t="s">
        <v>12</v>
      </c>
      <c r="E52" s="25" t="s">
        <v>13</v>
      </c>
      <c r="F52" s="25">
        <v>2022</v>
      </c>
      <c r="G52" s="25">
        <v>3</v>
      </c>
      <c r="H52" s="25">
        <v>6850</v>
      </c>
      <c r="I52" s="26">
        <v>41030</v>
      </c>
      <c r="J52" s="26">
        <f>SUMIFS(H:H, D:D, ExternalData!$D52, E:E, ExternalData!$E52, F:F, ExternalData!$F52, G:G, "&lt;="&amp;ExternalData!$G52)</f>
        <v>19580</v>
      </c>
      <c r="K52" s="27">
        <f>SUMIFS(I:I, D:D, ExternalData!$D52, E:E, ExternalData!$E52, F:F, ExternalData!$F52, G:G, "&lt;="&amp;ExternalData!$G52)</f>
        <v>117300</v>
      </c>
      <c r="L52" s="26">
        <f>ExternalData!$J52 + SUMIFS(H:H, D:D, ExternalData!$D52, E:E, ExternalData!$E52, F:F, ExternalData!$F52-1, G:G, "&gt;"&amp;ExternalData!$G52)</f>
        <v>83110</v>
      </c>
      <c r="M52" s="28">
        <f>ExternalData!$K52 + SUMIFS(I:I, D:D, ExternalData!$D52, E:E, ExternalData!$E52, F:F, ExternalData!$F52-1, G:G, "&gt;"&amp;ExternalData!$G52)</f>
        <v>497860</v>
      </c>
    </row>
    <row r="53" spans="1:13" x14ac:dyDescent="0.25">
      <c r="A53" s="29" t="s">
        <v>9</v>
      </c>
      <c r="B53" s="30" t="s">
        <v>10</v>
      </c>
      <c r="C53" s="30" t="s">
        <v>11</v>
      </c>
      <c r="D53" s="30" t="s">
        <v>12</v>
      </c>
      <c r="E53" s="30" t="s">
        <v>13</v>
      </c>
      <c r="F53" s="30">
        <v>2022</v>
      </c>
      <c r="G53" s="30">
        <v>4</v>
      </c>
      <c r="H53" s="30">
        <v>6310</v>
      </c>
      <c r="I53" s="31">
        <v>37800</v>
      </c>
      <c r="J53" s="31">
        <f>SUMIFS(H:H, D:D, ExternalData!$D53, E:E, ExternalData!$E53, F:F, ExternalData!$F53, G:G, "&lt;="&amp;ExternalData!$G53)</f>
        <v>25890</v>
      </c>
      <c r="K53" s="32">
        <f>SUMIFS(I:I, D:D, ExternalData!$D53, E:E, ExternalData!$E53, F:F, ExternalData!$F53, G:G, "&lt;="&amp;ExternalData!$G53)</f>
        <v>155100</v>
      </c>
      <c r="L53" s="31">
        <f>ExternalData!$J53 + SUMIFS(H:H, D:D, ExternalData!$D53, E:E, ExternalData!$E53, F:F, ExternalData!$F53-1, G:G, "&gt;"&amp;ExternalData!$G53)</f>
        <v>82180</v>
      </c>
      <c r="M53" s="33">
        <f>ExternalData!$K53 + SUMIFS(I:I, D:D, ExternalData!$D53, E:E, ExternalData!$E53, F:F, ExternalData!$F53-1, G:G, "&gt;"&amp;ExternalData!$G53)</f>
        <v>492290</v>
      </c>
    </row>
    <row r="54" spans="1:13" x14ac:dyDescent="0.25">
      <c r="A54" s="24" t="s">
        <v>9</v>
      </c>
      <c r="B54" s="25" t="s">
        <v>10</v>
      </c>
      <c r="C54" s="25" t="s">
        <v>11</v>
      </c>
      <c r="D54" s="25" t="s">
        <v>12</v>
      </c>
      <c r="E54" s="25" t="s">
        <v>13</v>
      </c>
      <c r="F54" s="25">
        <v>2022</v>
      </c>
      <c r="G54" s="25">
        <v>5</v>
      </c>
      <c r="H54" s="25">
        <v>6270</v>
      </c>
      <c r="I54" s="26">
        <v>37520</v>
      </c>
      <c r="J54" s="26">
        <f>SUMIFS(H:H, D:D, ExternalData!$D54, E:E, ExternalData!$E54, F:F, ExternalData!$F54, G:G, "&lt;="&amp;ExternalData!$G54)</f>
        <v>32160</v>
      </c>
      <c r="K54" s="27">
        <f>SUMIFS(I:I, D:D, ExternalData!$D54, E:E, ExternalData!$E54, F:F, ExternalData!$F54, G:G, "&lt;="&amp;ExternalData!$G54)</f>
        <v>192620</v>
      </c>
      <c r="L54" s="26">
        <f>ExternalData!$J54 + SUMIFS(H:H, D:D, ExternalData!$D54, E:E, ExternalData!$E54, F:F, ExternalData!$F54-1, G:G, "&gt;"&amp;ExternalData!$G54)</f>
        <v>81750</v>
      </c>
      <c r="M54" s="28">
        <f>ExternalData!$K54 + SUMIFS(I:I, D:D, ExternalData!$D54, E:E, ExternalData!$E54, F:F, ExternalData!$F54-1, G:G, "&gt;"&amp;ExternalData!$G54)</f>
        <v>489690</v>
      </c>
    </row>
    <row r="55" spans="1:13" x14ac:dyDescent="0.25">
      <c r="A55" s="29" t="s">
        <v>9</v>
      </c>
      <c r="B55" s="30" t="s">
        <v>10</v>
      </c>
      <c r="C55" s="30" t="s">
        <v>11</v>
      </c>
      <c r="D55" s="30" t="s">
        <v>12</v>
      </c>
      <c r="E55" s="30" t="s">
        <v>13</v>
      </c>
      <c r="F55" s="30">
        <v>2022</v>
      </c>
      <c r="G55" s="30">
        <v>6</v>
      </c>
      <c r="H55" s="30">
        <v>7440</v>
      </c>
      <c r="I55" s="31">
        <v>44580</v>
      </c>
      <c r="J55" s="31">
        <f>SUMIFS(H:H, D:D, ExternalData!$D55, E:E, ExternalData!$E55, F:F, ExternalData!$F55, G:G, "&lt;="&amp;ExternalData!$G55)</f>
        <v>39600</v>
      </c>
      <c r="K55" s="32">
        <f>SUMIFS(I:I, D:D, ExternalData!$D55, E:E, ExternalData!$E55, F:F, ExternalData!$F55, G:G, "&lt;="&amp;ExternalData!$G55)</f>
        <v>237200</v>
      </c>
      <c r="L55" s="31">
        <f>ExternalData!$J55 + SUMIFS(H:H, D:D, ExternalData!$D55, E:E, ExternalData!$E55, F:F, ExternalData!$F55-1, G:G, "&gt;"&amp;ExternalData!$G55)</f>
        <v>81880</v>
      </c>
      <c r="M55" s="33">
        <f>ExternalData!$K55 + SUMIFS(I:I, D:D, ExternalData!$D55, E:E, ExternalData!$E55, F:F, ExternalData!$F55-1, G:G, "&gt;"&amp;ExternalData!$G55)</f>
        <v>490460</v>
      </c>
    </row>
    <row r="56" spans="1:13" x14ac:dyDescent="0.25">
      <c r="A56" s="24" t="s">
        <v>9</v>
      </c>
      <c r="B56" s="25" t="s">
        <v>10</v>
      </c>
      <c r="C56" s="25" t="s">
        <v>11</v>
      </c>
      <c r="D56" s="25" t="s">
        <v>12</v>
      </c>
      <c r="E56" s="25" t="s">
        <v>13</v>
      </c>
      <c r="F56" s="25">
        <v>2022</v>
      </c>
      <c r="G56" s="25">
        <v>7</v>
      </c>
      <c r="H56" s="25">
        <v>5420</v>
      </c>
      <c r="I56" s="26">
        <v>32480</v>
      </c>
      <c r="J56" s="26">
        <f>SUMIFS(H:H, D:D, ExternalData!$D56, E:E, ExternalData!$E56, F:F, ExternalData!$F56, G:G, "&lt;="&amp;ExternalData!$G56)</f>
        <v>45020</v>
      </c>
      <c r="K56" s="27">
        <f>SUMIFS(I:I, D:D, ExternalData!$D56, E:E, ExternalData!$E56, F:F, ExternalData!$F56, G:G, "&lt;="&amp;ExternalData!$G56)</f>
        <v>269680</v>
      </c>
      <c r="L56" s="26">
        <f>ExternalData!$J56 + SUMIFS(H:H, D:D, ExternalData!$D56, E:E, ExternalData!$E56, F:F, ExternalData!$F56-1, G:G, "&gt;"&amp;ExternalData!$G56)</f>
        <v>79910</v>
      </c>
      <c r="M56" s="28">
        <f>ExternalData!$K56 + SUMIFS(I:I, D:D, ExternalData!$D56, E:E, ExternalData!$E56, F:F, ExternalData!$F56-1, G:G, "&gt;"&amp;ExternalData!$G56)</f>
        <v>478680</v>
      </c>
    </row>
    <row r="57" spans="1:13" x14ac:dyDescent="0.25">
      <c r="A57" s="29" t="s">
        <v>9</v>
      </c>
      <c r="B57" s="30" t="s">
        <v>10</v>
      </c>
      <c r="C57" s="30" t="s">
        <v>11</v>
      </c>
      <c r="D57" s="30" t="s">
        <v>12</v>
      </c>
      <c r="E57" s="30" t="s">
        <v>13</v>
      </c>
      <c r="F57" s="30">
        <v>2022</v>
      </c>
      <c r="G57" s="30">
        <v>8</v>
      </c>
      <c r="H57" s="30">
        <v>6570</v>
      </c>
      <c r="I57" s="31">
        <v>39300</v>
      </c>
      <c r="J57" s="31">
        <f>SUMIFS(H:H, D:D, ExternalData!$D57, E:E, ExternalData!$E57, F:F, ExternalData!$F57, G:G, "&lt;="&amp;ExternalData!$G57)</f>
        <v>51590</v>
      </c>
      <c r="K57" s="32">
        <f>SUMIFS(I:I, D:D, ExternalData!$D57, E:E, ExternalData!$E57, F:F, ExternalData!$F57, G:G, "&lt;="&amp;ExternalData!$G57)</f>
        <v>308980</v>
      </c>
      <c r="L57" s="31">
        <f>ExternalData!$J57 + SUMIFS(H:H, D:D, ExternalData!$D57, E:E, ExternalData!$E57, F:F, ExternalData!$F57-1, G:G, "&gt;"&amp;ExternalData!$G57)</f>
        <v>79760</v>
      </c>
      <c r="M57" s="33">
        <f>ExternalData!$K57 + SUMIFS(I:I, D:D, ExternalData!$D57, E:E, ExternalData!$E57, F:F, ExternalData!$F57-1, G:G, "&gt;"&amp;ExternalData!$G57)</f>
        <v>477740</v>
      </c>
    </row>
    <row r="58" spans="1:13" x14ac:dyDescent="0.25">
      <c r="A58" s="24" t="s">
        <v>9</v>
      </c>
      <c r="B58" s="25" t="s">
        <v>10</v>
      </c>
      <c r="C58" s="25" t="s">
        <v>11</v>
      </c>
      <c r="D58" s="25" t="s">
        <v>12</v>
      </c>
      <c r="E58" s="25" t="s">
        <v>13</v>
      </c>
      <c r="F58" s="25">
        <v>2022</v>
      </c>
      <c r="G58" s="25">
        <v>9</v>
      </c>
      <c r="H58" s="25">
        <v>4930</v>
      </c>
      <c r="I58" s="26">
        <v>29550</v>
      </c>
      <c r="J58" s="26">
        <f>SUMIFS(H:H, D:D, ExternalData!$D58, E:E, ExternalData!$E58, F:F, ExternalData!$F58, G:G, "&lt;="&amp;ExternalData!$G58)</f>
        <v>56520</v>
      </c>
      <c r="K58" s="27">
        <f>SUMIFS(I:I, D:D, ExternalData!$D58, E:E, ExternalData!$E58, F:F, ExternalData!$F58, G:G, "&lt;="&amp;ExternalData!$G58)</f>
        <v>338530</v>
      </c>
      <c r="L58" s="26">
        <f>ExternalData!$J58 + SUMIFS(H:H, D:D, ExternalData!$D58, E:E, ExternalData!$E58, F:F, ExternalData!$F58-1, G:G, "&gt;"&amp;ExternalData!$G58)</f>
        <v>77580</v>
      </c>
      <c r="M58" s="28">
        <f>ExternalData!$K58 + SUMIFS(I:I, D:D, ExternalData!$D58, E:E, ExternalData!$E58, F:F, ExternalData!$F58-1, G:G, "&gt;"&amp;ExternalData!$G58)</f>
        <v>464710</v>
      </c>
    </row>
    <row r="59" spans="1:13" x14ac:dyDescent="0.25">
      <c r="A59" s="29" t="s">
        <v>9</v>
      </c>
      <c r="B59" s="30" t="s">
        <v>10</v>
      </c>
      <c r="C59" s="30" t="s">
        <v>11</v>
      </c>
      <c r="D59" s="30" t="s">
        <v>12</v>
      </c>
      <c r="E59" s="30" t="s">
        <v>13</v>
      </c>
      <c r="F59" s="30">
        <v>2022</v>
      </c>
      <c r="G59" s="30">
        <v>10</v>
      </c>
      <c r="H59" s="30">
        <v>4660</v>
      </c>
      <c r="I59" s="31">
        <v>28660</v>
      </c>
      <c r="J59" s="31">
        <f>SUMIFS(H:H, D:D, ExternalData!$D59, E:E, ExternalData!$E59, F:F, ExternalData!$F59, G:G, "&lt;="&amp;ExternalData!$G59)</f>
        <v>61180</v>
      </c>
      <c r="K59" s="32">
        <f>SUMIFS(I:I, D:D, ExternalData!$D59, E:E, ExternalData!$E59, F:F, ExternalData!$F59, G:G, "&lt;="&amp;ExternalData!$G59)</f>
        <v>367190</v>
      </c>
      <c r="L59" s="31">
        <f>ExternalData!$J59 + SUMIFS(H:H, D:D, ExternalData!$D59, E:E, ExternalData!$E59, F:F, ExternalData!$F59-1, G:G, "&gt;"&amp;ExternalData!$G59)</f>
        <v>74760</v>
      </c>
      <c r="M59" s="33">
        <f>ExternalData!$K59 + SUMIFS(I:I, D:D, ExternalData!$D59, E:E, ExternalData!$E59, F:F, ExternalData!$F59-1, G:G, "&gt;"&amp;ExternalData!$G59)</f>
        <v>448560</v>
      </c>
    </row>
    <row r="60" spans="1:13" x14ac:dyDescent="0.25">
      <c r="A60" s="24" t="s">
        <v>9</v>
      </c>
      <c r="B60" s="25" t="s">
        <v>10</v>
      </c>
      <c r="C60" s="25" t="s">
        <v>11</v>
      </c>
      <c r="D60" s="25" t="s">
        <v>12</v>
      </c>
      <c r="E60" s="25" t="s">
        <v>13</v>
      </c>
      <c r="F60" s="25">
        <v>2022</v>
      </c>
      <c r="G60" s="25">
        <v>11</v>
      </c>
      <c r="H60" s="25">
        <v>3460</v>
      </c>
      <c r="I60" s="26">
        <v>23720</v>
      </c>
      <c r="J60" s="26">
        <f>SUMIFS(H:H, D:D, ExternalData!$D60, E:E, ExternalData!$E60, F:F, ExternalData!$F60, G:G, "&lt;="&amp;ExternalData!$G60)</f>
        <v>64640</v>
      </c>
      <c r="K60" s="27">
        <f>SUMIFS(I:I, D:D, ExternalData!$D60, E:E, ExternalData!$E60, F:F, ExternalData!$F60, G:G, "&lt;="&amp;ExternalData!$G60)</f>
        <v>390910</v>
      </c>
      <c r="L60" s="26">
        <f>ExternalData!$J60 + SUMIFS(H:H, D:D, ExternalData!$D60, E:E, ExternalData!$E60, F:F, ExternalData!$F60-1, G:G, "&gt;"&amp;ExternalData!$G60)</f>
        <v>72120</v>
      </c>
      <c r="M60" s="28">
        <f>ExternalData!$K60 + SUMIFS(I:I, D:D, ExternalData!$D60, E:E, ExternalData!$E60, F:F, ExternalData!$F60-1, G:G, "&gt;"&amp;ExternalData!$G60)</f>
        <v>435720</v>
      </c>
    </row>
    <row r="61" spans="1:13" x14ac:dyDescent="0.25">
      <c r="A61" s="29" t="s">
        <v>9</v>
      </c>
      <c r="B61" s="30" t="s">
        <v>10</v>
      </c>
      <c r="C61" s="30" t="s">
        <v>11</v>
      </c>
      <c r="D61" s="30" t="s">
        <v>12</v>
      </c>
      <c r="E61" s="30" t="s">
        <v>13</v>
      </c>
      <c r="F61" s="30">
        <v>2022</v>
      </c>
      <c r="G61" s="30">
        <v>12</v>
      </c>
      <c r="H61" s="30">
        <v>2930</v>
      </c>
      <c r="I61" s="31">
        <v>20120</v>
      </c>
      <c r="J61" s="31">
        <f>SUMIFS(H:H, D:D, ExternalData!$D61, E:E, ExternalData!$E61, F:F, ExternalData!$F61, G:G, "&lt;="&amp;ExternalData!$G61)</f>
        <v>67570</v>
      </c>
      <c r="K61" s="32">
        <f>SUMIFS(I:I, D:D, ExternalData!$D61, E:E, ExternalData!$E61, F:F, ExternalData!$F61, G:G, "&lt;="&amp;ExternalData!$G61)</f>
        <v>411030</v>
      </c>
      <c r="L61" s="31">
        <f>ExternalData!$J61 + SUMIFS(H:H, D:D, ExternalData!$D61, E:E, ExternalData!$E61, F:F, ExternalData!$F61-1, G:G, "&gt;"&amp;ExternalData!$G61)</f>
        <v>67570</v>
      </c>
      <c r="M61" s="33">
        <f>ExternalData!$K61 + SUMIFS(I:I, D:D, ExternalData!$D61, E:E, ExternalData!$E61, F:F, ExternalData!$F61-1, G:G, "&gt;"&amp;ExternalData!$G61)</f>
        <v>411030</v>
      </c>
    </row>
    <row r="62" spans="1:13" x14ac:dyDescent="0.25">
      <c r="A62" s="24" t="s">
        <v>9</v>
      </c>
      <c r="B62" s="25" t="s">
        <v>10</v>
      </c>
      <c r="C62" s="25" t="s">
        <v>11</v>
      </c>
      <c r="D62" s="25" t="s">
        <v>12</v>
      </c>
      <c r="E62" s="25" t="s">
        <v>13</v>
      </c>
      <c r="F62" s="25">
        <v>2023</v>
      </c>
      <c r="G62" s="25">
        <v>1</v>
      </c>
      <c r="H62" s="25">
        <v>4310</v>
      </c>
      <c r="I62" s="26">
        <v>29790</v>
      </c>
      <c r="J62" s="26">
        <f>SUMIFS(H:H, D:D, ExternalData!$D62, E:E, ExternalData!$E62, F:F, ExternalData!$F62, G:G, "&lt;="&amp;ExternalData!$G62)</f>
        <v>4310</v>
      </c>
      <c r="K62" s="27">
        <f>SUMIFS(I:I, D:D, ExternalData!$D62, E:E, ExternalData!$E62, F:F, ExternalData!$F62, G:G, "&lt;="&amp;ExternalData!$G62)</f>
        <v>29790</v>
      </c>
      <c r="L62" s="26">
        <f>ExternalData!$J62 + SUMIFS(H:H, D:D, ExternalData!$D62, E:E, ExternalData!$E62, F:F, ExternalData!$F62-1, G:G, "&gt;"&amp;ExternalData!$G62)</f>
        <v>65220</v>
      </c>
      <c r="M62" s="28">
        <f>ExternalData!$K62 + SUMIFS(I:I, D:D, ExternalData!$D62, E:E, ExternalData!$E62, F:F, ExternalData!$F62-1, G:G, "&gt;"&amp;ExternalData!$G62)</f>
        <v>400890</v>
      </c>
    </row>
    <row r="63" spans="1:13" x14ac:dyDescent="0.25">
      <c r="A63" s="29" t="s">
        <v>9</v>
      </c>
      <c r="B63" s="30" t="s">
        <v>10</v>
      </c>
      <c r="C63" s="30" t="s">
        <v>11</v>
      </c>
      <c r="D63" s="30" t="s">
        <v>12</v>
      </c>
      <c r="E63" s="30" t="s">
        <v>13</v>
      </c>
      <c r="F63" s="30">
        <v>2023</v>
      </c>
      <c r="G63" s="30">
        <v>2</v>
      </c>
      <c r="H63" s="30">
        <v>5630</v>
      </c>
      <c r="I63" s="31">
        <v>38970</v>
      </c>
      <c r="J63" s="31">
        <f>SUMIFS(H:H, D:D, ExternalData!$D63, E:E, ExternalData!$E63, F:F, ExternalData!$F63, G:G, "&lt;="&amp;ExternalData!$G63)</f>
        <v>9940</v>
      </c>
      <c r="K63" s="32">
        <f>SUMIFS(I:I, D:D, ExternalData!$D63, E:E, ExternalData!$E63, F:F, ExternalData!$F63, G:G, "&lt;="&amp;ExternalData!$G63)</f>
        <v>68760</v>
      </c>
      <c r="L63" s="31">
        <f>ExternalData!$J63 + SUMIFS(H:H, D:D, ExternalData!$D63, E:E, ExternalData!$E63, F:F, ExternalData!$F63-1, G:G, "&gt;"&amp;ExternalData!$G63)</f>
        <v>64780</v>
      </c>
      <c r="M63" s="33">
        <f>ExternalData!$K63 + SUMIFS(I:I, D:D, ExternalData!$D63, E:E, ExternalData!$E63, F:F, ExternalData!$F63-1, G:G, "&gt;"&amp;ExternalData!$G63)</f>
        <v>403520</v>
      </c>
    </row>
    <row r="64" spans="1:13" x14ac:dyDescent="0.25">
      <c r="A64" s="24" t="s">
        <v>9</v>
      </c>
      <c r="B64" s="25" t="s">
        <v>10</v>
      </c>
      <c r="C64" s="25" t="s">
        <v>11</v>
      </c>
      <c r="D64" s="25" t="s">
        <v>12</v>
      </c>
      <c r="E64" s="25" t="s">
        <v>13</v>
      </c>
      <c r="F64" s="25">
        <v>2023</v>
      </c>
      <c r="G64" s="25">
        <v>3</v>
      </c>
      <c r="H64" s="25">
        <v>5660</v>
      </c>
      <c r="I64" s="26">
        <v>39270</v>
      </c>
      <c r="J64" s="26">
        <f>SUMIFS(H:H, D:D, ExternalData!$D64, E:E, ExternalData!$E64, F:F, ExternalData!$F64, G:G, "&lt;="&amp;ExternalData!$G64)</f>
        <v>15600</v>
      </c>
      <c r="K64" s="27">
        <f>SUMIFS(I:I, D:D, ExternalData!$D64, E:E, ExternalData!$E64, F:F, ExternalData!$F64, G:G, "&lt;="&amp;ExternalData!$G64)</f>
        <v>108030</v>
      </c>
      <c r="L64" s="26">
        <f>ExternalData!$J64 + SUMIFS(H:H, D:D, ExternalData!$D64, E:E, ExternalData!$E64, F:F, ExternalData!$F64-1, G:G, "&gt;"&amp;ExternalData!$G64)</f>
        <v>63590</v>
      </c>
      <c r="M64" s="28">
        <f>ExternalData!$K64 + SUMIFS(I:I, D:D, ExternalData!$D64, E:E, ExternalData!$E64, F:F, ExternalData!$F64-1, G:G, "&gt;"&amp;ExternalData!$G64)</f>
        <v>401760</v>
      </c>
    </row>
    <row r="65" spans="1:13" x14ac:dyDescent="0.25">
      <c r="A65" s="29" t="s">
        <v>9</v>
      </c>
      <c r="B65" s="30" t="s">
        <v>10</v>
      </c>
      <c r="C65" s="30" t="s">
        <v>11</v>
      </c>
      <c r="D65" s="30" t="s">
        <v>12</v>
      </c>
      <c r="E65" s="30" t="s">
        <v>14</v>
      </c>
      <c r="F65" s="30">
        <v>2018</v>
      </c>
      <c r="G65" s="30">
        <v>1</v>
      </c>
      <c r="H65" s="30">
        <v>10910</v>
      </c>
      <c r="I65" s="31">
        <v>59250</v>
      </c>
      <c r="J65" s="31">
        <f>SUMIFS(H:H, D:D, ExternalData!$D65, E:E, ExternalData!$E65, F:F, ExternalData!$F65, G:G, "&lt;="&amp;ExternalData!$G65)</f>
        <v>10910</v>
      </c>
      <c r="K65" s="32">
        <f>SUMIFS(I:I, D:D, ExternalData!$D65, E:E, ExternalData!$E65, F:F, ExternalData!$F65, G:G, "&lt;="&amp;ExternalData!$G65)</f>
        <v>59250</v>
      </c>
      <c r="L65" s="31">
        <f>ExternalData!$J65 + SUMIFS(H:H, D:D, ExternalData!$D65, E:E, ExternalData!$E65, F:F, ExternalData!$F65-1, G:G, "&gt;"&amp;ExternalData!$G65)</f>
        <v>10910</v>
      </c>
      <c r="M65" s="33">
        <f>ExternalData!$K65 + SUMIFS(I:I, D:D, ExternalData!$D65, E:E, ExternalData!$E65, F:F, ExternalData!$F65-1, G:G, "&gt;"&amp;ExternalData!$G65)</f>
        <v>59250</v>
      </c>
    </row>
    <row r="66" spans="1:13" x14ac:dyDescent="0.25">
      <c r="A66" s="24" t="s">
        <v>9</v>
      </c>
      <c r="B66" s="25" t="s">
        <v>10</v>
      </c>
      <c r="C66" s="25" t="s">
        <v>11</v>
      </c>
      <c r="D66" s="25" t="s">
        <v>12</v>
      </c>
      <c r="E66" s="25" t="s">
        <v>14</v>
      </c>
      <c r="F66" s="25">
        <v>2018</v>
      </c>
      <c r="G66" s="25">
        <v>2</v>
      </c>
      <c r="H66" s="25">
        <v>9650</v>
      </c>
      <c r="I66" s="26">
        <v>52380</v>
      </c>
      <c r="J66" s="26">
        <f>SUMIFS(H:H, D:D, ExternalData!$D66, E:E, ExternalData!$E66, F:F, ExternalData!$F66, G:G, "&lt;="&amp;ExternalData!$G66)</f>
        <v>20560</v>
      </c>
      <c r="K66" s="27">
        <f>SUMIFS(I:I, D:D, ExternalData!$D66, E:E, ExternalData!$E66, F:F, ExternalData!$F66, G:G, "&lt;="&amp;ExternalData!$G66)</f>
        <v>111630</v>
      </c>
      <c r="L66" s="26">
        <f>ExternalData!$J66 + SUMIFS(H:H, D:D, ExternalData!$D66, E:E, ExternalData!$E66, F:F, ExternalData!$F66-1, G:G, "&gt;"&amp;ExternalData!$G66)</f>
        <v>20560</v>
      </c>
      <c r="M66" s="28">
        <f>ExternalData!$K66 + SUMIFS(I:I, D:D, ExternalData!$D66, E:E, ExternalData!$E66, F:F, ExternalData!$F66-1, G:G, "&gt;"&amp;ExternalData!$G66)</f>
        <v>111630</v>
      </c>
    </row>
    <row r="67" spans="1:13" x14ac:dyDescent="0.25">
      <c r="A67" s="29" t="s">
        <v>9</v>
      </c>
      <c r="B67" s="30" t="s">
        <v>10</v>
      </c>
      <c r="C67" s="30" t="s">
        <v>11</v>
      </c>
      <c r="D67" s="30" t="s">
        <v>12</v>
      </c>
      <c r="E67" s="30" t="s">
        <v>14</v>
      </c>
      <c r="F67" s="30">
        <v>2018</v>
      </c>
      <c r="G67" s="30">
        <v>3</v>
      </c>
      <c r="H67" s="30">
        <v>11350</v>
      </c>
      <c r="I67" s="31">
        <v>61660</v>
      </c>
      <c r="J67" s="31">
        <f>SUMIFS(H:H, D:D, ExternalData!$D67, E:E, ExternalData!$E67, F:F, ExternalData!$F67, G:G, "&lt;="&amp;ExternalData!$G67)</f>
        <v>31910</v>
      </c>
      <c r="K67" s="32">
        <f>SUMIFS(I:I, D:D, ExternalData!$D67, E:E, ExternalData!$E67, F:F, ExternalData!$F67, G:G, "&lt;="&amp;ExternalData!$G67)</f>
        <v>173290</v>
      </c>
      <c r="L67" s="31">
        <f>ExternalData!$J67 + SUMIFS(H:H, D:D, ExternalData!$D67, E:E, ExternalData!$E67, F:F, ExternalData!$F67-1, G:G, "&gt;"&amp;ExternalData!$G67)</f>
        <v>31910</v>
      </c>
      <c r="M67" s="33">
        <f>ExternalData!$K67 + SUMIFS(I:I, D:D, ExternalData!$D67, E:E, ExternalData!$E67, F:F, ExternalData!$F67-1, G:G, "&gt;"&amp;ExternalData!$G67)</f>
        <v>173290</v>
      </c>
    </row>
    <row r="68" spans="1:13" x14ac:dyDescent="0.25">
      <c r="A68" s="24" t="s">
        <v>9</v>
      </c>
      <c r="B68" s="25" t="s">
        <v>10</v>
      </c>
      <c r="C68" s="25" t="s">
        <v>11</v>
      </c>
      <c r="D68" s="25" t="s">
        <v>12</v>
      </c>
      <c r="E68" s="25" t="s">
        <v>14</v>
      </c>
      <c r="F68" s="25">
        <v>2018</v>
      </c>
      <c r="G68" s="25">
        <v>4</v>
      </c>
      <c r="H68" s="25">
        <v>10870</v>
      </c>
      <c r="I68" s="26">
        <v>59010</v>
      </c>
      <c r="J68" s="26">
        <f>SUMIFS(H:H, D:D, ExternalData!$D68, E:E, ExternalData!$E68, F:F, ExternalData!$F68, G:G, "&lt;="&amp;ExternalData!$G68)</f>
        <v>42780</v>
      </c>
      <c r="K68" s="27">
        <f>SUMIFS(I:I, D:D, ExternalData!$D68, E:E, ExternalData!$E68, F:F, ExternalData!$F68, G:G, "&lt;="&amp;ExternalData!$G68)</f>
        <v>232300</v>
      </c>
      <c r="L68" s="26">
        <f>ExternalData!$J68 + SUMIFS(H:H, D:D, ExternalData!$D68, E:E, ExternalData!$E68, F:F, ExternalData!$F68-1, G:G, "&gt;"&amp;ExternalData!$G68)</f>
        <v>42780</v>
      </c>
      <c r="M68" s="28">
        <f>ExternalData!$K68 + SUMIFS(I:I, D:D, ExternalData!$D68, E:E, ExternalData!$E68, F:F, ExternalData!$F68-1, G:G, "&gt;"&amp;ExternalData!$G68)</f>
        <v>232300</v>
      </c>
    </row>
    <row r="69" spans="1:13" x14ac:dyDescent="0.25">
      <c r="A69" s="29" t="s">
        <v>9</v>
      </c>
      <c r="B69" s="30" t="s">
        <v>10</v>
      </c>
      <c r="C69" s="30" t="s">
        <v>11</v>
      </c>
      <c r="D69" s="30" t="s">
        <v>12</v>
      </c>
      <c r="E69" s="30" t="s">
        <v>14</v>
      </c>
      <c r="F69" s="30">
        <v>2018</v>
      </c>
      <c r="G69" s="30">
        <v>5</v>
      </c>
      <c r="H69" s="30">
        <v>11990</v>
      </c>
      <c r="I69" s="31">
        <v>65080</v>
      </c>
      <c r="J69" s="31">
        <f>SUMIFS(H:H, D:D, ExternalData!$D69, E:E, ExternalData!$E69, F:F, ExternalData!$F69, G:G, "&lt;="&amp;ExternalData!$G69)</f>
        <v>54770</v>
      </c>
      <c r="K69" s="32">
        <f>SUMIFS(I:I, D:D, ExternalData!$D69, E:E, ExternalData!$E69, F:F, ExternalData!$F69, G:G, "&lt;="&amp;ExternalData!$G69)</f>
        <v>297380</v>
      </c>
      <c r="L69" s="31">
        <f>ExternalData!$J69 + SUMIFS(H:H, D:D, ExternalData!$D69, E:E, ExternalData!$E69, F:F, ExternalData!$F69-1, G:G, "&gt;"&amp;ExternalData!$G69)</f>
        <v>54770</v>
      </c>
      <c r="M69" s="33">
        <f>ExternalData!$K69 + SUMIFS(I:I, D:D, ExternalData!$D69, E:E, ExternalData!$E69, F:F, ExternalData!$F69-1, G:G, "&gt;"&amp;ExternalData!$G69)</f>
        <v>297380</v>
      </c>
    </row>
    <row r="70" spans="1:13" x14ac:dyDescent="0.25">
      <c r="A70" s="24" t="s">
        <v>9</v>
      </c>
      <c r="B70" s="25" t="s">
        <v>10</v>
      </c>
      <c r="C70" s="25" t="s">
        <v>11</v>
      </c>
      <c r="D70" s="25" t="s">
        <v>12</v>
      </c>
      <c r="E70" s="25" t="s">
        <v>14</v>
      </c>
      <c r="F70" s="25">
        <v>2018</v>
      </c>
      <c r="G70" s="25">
        <v>6</v>
      </c>
      <c r="H70" s="25">
        <v>10610</v>
      </c>
      <c r="I70" s="26">
        <v>57630</v>
      </c>
      <c r="J70" s="26">
        <f>SUMIFS(H:H, D:D, ExternalData!$D70, E:E, ExternalData!$E70, F:F, ExternalData!$F70, G:G, "&lt;="&amp;ExternalData!$G70)</f>
        <v>65380</v>
      </c>
      <c r="K70" s="27">
        <f>SUMIFS(I:I, D:D, ExternalData!$D70, E:E, ExternalData!$E70, F:F, ExternalData!$F70, G:G, "&lt;="&amp;ExternalData!$G70)</f>
        <v>355010</v>
      </c>
      <c r="L70" s="26">
        <f>ExternalData!$J70 + SUMIFS(H:H, D:D, ExternalData!$D70, E:E, ExternalData!$E70, F:F, ExternalData!$F70-1, G:G, "&gt;"&amp;ExternalData!$G70)</f>
        <v>65380</v>
      </c>
      <c r="M70" s="28">
        <f>ExternalData!$K70 + SUMIFS(I:I, D:D, ExternalData!$D70, E:E, ExternalData!$E70, F:F, ExternalData!$F70-1, G:G, "&gt;"&amp;ExternalData!$G70)</f>
        <v>355010</v>
      </c>
    </row>
    <row r="71" spans="1:13" x14ac:dyDescent="0.25">
      <c r="A71" s="29" t="s">
        <v>9</v>
      </c>
      <c r="B71" s="30" t="s">
        <v>10</v>
      </c>
      <c r="C71" s="30" t="s">
        <v>11</v>
      </c>
      <c r="D71" s="30" t="s">
        <v>12</v>
      </c>
      <c r="E71" s="30" t="s">
        <v>14</v>
      </c>
      <c r="F71" s="30">
        <v>2018</v>
      </c>
      <c r="G71" s="30">
        <v>7</v>
      </c>
      <c r="H71" s="30">
        <v>10900</v>
      </c>
      <c r="I71" s="31">
        <v>59170</v>
      </c>
      <c r="J71" s="31">
        <f>SUMIFS(H:H, D:D, ExternalData!$D71, E:E, ExternalData!$E71, F:F, ExternalData!$F71, G:G, "&lt;="&amp;ExternalData!$G71)</f>
        <v>76280</v>
      </c>
      <c r="K71" s="32">
        <f>SUMIFS(I:I, D:D, ExternalData!$D71, E:E, ExternalData!$E71, F:F, ExternalData!$F71, G:G, "&lt;="&amp;ExternalData!$G71)</f>
        <v>414180</v>
      </c>
      <c r="L71" s="31">
        <f>ExternalData!$J71 + SUMIFS(H:H, D:D, ExternalData!$D71, E:E, ExternalData!$E71, F:F, ExternalData!$F71-1, G:G, "&gt;"&amp;ExternalData!$G71)</f>
        <v>76280</v>
      </c>
      <c r="M71" s="33">
        <f>ExternalData!$K71 + SUMIFS(I:I, D:D, ExternalData!$D71, E:E, ExternalData!$E71, F:F, ExternalData!$F71-1, G:G, "&gt;"&amp;ExternalData!$G71)</f>
        <v>414180</v>
      </c>
    </row>
    <row r="72" spans="1:13" x14ac:dyDescent="0.25">
      <c r="A72" s="24" t="s">
        <v>9</v>
      </c>
      <c r="B72" s="25" t="s">
        <v>10</v>
      </c>
      <c r="C72" s="25" t="s">
        <v>11</v>
      </c>
      <c r="D72" s="25" t="s">
        <v>12</v>
      </c>
      <c r="E72" s="25" t="s">
        <v>14</v>
      </c>
      <c r="F72" s="25">
        <v>2018</v>
      </c>
      <c r="G72" s="25">
        <v>8</v>
      </c>
      <c r="H72" s="25">
        <v>9390</v>
      </c>
      <c r="I72" s="26">
        <v>50990</v>
      </c>
      <c r="J72" s="26">
        <f>SUMIFS(H:H, D:D, ExternalData!$D72, E:E, ExternalData!$E72, F:F, ExternalData!$F72, G:G, "&lt;="&amp;ExternalData!$G72)</f>
        <v>85670</v>
      </c>
      <c r="K72" s="27">
        <f>SUMIFS(I:I, D:D, ExternalData!$D72, E:E, ExternalData!$E72, F:F, ExternalData!$F72, G:G, "&lt;="&amp;ExternalData!$G72)</f>
        <v>465170</v>
      </c>
      <c r="L72" s="26">
        <f>ExternalData!$J72 + SUMIFS(H:H, D:D, ExternalData!$D72, E:E, ExternalData!$E72, F:F, ExternalData!$F72-1, G:G, "&gt;"&amp;ExternalData!$G72)</f>
        <v>85670</v>
      </c>
      <c r="M72" s="28">
        <f>ExternalData!$K72 + SUMIFS(I:I, D:D, ExternalData!$D72, E:E, ExternalData!$E72, F:F, ExternalData!$F72-1, G:G, "&gt;"&amp;ExternalData!$G72)</f>
        <v>465170</v>
      </c>
    </row>
    <row r="73" spans="1:13" x14ac:dyDescent="0.25">
      <c r="A73" s="29" t="s">
        <v>9</v>
      </c>
      <c r="B73" s="30" t="s">
        <v>10</v>
      </c>
      <c r="C73" s="30" t="s">
        <v>11</v>
      </c>
      <c r="D73" s="30" t="s">
        <v>12</v>
      </c>
      <c r="E73" s="30" t="s">
        <v>14</v>
      </c>
      <c r="F73" s="30">
        <v>2018</v>
      </c>
      <c r="G73" s="30">
        <v>9</v>
      </c>
      <c r="H73" s="30">
        <v>8860</v>
      </c>
      <c r="I73" s="31">
        <v>48130</v>
      </c>
      <c r="J73" s="31">
        <f>SUMIFS(H:H, D:D, ExternalData!$D73, E:E, ExternalData!$E73, F:F, ExternalData!$F73, G:G, "&lt;="&amp;ExternalData!$G73)</f>
        <v>94530</v>
      </c>
      <c r="K73" s="32">
        <f>SUMIFS(I:I, D:D, ExternalData!$D73, E:E, ExternalData!$E73, F:F, ExternalData!$F73, G:G, "&lt;="&amp;ExternalData!$G73)</f>
        <v>513300</v>
      </c>
      <c r="L73" s="31">
        <f>ExternalData!$J73 + SUMIFS(H:H, D:D, ExternalData!$D73, E:E, ExternalData!$E73, F:F, ExternalData!$F73-1, G:G, "&gt;"&amp;ExternalData!$G73)</f>
        <v>94530</v>
      </c>
      <c r="M73" s="33">
        <f>ExternalData!$K73 + SUMIFS(I:I, D:D, ExternalData!$D73, E:E, ExternalData!$E73, F:F, ExternalData!$F73-1, G:G, "&gt;"&amp;ExternalData!$G73)</f>
        <v>513300</v>
      </c>
    </row>
    <row r="74" spans="1:13" x14ac:dyDescent="0.25">
      <c r="A74" s="24" t="s">
        <v>9</v>
      </c>
      <c r="B74" s="25" t="s">
        <v>10</v>
      </c>
      <c r="C74" s="25" t="s">
        <v>11</v>
      </c>
      <c r="D74" s="25" t="s">
        <v>12</v>
      </c>
      <c r="E74" s="25" t="s">
        <v>14</v>
      </c>
      <c r="F74" s="25">
        <v>2018</v>
      </c>
      <c r="G74" s="25">
        <v>10</v>
      </c>
      <c r="H74" s="25">
        <v>10170</v>
      </c>
      <c r="I74" s="26">
        <v>55200</v>
      </c>
      <c r="J74" s="26">
        <f>SUMIFS(H:H, D:D, ExternalData!$D74, E:E, ExternalData!$E74, F:F, ExternalData!$F74, G:G, "&lt;="&amp;ExternalData!$G74)</f>
        <v>104700</v>
      </c>
      <c r="K74" s="27">
        <f>SUMIFS(I:I, D:D, ExternalData!$D74, E:E, ExternalData!$E74, F:F, ExternalData!$F74, G:G, "&lt;="&amp;ExternalData!$G74)</f>
        <v>568500</v>
      </c>
      <c r="L74" s="26">
        <f>ExternalData!$J74 + SUMIFS(H:H, D:D, ExternalData!$D74, E:E, ExternalData!$E74, F:F, ExternalData!$F74-1, G:G, "&gt;"&amp;ExternalData!$G74)</f>
        <v>104700</v>
      </c>
      <c r="M74" s="28">
        <f>ExternalData!$K74 + SUMIFS(I:I, D:D, ExternalData!$D74, E:E, ExternalData!$E74, F:F, ExternalData!$F74-1, G:G, "&gt;"&amp;ExternalData!$G74)</f>
        <v>568500</v>
      </c>
    </row>
    <row r="75" spans="1:13" x14ac:dyDescent="0.25">
      <c r="A75" s="29" t="s">
        <v>9</v>
      </c>
      <c r="B75" s="30" t="s">
        <v>10</v>
      </c>
      <c r="C75" s="30" t="s">
        <v>11</v>
      </c>
      <c r="D75" s="30" t="s">
        <v>12</v>
      </c>
      <c r="E75" s="30" t="s">
        <v>14</v>
      </c>
      <c r="F75" s="30">
        <v>2018</v>
      </c>
      <c r="G75" s="30">
        <v>11</v>
      </c>
      <c r="H75" s="30">
        <v>9260</v>
      </c>
      <c r="I75" s="31">
        <v>50290</v>
      </c>
      <c r="J75" s="31">
        <f>SUMIFS(H:H, D:D, ExternalData!$D75, E:E, ExternalData!$E75, F:F, ExternalData!$F75, G:G, "&lt;="&amp;ExternalData!$G75)</f>
        <v>113960</v>
      </c>
      <c r="K75" s="32">
        <f>SUMIFS(I:I, D:D, ExternalData!$D75, E:E, ExternalData!$E75, F:F, ExternalData!$F75, G:G, "&lt;="&amp;ExternalData!$G75)</f>
        <v>618790</v>
      </c>
      <c r="L75" s="31">
        <f>ExternalData!$J75 + SUMIFS(H:H, D:D, ExternalData!$D75, E:E, ExternalData!$E75, F:F, ExternalData!$F75-1, G:G, "&gt;"&amp;ExternalData!$G75)</f>
        <v>113960</v>
      </c>
      <c r="M75" s="33">
        <f>ExternalData!$K75 + SUMIFS(I:I, D:D, ExternalData!$D75, E:E, ExternalData!$E75, F:F, ExternalData!$F75-1, G:G, "&gt;"&amp;ExternalData!$G75)</f>
        <v>618790</v>
      </c>
    </row>
    <row r="76" spans="1:13" x14ac:dyDescent="0.25">
      <c r="A76" s="24" t="s">
        <v>9</v>
      </c>
      <c r="B76" s="25" t="s">
        <v>10</v>
      </c>
      <c r="C76" s="25" t="s">
        <v>11</v>
      </c>
      <c r="D76" s="25" t="s">
        <v>12</v>
      </c>
      <c r="E76" s="25" t="s">
        <v>14</v>
      </c>
      <c r="F76" s="25">
        <v>2018</v>
      </c>
      <c r="G76" s="25">
        <v>12</v>
      </c>
      <c r="H76" s="25">
        <v>10310</v>
      </c>
      <c r="I76" s="26">
        <v>55960</v>
      </c>
      <c r="J76" s="26">
        <f>SUMIFS(H:H, D:D, ExternalData!$D76, E:E, ExternalData!$E76, F:F, ExternalData!$F76, G:G, "&lt;="&amp;ExternalData!$G76)</f>
        <v>124270</v>
      </c>
      <c r="K76" s="27">
        <f>SUMIFS(I:I, D:D, ExternalData!$D76, E:E, ExternalData!$E76, F:F, ExternalData!$F76, G:G, "&lt;="&amp;ExternalData!$G76)</f>
        <v>674750</v>
      </c>
      <c r="L76" s="26">
        <f>ExternalData!$J76 + SUMIFS(H:H, D:D, ExternalData!$D76, E:E, ExternalData!$E76, F:F, ExternalData!$F76-1, G:G, "&gt;"&amp;ExternalData!$G76)</f>
        <v>124270</v>
      </c>
      <c r="M76" s="28">
        <f>ExternalData!$K76 + SUMIFS(I:I, D:D, ExternalData!$D76, E:E, ExternalData!$E76, F:F, ExternalData!$F76-1, G:G, "&gt;"&amp;ExternalData!$G76)</f>
        <v>674750</v>
      </c>
    </row>
    <row r="77" spans="1:13" x14ac:dyDescent="0.25">
      <c r="A77" s="29" t="s">
        <v>9</v>
      </c>
      <c r="B77" s="30" t="s">
        <v>10</v>
      </c>
      <c r="C77" s="30" t="s">
        <v>11</v>
      </c>
      <c r="D77" s="30" t="s">
        <v>12</v>
      </c>
      <c r="E77" s="30" t="s">
        <v>14</v>
      </c>
      <c r="F77" s="30">
        <v>2019</v>
      </c>
      <c r="G77" s="30">
        <v>1</v>
      </c>
      <c r="H77" s="30">
        <v>10290</v>
      </c>
      <c r="I77" s="31">
        <v>61640</v>
      </c>
      <c r="J77" s="31">
        <f>SUMIFS(H:H, D:D, ExternalData!$D77, E:E, ExternalData!$E77, F:F, ExternalData!$F77, G:G, "&lt;="&amp;ExternalData!$G77)</f>
        <v>10290</v>
      </c>
      <c r="K77" s="32">
        <f>SUMIFS(I:I, D:D, ExternalData!$D77, E:E, ExternalData!$E77, F:F, ExternalData!$F77, G:G, "&lt;="&amp;ExternalData!$G77)</f>
        <v>61640</v>
      </c>
      <c r="L77" s="31">
        <f>ExternalData!$J77 + SUMIFS(H:H, D:D, ExternalData!$D77, E:E, ExternalData!$E77, F:F, ExternalData!$F77-1, G:G, "&gt;"&amp;ExternalData!$G77)</f>
        <v>123650</v>
      </c>
      <c r="M77" s="33">
        <f>ExternalData!$K77 + SUMIFS(I:I, D:D, ExternalData!$D77, E:E, ExternalData!$E77, F:F, ExternalData!$F77-1, G:G, "&gt;"&amp;ExternalData!$G77)</f>
        <v>677140</v>
      </c>
    </row>
    <row r="78" spans="1:13" x14ac:dyDescent="0.25">
      <c r="A78" s="24" t="s">
        <v>9</v>
      </c>
      <c r="B78" s="25" t="s">
        <v>10</v>
      </c>
      <c r="C78" s="25" t="s">
        <v>11</v>
      </c>
      <c r="D78" s="25" t="s">
        <v>12</v>
      </c>
      <c r="E78" s="25" t="s">
        <v>14</v>
      </c>
      <c r="F78" s="25">
        <v>2019</v>
      </c>
      <c r="G78" s="25">
        <v>2</v>
      </c>
      <c r="H78" s="25">
        <v>8720</v>
      </c>
      <c r="I78" s="26">
        <v>52260</v>
      </c>
      <c r="J78" s="26">
        <f>SUMIFS(H:H, D:D, ExternalData!$D78, E:E, ExternalData!$E78, F:F, ExternalData!$F78, G:G, "&lt;="&amp;ExternalData!$G78)</f>
        <v>19010</v>
      </c>
      <c r="K78" s="27">
        <f>SUMIFS(I:I, D:D, ExternalData!$D78, E:E, ExternalData!$E78, F:F, ExternalData!$F78, G:G, "&lt;="&amp;ExternalData!$G78)</f>
        <v>113900</v>
      </c>
      <c r="L78" s="26">
        <f>ExternalData!$J78 + SUMIFS(H:H, D:D, ExternalData!$D78, E:E, ExternalData!$E78, F:F, ExternalData!$F78-1, G:G, "&gt;"&amp;ExternalData!$G78)</f>
        <v>122720</v>
      </c>
      <c r="M78" s="28">
        <f>ExternalData!$K78 + SUMIFS(I:I, D:D, ExternalData!$D78, E:E, ExternalData!$E78, F:F, ExternalData!$F78-1, G:G, "&gt;"&amp;ExternalData!$G78)</f>
        <v>677020</v>
      </c>
    </row>
    <row r="79" spans="1:13" x14ac:dyDescent="0.25">
      <c r="A79" s="29" t="s">
        <v>9</v>
      </c>
      <c r="B79" s="30" t="s">
        <v>10</v>
      </c>
      <c r="C79" s="30" t="s">
        <v>11</v>
      </c>
      <c r="D79" s="30" t="s">
        <v>12</v>
      </c>
      <c r="E79" s="30" t="s">
        <v>14</v>
      </c>
      <c r="F79" s="30">
        <v>2019</v>
      </c>
      <c r="G79" s="30">
        <v>3</v>
      </c>
      <c r="H79" s="30">
        <v>8750</v>
      </c>
      <c r="I79" s="31">
        <v>52360</v>
      </c>
      <c r="J79" s="31">
        <f>SUMIFS(H:H, D:D, ExternalData!$D79, E:E, ExternalData!$E79, F:F, ExternalData!$F79, G:G, "&lt;="&amp;ExternalData!$G79)</f>
        <v>27760</v>
      </c>
      <c r="K79" s="32">
        <f>SUMIFS(I:I, D:D, ExternalData!$D79, E:E, ExternalData!$E79, F:F, ExternalData!$F79, G:G, "&lt;="&amp;ExternalData!$G79)</f>
        <v>166260</v>
      </c>
      <c r="L79" s="31">
        <f>ExternalData!$J79 + SUMIFS(H:H, D:D, ExternalData!$D79, E:E, ExternalData!$E79, F:F, ExternalData!$F79-1, G:G, "&gt;"&amp;ExternalData!$G79)</f>
        <v>120120</v>
      </c>
      <c r="M79" s="33">
        <f>ExternalData!$K79 + SUMIFS(I:I, D:D, ExternalData!$D79, E:E, ExternalData!$E79, F:F, ExternalData!$F79-1, G:G, "&gt;"&amp;ExternalData!$G79)</f>
        <v>667720</v>
      </c>
    </row>
    <row r="80" spans="1:13" x14ac:dyDescent="0.25">
      <c r="A80" s="24" t="s">
        <v>9</v>
      </c>
      <c r="B80" s="25" t="s">
        <v>10</v>
      </c>
      <c r="C80" s="25" t="s">
        <v>11</v>
      </c>
      <c r="D80" s="25" t="s">
        <v>12</v>
      </c>
      <c r="E80" s="25" t="s">
        <v>14</v>
      </c>
      <c r="F80" s="25">
        <v>2019</v>
      </c>
      <c r="G80" s="25">
        <v>4</v>
      </c>
      <c r="H80" s="25">
        <v>8970</v>
      </c>
      <c r="I80" s="26">
        <v>53680</v>
      </c>
      <c r="J80" s="26">
        <f>SUMIFS(H:H, D:D, ExternalData!$D80, E:E, ExternalData!$E80, F:F, ExternalData!$F80, G:G, "&lt;="&amp;ExternalData!$G80)</f>
        <v>36730</v>
      </c>
      <c r="K80" s="27">
        <f>SUMIFS(I:I, D:D, ExternalData!$D80, E:E, ExternalData!$E80, F:F, ExternalData!$F80, G:G, "&lt;="&amp;ExternalData!$G80)</f>
        <v>219940</v>
      </c>
      <c r="L80" s="26">
        <f>ExternalData!$J80 + SUMIFS(H:H, D:D, ExternalData!$D80, E:E, ExternalData!$E80, F:F, ExternalData!$F80-1, G:G, "&gt;"&amp;ExternalData!$G80)</f>
        <v>118220</v>
      </c>
      <c r="M80" s="28">
        <f>ExternalData!$K80 + SUMIFS(I:I, D:D, ExternalData!$D80, E:E, ExternalData!$E80, F:F, ExternalData!$F80-1, G:G, "&gt;"&amp;ExternalData!$G80)</f>
        <v>662390</v>
      </c>
    </row>
    <row r="81" spans="1:13" x14ac:dyDescent="0.25">
      <c r="A81" s="29" t="s">
        <v>9</v>
      </c>
      <c r="B81" s="30" t="s">
        <v>10</v>
      </c>
      <c r="C81" s="30" t="s">
        <v>11</v>
      </c>
      <c r="D81" s="30" t="s">
        <v>12</v>
      </c>
      <c r="E81" s="30" t="s">
        <v>14</v>
      </c>
      <c r="F81" s="30">
        <v>2019</v>
      </c>
      <c r="G81" s="30">
        <v>5</v>
      </c>
      <c r="H81" s="30">
        <v>10090</v>
      </c>
      <c r="I81" s="31">
        <v>60430</v>
      </c>
      <c r="J81" s="31">
        <f>SUMIFS(H:H, D:D, ExternalData!$D81, E:E, ExternalData!$E81, F:F, ExternalData!$F81, G:G, "&lt;="&amp;ExternalData!$G81)</f>
        <v>46820</v>
      </c>
      <c r="K81" s="32">
        <f>SUMIFS(I:I, D:D, ExternalData!$D81, E:E, ExternalData!$E81, F:F, ExternalData!$F81, G:G, "&lt;="&amp;ExternalData!$G81)</f>
        <v>280370</v>
      </c>
      <c r="L81" s="31">
        <f>ExternalData!$J81 + SUMIFS(H:H, D:D, ExternalData!$D81, E:E, ExternalData!$E81, F:F, ExternalData!$F81-1, G:G, "&gt;"&amp;ExternalData!$G81)</f>
        <v>116320</v>
      </c>
      <c r="M81" s="33">
        <f>ExternalData!$K81 + SUMIFS(I:I, D:D, ExternalData!$D81, E:E, ExternalData!$E81, F:F, ExternalData!$F81-1, G:G, "&gt;"&amp;ExternalData!$G81)</f>
        <v>657740</v>
      </c>
    </row>
    <row r="82" spans="1:13" x14ac:dyDescent="0.25">
      <c r="A82" s="24" t="s">
        <v>9</v>
      </c>
      <c r="B82" s="25" t="s">
        <v>10</v>
      </c>
      <c r="C82" s="25" t="s">
        <v>11</v>
      </c>
      <c r="D82" s="25" t="s">
        <v>12</v>
      </c>
      <c r="E82" s="25" t="s">
        <v>14</v>
      </c>
      <c r="F82" s="25">
        <v>2019</v>
      </c>
      <c r="G82" s="25">
        <v>6</v>
      </c>
      <c r="H82" s="25">
        <v>9160</v>
      </c>
      <c r="I82" s="26">
        <v>54870</v>
      </c>
      <c r="J82" s="26">
        <f>SUMIFS(H:H, D:D, ExternalData!$D82, E:E, ExternalData!$E82, F:F, ExternalData!$F82, G:G, "&lt;="&amp;ExternalData!$G82)</f>
        <v>55980</v>
      </c>
      <c r="K82" s="27">
        <f>SUMIFS(I:I, D:D, ExternalData!$D82, E:E, ExternalData!$E82, F:F, ExternalData!$F82, G:G, "&lt;="&amp;ExternalData!$G82)</f>
        <v>335240</v>
      </c>
      <c r="L82" s="26">
        <f>ExternalData!$J82 + SUMIFS(H:H, D:D, ExternalData!$D82, E:E, ExternalData!$E82, F:F, ExternalData!$F82-1, G:G, "&gt;"&amp;ExternalData!$G82)</f>
        <v>114870</v>
      </c>
      <c r="M82" s="28">
        <f>ExternalData!$K82 + SUMIFS(I:I, D:D, ExternalData!$D82, E:E, ExternalData!$E82, F:F, ExternalData!$F82-1, G:G, "&gt;"&amp;ExternalData!$G82)</f>
        <v>654980</v>
      </c>
    </row>
    <row r="83" spans="1:13" x14ac:dyDescent="0.25">
      <c r="A83" s="29" t="s">
        <v>9</v>
      </c>
      <c r="B83" s="30" t="s">
        <v>10</v>
      </c>
      <c r="C83" s="30" t="s">
        <v>11</v>
      </c>
      <c r="D83" s="30" t="s">
        <v>12</v>
      </c>
      <c r="E83" s="30" t="s">
        <v>14</v>
      </c>
      <c r="F83" s="30">
        <v>2019</v>
      </c>
      <c r="G83" s="30">
        <v>7</v>
      </c>
      <c r="H83" s="30">
        <v>8920</v>
      </c>
      <c r="I83" s="31">
        <v>53460</v>
      </c>
      <c r="J83" s="31">
        <f>SUMIFS(H:H, D:D, ExternalData!$D83, E:E, ExternalData!$E83, F:F, ExternalData!$F83, G:G, "&lt;="&amp;ExternalData!$G83)</f>
        <v>64900</v>
      </c>
      <c r="K83" s="32">
        <f>SUMIFS(I:I, D:D, ExternalData!$D83, E:E, ExternalData!$E83, F:F, ExternalData!$F83, G:G, "&lt;="&amp;ExternalData!$G83)</f>
        <v>388700</v>
      </c>
      <c r="L83" s="31">
        <f>ExternalData!$J83 + SUMIFS(H:H, D:D, ExternalData!$D83, E:E, ExternalData!$E83, F:F, ExternalData!$F83-1, G:G, "&gt;"&amp;ExternalData!$G83)</f>
        <v>112890</v>
      </c>
      <c r="M83" s="33">
        <f>ExternalData!$K83 + SUMIFS(I:I, D:D, ExternalData!$D83, E:E, ExternalData!$E83, F:F, ExternalData!$F83-1, G:G, "&gt;"&amp;ExternalData!$G83)</f>
        <v>649270</v>
      </c>
    </row>
    <row r="84" spans="1:13" x14ac:dyDescent="0.25">
      <c r="A84" s="24" t="s">
        <v>9</v>
      </c>
      <c r="B84" s="25" t="s">
        <v>10</v>
      </c>
      <c r="C84" s="25" t="s">
        <v>11</v>
      </c>
      <c r="D84" s="25" t="s">
        <v>12</v>
      </c>
      <c r="E84" s="25" t="s">
        <v>14</v>
      </c>
      <c r="F84" s="25">
        <v>2019</v>
      </c>
      <c r="G84" s="25">
        <v>8</v>
      </c>
      <c r="H84" s="25">
        <v>7950</v>
      </c>
      <c r="I84" s="26">
        <v>47590</v>
      </c>
      <c r="J84" s="26">
        <f>SUMIFS(H:H, D:D, ExternalData!$D84, E:E, ExternalData!$E84, F:F, ExternalData!$F84, G:G, "&lt;="&amp;ExternalData!$G84)</f>
        <v>72850</v>
      </c>
      <c r="K84" s="27">
        <f>SUMIFS(I:I, D:D, ExternalData!$D84, E:E, ExternalData!$E84, F:F, ExternalData!$F84, G:G, "&lt;="&amp;ExternalData!$G84)</f>
        <v>436290</v>
      </c>
      <c r="L84" s="26">
        <f>ExternalData!$J84 + SUMIFS(H:H, D:D, ExternalData!$D84, E:E, ExternalData!$E84, F:F, ExternalData!$F84-1, G:G, "&gt;"&amp;ExternalData!$G84)</f>
        <v>111450</v>
      </c>
      <c r="M84" s="28">
        <f>ExternalData!$K84 + SUMIFS(I:I, D:D, ExternalData!$D84, E:E, ExternalData!$E84, F:F, ExternalData!$F84-1, G:G, "&gt;"&amp;ExternalData!$G84)</f>
        <v>645870</v>
      </c>
    </row>
    <row r="85" spans="1:13" x14ac:dyDescent="0.25">
      <c r="A85" s="29" t="s">
        <v>9</v>
      </c>
      <c r="B85" s="30" t="s">
        <v>10</v>
      </c>
      <c r="C85" s="30" t="s">
        <v>11</v>
      </c>
      <c r="D85" s="30" t="s">
        <v>12</v>
      </c>
      <c r="E85" s="30" t="s">
        <v>14</v>
      </c>
      <c r="F85" s="30">
        <v>2019</v>
      </c>
      <c r="G85" s="30">
        <v>9</v>
      </c>
      <c r="H85" s="30">
        <v>9130</v>
      </c>
      <c r="I85" s="31">
        <v>54650</v>
      </c>
      <c r="J85" s="31">
        <f>SUMIFS(H:H, D:D, ExternalData!$D85, E:E, ExternalData!$E85, F:F, ExternalData!$F85, G:G, "&lt;="&amp;ExternalData!$G85)</f>
        <v>81980</v>
      </c>
      <c r="K85" s="32">
        <f>SUMIFS(I:I, D:D, ExternalData!$D85, E:E, ExternalData!$E85, F:F, ExternalData!$F85, G:G, "&lt;="&amp;ExternalData!$G85)</f>
        <v>490940</v>
      </c>
      <c r="L85" s="31">
        <f>ExternalData!$J85 + SUMIFS(H:H, D:D, ExternalData!$D85, E:E, ExternalData!$E85, F:F, ExternalData!$F85-1, G:G, "&gt;"&amp;ExternalData!$G85)</f>
        <v>111720</v>
      </c>
      <c r="M85" s="33">
        <f>ExternalData!$K85 + SUMIFS(I:I, D:D, ExternalData!$D85, E:E, ExternalData!$E85, F:F, ExternalData!$F85-1, G:G, "&gt;"&amp;ExternalData!$G85)</f>
        <v>652390</v>
      </c>
    </row>
    <row r="86" spans="1:13" x14ac:dyDescent="0.25">
      <c r="A86" s="24" t="s">
        <v>9</v>
      </c>
      <c r="B86" s="25" t="s">
        <v>10</v>
      </c>
      <c r="C86" s="25" t="s">
        <v>11</v>
      </c>
      <c r="D86" s="25" t="s">
        <v>12</v>
      </c>
      <c r="E86" s="25" t="s">
        <v>14</v>
      </c>
      <c r="F86" s="25">
        <v>2019</v>
      </c>
      <c r="G86" s="25">
        <v>10</v>
      </c>
      <c r="H86" s="25">
        <v>9090</v>
      </c>
      <c r="I86" s="26">
        <v>54500</v>
      </c>
      <c r="J86" s="26">
        <f>SUMIFS(H:H, D:D, ExternalData!$D86, E:E, ExternalData!$E86, F:F, ExternalData!$F86, G:G, "&lt;="&amp;ExternalData!$G86)</f>
        <v>91070</v>
      </c>
      <c r="K86" s="27">
        <f>SUMIFS(I:I, D:D, ExternalData!$D86, E:E, ExternalData!$E86, F:F, ExternalData!$F86, G:G, "&lt;="&amp;ExternalData!$G86)</f>
        <v>545440</v>
      </c>
      <c r="L86" s="26">
        <f>ExternalData!$J86 + SUMIFS(H:H, D:D, ExternalData!$D86, E:E, ExternalData!$E86, F:F, ExternalData!$F86-1, G:G, "&gt;"&amp;ExternalData!$G86)</f>
        <v>110640</v>
      </c>
      <c r="M86" s="28">
        <f>ExternalData!$K86 + SUMIFS(I:I, D:D, ExternalData!$D86, E:E, ExternalData!$E86, F:F, ExternalData!$F86-1, G:G, "&gt;"&amp;ExternalData!$G86)</f>
        <v>651690</v>
      </c>
    </row>
    <row r="87" spans="1:13" x14ac:dyDescent="0.25">
      <c r="A87" s="29" t="s">
        <v>9</v>
      </c>
      <c r="B87" s="30" t="s">
        <v>10</v>
      </c>
      <c r="C87" s="30" t="s">
        <v>11</v>
      </c>
      <c r="D87" s="30" t="s">
        <v>12</v>
      </c>
      <c r="E87" s="30" t="s">
        <v>14</v>
      </c>
      <c r="F87" s="30">
        <v>2019</v>
      </c>
      <c r="G87" s="30">
        <v>11</v>
      </c>
      <c r="H87" s="30">
        <v>8320</v>
      </c>
      <c r="I87" s="31">
        <v>49830</v>
      </c>
      <c r="J87" s="31">
        <f>SUMIFS(H:H, D:D, ExternalData!$D87, E:E, ExternalData!$E87, F:F, ExternalData!$F87, G:G, "&lt;="&amp;ExternalData!$G87)</f>
        <v>99390</v>
      </c>
      <c r="K87" s="32">
        <f>SUMIFS(I:I, D:D, ExternalData!$D87, E:E, ExternalData!$E87, F:F, ExternalData!$F87, G:G, "&lt;="&amp;ExternalData!$G87)</f>
        <v>595270</v>
      </c>
      <c r="L87" s="31">
        <f>ExternalData!$J87 + SUMIFS(H:H, D:D, ExternalData!$D87, E:E, ExternalData!$E87, F:F, ExternalData!$F87-1, G:G, "&gt;"&amp;ExternalData!$G87)</f>
        <v>109700</v>
      </c>
      <c r="M87" s="33">
        <f>ExternalData!$K87 + SUMIFS(I:I, D:D, ExternalData!$D87, E:E, ExternalData!$E87, F:F, ExternalData!$F87-1, G:G, "&gt;"&amp;ExternalData!$G87)</f>
        <v>651230</v>
      </c>
    </row>
    <row r="88" spans="1:13" x14ac:dyDescent="0.25">
      <c r="A88" s="24" t="s">
        <v>9</v>
      </c>
      <c r="B88" s="25" t="s">
        <v>10</v>
      </c>
      <c r="C88" s="25" t="s">
        <v>11</v>
      </c>
      <c r="D88" s="25" t="s">
        <v>12</v>
      </c>
      <c r="E88" s="25" t="s">
        <v>14</v>
      </c>
      <c r="F88" s="25">
        <v>2019</v>
      </c>
      <c r="G88" s="25">
        <v>12</v>
      </c>
      <c r="H88" s="25">
        <v>7170</v>
      </c>
      <c r="I88" s="26">
        <v>42940</v>
      </c>
      <c r="J88" s="26">
        <f>SUMIFS(H:H, D:D, ExternalData!$D88, E:E, ExternalData!$E88, F:F, ExternalData!$F88, G:G, "&lt;="&amp;ExternalData!$G88)</f>
        <v>106560</v>
      </c>
      <c r="K88" s="27">
        <f>SUMIFS(I:I, D:D, ExternalData!$D88, E:E, ExternalData!$E88, F:F, ExternalData!$F88, G:G, "&lt;="&amp;ExternalData!$G88)</f>
        <v>638210</v>
      </c>
      <c r="L88" s="26">
        <f>ExternalData!$J88 + SUMIFS(H:H, D:D, ExternalData!$D88, E:E, ExternalData!$E88, F:F, ExternalData!$F88-1, G:G, "&gt;"&amp;ExternalData!$G88)</f>
        <v>106560</v>
      </c>
      <c r="M88" s="28">
        <f>ExternalData!$K88 + SUMIFS(I:I, D:D, ExternalData!$D88, E:E, ExternalData!$E88, F:F, ExternalData!$F88-1, G:G, "&gt;"&amp;ExternalData!$G88)</f>
        <v>638210</v>
      </c>
    </row>
    <row r="89" spans="1:13" x14ac:dyDescent="0.25">
      <c r="A89" s="29" t="s">
        <v>9</v>
      </c>
      <c r="B89" s="30" t="s">
        <v>10</v>
      </c>
      <c r="C89" s="30" t="s">
        <v>11</v>
      </c>
      <c r="D89" s="30" t="s">
        <v>12</v>
      </c>
      <c r="E89" s="30" t="s">
        <v>14</v>
      </c>
      <c r="F89" s="30">
        <v>2020</v>
      </c>
      <c r="G89" s="30">
        <v>1</v>
      </c>
      <c r="H89" s="30">
        <v>9510</v>
      </c>
      <c r="I89" s="31">
        <v>56950</v>
      </c>
      <c r="J89" s="31">
        <f>SUMIFS(H:H, D:D, ExternalData!$D89, E:E, ExternalData!$E89, F:F, ExternalData!$F89, G:G, "&lt;="&amp;ExternalData!$G89)</f>
        <v>9510</v>
      </c>
      <c r="K89" s="32">
        <f>SUMIFS(I:I, D:D, ExternalData!$D89, E:E, ExternalData!$E89, F:F, ExternalData!$F89, G:G, "&lt;="&amp;ExternalData!$G89)</f>
        <v>56950</v>
      </c>
      <c r="L89" s="31">
        <f>ExternalData!$J89 + SUMIFS(H:H, D:D, ExternalData!$D89, E:E, ExternalData!$E89, F:F, ExternalData!$F89-1, G:G, "&gt;"&amp;ExternalData!$G89)</f>
        <v>105780</v>
      </c>
      <c r="M89" s="33">
        <f>ExternalData!$K89 + SUMIFS(I:I, D:D, ExternalData!$D89, E:E, ExternalData!$E89, F:F, ExternalData!$F89-1, G:G, "&gt;"&amp;ExternalData!$G89)</f>
        <v>633520</v>
      </c>
    </row>
    <row r="90" spans="1:13" x14ac:dyDescent="0.25">
      <c r="A90" s="24" t="s">
        <v>9</v>
      </c>
      <c r="B90" s="25" t="s">
        <v>10</v>
      </c>
      <c r="C90" s="25" t="s">
        <v>11</v>
      </c>
      <c r="D90" s="25" t="s">
        <v>12</v>
      </c>
      <c r="E90" s="25" t="s">
        <v>14</v>
      </c>
      <c r="F90" s="25">
        <v>2020</v>
      </c>
      <c r="G90" s="25">
        <v>2</v>
      </c>
      <c r="H90" s="25">
        <v>8580</v>
      </c>
      <c r="I90" s="26">
        <v>51400</v>
      </c>
      <c r="J90" s="26">
        <f>SUMIFS(H:H, D:D, ExternalData!$D90, E:E, ExternalData!$E90, F:F, ExternalData!$F90, G:G, "&lt;="&amp;ExternalData!$G90)</f>
        <v>18090</v>
      </c>
      <c r="K90" s="27">
        <f>SUMIFS(I:I, D:D, ExternalData!$D90, E:E, ExternalData!$E90, F:F, ExternalData!$F90, G:G, "&lt;="&amp;ExternalData!$G90)</f>
        <v>108350</v>
      </c>
      <c r="L90" s="26">
        <f>ExternalData!$J90 + SUMIFS(H:H, D:D, ExternalData!$D90, E:E, ExternalData!$E90, F:F, ExternalData!$F90-1, G:G, "&gt;"&amp;ExternalData!$G90)</f>
        <v>105640</v>
      </c>
      <c r="M90" s="28">
        <f>ExternalData!$K90 + SUMIFS(I:I, D:D, ExternalData!$D90, E:E, ExternalData!$E90, F:F, ExternalData!$F90-1, G:G, "&gt;"&amp;ExternalData!$G90)</f>
        <v>632660</v>
      </c>
    </row>
    <row r="91" spans="1:13" x14ac:dyDescent="0.25">
      <c r="A91" s="29" t="s">
        <v>9</v>
      </c>
      <c r="B91" s="30" t="s">
        <v>10</v>
      </c>
      <c r="C91" s="30" t="s">
        <v>11</v>
      </c>
      <c r="D91" s="30" t="s">
        <v>12</v>
      </c>
      <c r="E91" s="30" t="s">
        <v>14</v>
      </c>
      <c r="F91" s="30">
        <v>2020</v>
      </c>
      <c r="G91" s="30">
        <v>3</v>
      </c>
      <c r="H91" s="30">
        <v>9210</v>
      </c>
      <c r="I91" s="31">
        <v>55150</v>
      </c>
      <c r="J91" s="31">
        <f>SUMIFS(H:H, D:D, ExternalData!$D91, E:E, ExternalData!$E91, F:F, ExternalData!$F91, G:G, "&lt;="&amp;ExternalData!$G91)</f>
        <v>27300</v>
      </c>
      <c r="K91" s="32">
        <f>SUMIFS(I:I, D:D, ExternalData!$D91, E:E, ExternalData!$E91, F:F, ExternalData!$F91, G:G, "&lt;="&amp;ExternalData!$G91)</f>
        <v>163500</v>
      </c>
      <c r="L91" s="31">
        <f>ExternalData!$J91 + SUMIFS(H:H, D:D, ExternalData!$D91, E:E, ExternalData!$E91, F:F, ExternalData!$F91-1, G:G, "&gt;"&amp;ExternalData!$G91)</f>
        <v>106100</v>
      </c>
      <c r="M91" s="33">
        <f>ExternalData!$K91 + SUMIFS(I:I, D:D, ExternalData!$D91, E:E, ExternalData!$E91, F:F, ExternalData!$F91-1, G:G, "&gt;"&amp;ExternalData!$G91)</f>
        <v>635450</v>
      </c>
    </row>
    <row r="92" spans="1:13" x14ac:dyDescent="0.25">
      <c r="A92" s="24" t="s">
        <v>9</v>
      </c>
      <c r="B92" s="25" t="s">
        <v>10</v>
      </c>
      <c r="C92" s="25" t="s">
        <v>11</v>
      </c>
      <c r="D92" s="25" t="s">
        <v>12</v>
      </c>
      <c r="E92" s="25" t="s">
        <v>14</v>
      </c>
      <c r="F92" s="25">
        <v>2020</v>
      </c>
      <c r="G92" s="25">
        <v>4</v>
      </c>
      <c r="H92" s="25">
        <v>9710</v>
      </c>
      <c r="I92" s="26">
        <v>58170</v>
      </c>
      <c r="J92" s="26">
        <f>SUMIFS(H:H, D:D, ExternalData!$D92, E:E, ExternalData!$E92, F:F, ExternalData!$F92, G:G, "&lt;="&amp;ExternalData!$G92)</f>
        <v>37010</v>
      </c>
      <c r="K92" s="27">
        <f>SUMIFS(I:I, D:D, ExternalData!$D92, E:E, ExternalData!$E92, F:F, ExternalData!$F92, G:G, "&lt;="&amp;ExternalData!$G92)</f>
        <v>221670</v>
      </c>
      <c r="L92" s="26">
        <f>ExternalData!$J92 + SUMIFS(H:H, D:D, ExternalData!$D92, E:E, ExternalData!$E92, F:F, ExternalData!$F92-1, G:G, "&gt;"&amp;ExternalData!$G92)</f>
        <v>106840</v>
      </c>
      <c r="M92" s="28">
        <f>ExternalData!$K92 + SUMIFS(I:I, D:D, ExternalData!$D92, E:E, ExternalData!$E92, F:F, ExternalData!$F92-1, G:G, "&gt;"&amp;ExternalData!$G92)</f>
        <v>639940</v>
      </c>
    </row>
    <row r="93" spans="1:13" x14ac:dyDescent="0.25">
      <c r="A93" s="29" t="s">
        <v>9</v>
      </c>
      <c r="B93" s="30" t="s">
        <v>10</v>
      </c>
      <c r="C93" s="30" t="s">
        <v>11</v>
      </c>
      <c r="D93" s="30" t="s">
        <v>12</v>
      </c>
      <c r="E93" s="30" t="s">
        <v>14</v>
      </c>
      <c r="F93" s="30">
        <v>2020</v>
      </c>
      <c r="G93" s="30">
        <v>5</v>
      </c>
      <c r="H93" s="30">
        <v>8700</v>
      </c>
      <c r="I93" s="31">
        <v>52090</v>
      </c>
      <c r="J93" s="31">
        <f>SUMIFS(H:H, D:D, ExternalData!$D93, E:E, ExternalData!$E93, F:F, ExternalData!$F93, G:G, "&lt;="&amp;ExternalData!$G93)</f>
        <v>45710</v>
      </c>
      <c r="K93" s="32">
        <f>SUMIFS(I:I, D:D, ExternalData!$D93, E:E, ExternalData!$E93, F:F, ExternalData!$F93, G:G, "&lt;="&amp;ExternalData!$G93)</f>
        <v>273760</v>
      </c>
      <c r="L93" s="31">
        <f>ExternalData!$J93 + SUMIFS(H:H, D:D, ExternalData!$D93, E:E, ExternalData!$E93, F:F, ExternalData!$F93-1, G:G, "&gt;"&amp;ExternalData!$G93)</f>
        <v>105450</v>
      </c>
      <c r="M93" s="33">
        <f>ExternalData!$K93 + SUMIFS(I:I, D:D, ExternalData!$D93, E:E, ExternalData!$E93, F:F, ExternalData!$F93-1, G:G, "&gt;"&amp;ExternalData!$G93)</f>
        <v>631600</v>
      </c>
    </row>
    <row r="94" spans="1:13" x14ac:dyDescent="0.25">
      <c r="A94" s="24" t="s">
        <v>9</v>
      </c>
      <c r="B94" s="25" t="s">
        <v>10</v>
      </c>
      <c r="C94" s="25" t="s">
        <v>11</v>
      </c>
      <c r="D94" s="25" t="s">
        <v>12</v>
      </c>
      <c r="E94" s="25" t="s">
        <v>14</v>
      </c>
      <c r="F94" s="25">
        <v>2020</v>
      </c>
      <c r="G94" s="25">
        <v>6</v>
      </c>
      <c r="H94" s="25">
        <v>8440</v>
      </c>
      <c r="I94" s="26">
        <v>50620</v>
      </c>
      <c r="J94" s="26">
        <f>SUMIFS(H:H, D:D, ExternalData!$D94, E:E, ExternalData!$E94, F:F, ExternalData!$F94, G:G, "&lt;="&amp;ExternalData!$G94)</f>
        <v>54150</v>
      </c>
      <c r="K94" s="27">
        <f>SUMIFS(I:I, D:D, ExternalData!$D94, E:E, ExternalData!$E94, F:F, ExternalData!$F94, G:G, "&lt;="&amp;ExternalData!$G94)</f>
        <v>324380</v>
      </c>
      <c r="L94" s="26">
        <f>ExternalData!$J94 + SUMIFS(H:H, D:D, ExternalData!$D94, E:E, ExternalData!$E94, F:F, ExternalData!$F94-1, G:G, "&gt;"&amp;ExternalData!$G94)</f>
        <v>104730</v>
      </c>
      <c r="M94" s="28">
        <f>ExternalData!$K94 + SUMIFS(I:I, D:D, ExternalData!$D94, E:E, ExternalData!$E94, F:F, ExternalData!$F94-1, G:G, "&gt;"&amp;ExternalData!$G94)</f>
        <v>627350</v>
      </c>
    </row>
    <row r="95" spans="1:13" x14ac:dyDescent="0.25">
      <c r="A95" s="29" t="s">
        <v>9</v>
      </c>
      <c r="B95" s="30" t="s">
        <v>10</v>
      </c>
      <c r="C95" s="30" t="s">
        <v>11</v>
      </c>
      <c r="D95" s="30" t="s">
        <v>12</v>
      </c>
      <c r="E95" s="30" t="s">
        <v>14</v>
      </c>
      <c r="F95" s="30">
        <v>2020</v>
      </c>
      <c r="G95" s="30">
        <v>7</v>
      </c>
      <c r="H95" s="30">
        <v>9010</v>
      </c>
      <c r="I95" s="31">
        <v>53980</v>
      </c>
      <c r="J95" s="31">
        <f>SUMIFS(H:H, D:D, ExternalData!$D95, E:E, ExternalData!$E95, F:F, ExternalData!$F95, G:G, "&lt;="&amp;ExternalData!$G95)</f>
        <v>63160</v>
      </c>
      <c r="K95" s="32">
        <f>SUMIFS(I:I, D:D, ExternalData!$D95, E:E, ExternalData!$E95, F:F, ExternalData!$F95, G:G, "&lt;="&amp;ExternalData!$G95)</f>
        <v>378360</v>
      </c>
      <c r="L95" s="31">
        <f>ExternalData!$J95 + SUMIFS(H:H, D:D, ExternalData!$D95, E:E, ExternalData!$E95, F:F, ExternalData!$F95-1, G:G, "&gt;"&amp;ExternalData!$G95)</f>
        <v>104820</v>
      </c>
      <c r="M95" s="33">
        <f>ExternalData!$K95 + SUMIFS(I:I, D:D, ExternalData!$D95, E:E, ExternalData!$E95, F:F, ExternalData!$F95-1, G:G, "&gt;"&amp;ExternalData!$G95)</f>
        <v>627870</v>
      </c>
    </row>
    <row r="96" spans="1:13" x14ac:dyDescent="0.25">
      <c r="A96" s="24" t="s">
        <v>9</v>
      </c>
      <c r="B96" s="25" t="s">
        <v>10</v>
      </c>
      <c r="C96" s="25" t="s">
        <v>11</v>
      </c>
      <c r="D96" s="25" t="s">
        <v>12</v>
      </c>
      <c r="E96" s="25" t="s">
        <v>14</v>
      </c>
      <c r="F96" s="25">
        <v>2020</v>
      </c>
      <c r="G96" s="25">
        <v>8</v>
      </c>
      <c r="H96" s="25">
        <v>6450</v>
      </c>
      <c r="I96" s="26">
        <v>38660</v>
      </c>
      <c r="J96" s="26">
        <f>SUMIFS(H:H, D:D, ExternalData!$D96, E:E, ExternalData!$E96, F:F, ExternalData!$F96, G:G, "&lt;="&amp;ExternalData!$G96)</f>
        <v>69610</v>
      </c>
      <c r="K96" s="27">
        <f>SUMIFS(I:I, D:D, ExternalData!$D96, E:E, ExternalData!$E96, F:F, ExternalData!$F96, G:G, "&lt;="&amp;ExternalData!$G96)</f>
        <v>417020</v>
      </c>
      <c r="L96" s="26">
        <f>ExternalData!$J96 + SUMIFS(H:H, D:D, ExternalData!$D96, E:E, ExternalData!$E96, F:F, ExternalData!$F96-1, G:G, "&gt;"&amp;ExternalData!$G96)</f>
        <v>103320</v>
      </c>
      <c r="M96" s="28">
        <f>ExternalData!$K96 + SUMIFS(I:I, D:D, ExternalData!$D96, E:E, ExternalData!$E96, F:F, ExternalData!$F96-1, G:G, "&gt;"&amp;ExternalData!$G96)</f>
        <v>618940</v>
      </c>
    </row>
    <row r="97" spans="1:13" x14ac:dyDescent="0.25">
      <c r="A97" s="29" t="s">
        <v>9</v>
      </c>
      <c r="B97" s="30" t="s">
        <v>10</v>
      </c>
      <c r="C97" s="30" t="s">
        <v>11</v>
      </c>
      <c r="D97" s="30" t="s">
        <v>12</v>
      </c>
      <c r="E97" s="30" t="s">
        <v>14</v>
      </c>
      <c r="F97" s="30">
        <v>2020</v>
      </c>
      <c r="G97" s="30">
        <v>9</v>
      </c>
      <c r="H97" s="30">
        <v>8040</v>
      </c>
      <c r="I97" s="31">
        <v>48140</v>
      </c>
      <c r="J97" s="31">
        <f>SUMIFS(H:H, D:D, ExternalData!$D97, E:E, ExternalData!$E97, F:F, ExternalData!$F97, G:G, "&lt;="&amp;ExternalData!$G97)</f>
        <v>77650</v>
      </c>
      <c r="K97" s="32">
        <f>SUMIFS(I:I, D:D, ExternalData!$D97, E:E, ExternalData!$E97, F:F, ExternalData!$F97, G:G, "&lt;="&amp;ExternalData!$G97)</f>
        <v>465160</v>
      </c>
      <c r="L97" s="31">
        <f>ExternalData!$J97 + SUMIFS(H:H, D:D, ExternalData!$D97, E:E, ExternalData!$E97, F:F, ExternalData!$F97-1, G:G, "&gt;"&amp;ExternalData!$G97)</f>
        <v>102230</v>
      </c>
      <c r="M97" s="33">
        <f>ExternalData!$K97 + SUMIFS(I:I, D:D, ExternalData!$D97, E:E, ExternalData!$E97, F:F, ExternalData!$F97-1, G:G, "&gt;"&amp;ExternalData!$G97)</f>
        <v>612430</v>
      </c>
    </row>
    <row r="98" spans="1:13" x14ac:dyDescent="0.25">
      <c r="A98" s="24" t="s">
        <v>9</v>
      </c>
      <c r="B98" s="25" t="s">
        <v>10</v>
      </c>
      <c r="C98" s="25" t="s">
        <v>11</v>
      </c>
      <c r="D98" s="25" t="s">
        <v>12</v>
      </c>
      <c r="E98" s="25" t="s">
        <v>14</v>
      </c>
      <c r="F98" s="25">
        <v>2020</v>
      </c>
      <c r="G98" s="25">
        <v>10</v>
      </c>
      <c r="H98" s="25">
        <v>8820</v>
      </c>
      <c r="I98" s="26">
        <v>52820</v>
      </c>
      <c r="J98" s="26">
        <f>SUMIFS(H:H, D:D, ExternalData!$D98, E:E, ExternalData!$E98, F:F, ExternalData!$F98, G:G, "&lt;="&amp;ExternalData!$G98)</f>
        <v>86470</v>
      </c>
      <c r="K98" s="27">
        <f>SUMIFS(I:I, D:D, ExternalData!$D98, E:E, ExternalData!$E98, F:F, ExternalData!$F98, G:G, "&lt;="&amp;ExternalData!$G98)</f>
        <v>517980</v>
      </c>
      <c r="L98" s="26">
        <f>ExternalData!$J98 + SUMIFS(H:H, D:D, ExternalData!$D98, E:E, ExternalData!$E98, F:F, ExternalData!$F98-1, G:G, "&gt;"&amp;ExternalData!$G98)</f>
        <v>101960</v>
      </c>
      <c r="M98" s="28">
        <f>ExternalData!$K98 + SUMIFS(I:I, D:D, ExternalData!$D98, E:E, ExternalData!$E98, F:F, ExternalData!$F98-1, G:G, "&gt;"&amp;ExternalData!$G98)</f>
        <v>610750</v>
      </c>
    </row>
    <row r="99" spans="1:13" x14ac:dyDescent="0.25">
      <c r="A99" s="29" t="s">
        <v>9</v>
      </c>
      <c r="B99" s="30" t="s">
        <v>10</v>
      </c>
      <c r="C99" s="30" t="s">
        <v>11</v>
      </c>
      <c r="D99" s="30" t="s">
        <v>12</v>
      </c>
      <c r="E99" s="30" t="s">
        <v>14</v>
      </c>
      <c r="F99" s="30">
        <v>2020</v>
      </c>
      <c r="G99" s="30">
        <v>11</v>
      </c>
      <c r="H99" s="30">
        <v>8270</v>
      </c>
      <c r="I99" s="31">
        <v>49540</v>
      </c>
      <c r="J99" s="31">
        <f>SUMIFS(H:H, D:D, ExternalData!$D99, E:E, ExternalData!$E99, F:F, ExternalData!$F99, G:G, "&lt;="&amp;ExternalData!$G99)</f>
        <v>94740</v>
      </c>
      <c r="K99" s="32">
        <f>SUMIFS(I:I, D:D, ExternalData!$D99, E:E, ExternalData!$E99, F:F, ExternalData!$F99, G:G, "&lt;="&amp;ExternalData!$G99)</f>
        <v>567520</v>
      </c>
      <c r="L99" s="31">
        <f>ExternalData!$J99 + SUMIFS(H:H, D:D, ExternalData!$D99, E:E, ExternalData!$E99, F:F, ExternalData!$F99-1, G:G, "&gt;"&amp;ExternalData!$G99)</f>
        <v>101910</v>
      </c>
      <c r="M99" s="33">
        <f>ExternalData!$K99 + SUMIFS(I:I, D:D, ExternalData!$D99, E:E, ExternalData!$E99, F:F, ExternalData!$F99-1, G:G, "&gt;"&amp;ExternalData!$G99)</f>
        <v>610460</v>
      </c>
    </row>
    <row r="100" spans="1:13" x14ac:dyDescent="0.25">
      <c r="A100" s="24" t="s">
        <v>9</v>
      </c>
      <c r="B100" s="25" t="s">
        <v>10</v>
      </c>
      <c r="C100" s="25" t="s">
        <v>11</v>
      </c>
      <c r="D100" s="25" t="s">
        <v>12</v>
      </c>
      <c r="E100" s="25" t="s">
        <v>14</v>
      </c>
      <c r="F100" s="25">
        <v>2020</v>
      </c>
      <c r="G100" s="25">
        <v>12</v>
      </c>
      <c r="H100" s="25">
        <v>8360</v>
      </c>
      <c r="I100" s="26">
        <v>50090</v>
      </c>
      <c r="J100" s="26">
        <f>SUMIFS(H:H, D:D, ExternalData!$D100, E:E, ExternalData!$E100, F:F, ExternalData!$F100, G:G, "&lt;="&amp;ExternalData!$G100)</f>
        <v>103100</v>
      </c>
      <c r="K100" s="27">
        <f>SUMIFS(I:I, D:D, ExternalData!$D100, E:E, ExternalData!$E100, F:F, ExternalData!$F100, G:G, "&lt;="&amp;ExternalData!$G100)</f>
        <v>617610</v>
      </c>
      <c r="L100" s="26">
        <f>ExternalData!$J100 + SUMIFS(H:H, D:D, ExternalData!$D100, E:E, ExternalData!$E100, F:F, ExternalData!$F100-1, G:G, "&gt;"&amp;ExternalData!$G100)</f>
        <v>103100</v>
      </c>
      <c r="M100" s="28">
        <f>ExternalData!$K100 + SUMIFS(I:I, D:D, ExternalData!$D100, E:E, ExternalData!$E100, F:F, ExternalData!$F100-1, G:G, "&gt;"&amp;ExternalData!$G100)</f>
        <v>617610</v>
      </c>
    </row>
    <row r="101" spans="1:13" x14ac:dyDescent="0.25">
      <c r="A101" s="29" t="s">
        <v>9</v>
      </c>
      <c r="B101" s="30" t="s">
        <v>10</v>
      </c>
      <c r="C101" s="30" t="s">
        <v>11</v>
      </c>
      <c r="D101" s="30" t="s">
        <v>12</v>
      </c>
      <c r="E101" s="30" t="s">
        <v>14</v>
      </c>
      <c r="F101" s="30">
        <v>2021</v>
      </c>
      <c r="G101" s="30">
        <v>1</v>
      </c>
      <c r="H101" s="30">
        <v>8490</v>
      </c>
      <c r="I101" s="31">
        <v>50870</v>
      </c>
      <c r="J101" s="31">
        <f>SUMIFS(H:H, D:D, ExternalData!$D101, E:E, ExternalData!$E101, F:F, ExternalData!$F101, G:G, "&lt;="&amp;ExternalData!$G101)</f>
        <v>8490</v>
      </c>
      <c r="K101" s="32">
        <f>SUMIFS(I:I, D:D, ExternalData!$D101, E:E, ExternalData!$E101, F:F, ExternalData!$F101, G:G, "&lt;="&amp;ExternalData!$G101)</f>
        <v>50870</v>
      </c>
      <c r="L101" s="31">
        <f>ExternalData!$J101 + SUMIFS(H:H, D:D, ExternalData!$D101, E:E, ExternalData!$E101, F:F, ExternalData!$F101-1, G:G, "&gt;"&amp;ExternalData!$G101)</f>
        <v>102080</v>
      </c>
      <c r="M101" s="33">
        <f>ExternalData!$K101 + SUMIFS(I:I, D:D, ExternalData!$D101, E:E, ExternalData!$E101, F:F, ExternalData!$F101-1, G:G, "&gt;"&amp;ExternalData!$G101)</f>
        <v>611530</v>
      </c>
    </row>
    <row r="102" spans="1:13" x14ac:dyDescent="0.25">
      <c r="A102" s="24" t="s">
        <v>9</v>
      </c>
      <c r="B102" s="25" t="s">
        <v>10</v>
      </c>
      <c r="C102" s="25" t="s">
        <v>11</v>
      </c>
      <c r="D102" s="25" t="s">
        <v>12</v>
      </c>
      <c r="E102" s="25" t="s">
        <v>14</v>
      </c>
      <c r="F102" s="25">
        <v>2021</v>
      </c>
      <c r="G102" s="25">
        <v>2</v>
      </c>
      <c r="H102" s="25">
        <v>7360</v>
      </c>
      <c r="I102" s="26">
        <v>44080</v>
      </c>
      <c r="J102" s="26">
        <f>SUMIFS(H:H, D:D, ExternalData!$D102, E:E, ExternalData!$E102, F:F, ExternalData!$F102, G:G, "&lt;="&amp;ExternalData!$G102)</f>
        <v>15850</v>
      </c>
      <c r="K102" s="27">
        <f>SUMIFS(I:I, D:D, ExternalData!$D102, E:E, ExternalData!$E102, F:F, ExternalData!$F102, G:G, "&lt;="&amp;ExternalData!$G102)</f>
        <v>94950</v>
      </c>
      <c r="L102" s="26">
        <f>ExternalData!$J102 + SUMIFS(H:H, D:D, ExternalData!$D102, E:E, ExternalData!$E102, F:F, ExternalData!$F102-1, G:G, "&gt;"&amp;ExternalData!$G102)</f>
        <v>100860</v>
      </c>
      <c r="M102" s="28">
        <f>ExternalData!$K102 + SUMIFS(I:I, D:D, ExternalData!$D102, E:E, ExternalData!$E102, F:F, ExternalData!$F102-1, G:G, "&gt;"&amp;ExternalData!$G102)</f>
        <v>604210</v>
      </c>
    </row>
    <row r="103" spans="1:13" x14ac:dyDescent="0.25">
      <c r="A103" s="29" t="s">
        <v>9</v>
      </c>
      <c r="B103" s="30" t="s">
        <v>10</v>
      </c>
      <c r="C103" s="30" t="s">
        <v>11</v>
      </c>
      <c r="D103" s="30" t="s">
        <v>12</v>
      </c>
      <c r="E103" s="30" t="s">
        <v>14</v>
      </c>
      <c r="F103" s="30">
        <v>2021</v>
      </c>
      <c r="G103" s="30">
        <v>3</v>
      </c>
      <c r="H103" s="30">
        <v>7460</v>
      </c>
      <c r="I103" s="31">
        <v>44660</v>
      </c>
      <c r="J103" s="31">
        <f>SUMIFS(H:H, D:D, ExternalData!$D103, E:E, ExternalData!$E103, F:F, ExternalData!$F103, G:G, "&lt;="&amp;ExternalData!$G103)</f>
        <v>23310</v>
      </c>
      <c r="K103" s="32">
        <f>SUMIFS(I:I, D:D, ExternalData!$D103, E:E, ExternalData!$E103, F:F, ExternalData!$F103, G:G, "&lt;="&amp;ExternalData!$G103)</f>
        <v>139610</v>
      </c>
      <c r="L103" s="31">
        <f>ExternalData!$J103 + SUMIFS(H:H, D:D, ExternalData!$D103, E:E, ExternalData!$E103, F:F, ExternalData!$F103-1, G:G, "&gt;"&amp;ExternalData!$G103)</f>
        <v>99110</v>
      </c>
      <c r="M103" s="33">
        <f>ExternalData!$K103 + SUMIFS(I:I, D:D, ExternalData!$D103, E:E, ExternalData!$E103, F:F, ExternalData!$F103-1, G:G, "&gt;"&amp;ExternalData!$G103)</f>
        <v>593720</v>
      </c>
    </row>
    <row r="104" spans="1:13" x14ac:dyDescent="0.25">
      <c r="A104" s="24" t="s">
        <v>9</v>
      </c>
      <c r="B104" s="25" t="s">
        <v>10</v>
      </c>
      <c r="C104" s="25" t="s">
        <v>11</v>
      </c>
      <c r="D104" s="25" t="s">
        <v>12</v>
      </c>
      <c r="E104" s="25" t="s">
        <v>14</v>
      </c>
      <c r="F104" s="25">
        <v>2021</v>
      </c>
      <c r="G104" s="25">
        <v>4</v>
      </c>
      <c r="H104" s="25">
        <v>8910</v>
      </c>
      <c r="I104" s="26">
        <v>53390</v>
      </c>
      <c r="J104" s="26">
        <f>SUMIFS(H:H, D:D, ExternalData!$D104, E:E, ExternalData!$E104, F:F, ExternalData!$F104, G:G, "&lt;="&amp;ExternalData!$G104)</f>
        <v>32220</v>
      </c>
      <c r="K104" s="27">
        <f>SUMIFS(I:I, D:D, ExternalData!$D104, E:E, ExternalData!$E104, F:F, ExternalData!$F104, G:G, "&lt;="&amp;ExternalData!$G104)</f>
        <v>193000</v>
      </c>
      <c r="L104" s="26">
        <f>ExternalData!$J104 + SUMIFS(H:H, D:D, ExternalData!$D104, E:E, ExternalData!$E104, F:F, ExternalData!$F104-1, G:G, "&gt;"&amp;ExternalData!$G104)</f>
        <v>98310</v>
      </c>
      <c r="M104" s="28">
        <f>ExternalData!$K104 + SUMIFS(I:I, D:D, ExternalData!$D104, E:E, ExternalData!$E104, F:F, ExternalData!$F104-1, G:G, "&gt;"&amp;ExternalData!$G104)</f>
        <v>588940</v>
      </c>
    </row>
    <row r="105" spans="1:13" x14ac:dyDescent="0.25">
      <c r="A105" s="29" t="s">
        <v>9</v>
      </c>
      <c r="B105" s="30" t="s">
        <v>10</v>
      </c>
      <c r="C105" s="30" t="s">
        <v>11</v>
      </c>
      <c r="D105" s="30" t="s">
        <v>12</v>
      </c>
      <c r="E105" s="30" t="s">
        <v>14</v>
      </c>
      <c r="F105" s="30">
        <v>2021</v>
      </c>
      <c r="G105" s="30">
        <v>5</v>
      </c>
      <c r="H105" s="30">
        <v>7490</v>
      </c>
      <c r="I105" s="31">
        <v>44890</v>
      </c>
      <c r="J105" s="31">
        <f>SUMIFS(H:H, D:D, ExternalData!$D105, E:E, ExternalData!$E105, F:F, ExternalData!$F105, G:G, "&lt;="&amp;ExternalData!$G105)</f>
        <v>39710</v>
      </c>
      <c r="K105" s="32">
        <f>SUMIFS(I:I, D:D, ExternalData!$D105, E:E, ExternalData!$E105, F:F, ExternalData!$F105, G:G, "&lt;="&amp;ExternalData!$G105)</f>
        <v>237890</v>
      </c>
      <c r="L105" s="31">
        <f>ExternalData!$J105 + SUMIFS(H:H, D:D, ExternalData!$D105, E:E, ExternalData!$E105, F:F, ExternalData!$F105-1, G:G, "&gt;"&amp;ExternalData!$G105)</f>
        <v>97100</v>
      </c>
      <c r="M105" s="33">
        <f>ExternalData!$K105 + SUMIFS(I:I, D:D, ExternalData!$D105, E:E, ExternalData!$E105, F:F, ExternalData!$F105-1, G:G, "&gt;"&amp;ExternalData!$G105)</f>
        <v>581740</v>
      </c>
    </row>
    <row r="106" spans="1:13" x14ac:dyDescent="0.25">
      <c r="A106" s="24" t="s">
        <v>9</v>
      </c>
      <c r="B106" s="25" t="s">
        <v>10</v>
      </c>
      <c r="C106" s="25" t="s">
        <v>11</v>
      </c>
      <c r="D106" s="25" t="s">
        <v>12</v>
      </c>
      <c r="E106" s="25" t="s">
        <v>14</v>
      </c>
      <c r="F106" s="25">
        <v>2021</v>
      </c>
      <c r="G106" s="25">
        <v>6</v>
      </c>
      <c r="H106" s="25">
        <v>7520</v>
      </c>
      <c r="I106" s="26">
        <v>45060</v>
      </c>
      <c r="J106" s="26">
        <f>SUMIFS(H:H, D:D, ExternalData!$D106, E:E, ExternalData!$E106, F:F, ExternalData!$F106, G:G, "&lt;="&amp;ExternalData!$G106)</f>
        <v>47230</v>
      </c>
      <c r="K106" s="27">
        <f>SUMIFS(I:I, D:D, ExternalData!$D106, E:E, ExternalData!$E106, F:F, ExternalData!$F106, G:G, "&lt;="&amp;ExternalData!$G106)</f>
        <v>282950</v>
      </c>
      <c r="L106" s="26">
        <f>ExternalData!$J106 + SUMIFS(H:H, D:D, ExternalData!$D106, E:E, ExternalData!$E106, F:F, ExternalData!$F106-1, G:G, "&gt;"&amp;ExternalData!$G106)</f>
        <v>96180</v>
      </c>
      <c r="M106" s="28">
        <f>ExternalData!$K106 + SUMIFS(I:I, D:D, ExternalData!$D106, E:E, ExternalData!$E106, F:F, ExternalData!$F106-1, G:G, "&gt;"&amp;ExternalData!$G106)</f>
        <v>576180</v>
      </c>
    </row>
    <row r="107" spans="1:13" x14ac:dyDescent="0.25">
      <c r="A107" s="29" t="s">
        <v>9</v>
      </c>
      <c r="B107" s="30" t="s">
        <v>10</v>
      </c>
      <c r="C107" s="30" t="s">
        <v>11</v>
      </c>
      <c r="D107" s="30" t="s">
        <v>12</v>
      </c>
      <c r="E107" s="30" t="s">
        <v>14</v>
      </c>
      <c r="F107" s="30">
        <v>2021</v>
      </c>
      <c r="G107" s="30">
        <v>7</v>
      </c>
      <c r="H107" s="30">
        <v>8200</v>
      </c>
      <c r="I107" s="31">
        <v>49100</v>
      </c>
      <c r="J107" s="31">
        <f>SUMIFS(H:H, D:D, ExternalData!$D107, E:E, ExternalData!$E107, F:F, ExternalData!$F107, G:G, "&lt;="&amp;ExternalData!$G107)</f>
        <v>55430</v>
      </c>
      <c r="K107" s="32">
        <f>SUMIFS(I:I, D:D, ExternalData!$D107, E:E, ExternalData!$E107, F:F, ExternalData!$F107, G:G, "&lt;="&amp;ExternalData!$G107)</f>
        <v>332050</v>
      </c>
      <c r="L107" s="31">
        <f>ExternalData!$J107 + SUMIFS(H:H, D:D, ExternalData!$D107, E:E, ExternalData!$E107, F:F, ExternalData!$F107-1, G:G, "&gt;"&amp;ExternalData!$G107)</f>
        <v>95370</v>
      </c>
      <c r="M107" s="33">
        <f>ExternalData!$K107 + SUMIFS(I:I, D:D, ExternalData!$D107, E:E, ExternalData!$E107, F:F, ExternalData!$F107-1, G:G, "&gt;"&amp;ExternalData!$G107)</f>
        <v>571300</v>
      </c>
    </row>
    <row r="108" spans="1:13" x14ac:dyDescent="0.25">
      <c r="A108" s="24" t="s">
        <v>9</v>
      </c>
      <c r="B108" s="25" t="s">
        <v>10</v>
      </c>
      <c r="C108" s="25" t="s">
        <v>11</v>
      </c>
      <c r="D108" s="25" t="s">
        <v>12</v>
      </c>
      <c r="E108" s="25" t="s">
        <v>14</v>
      </c>
      <c r="F108" s="25">
        <v>2021</v>
      </c>
      <c r="G108" s="25">
        <v>8</v>
      </c>
      <c r="H108" s="25">
        <v>7780</v>
      </c>
      <c r="I108" s="26">
        <v>46650</v>
      </c>
      <c r="J108" s="26">
        <f>SUMIFS(H:H, D:D, ExternalData!$D108, E:E, ExternalData!$E108, F:F, ExternalData!$F108, G:G, "&lt;="&amp;ExternalData!$G108)</f>
        <v>63210</v>
      </c>
      <c r="K108" s="27">
        <f>SUMIFS(I:I, D:D, ExternalData!$D108, E:E, ExternalData!$E108, F:F, ExternalData!$F108, G:G, "&lt;="&amp;ExternalData!$G108)</f>
        <v>378700</v>
      </c>
      <c r="L108" s="26">
        <f>ExternalData!$J108 + SUMIFS(H:H, D:D, ExternalData!$D108, E:E, ExternalData!$E108, F:F, ExternalData!$F108-1, G:G, "&gt;"&amp;ExternalData!$G108)</f>
        <v>96700</v>
      </c>
      <c r="M108" s="28">
        <f>ExternalData!$K108 + SUMIFS(I:I, D:D, ExternalData!$D108, E:E, ExternalData!$E108, F:F, ExternalData!$F108-1, G:G, "&gt;"&amp;ExternalData!$G108)</f>
        <v>579290</v>
      </c>
    </row>
    <row r="109" spans="1:13" x14ac:dyDescent="0.25">
      <c r="A109" s="29" t="s">
        <v>9</v>
      </c>
      <c r="B109" s="30" t="s">
        <v>10</v>
      </c>
      <c r="C109" s="30" t="s">
        <v>11</v>
      </c>
      <c r="D109" s="30" t="s">
        <v>12</v>
      </c>
      <c r="E109" s="30" t="s">
        <v>14</v>
      </c>
      <c r="F109" s="30">
        <v>2021</v>
      </c>
      <c r="G109" s="30">
        <v>9</v>
      </c>
      <c r="H109" s="30">
        <v>7490</v>
      </c>
      <c r="I109" s="31">
        <v>44860</v>
      </c>
      <c r="J109" s="31">
        <f>SUMIFS(H:H, D:D, ExternalData!$D109, E:E, ExternalData!$E109, F:F, ExternalData!$F109, G:G, "&lt;="&amp;ExternalData!$G109)</f>
        <v>70700</v>
      </c>
      <c r="K109" s="32">
        <f>SUMIFS(I:I, D:D, ExternalData!$D109, E:E, ExternalData!$E109, F:F, ExternalData!$F109, G:G, "&lt;="&amp;ExternalData!$G109)</f>
        <v>423560</v>
      </c>
      <c r="L109" s="31">
        <f>ExternalData!$J109 + SUMIFS(H:H, D:D, ExternalData!$D109, E:E, ExternalData!$E109, F:F, ExternalData!$F109-1, G:G, "&gt;"&amp;ExternalData!$G109)</f>
        <v>96150</v>
      </c>
      <c r="M109" s="33">
        <f>ExternalData!$K109 + SUMIFS(I:I, D:D, ExternalData!$D109, E:E, ExternalData!$E109, F:F, ExternalData!$F109-1, G:G, "&gt;"&amp;ExternalData!$G109)</f>
        <v>576010</v>
      </c>
    </row>
    <row r="110" spans="1:13" x14ac:dyDescent="0.25">
      <c r="A110" s="24" t="s">
        <v>9</v>
      </c>
      <c r="B110" s="25" t="s">
        <v>10</v>
      </c>
      <c r="C110" s="25" t="s">
        <v>11</v>
      </c>
      <c r="D110" s="25" t="s">
        <v>12</v>
      </c>
      <c r="E110" s="25" t="s">
        <v>14</v>
      </c>
      <c r="F110" s="25">
        <v>2021</v>
      </c>
      <c r="G110" s="25">
        <v>10</v>
      </c>
      <c r="H110" s="25">
        <v>7990</v>
      </c>
      <c r="I110" s="26">
        <v>47890</v>
      </c>
      <c r="J110" s="26">
        <f>SUMIFS(H:H, D:D, ExternalData!$D110, E:E, ExternalData!$E110, F:F, ExternalData!$F110, G:G, "&lt;="&amp;ExternalData!$G110)</f>
        <v>78690</v>
      </c>
      <c r="K110" s="27">
        <f>SUMIFS(I:I, D:D, ExternalData!$D110, E:E, ExternalData!$E110, F:F, ExternalData!$F110, G:G, "&lt;="&amp;ExternalData!$G110)</f>
        <v>471450</v>
      </c>
      <c r="L110" s="26">
        <f>ExternalData!$J110 + SUMIFS(H:H, D:D, ExternalData!$D110, E:E, ExternalData!$E110, F:F, ExternalData!$F110-1, G:G, "&gt;"&amp;ExternalData!$G110)</f>
        <v>95320</v>
      </c>
      <c r="M110" s="28">
        <f>ExternalData!$K110 + SUMIFS(I:I, D:D, ExternalData!$D110, E:E, ExternalData!$E110, F:F, ExternalData!$F110-1, G:G, "&gt;"&amp;ExternalData!$G110)</f>
        <v>571080</v>
      </c>
    </row>
    <row r="111" spans="1:13" x14ac:dyDescent="0.25">
      <c r="A111" s="29" t="s">
        <v>9</v>
      </c>
      <c r="B111" s="30" t="s">
        <v>10</v>
      </c>
      <c r="C111" s="30" t="s">
        <v>11</v>
      </c>
      <c r="D111" s="30" t="s">
        <v>12</v>
      </c>
      <c r="E111" s="30" t="s">
        <v>14</v>
      </c>
      <c r="F111" s="30">
        <v>2021</v>
      </c>
      <c r="G111" s="30">
        <v>11</v>
      </c>
      <c r="H111" s="30">
        <v>6780</v>
      </c>
      <c r="I111" s="31">
        <v>40610</v>
      </c>
      <c r="J111" s="31">
        <f>SUMIFS(H:H, D:D, ExternalData!$D111, E:E, ExternalData!$E111, F:F, ExternalData!$F111, G:G, "&lt;="&amp;ExternalData!$G111)</f>
        <v>85470</v>
      </c>
      <c r="K111" s="32">
        <f>SUMIFS(I:I, D:D, ExternalData!$D111, E:E, ExternalData!$E111, F:F, ExternalData!$F111, G:G, "&lt;="&amp;ExternalData!$G111)</f>
        <v>512060</v>
      </c>
      <c r="L111" s="31">
        <f>ExternalData!$J111 + SUMIFS(H:H, D:D, ExternalData!$D111, E:E, ExternalData!$E111, F:F, ExternalData!$F111-1, G:G, "&gt;"&amp;ExternalData!$G111)</f>
        <v>93830</v>
      </c>
      <c r="M111" s="33">
        <f>ExternalData!$K111 + SUMIFS(I:I, D:D, ExternalData!$D111, E:E, ExternalData!$E111, F:F, ExternalData!$F111-1, G:G, "&gt;"&amp;ExternalData!$G111)</f>
        <v>562150</v>
      </c>
    </row>
    <row r="112" spans="1:13" x14ac:dyDescent="0.25">
      <c r="A112" s="24" t="s">
        <v>9</v>
      </c>
      <c r="B112" s="25" t="s">
        <v>10</v>
      </c>
      <c r="C112" s="25" t="s">
        <v>11</v>
      </c>
      <c r="D112" s="25" t="s">
        <v>12</v>
      </c>
      <c r="E112" s="25" t="s">
        <v>14</v>
      </c>
      <c r="F112" s="25">
        <v>2021</v>
      </c>
      <c r="G112" s="25">
        <v>12</v>
      </c>
      <c r="H112" s="25">
        <v>8170</v>
      </c>
      <c r="I112" s="26">
        <v>48930</v>
      </c>
      <c r="J112" s="26">
        <f>SUMIFS(H:H, D:D, ExternalData!$D112, E:E, ExternalData!$E112, F:F, ExternalData!$F112, G:G, "&lt;="&amp;ExternalData!$G112)</f>
        <v>93640</v>
      </c>
      <c r="K112" s="27">
        <f>SUMIFS(I:I, D:D, ExternalData!$D112, E:E, ExternalData!$E112, F:F, ExternalData!$F112, G:G, "&lt;="&amp;ExternalData!$G112)</f>
        <v>560990</v>
      </c>
      <c r="L112" s="26">
        <f>ExternalData!$J112 + SUMIFS(H:H, D:D, ExternalData!$D112, E:E, ExternalData!$E112, F:F, ExternalData!$F112-1, G:G, "&gt;"&amp;ExternalData!$G112)</f>
        <v>93640</v>
      </c>
      <c r="M112" s="28">
        <f>ExternalData!$K112 + SUMIFS(I:I, D:D, ExternalData!$D112, E:E, ExternalData!$E112, F:F, ExternalData!$F112-1, G:G, "&gt;"&amp;ExternalData!$G112)</f>
        <v>560990</v>
      </c>
    </row>
    <row r="113" spans="1:13" x14ac:dyDescent="0.25">
      <c r="A113" s="29" t="s">
        <v>9</v>
      </c>
      <c r="B113" s="30" t="s">
        <v>10</v>
      </c>
      <c r="C113" s="30" t="s">
        <v>11</v>
      </c>
      <c r="D113" s="30" t="s">
        <v>12</v>
      </c>
      <c r="E113" s="30" t="s">
        <v>14</v>
      </c>
      <c r="F113" s="30">
        <v>2022</v>
      </c>
      <c r="G113" s="30">
        <v>1</v>
      </c>
      <c r="H113" s="30">
        <v>7000</v>
      </c>
      <c r="I113" s="31">
        <v>41950</v>
      </c>
      <c r="J113" s="31">
        <f>SUMIFS(H:H, D:D, ExternalData!$D113, E:E, ExternalData!$E113, F:F, ExternalData!$F113, G:G, "&lt;="&amp;ExternalData!$G113)</f>
        <v>7000</v>
      </c>
      <c r="K113" s="32">
        <f>SUMIFS(I:I, D:D, ExternalData!$D113, E:E, ExternalData!$E113, F:F, ExternalData!$F113, G:G, "&lt;="&amp;ExternalData!$G113)</f>
        <v>41950</v>
      </c>
      <c r="L113" s="31">
        <f>ExternalData!$J113 + SUMIFS(H:H, D:D, ExternalData!$D113, E:E, ExternalData!$E113, F:F, ExternalData!$F113-1, G:G, "&gt;"&amp;ExternalData!$G113)</f>
        <v>92150</v>
      </c>
      <c r="M113" s="33">
        <f>ExternalData!$K113 + SUMIFS(I:I, D:D, ExternalData!$D113, E:E, ExternalData!$E113, F:F, ExternalData!$F113-1, G:G, "&gt;"&amp;ExternalData!$G113)</f>
        <v>552070</v>
      </c>
    </row>
    <row r="114" spans="1:13" x14ac:dyDescent="0.25">
      <c r="A114" s="24" t="s">
        <v>9</v>
      </c>
      <c r="B114" s="25" t="s">
        <v>10</v>
      </c>
      <c r="C114" s="25" t="s">
        <v>11</v>
      </c>
      <c r="D114" s="25" t="s">
        <v>12</v>
      </c>
      <c r="E114" s="25" t="s">
        <v>14</v>
      </c>
      <c r="F114" s="25">
        <v>2022</v>
      </c>
      <c r="G114" s="25">
        <v>2</v>
      </c>
      <c r="H114" s="25">
        <v>7460</v>
      </c>
      <c r="I114" s="26">
        <v>44680</v>
      </c>
      <c r="J114" s="26">
        <f>SUMIFS(H:H, D:D, ExternalData!$D114, E:E, ExternalData!$E114, F:F, ExternalData!$F114, G:G, "&lt;="&amp;ExternalData!$G114)</f>
        <v>14460</v>
      </c>
      <c r="K114" s="27">
        <f>SUMIFS(I:I, D:D, ExternalData!$D114, E:E, ExternalData!$E114, F:F, ExternalData!$F114, G:G, "&lt;="&amp;ExternalData!$G114)</f>
        <v>86630</v>
      </c>
      <c r="L114" s="26">
        <f>ExternalData!$J114 + SUMIFS(H:H, D:D, ExternalData!$D114, E:E, ExternalData!$E114, F:F, ExternalData!$F114-1, G:G, "&gt;"&amp;ExternalData!$G114)</f>
        <v>92250</v>
      </c>
      <c r="M114" s="28">
        <f>ExternalData!$K114 + SUMIFS(I:I, D:D, ExternalData!$D114, E:E, ExternalData!$E114, F:F, ExternalData!$F114-1, G:G, "&gt;"&amp;ExternalData!$G114)</f>
        <v>552670</v>
      </c>
    </row>
    <row r="115" spans="1:13" x14ac:dyDescent="0.25">
      <c r="A115" s="29" t="s">
        <v>9</v>
      </c>
      <c r="B115" s="30" t="s">
        <v>10</v>
      </c>
      <c r="C115" s="30" t="s">
        <v>11</v>
      </c>
      <c r="D115" s="30" t="s">
        <v>12</v>
      </c>
      <c r="E115" s="30" t="s">
        <v>14</v>
      </c>
      <c r="F115" s="30">
        <v>2022</v>
      </c>
      <c r="G115" s="30">
        <v>3</v>
      </c>
      <c r="H115" s="30">
        <v>8030</v>
      </c>
      <c r="I115" s="31">
        <v>48110</v>
      </c>
      <c r="J115" s="31">
        <f>SUMIFS(H:H, D:D, ExternalData!$D115, E:E, ExternalData!$E115, F:F, ExternalData!$F115, G:G, "&lt;="&amp;ExternalData!$G115)</f>
        <v>22490</v>
      </c>
      <c r="K115" s="32">
        <f>SUMIFS(I:I, D:D, ExternalData!$D115, E:E, ExternalData!$E115, F:F, ExternalData!$F115, G:G, "&lt;="&amp;ExternalData!$G115)</f>
        <v>134740</v>
      </c>
      <c r="L115" s="31">
        <f>ExternalData!$J115 + SUMIFS(H:H, D:D, ExternalData!$D115, E:E, ExternalData!$E115, F:F, ExternalData!$F115-1, G:G, "&gt;"&amp;ExternalData!$G115)</f>
        <v>92820</v>
      </c>
      <c r="M115" s="33">
        <f>ExternalData!$K115 + SUMIFS(I:I, D:D, ExternalData!$D115, E:E, ExternalData!$E115, F:F, ExternalData!$F115-1, G:G, "&gt;"&amp;ExternalData!$G115)</f>
        <v>556120</v>
      </c>
    </row>
    <row r="116" spans="1:13" x14ac:dyDescent="0.25">
      <c r="A116" s="24" t="s">
        <v>9</v>
      </c>
      <c r="B116" s="25" t="s">
        <v>10</v>
      </c>
      <c r="C116" s="25" t="s">
        <v>11</v>
      </c>
      <c r="D116" s="25" t="s">
        <v>12</v>
      </c>
      <c r="E116" s="25" t="s">
        <v>14</v>
      </c>
      <c r="F116" s="25">
        <v>2022</v>
      </c>
      <c r="G116" s="25">
        <v>4</v>
      </c>
      <c r="H116" s="25">
        <v>6830</v>
      </c>
      <c r="I116" s="26">
        <v>40960</v>
      </c>
      <c r="J116" s="26">
        <f>SUMIFS(H:H, D:D, ExternalData!$D116, E:E, ExternalData!$E116, F:F, ExternalData!$F116, G:G, "&lt;="&amp;ExternalData!$G116)</f>
        <v>29320</v>
      </c>
      <c r="K116" s="27">
        <f>SUMIFS(I:I, D:D, ExternalData!$D116, E:E, ExternalData!$E116, F:F, ExternalData!$F116, G:G, "&lt;="&amp;ExternalData!$G116)</f>
        <v>175700</v>
      </c>
      <c r="L116" s="26">
        <f>ExternalData!$J116 + SUMIFS(H:H, D:D, ExternalData!$D116, E:E, ExternalData!$E116, F:F, ExternalData!$F116-1, G:G, "&gt;"&amp;ExternalData!$G116)</f>
        <v>90740</v>
      </c>
      <c r="M116" s="28">
        <f>ExternalData!$K116 + SUMIFS(I:I, D:D, ExternalData!$D116, E:E, ExternalData!$E116, F:F, ExternalData!$F116-1, G:G, "&gt;"&amp;ExternalData!$G116)</f>
        <v>543690</v>
      </c>
    </row>
    <row r="117" spans="1:13" x14ac:dyDescent="0.25">
      <c r="A117" s="29" t="s">
        <v>9</v>
      </c>
      <c r="B117" s="30" t="s">
        <v>10</v>
      </c>
      <c r="C117" s="30" t="s">
        <v>11</v>
      </c>
      <c r="D117" s="30" t="s">
        <v>12</v>
      </c>
      <c r="E117" s="30" t="s">
        <v>14</v>
      </c>
      <c r="F117" s="30">
        <v>2022</v>
      </c>
      <c r="G117" s="30">
        <v>5</v>
      </c>
      <c r="H117" s="30">
        <v>7390</v>
      </c>
      <c r="I117" s="31">
        <v>44290</v>
      </c>
      <c r="J117" s="31">
        <f>SUMIFS(H:H, D:D, ExternalData!$D117, E:E, ExternalData!$E117, F:F, ExternalData!$F117, G:G, "&lt;="&amp;ExternalData!$G117)</f>
        <v>36710</v>
      </c>
      <c r="K117" s="32">
        <f>SUMIFS(I:I, D:D, ExternalData!$D117, E:E, ExternalData!$E117, F:F, ExternalData!$F117, G:G, "&lt;="&amp;ExternalData!$G117)</f>
        <v>219990</v>
      </c>
      <c r="L117" s="31">
        <f>ExternalData!$J117 + SUMIFS(H:H, D:D, ExternalData!$D117, E:E, ExternalData!$E117, F:F, ExternalData!$F117-1, G:G, "&gt;"&amp;ExternalData!$G117)</f>
        <v>90640</v>
      </c>
      <c r="M117" s="33">
        <f>ExternalData!$K117 + SUMIFS(I:I, D:D, ExternalData!$D117, E:E, ExternalData!$E117, F:F, ExternalData!$F117-1, G:G, "&gt;"&amp;ExternalData!$G117)</f>
        <v>543090</v>
      </c>
    </row>
    <row r="118" spans="1:13" x14ac:dyDescent="0.25">
      <c r="A118" s="24" t="s">
        <v>9</v>
      </c>
      <c r="B118" s="25" t="s">
        <v>10</v>
      </c>
      <c r="C118" s="25" t="s">
        <v>11</v>
      </c>
      <c r="D118" s="25" t="s">
        <v>12</v>
      </c>
      <c r="E118" s="25" t="s">
        <v>14</v>
      </c>
      <c r="F118" s="25">
        <v>2022</v>
      </c>
      <c r="G118" s="25">
        <v>6</v>
      </c>
      <c r="H118" s="25">
        <v>7610</v>
      </c>
      <c r="I118" s="26">
        <v>45560</v>
      </c>
      <c r="J118" s="26">
        <f>SUMIFS(H:H, D:D, ExternalData!$D118, E:E, ExternalData!$E118, F:F, ExternalData!$F118, G:G, "&lt;="&amp;ExternalData!$G118)</f>
        <v>44320</v>
      </c>
      <c r="K118" s="27">
        <f>SUMIFS(I:I, D:D, ExternalData!$D118, E:E, ExternalData!$E118, F:F, ExternalData!$F118, G:G, "&lt;="&amp;ExternalData!$G118)</f>
        <v>265550</v>
      </c>
      <c r="L118" s="26">
        <f>ExternalData!$J118 + SUMIFS(H:H, D:D, ExternalData!$D118, E:E, ExternalData!$E118, F:F, ExternalData!$F118-1, G:G, "&gt;"&amp;ExternalData!$G118)</f>
        <v>90730</v>
      </c>
      <c r="M118" s="28">
        <f>ExternalData!$K118 + SUMIFS(I:I, D:D, ExternalData!$D118, E:E, ExternalData!$E118, F:F, ExternalData!$F118-1, G:G, "&gt;"&amp;ExternalData!$G118)</f>
        <v>543590</v>
      </c>
    </row>
    <row r="119" spans="1:13" x14ac:dyDescent="0.25">
      <c r="A119" s="29" t="s">
        <v>9</v>
      </c>
      <c r="B119" s="30" t="s">
        <v>10</v>
      </c>
      <c r="C119" s="30" t="s">
        <v>11</v>
      </c>
      <c r="D119" s="30" t="s">
        <v>12</v>
      </c>
      <c r="E119" s="30" t="s">
        <v>14</v>
      </c>
      <c r="F119" s="30">
        <v>2022</v>
      </c>
      <c r="G119" s="30">
        <v>7</v>
      </c>
      <c r="H119" s="30">
        <v>7030</v>
      </c>
      <c r="I119" s="31">
        <v>42120</v>
      </c>
      <c r="J119" s="31">
        <f>SUMIFS(H:H, D:D, ExternalData!$D119, E:E, ExternalData!$E119, F:F, ExternalData!$F119, G:G, "&lt;="&amp;ExternalData!$G119)</f>
        <v>51350</v>
      </c>
      <c r="K119" s="32">
        <f>SUMIFS(I:I, D:D, ExternalData!$D119, E:E, ExternalData!$E119, F:F, ExternalData!$F119, G:G, "&lt;="&amp;ExternalData!$G119)</f>
        <v>307670</v>
      </c>
      <c r="L119" s="31">
        <f>ExternalData!$J119 + SUMIFS(H:H, D:D, ExternalData!$D119, E:E, ExternalData!$E119, F:F, ExternalData!$F119-1, G:G, "&gt;"&amp;ExternalData!$G119)</f>
        <v>89560</v>
      </c>
      <c r="M119" s="33">
        <f>ExternalData!$K119 + SUMIFS(I:I, D:D, ExternalData!$D119, E:E, ExternalData!$E119, F:F, ExternalData!$F119-1, G:G, "&gt;"&amp;ExternalData!$G119)</f>
        <v>536610</v>
      </c>
    </row>
    <row r="120" spans="1:13" x14ac:dyDescent="0.25">
      <c r="A120" s="24" t="s">
        <v>9</v>
      </c>
      <c r="B120" s="25" t="s">
        <v>10</v>
      </c>
      <c r="C120" s="25" t="s">
        <v>11</v>
      </c>
      <c r="D120" s="25" t="s">
        <v>12</v>
      </c>
      <c r="E120" s="25" t="s">
        <v>14</v>
      </c>
      <c r="F120" s="25">
        <v>2022</v>
      </c>
      <c r="G120" s="25">
        <v>8</v>
      </c>
      <c r="H120" s="25">
        <v>5880</v>
      </c>
      <c r="I120" s="26">
        <v>35260</v>
      </c>
      <c r="J120" s="26">
        <f>SUMIFS(H:H, D:D, ExternalData!$D120, E:E, ExternalData!$E120, F:F, ExternalData!$F120, G:G, "&lt;="&amp;ExternalData!$G120)</f>
        <v>57230</v>
      </c>
      <c r="K120" s="27">
        <f>SUMIFS(I:I, D:D, ExternalData!$D120, E:E, ExternalData!$E120, F:F, ExternalData!$F120, G:G, "&lt;="&amp;ExternalData!$G120)</f>
        <v>342930</v>
      </c>
      <c r="L120" s="26">
        <f>ExternalData!$J120 + SUMIFS(H:H, D:D, ExternalData!$D120, E:E, ExternalData!$E120, F:F, ExternalData!$F120-1, G:G, "&gt;"&amp;ExternalData!$G120)</f>
        <v>87660</v>
      </c>
      <c r="M120" s="28">
        <f>ExternalData!$K120 + SUMIFS(I:I, D:D, ExternalData!$D120, E:E, ExternalData!$E120, F:F, ExternalData!$F120-1, G:G, "&gt;"&amp;ExternalData!$G120)</f>
        <v>525220</v>
      </c>
    </row>
    <row r="121" spans="1:13" x14ac:dyDescent="0.25">
      <c r="A121" s="29" t="s">
        <v>9</v>
      </c>
      <c r="B121" s="30" t="s">
        <v>10</v>
      </c>
      <c r="C121" s="30" t="s">
        <v>11</v>
      </c>
      <c r="D121" s="30" t="s">
        <v>12</v>
      </c>
      <c r="E121" s="30" t="s">
        <v>14</v>
      </c>
      <c r="F121" s="30">
        <v>2022</v>
      </c>
      <c r="G121" s="30">
        <v>9</v>
      </c>
      <c r="H121" s="30">
        <v>4800</v>
      </c>
      <c r="I121" s="31">
        <v>28730</v>
      </c>
      <c r="J121" s="31">
        <f>SUMIFS(H:H, D:D, ExternalData!$D121, E:E, ExternalData!$E121, F:F, ExternalData!$F121, G:G, "&lt;="&amp;ExternalData!$G121)</f>
        <v>62030</v>
      </c>
      <c r="K121" s="32">
        <f>SUMIFS(I:I, D:D, ExternalData!$D121, E:E, ExternalData!$E121, F:F, ExternalData!$F121, G:G, "&lt;="&amp;ExternalData!$G121)</f>
        <v>371660</v>
      </c>
      <c r="L121" s="31">
        <f>ExternalData!$J121 + SUMIFS(H:H, D:D, ExternalData!$D121, E:E, ExternalData!$E121, F:F, ExternalData!$F121-1, G:G, "&gt;"&amp;ExternalData!$G121)</f>
        <v>84970</v>
      </c>
      <c r="M121" s="33">
        <f>ExternalData!$K121 + SUMIFS(I:I, D:D, ExternalData!$D121, E:E, ExternalData!$E121, F:F, ExternalData!$F121-1, G:G, "&gt;"&amp;ExternalData!$G121)</f>
        <v>509090</v>
      </c>
    </row>
    <row r="122" spans="1:13" x14ac:dyDescent="0.25">
      <c r="A122" s="24" t="s">
        <v>9</v>
      </c>
      <c r="B122" s="25" t="s">
        <v>10</v>
      </c>
      <c r="C122" s="25" t="s">
        <v>11</v>
      </c>
      <c r="D122" s="25" t="s">
        <v>12</v>
      </c>
      <c r="E122" s="25" t="s">
        <v>14</v>
      </c>
      <c r="F122" s="25">
        <v>2022</v>
      </c>
      <c r="G122" s="25">
        <v>10</v>
      </c>
      <c r="H122" s="25">
        <v>3350</v>
      </c>
      <c r="I122" s="26">
        <v>20450</v>
      </c>
      <c r="J122" s="26">
        <f>SUMIFS(H:H, D:D, ExternalData!$D122, E:E, ExternalData!$E122, F:F, ExternalData!$F122, G:G, "&lt;="&amp;ExternalData!$G122)</f>
        <v>65380</v>
      </c>
      <c r="K122" s="27">
        <f>SUMIFS(I:I, D:D, ExternalData!$D122, E:E, ExternalData!$E122, F:F, ExternalData!$F122, G:G, "&lt;="&amp;ExternalData!$G122)</f>
        <v>392110</v>
      </c>
      <c r="L122" s="26">
        <f>ExternalData!$J122 + SUMIFS(H:H, D:D, ExternalData!$D122, E:E, ExternalData!$E122, F:F, ExternalData!$F122-1, G:G, "&gt;"&amp;ExternalData!$G122)</f>
        <v>80330</v>
      </c>
      <c r="M122" s="28">
        <f>ExternalData!$K122 + SUMIFS(I:I, D:D, ExternalData!$D122, E:E, ExternalData!$E122, F:F, ExternalData!$F122-1, G:G, "&gt;"&amp;ExternalData!$G122)</f>
        <v>481650</v>
      </c>
    </row>
    <row r="123" spans="1:13" x14ac:dyDescent="0.25">
      <c r="A123" s="29" t="s">
        <v>9</v>
      </c>
      <c r="B123" s="30" t="s">
        <v>10</v>
      </c>
      <c r="C123" s="30" t="s">
        <v>11</v>
      </c>
      <c r="D123" s="30" t="s">
        <v>12</v>
      </c>
      <c r="E123" s="30" t="s">
        <v>14</v>
      </c>
      <c r="F123" s="30">
        <v>2022</v>
      </c>
      <c r="G123" s="30">
        <v>11</v>
      </c>
      <c r="H123" s="30">
        <v>2210</v>
      </c>
      <c r="I123" s="31">
        <v>15180</v>
      </c>
      <c r="J123" s="31">
        <f>SUMIFS(H:H, D:D, ExternalData!$D123, E:E, ExternalData!$E123, F:F, ExternalData!$F123, G:G, "&lt;="&amp;ExternalData!$G123)</f>
        <v>67590</v>
      </c>
      <c r="K123" s="32">
        <f>SUMIFS(I:I, D:D, ExternalData!$D123, E:E, ExternalData!$E123, F:F, ExternalData!$F123, G:G, "&lt;="&amp;ExternalData!$G123)</f>
        <v>407290</v>
      </c>
      <c r="L123" s="31">
        <f>ExternalData!$J123 + SUMIFS(H:H, D:D, ExternalData!$D123, E:E, ExternalData!$E123, F:F, ExternalData!$F123-1, G:G, "&gt;"&amp;ExternalData!$G123)</f>
        <v>75760</v>
      </c>
      <c r="M123" s="33">
        <f>ExternalData!$K123 + SUMIFS(I:I, D:D, ExternalData!$D123, E:E, ExternalData!$E123, F:F, ExternalData!$F123-1, G:G, "&gt;"&amp;ExternalData!$G123)</f>
        <v>456220</v>
      </c>
    </row>
    <row r="124" spans="1:13" x14ac:dyDescent="0.25">
      <c r="A124" s="24" t="s">
        <v>9</v>
      </c>
      <c r="B124" s="25" t="s">
        <v>10</v>
      </c>
      <c r="C124" s="25" t="s">
        <v>11</v>
      </c>
      <c r="D124" s="25" t="s">
        <v>12</v>
      </c>
      <c r="E124" s="25" t="s">
        <v>14</v>
      </c>
      <c r="F124" s="25">
        <v>2022</v>
      </c>
      <c r="G124" s="25">
        <v>12</v>
      </c>
      <c r="H124" s="25">
        <v>1750</v>
      </c>
      <c r="I124" s="26">
        <v>12010</v>
      </c>
      <c r="J124" s="26">
        <f>SUMIFS(H:H, D:D, ExternalData!$D124, E:E, ExternalData!$E124, F:F, ExternalData!$F124, G:G, "&lt;="&amp;ExternalData!$G124)</f>
        <v>69340</v>
      </c>
      <c r="K124" s="27">
        <f>SUMIFS(I:I, D:D, ExternalData!$D124, E:E, ExternalData!$E124, F:F, ExternalData!$F124, G:G, "&lt;="&amp;ExternalData!$G124)</f>
        <v>419300</v>
      </c>
      <c r="L124" s="26">
        <f>ExternalData!$J124 + SUMIFS(H:H, D:D, ExternalData!$D124, E:E, ExternalData!$E124, F:F, ExternalData!$F124-1, G:G, "&gt;"&amp;ExternalData!$G124)</f>
        <v>69340</v>
      </c>
      <c r="M124" s="28">
        <f>ExternalData!$K124 + SUMIFS(I:I, D:D, ExternalData!$D124, E:E, ExternalData!$E124, F:F, ExternalData!$F124-1, G:G, "&gt;"&amp;ExternalData!$G124)</f>
        <v>419300</v>
      </c>
    </row>
    <row r="125" spans="1:13" x14ac:dyDescent="0.25">
      <c r="A125" s="29" t="s">
        <v>9</v>
      </c>
      <c r="B125" s="30" t="s">
        <v>10</v>
      </c>
      <c r="C125" s="30" t="s">
        <v>11</v>
      </c>
      <c r="D125" s="30" t="s">
        <v>12</v>
      </c>
      <c r="E125" s="30" t="s">
        <v>14</v>
      </c>
      <c r="F125" s="30">
        <v>2023</v>
      </c>
      <c r="G125" s="30">
        <v>1</v>
      </c>
      <c r="H125" s="30">
        <v>4310</v>
      </c>
      <c r="I125" s="31">
        <v>29820</v>
      </c>
      <c r="J125" s="31">
        <f>SUMIFS(H:H, D:D, ExternalData!$D125, E:E, ExternalData!$E125, F:F, ExternalData!$F125, G:G, "&lt;="&amp;ExternalData!$G125)</f>
        <v>4310</v>
      </c>
      <c r="K125" s="32">
        <f>SUMIFS(I:I, D:D, ExternalData!$D125, E:E, ExternalData!$E125, F:F, ExternalData!$F125, G:G, "&lt;="&amp;ExternalData!$G125)</f>
        <v>29820</v>
      </c>
      <c r="L125" s="31">
        <f>ExternalData!$J125 + SUMIFS(H:H, D:D, ExternalData!$D125, E:E, ExternalData!$E125, F:F, ExternalData!$F125-1, G:G, "&gt;"&amp;ExternalData!$G125)</f>
        <v>66650</v>
      </c>
      <c r="M125" s="33">
        <f>ExternalData!$K125 + SUMIFS(I:I, D:D, ExternalData!$D125, E:E, ExternalData!$E125, F:F, ExternalData!$F125-1, G:G, "&gt;"&amp;ExternalData!$G125)</f>
        <v>407170</v>
      </c>
    </row>
    <row r="126" spans="1:13" x14ac:dyDescent="0.25">
      <c r="A126" s="24" t="s">
        <v>9</v>
      </c>
      <c r="B126" s="25" t="s">
        <v>10</v>
      </c>
      <c r="C126" s="25" t="s">
        <v>11</v>
      </c>
      <c r="D126" s="25" t="s">
        <v>12</v>
      </c>
      <c r="E126" s="25" t="s">
        <v>14</v>
      </c>
      <c r="F126" s="25">
        <v>2023</v>
      </c>
      <c r="G126" s="25">
        <v>2</v>
      </c>
      <c r="H126" s="25">
        <v>5570</v>
      </c>
      <c r="I126" s="26">
        <v>38540</v>
      </c>
      <c r="J126" s="26">
        <f>SUMIFS(H:H, D:D, ExternalData!$D126, E:E, ExternalData!$E126, F:F, ExternalData!$F126, G:G, "&lt;="&amp;ExternalData!$G126)</f>
        <v>9880</v>
      </c>
      <c r="K126" s="27">
        <f>SUMIFS(I:I, D:D, ExternalData!$D126, E:E, ExternalData!$E126, F:F, ExternalData!$F126, G:G, "&lt;="&amp;ExternalData!$G126)</f>
        <v>68360</v>
      </c>
      <c r="L126" s="26">
        <f>ExternalData!$J126 + SUMIFS(H:H, D:D, ExternalData!$D126, E:E, ExternalData!$E126, F:F, ExternalData!$F126-1, G:G, "&gt;"&amp;ExternalData!$G126)</f>
        <v>64760</v>
      </c>
      <c r="M126" s="28">
        <f>ExternalData!$K126 + SUMIFS(I:I, D:D, ExternalData!$D126, E:E, ExternalData!$E126, F:F, ExternalData!$F126-1, G:G, "&gt;"&amp;ExternalData!$G126)</f>
        <v>401030</v>
      </c>
    </row>
    <row r="127" spans="1:13" x14ac:dyDescent="0.25">
      <c r="A127" s="29" t="s">
        <v>9</v>
      </c>
      <c r="B127" s="30" t="s">
        <v>10</v>
      </c>
      <c r="C127" s="30" t="s">
        <v>11</v>
      </c>
      <c r="D127" s="30" t="s">
        <v>12</v>
      </c>
      <c r="E127" s="30" t="s">
        <v>14</v>
      </c>
      <c r="F127" s="30">
        <v>2023</v>
      </c>
      <c r="G127" s="30">
        <v>3</v>
      </c>
      <c r="H127" s="30">
        <v>5790</v>
      </c>
      <c r="I127" s="31">
        <v>40100</v>
      </c>
      <c r="J127" s="31">
        <f>SUMIFS(H:H, D:D, ExternalData!$D127, E:E, ExternalData!$E127, F:F, ExternalData!$F127, G:G, "&lt;="&amp;ExternalData!$G127)</f>
        <v>15670</v>
      </c>
      <c r="K127" s="32">
        <f>SUMIFS(I:I, D:D, ExternalData!$D127, E:E, ExternalData!$E127, F:F, ExternalData!$F127, G:G, "&lt;="&amp;ExternalData!$G127)</f>
        <v>108460</v>
      </c>
      <c r="L127" s="31">
        <f>ExternalData!$J127 + SUMIFS(H:H, D:D, ExternalData!$D127, E:E, ExternalData!$E127, F:F, ExternalData!$F127-1, G:G, "&gt;"&amp;ExternalData!$G127)</f>
        <v>62520</v>
      </c>
      <c r="M127" s="33">
        <f>ExternalData!$K127 + SUMIFS(I:I, D:D, ExternalData!$D127, E:E, ExternalData!$E127, F:F, ExternalData!$F127-1, G:G, "&gt;"&amp;ExternalData!$G127)</f>
        <v>393020</v>
      </c>
    </row>
    <row r="128" spans="1:13" x14ac:dyDescent="0.25">
      <c r="A128" s="24" t="s">
        <v>9</v>
      </c>
      <c r="B128" s="25" t="s">
        <v>10</v>
      </c>
      <c r="C128" s="25" t="s">
        <v>11</v>
      </c>
      <c r="D128" s="25" t="s">
        <v>12</v>
      </c>
      <c r="E128" s="25" t="s">
        <v>15</v>
      </c>
      <c r="F128" s="25">
        <v>2018</v>
      </c>
      <c r="G128" s="25">
        <v>1</v>
      </c>
      <c r="H128" s="25">
        <v>6920</v>
      </c>
      <c r="I128" s="26">
        <v>37540</v>
      </c>
      <c r="J128" s="26">
        <f>SUMIFS(H:H, D:D, ExternalData!$D128, E:E, ExternalData!$E128, F:F, ExternalData!$F128, G:G, "&lt;="&amp;ExternalData!$G128)</f>
        <v>6920</v>
      </c>
      <c r="K128" s="27">
        <f>SUMIFS(I:I, D:D, ExternalData!$D128, E:E, ExternalData!$E128, F:F, ExternalData!$F128, G:G, "&lt;="&amp;ExternalData!$G128)</f>
        <v>37540</v>
      </c>
      <c r="L128" s="26">
        <f>ExternalData!$J128 + SUMIFS(H:H, D:D, ExternalData!$D128, E:E, ExternalData!$E128, F:F, ExternalData!$F128-1, G:G, "&gt;"&amp;ExternalData!$G128)</f>
        <v>6920</v>
      </c>
      <c r="M128" s="28">
        <f>ExternalData!$K128 + SUMIFS(I:I, D:D, ExternalData!$D128, E:E, ExternalData!$E128, F:F, ExternalData!$F128-1, G:G, "&gt;"&amp;ExternalData!$G128)</f>
        <v>37540</v>
      </c>
    </row>
    <row r="129" spans="1:13" x14ac:dyDescent="0.25">
      <c r="A129" s="29" t="s">
        <v>9</v>
      </c>
      <c r="B129" s="30" t="s">
        <v>10</v>
      </c>
      <c r="C129" s="30" t="s">
        <v>11</v>
      </c>
      <c r="D129" s="30" t="s">
        <v>12</v>
      </c>
      <c r="E129" s="30" t="s">
        <v>15</v>
      </c>
      <c r="F129" s="30">
        <v>2018</v>
      </c>
      <c r="G129" s="30">
        <v>2</v>
      </c>
      <c r="H129" s="30">
        <v>6790</v>
      </c>
      <c r="I129" s="31">
        <v>36850</v>
      </c>
      <c r="J129" s="31">
        <f>SUMIFS(H:H, D:D, ExternalData!$D129, E:E, ExternalData!$E129, F:F, ExternalData!$F129, G:G, "&lt;="&amp;ExternalData!$G129)</f>
        <v>13710</v>
      </c>
      <c r="K129" s="32">
        <f>SUMIFS(I:I, D:D, ExternalData!$D129, E:E, ExternalData!$E129, F:F, ExternalData!$F129, G:G, "&lt;="&amp;ExternalData!$G129)</f>
        <v>74390</v>
      </c>
      <c r="L129" s="31">
        <f>ExternalData!$J129 + SUMIFS(H:H, D:D, ExternalData!$D129, E:E, ExternalData!$E129, F:F, ExternalData!$F129-1, G:G, "&gt;"&amp;ExternalData!$G129)</f>
        <v>13710</v>
      </c>
      <c r="M129" s="33">
        <f>ExternalData!$K129 + SUMIFS(I:I, D:D, ExternalData!$D129, E:E, ExternalData!$E129, F:F, ExternalData!$F129-1, G:G, "&gt;"&amp;ExternalData!$G129)</f>
        <v>74390</v>
      </c>
    </row>
    <row r="130" spans="1:13" x14ac:dyDescent="0.25">
      <c r="A130" s="24" t="s">
        <v>9</v>
      </c>
      <c r="B130" s="25" t="s">
        <v>10</v>
      </c>
      <c r="C130" s="25" t="s">
        <v>11</v>
      </c>
      <c r="D130" s="25" t="s">
        <v>12</v>
      </c>
      <c r="E130" s="25" t="s">
        <v>15</v>
      </c>
      <c r="F130" s="25">
        <v>2018</v>
      </c>
      <c r="G130" s="25">
        <v>3</v>
      </c>
      <c r="H130" s="25">
        <v>8100</v>
      </c>
      <c r="I130" s="26">
        <v>43940</v>
      </c>
      <c r="J130" s="26">
        <f>SUMIFS(H:H, D:D, ExternalData!$D130, E:E, ExternalData!$E130, F:F, ExternalData!$F130, G:G, "&lt;="&amp;ExternalData!$G130)</f>
        <v>21810</v>
      </c>
      <c r="K130" s="27">
        <f>SUMIFS(I:I, D:D, ExternalData!$D130, E:E, ExternalData!$E130, F:F, ExternalData!$F130, G:G, "&lt;="&amp;ExternalData!$G130)</f>
        <v>118330</v>
      </c>
      <c r="L130" s="26">
        <f>ExternalData!$J130 + SUMIFS(H:H, D:D, ExternalData!$D130, E:E, ExternalData!$E130, F:F, ExternalData!$F130-1, G:G, "&gt;"&amp;ExternalData!$G130)</f>
        <v>21810</v>
      </c>
      <c r="M130" s="28">
        <f>ExternalData!$K130 + SUMIFS(I:I, D:D, ExternalData!$D130, E:E, ExternalData!$E130, F:F, ExternalData!$F130-1, G:G, "&gt;"&amp;ExternalData!$G130)</f>
        <v>118330</v>
      </c>
    </row>
    <row r="131" spans="1:13" x14ac:dyDescent="0.25">
      <c r="A131" s="29" t="s">
        <v>9</v>
      </c>
      <c r="B131" s="30" t="s">
        <v>10</v>
      </c>
      <c r="C131" s="30" t="s">
        <v>11</v>
      </c>
      <c r="D131" s="30" t="s">
        <v>12</v>
      </c>
      <c r="E131" s="30" t="s">
        <v>15</v>
      </c>
      <c r="F131" s="30">
        <v>2018</v>
      </c>
      <c r="G131" s="30">
        <v>4</v>
      </c>
      <c r="H131" s="30">
        <v>5200</v>
      </c>
      <c r="I131" s="31">
        <v>28230</v>
      </c>
      <c r="J131" s="31">
        <f>SUMIFS(H:H, D:D, ExternalData!$D131, E:E, ExternalData!$E131, F:F, ExternalData!$F131, G:G, "&lt;="&amp;ExternalData!$G131)</f>
        <v>27010</v>
      </c>
      <c r="K131" s="32">
        <f>SUMIFS(I:I, D:D, ExternalData!$D131, E:E, ExternalData!$E131, F:F, ExternalData!$F131, G:G, "&lt;="&amp;ExternalData!$G131)</f>
        <v>146560</v>
      </c>
      <c r="L131" s="31">
        <f>ExternalData!$J131 + SUMIFS(H:H, D:D, ExternalData!$D131, E:E, ExternalData!$E131, F:F, ExternalData!$F131-1, G:G, "&gt;"&amp;ExternalData!$G131)</f>
        <v>27010</v>
      </c>
      <c r="M131" s="33">
        <f>ExternalData!$K131 + SUMIFS(I:I, D:D, ExternalData!$D131, E:E, ExternalData!$E131, F:F, ExternalData!$F131-1, G:G, "&gt;"&amp;ExternalData!$G131)</f>
        <v>146560</v>
      </c>
    </row>
    <row r="132" spans="1:13" x14ac:dyDescent="0.25">
      <c r="A132" s="24" t="s">
        <v>9</v>
      </c>
      <c r="B132" s="25" t="s">
        <v>10</v>
      </c>
      <c r="C132" s="25" t="s">
        <v>11</v>
      </c>
      <c r="D132" s="25" t="s">
        <v>12</v>
      </c>
      <c r="E132" s="25" t="s">
        <v>15</v>
      </c>
      <c r="F132" s="25">
        <v>2018</v>
      </c>
      <c r="G132" s="25">
        <v>5</v>
      </c>
      <c r="H132" s="25">
        <v>6630</v>
      </c>
      <c r="I132" s="26">
        <v>35970</v>
      </c>
      <c r="J132" s="26">
        <f>SUMIFS(H:H, D:D, ExternalData!$D132, E:E, ExternalData!$E132, F:F, ExternalData!$F132, G:G, "&lt;="&amp;ExternalData!$G132)</f>
        <v>33640</v>
      </c>
      <c r="K132" s="27">
        <f>SUMIFS(I:I, D:D, ExternalData!$D132, E:E, ExternalData!$E132, F:F, ExternalData!$F132, G:G, "&lt;="&amp;ExternalData!$G132)</f>
        <v>182530</v>
      </c>
      <c r="L132" s="26">
        <f>ExternalData!$J132 + SUMIFS(H:H, D:D, ExternalData!$D132, E:E, ExternalData!$E132, F:F, ExternalData!$F132-1, G:G, "&gt;"&amp;ExternalData!$G132)</f>
        <v>33640</v>
      </c>
      <c r="M132" s="28">
        <f>ExternalData!$K132 + SUMIFS(I:I, D:D, ExternalData!$D132, E:E, ExternalData!$E132, F:F, ExternalData!$F132-1, G:G, "&gt;"&amp;ExternalData!$G132)</f>
        <v>182530</v>
      </c>
    </row>
    <row r="133" spans="1:13" x14ac:dyDescent="0.25">
      <c r="A133" s="29" t="s">
        <v>9</v>
      </c>
      <c r="B133" s="30" t="s">
        <v>10</v>
      </c>
      <c r="C133" s="30" t="s">
        <v>11</v>
      </c>
      <c r="D133" s="30" t="s">
        <v>12</v>
      </c>
      <c r="E133" s="30" t="s">
        <v>15</v>
      </c>
      <c r="F133" s="30">
        <v>2018</v>
      </c>
      <c r="G133" s="30">
        <v>6</v>
      </c>
      <c r="H133" s="30">
        <v>7450</v>
      </c>
      <c r="I133" s="31">
        <v>40430</v>
      </c>
      <c r="J133" s="31">
        <f>SUMIFS(H:H, D:D, ExternalData!$D133, E:E, ExternalData!$E133, F:F, ExternalData!$F133, G:G, "&lt;="&amp;ExternalData!$G133)</f>
        <v>41090</v>
      </c>
      <c r="K133" s="32">
        <f>SUMIFS(I:I, D:D, ExternalData!$D133, E:E, ExternalData!$E133, F:F, ExternalData!$F133, G:G, "&lt;="&amp;ExternalData!$G133)</f>
        <v>222960</v>
      </c>
      <c r="L133" s="31">
        <f>ExternalData!$J133 + SUMIFS(H:H, D:D, ExternalData!$D133, E:E, ExternalData!$E133, F:F, ExternalData!$F133-1, G:G, "&gt;"&amp;ExternalData!$G133)</f>
        <v>41090</v>
      </c>
      <c r="M133" s="33">
        <f>ExternalData!$K133 + SUMIFS(I:I, D:D, ExternalData!$D133, E:E, ExternalData!$E133, F:F, ExternalData!$F133-1, G:G, "&gt;"&amp;ExternalData!$G133)</f>
        <v>222960</v>
      </c>
    </row>
    <row r="134" spans="1:13" x14ac:dyDescent="0.25">
      <c r="A134" s="24" t="s">
        <v>9</v>
      </c>
      <c r="B134" s="25" t="s">
        <v>10</v>
      </c>
      <c r="C134" s="25" t="s">
        <v>11</v>
      </c>
      <c r="D134" s="25" t="s">
        <v>12</v>
      </c>
      <c r="E134" s="25" t="s">
        <v>15</v>
      </c>
      <c r="F134" s="25">
        <v>2018</v>
      </c>
      <c r="G134" s="25">
        <v>7</v>
      </c>
      <c r="H134" s="25">
        <v>4090</v>
      </c>
      <c r="I134" s="26">
        <v>22180</v>
      </c>
      <c r="J134" s="26">
        <f>SUMIFS(H:H, D:D, ExternalData!$D134, E:E, ExternalData!$E134, F:F, ExternalData!$F134, G:G, "&lt;="&amp;ExternalData!$G134)</f>
        <v>45180</v>
      </c>
      <c r="K134" s="27">
        <f>SUMIFS(I:I, D:D, ExternalData!$D134, E:E, ExternalData!$E134, F:F, ExternalData!$F134, G:G, "&lt;="&amp;ExternalData!$G134)</f>
        <v>245140</v>
      </c>
      <c r="L134" s="26">
        <f>ExternalData!$J134 + SUMIFS(H:H, D:D, ExternalData!$D134, E:E, ExternalData!$E134, F:F, ExternalData!$F134-1, G:G, "&gt;"&amp;ExternalData!$G134)</f>
        <v>45180</v>
      </c>
      <c r="M134" s="28">
        <f>ExternalData!$K134 + SUMIFS(I:I, D:D, ExternalData!$D134, E:E, ExternalData!$E134, F:F, ExternalData!$F134-1, G:G, "&gt;"&amp;ExternalData!$G134)</f>
        <v>245140</v>
      </c>
    </row>
    <row r="135" spans="1:13" x14ac:dyDescent="0.25">
      <c r="A135" s="29" t="s">
        <v>9</v>
      </c>
      <c r="B135" s="30" t="s">
        <v>10</v>
      </c>
      <c r="C135" s="30" t="s">
        <v>11</v>
      </c>
      <c r="D135" s="30" t="s">
        <v>12</v>
      </c>
      <c r="E135" s="30" t="s">
        <v>15</v>
      </c>
      <c r="F135" s="30">
        <v>2018</v>
      </c>
      <c r="G135" s="30">
        <v>8</v>
      </c>
      <c r="H135" s="30">
        <v>3820</v>
      </c>
      <c r="I135" s="31">
        <v>20770</v>
      </c>
      <c r="J135" s="31">
        <f>SUMIFS(H:H, D:D, ExternalData!$D135, E:E, ExternalData!$E135, F:F, ExternalData!$F135, G:G, "&lt;="&amp;ExternalData!$G135)</f>
        <v>49000</v>
      </c>
      <c r="K135" s="32">
        <f>SUMIFS(I:I, D:D, ExternalData!$D135, E:E, ExternalData!$E135, F:F, ExternalData!$F135, G:G, "&lt;="&amp;ExternalData!$G135)</f>
        <v>265910</v>
      </c>
      <c r="L135" s="31">
        <f>ExternalData!$J135 + SUMIFS(H:H, D:D, ExternalData!$D135, E:E, ExternalData!$E135, F:F, ExternalData!$F135-1, G:G, "&gt;"&amp;ExternalData!$G135)</f>
        <v>49000</v>
      </c>
      <c r="M135" s="33">
        <f>ExternalData!$K135 + SUMIFS(I:I, D:D, ExternalData!$D135, E:E, ExternalData!$E135, F:F, ExternalData!$F135-1, G:G, "&gt;"&amp;ExternalData!$G135)</f>
        <v>265910</v>
      </c>
    </row>
    <row r="136" spans="1:13" x14ac:dyDescent="0.25">
      <c r="A136" s="24" t="s">
        <v>9</v>
      </c>
      <c r="B136" s="25" t="s">
        <v>10</v>
      </c>
      <c r="C136" s="25" t="s">
        <v>11</v>
      </c>
      <c r="D136" s="25" t="s">
        <v>12</v>
      </c>
      <c r="E136" s="25" t="s">
        <v>15</v>
      </c>
      <c r="F136" s="25">
        <v>2018</v>
      </c>
      <c r="G136" s="25">
        <v>9</v>
      </c>
      <c r="H136" s="25">
        <v>6120</v>
      </c>
      <c r="I136" s="26">
        <v>33200</v>
      </c>
      <c r="J136" s="26">
        <f>SUMIFS(H:H, D:D, ExternalData!$D136, E:E, ExternalData!$E136, F:F, ExternalData!$F136, G:G, "&lt;="&amp;ExternalData!$G136)</f>
        <v>55120</v>
      </c>
      <c r="K136" s="27">
        <f>SUMIFS(I:I, D:D, ExternalData!$D136, E:E, ExternalData!$E136, F:F, ExternalData!$F136, G:G, "&lt;="&amp;ExternalData!$G136)</f>
        <v>299110</v>
      </c>
      <c r="L136" s="26">
        <f>ExternalData!$J136 + SUMIFS(H:H, D:D, ExternalData!$D136, E:E, ExternalData!$E136, F:F, ExternalData!$F136-1, G:G, "&gt;"&amp;ExternalData!$G136)</f>
        <v>55120</v>
      </c>
      <c r="M136" s="28">
        <f>ExternalData!$K136 + SUMIFS(I:I, D:D, ExternalData!$D136, E:E, ExternalData!$E136, F:F, ExternalData!$F136-1, G:G, "&gt;"&amp;ExternalData!$G136)</f>
        <v>299110</v>
      </c>
    </row>
    <row r="137" spans="1:13" x14ac:dyDescent="0.25">
      <c r="A137" s="29" t="s">
        <v>9</v>
      </c>
      <c r="B137" s="30" t="s">
        <v>10</v>
      </c>
      <c r="C137" s="30" t="s">
        <v>11</v>
      </c>
      <c r="D137" s="30" t="s">
        <v>12</v>
      </c>
      <c r="E137" s="30" t="s">
        <v>15</v>
      </c>
      <c r="F137" s="30">
        <v>2018</v>
      </c>
      <c r="G137" s="30">
        <v>10</v>
      </c>
      <c r="H137" s="30">
        <v>6160</v>
      </c>
      <c r="I137" s="31">
        <v>33480</v>
      </c>
      <c r="J137" s="31">
        <f>SUMIFS(H:H, D:D, ExternalData!$D137, E:E, ExternalData!$E137, F:F, ExternalData!$F137, G:G, "&lt;="&amp;ExternalData!$G137)</f>
        <v>61280</v>
      </c>
      <c r="K137" s="32">
        <f>SUMIFS(I:I, D:D, ExternalData!$D137, E:E, ExternalData!$E137, F:F, ExternalData!$F137, G:G, "&lt;="&amp;ExternalData!$G137)</f>
        <v>332590</v>
      </c>
      <c r="L137" s="31">
        <f>ExternalData!$J137 + SUMIFS(H:H, D:D, ExternalData!$D137, E:E, ExternalData!$E137, F:F, ExternalData!$F137-1, G:G, "&gt;"&amp;ExternalData!$G137)</f>
        <v>61280</v>
      </c>
      <c r="M137" s="33">
        <f>ExternalData!$K137 + SUMIFS(I:I, D:D, ExternalData!$D137, E:E, ExternalData!$E137, F:F, ExternalData!$F137-1, G:G, "&gt;"&amp;ExternalData!$G137)</f>
        <v>332590</v>
      </c>
    </row>
    <row r="138" spans="1:13" x14ac:dyDescent="0.25">
      <c r="A138" s="24" t="s">
        <v>9</v>
      </c>
      <c r="B138" s="25" t="s">
        <v>10</v>
      </c>
      <c r="C138" s="25" t="s">
        <v>11</v>
      </c>
      <c r="D138" s="25" t="s">
        <v>12</v>
      </c>
      <c r="E138" s="25" t="s">
        <v>15</v>
      </c>
      <c r="F138" s="25">
        <v>2018</v>
      </c>
      <c r="G138" s="25">
        <v>11</v>
      </c>
      <c r="H138" s="25">
        <v>7020</v>
      </c>
      <c r="I138" s="26">
        <v>38120</v>
      </c>
      <c r="J138" s="26">
        <f>SUMIFS(H:H, D:D, ExternalData!$D138, E:E, ExternalData!$E138, F:F, ExternalData!$F138, G:G, "&lt;="&amp;ExternalData!$G138)</f>
        <v>68300</v>
      </c>
      <c r="K138" s="27">
        <f>SUMIFS(I:I, D:D, ExternalData!$D138, E:E, ExternalData!$E138, F:F, ExternalData!$F138, G:G, "&lt;="&amp;ExternalData!$G138)</f>
        <v>370710</v>
      </c>
      <c r="L138" s="26">
        <f>ExternalData!$J138 + SUMIFS(H:H, D:D, ExternalData!$D138, E:E, ExternalData!$E138, F:F, ExternalData!$F138-1, G:G, "&gt;"&amp;ExternalData!$G138)</f>
        <v>68300</v>
      </c>
      <c r="M138" s="28">
        <f>ExternalData!$K138 + SUMIFS(I:I, D:D, ExternalData!$D138, E:E, ExternalData!$E138, F:F, ExternalData!$F138-1, G:G, "&gt;"&amp;ExternalData!$G138)</f>
        <v>370710</v>
      </c>
    </row>
    <row r="139" spans="1:13" x14ac:dyDescent="0.25">
      <c r="A139" s="29" t="s">
        <v>9</v>
      </c>
      <c r="B139" s="30" t="s">
        <v>10</v>
      </c>
      <c r="C139" s="30" t="s">
        <v>11</v>
      </c>
      <c r="D139" s="30" t="s">
        <v>12</v>
      </c>
      <c r="E139" s="30" t="s">
        <v>15</v>
      </c>
      <c r="F139" s="30">
        <v>2018</v>
      </c>
      <c r="G139" s="30">
        <v>12</v>
      </c>
      <c r="H139" s="30">
        <v>5440</v>
      </c>
      <c r="I139" s="31">
        <v>29540</v>
      </c>
      <c r="J139" s="31">
        <f>SUMIFS(H:H, D:D, ExternalData!$D139, E:E, ExternalData!$E139, F:F, ExternalData!$F139, G:G, "&lt;="&amp;ExternalData!$G139)</f>
        <v>73740</v>
      </c>
      <c r="K139" s="32">
        <f>SUMIFS(I:I, D:D, ExternalData!$D139, E:E, ExternalData!$E139, F:F, ExternalData!$F139, G:G, "&lt;="&amp;ExternalData!$G139)</f>
        <v>400250</v>
      </c>
      <c r="L139" s="31">
        <f>ExternalData!$J139 + SUMIFS(H:H, D:D, ExternalData!$D139, E:E, ExternalData!$E139, F:F, ExternalData!$F139-1, G:G, "&gt;"&amp;ExternalData!$G139)</f>
        <v>73740</v>
      </c>
      <c r="M139" s="33">
        <f>ExternalData!$K139 + SUMIFS(I:I, D:D, ExternalData!$D139, E:E, ExternalData!$E139, F:F, ExternalData!$F139-1, G:G, "&gt;"&amp;ExternalData!$G139)</f>
        <v>400250</v>
      </c>
    </row>
    <row r="140" spans="1:13" x14ac:dyDescent="0.25">
      <c r="A140" s="24" t="s">
        <v>9</v>
      </c>
      <c r="B140" s="25" t="s">
        <v>10</v>
      </c>
      <c r="C140" s="25" t="s">
        <v>11</v>
      </c>
      <c r="D140" s="25" t="s">
        <v>12</v>
      </c>
      <c r="E140" s="25" t="s">
        <v>15</v>
      </c>
      <c r="F140" s="25">
        <v>2019</v>
      </c>
      <c r="G140" s="25">
        <v>1</v>
      </c>
      <c r="H140" s="25">
        <v>6830</v>
      </c>
      <c r="I140" s="26">
        <v>40910</v>
      </c>
      <c r="J140" s="26">
        <f>SUMIFS(H:H, D:D, ExternalData!$D140, E:E, ExternalData!$E140, F:F, ExternalData!$F140, G:G, "&lt;="&amp;ExternalData!$G140)</f>
        <v>6830</v>
      </c>
      <c r="K140" s="27">
        <f>SUMIFS(I:I, D:D, ExternalData!$D140, E:E, ExternalData!$E140, F:F, ExternalData!$F140, G:G, "&lt;="&amp;ExternalData!$G140)</f>
        <v>40910</v>
      </c>
      <c r="L140" s="26">
        <f>ExternalData!$J140 + SUMIFS(H:H, D:D, ExternalData!$D140, E:E, ExternalData!$E140, F:F, ExternalData!$F140-1, G:G, "&gt;"&amp;ExternalData!$G140)</f>
        <v>73650</v>
      </c>
      <c r="M140" s="28">
        <f>ExternalData!$K140 + SUMIFS(I:I, D:D, ExternalData!$D140, E:E, ExternalData!$E140, F:F, ExternalData!$F140-1, G:G, "&gt;"&amp;ExternalData!$G140)</f>
        <v>403620</v>
      </c>
    </row>
    <row r="141" spans="1:13" x14ac:dyDescent="0.25">
      <c r="A141" s="29" t="s">
        <v>9</v>
      </c>
      <c r="B141" s="30" t="s">
        <v>10</v>
      </c>
      <c r="C141" s="30" t="s">
        <v>11</v>
      </c>
      <c r="D141" s="30" t="s">
        <v>12</v>
      </c>
      <c r="E141" s="30" t="s">
        <v>15</v>
      </c>
      <c r="F141" s="30">
        <v>2019</v>
      </c>
      <c r="G141" s="30">
        <v>2</v>
      </c>
      <c r="H141" s="30">
        <v>5020</v>
      </c>
      <c r="I141" s="31">
        <v>30010</v>
      </c>
      <c r="J141" s="31">
        <f>SUMIFS(H:H, D:D, ExternalData!$D141, E:E, ExternalData!$E141, F:F, ExternalData!$F141, G:G, "&lt;="&amp;ExternalData!$G141)</f>
        <v>11850</v>
      </c>
      <c r="K141" s="32">
        <f>SUMIFS(I:I, D:D, ExternalData!$D141, E:E, ExternalData!$E141, F:F, ExternalData!$F141, G:G, "&lt;="&amp;ExternalData!$G141)</f>
        <v>70920</v>
      </c>
      <c r="L141" s="31">
        <f>ExternalData!$J141 + SUMIFS(H:H, D:D, ExternalData!$D141, E:E, ExternalData!$E141, F:F, ExternalData!$F141-1, G:G, "&gt;"&amp;ExternalData!$G141)</f>
        <v>71880</v>
      </c>
      <c r="M141" s="33">
        <f>ExternalData!$K141 + SUMIFS(I:I, D:D, ExternalData!$D141, E:E, ExternalData!$E141, F:F, ExternalData!$F141-1, G:G, "&gt;"&amp;ExternalData!$G141)</f>
        <v>396780</v>
      </c>
    </row>
    <row r="142" spans="1:13" x14ac:dyDescent="0.25">
      <c r="A142" s="24" t="s">
        <v>9</v>
      </c>
      <c r="B142" s="25" t="s">
        <v>10</v>
      </c>
      <c r="C142" s="25" t="s">
        <v>11</v>
      </c>
      <c r="D142" s="25" t="s">
        <v>12</v>
      </c>
      <c r="E142" s="25" t="s">
        <v>15</v>
      </c>
      <c r="F142" s="25">
        <v>2019</v>
      </c>
      <c r="G142" s="25">
        <v>3</v>
      </c>
      <c r="H142" s="25">
        <v>5120</v>
      </c>
      <c r="I142" s="26">
        <v>30660</v>
      </c>
      <c r="J142" s="26">
        <f>SUMIFS(H:H, D:D, ExternalData!$D142, E:E, ExternalData!$E142, F:F, ExternalData!$F142, G:G, "&lt;="&amp;ExternalData!$G142)</f>
        <v>16970</v>
      </c>
      <c r="K142" s="27">
        <f>SUMIFS(I:I, D:D, ExternalData!$D142, E:E, ExternalData!$E142, F:F, ExternalData!$F142, G:G, "&lt;="&amp;ExternalData!$G142)</f>
        <v>101580</v>
      </c>
      <c r="L142" s="26">
        <f>ExternalData!$J142 + SUMIFS(H:H, D:D, ExternalData!$D142, E:E, ExternalData!$E142, F:F, ExternalData!$F142-1, G:G, "&gt;"&amp;ExternalData!$G142)</f>
        <v>68900</v>
      </c>
      <c r="M142" s="28">
        <f>ExternalData!$K142 + SUMIFS(I:I, D:D, ExternalData!$D142, E:E, ExternalData!$E142, F:F, ExternalData!$F142-1, G:G, "&gt;"&amp;ExternalData!$G142)</f>
        <v>383500</v>
      </c>
    </row>
    <row r="143" spans="1:13" x14ac:dyDescent="0.25">
      <c r="A143" s="29" t="s">
        <v>9</v>
      </c>
      <c r="B143" s="30" t="s">
        <v>10</v>
      </c>
      <c r="C143" s="30" t="s">
        <v>11</v>
      </c>
      <c r="D143" s="30" t="s">
        <v>12</v>
      </c>
      <c r="E143" s="30" t="s">
        <v>15</v>
      </c>
      <c r="F143" s="30">
        <v>2019</v>
      </c>
      <c r="G143" s="30">
        <v>4</v>
      </c>
      <c r="H143" s="30">
        <v>5270</v>
      </c>
      <c r="I143" s="31">
        <v>31590</v>
      </c>
      <c r="J143" s="31">
        <f>SUMIFS(H:H, D:D, ExternalData!$D143, E:E, ExternalData!$E143, F:F, ExternalData!$F143, G:G, "&lt;="&amp;ExternalData!$G143)</f>
        <v>22240</v>
      </c>
      <c r="K143" s="32">
        <f>SUMIFS(I:I, D:D, ExternalData!$D143, E:E, ExternalData!$E143, F:F, ExternalData!$F143, G:G, "&lt;="&amp;ExternalData!$G143)</f>
        <v>133170</v>
      </c>
      <c r="L143" s="31">
        <f>ExternalData!$J143 + SUMIFS(H:H, D:D, ExternalData!$D143, E:E, ExternalData!$E143, F:F, ExternalData!$F143-1, G:G, "&gt;"&amp;ExternalData!$G143)</f>
        <v>68970</v>
      </c>
      <c r="M143" s="33">
        <f>ExternalData!$K143 + SUMIFS(I:I, D:D, ExternalData!$D143, E:E, ExternalData!$E143, F:F, ExternalData!$F143-1, G:G, "&gt;"&amp;ExternalData!$G143)</f>
        <v>386860</v>
      </c>
    </row>
    <row r="144" spans="1:13" x14ac:dyDescent="0.25">
      <c r="A144" s="24" t="s">
        <v>9</v>
      </c>
      <c r="B144" s="25" t="s">
        <v>10</v>
      </c>
      <c r="C144" s="25" t="s">
        <v>11</v>
      </c>
      <c r="D144" s="25" t="s">
        <v>12</v>
      </c>
      <c r="E144" s="25" t="s">
        <v>15</v>
      </c>
      <c r="F144" s="25">
        <v>2019</v>
      </c>
      <c r="G144" s="25">
        <v>5</v>
      </c>
      <c r="H144" s="25">
        <v>5360</v>
      </c>
      <c r="I144" s="26">
        <v>32130</v>
      </c>
      <c r="J144" s="26">
        <f>SUMIFS(H:H, D:D, ExternalData!$D144, E:E, ExternalData!$E144, F:F, ExternalData!$F144, G:G, "&lt;="&amp;ExternalData!$G144)</f>
        <v>27600</v>
      </c>
      <c r="K144" s="27">
        <f>SUMIFS(I:I, D:D, ExternalData!$D144, E:E, ExternalData!$E144, F:F, ExternalData!$F144, G:G, "&lt;="&amp;ExternalData!$G144)</f>
        <v>165300</v>
      </c>
      <c r="L144" s="26">
        <f>ExternalData!$J144 + SUMIFS(H:H, D:D, ExternalData!$D144, E:E, ExternalData!$E144, F:F, ExternalData!$F144-1, G:G, "&gt;"&amp;ExternalData!$G144)</f>
        <v>67700</v>
      </c>
      <c r="M144" s="28">
        <f>ExternalData!$K144 + SUMIFS(I:I, D:D, ExternalData!$D144, E:E, ExternalData!$E144, F:F, ExternalData!$F144-1, G:G, "&gt;"&amp;ExternalData!$G144)</f>
        <v>383020</v>
      </c>
    </row>
    <row r="145" spans="1:13" x14ac:dyDescent="0.25">
      <c r="A145" s="29" t="s">
        <v>9</v>
      </c>
      <c r="B145" s="30" t="s">
        <v>10</v>
      </c>
      <c r="C145" s="30" t="s">
        <v>11</v>
      </c>
      <c r="D145" s="30" t="s">
        <v>12</v>
      </c>
      <c r="E145" s="30" t="s">
        <v>15</v>
      </c>
      <c r="F145" s="30">
        <v>2019</v>
      </c>
      <c r="G145" s="30">
        <v>6</v>
      </c>
      <c r="H145" s="30">
        <v>5720</v>
      </c>
      <c r="I145" s="31">
        <v>34290</v>
      </c>
      <c r="J145" s="31">
        <f>SUMIFS(H:H, D:D, ExternalData!$D145, E:E, ExternalData!$E145, F:F, ExternalData!$F145, G:G, "&lt;="&amp;ExternalData!$G145)</f>
        <v>33320</v>
      </c>
      <c r="K145" s="32">
        <f>SUMIFS(I:I, D:D, ExternalData!$D145, E:E, ExternalData!$E145, F:F, ExternalData!$F145, G:G, "&lt;="&amp;ExternalData!$G145)</f>
        <v>199590</v>
      </c>
      <c r="L145" s="31">
        <f>ExternalData!$J145 + SUMIFS(H:H, D:D, ExternalData!$D145, E:E, ExternalData!$E145, F:F, ExternalData!$F145-1, G:G, "&gt;"&amp;ExternalData!$G145)</f>
        <v>65970</v>
      </c>
      <c r="M145" s="33">
        <f>ExternalData!$K145 + SUMIFS(I:I, D:D, ExternalData!$D145, E:E, ExternalData!$E145, F:F, ExternalData!$F145-1, G:G, "&gt;"&amp;ExternalData!$G145)</f>
        <v>376880</v>
      </c>
    </row>
    <row r="146" spans="1:13" x14ac:dyDescent="0.25">
      <c r="A146" s="24" t="s">
        <v>9</v>
      </c>
      <c r="B146" s="25" t="s">
        <v>10</v>
      </c>
      <c r="C146" s="25" t="s">
        <v>11</v>
      </c>
      <c r="D146" s="25" t="s">
        <v>12</v>
      </c>
      <c r="E146" s="25" t="s">
        <v>15</v>
      </c>
      <c r="F146" s="25">
        <v>2019</v>
      </c>
      <c r="G146" s="25">
        <v>7</v>
      </c>
      <c r="H146" s="25">
        <v>4120</v>
      </c>
      <c r="I146" s="26">
        <v>24670</v>
      </c>
      <c r="J146" s="26">
        <f>SUMIFS(H:H, D:D, ExternalData!$D146, E:E, ExternalData!$E146, F:F, ExternalData!$F146, G:G, "&lt;="&amp;ExternalData!$G146)</f>
        <v>37440</v>
      </c>
      <c r="K146" s="27">
        <f>SUMIFS(I:I, D:D, ExternalData!$D146, E:E, ExternalData!$E146, F:F, ExternalData!$F146, G:G, "&lt;="&amp;ExternalData!$G146)</f>
        <v>224260</v>
      </c>
      <c r="L146" s="26">
        <f>ExternalData!$J146 + SUMIFS(H:H, D:D, ExternalData!$D146, E:E, ExternalData!$E146, F:F, ExternalData!$F146-1, G:G, "&gt;"&amp;ExternalData!$G146)</f>
        <v>66000</v>
      </c>
      <c r="M146" s="28">
        <f>ExternalData!$K146 + SUMIFS(I:I, D:D, ExternalData!$D146, E:E, ExternalData!$E146, F:F, ExternalData!$F146-1, G:G, "&gt;"&amp;ExternalData!$G146)</f>
        <v>379370</v>
      </c>
    </row>
    <row r="147" spans="1:13" x14ac:dyDescent="0.25">
      <c r="A147" s="29" t="s">
        <v>9</v>
      </c>
      <c r="B147" s="30" t="s">
        <v>10</v>
      </c>
      <c r="C147" s="30" t="s">
        <v>11</v>
      </c>
      <c r="D147" s="30" t="s">
        <v>12</v>
      </c>
      <c r="E147" s="30" t="s">
        <v>15</v>
      </c>
      <c r="F147" s="30">
        <v>2019</v>
      </c>
      <c r="G147" s="30">
        <v>8</v>
      </c>
      <c r="H147" s="30">
        <v>3380</v>
      </c>
      <c r="I147" s="31">
        <v>20270</v>
      </c>
      <c r="J147" s="31">
        <f>SUMIFS(H:H, D:D, ExternalData!$D147, E:E, ExternalData!$E147, F:F, ExternalData!$F147, G:G, "&lt;="&amp;ExternalData!$G147)</f>
        <v>40820</v>
      </c>
      <c r="K147" s="32">
        <f>SUMIFS(I:I, D:D, ExternalData!$D147, E:E, ExternalData!$E147, F:F, ExternalData!$F147, G:G, "&lt;="&amp;ExternalData!$G147)</f>
        <v>244530</v>
      </c>
      <c r="L147" s="31">
        <f>ExternalData!$J147 + SUMIFS(H:H, D:D, ExternalData!$D147, E:E, ExternalData!$E147, F:F, ExternalData!$F147-1, G:G, "&gt;"&amp;ExternalData!$G147)</f>
        <v>65560</v>
      </c>
      <c r="M147" s="33">
        <f>ExternalData!$K147 + SUMIFS(I:I, D:D, ExternalData!$D147, E:E, ExternalData!$E147, F:F, ExternalData!$F147-1, G:G, "&gt;"&amp;ExternalData!$G147)</f>
        <v>378870</v>
      </c>
    </row>
    <row r="148" spans="1:13" x14ac:dyDescent="0.25">
      <c r="A148" s="24" t="s">
        <v>9</v>
      </c>
      <c r="B148" s="25" t="s">
        <v>10</v>
      </c>
      <c r="C148" s="25" t="s">
        <v>11</v>
      </c>
      <c r="D148" s="25" t="s">
        <v>12</v>
      </c>
      <c r="E148" s="25" t="s">
        <v>15</v>
      </c>
      <c r="F148" s="25">
        <v>2019</v>
      </c>
      <c r="G148" s="25">
        <v>9</v>
      </c>
      <c r="H148" s="25">
        <v>4530</v>
      </c>
      <c r="I148" s="26">
        <v>27140</v>
      </c>
      <c r="J148" s="26">
        <f>SUMIFS(H:H, D:D, ExternalData!$D148, E:E, ExternalData!$E148, F:F, ExternalData!$F148, G:G, "&lt;="&amp;ExternalData!$G148)</f>
        <v>45350</v>
      </c>
      <c r="K148" s="27">
        <f>SUMIFS(I:I, D:D, ExternalData!$D148, E:E, ExternalData!$E148, F:F, ExternalData!$F148, G:G, "&lt;="&amp;ExternalData!$G148)</f>
        <v>271670</v>
      </c>
      <c r="L148" s="26">
        <f>ExternalData!$J148 + SUMIFS(H:H, D:D, ExternalData!$D148, E:E, ExternalData!$E148, F:F, ExternalData!$F148-1, G:G, "&gt;"&amp;ExternalData!$G148)</f>
        <v>63970</v>
      </c>
      <c r="M148" s="28">
        <f>ExternalData!$K148 + SUMIFS(I:I, D:D, ExternalData!$D148, E:E, ExternalData!$E148, F:F, ExternalData!$F148-1, G:G, "&gt;"&amp;ExternalData!$G148)</f>
        <v>372810</v>
      </c>
    </row>
    <row r="149" spans="1:13" x14ac:dyDescent="0.25">
      <c r="A149" s="29" t="s">
        <v>9</v>
      </c>
      <c r="B149" s="30" t="s">
        <v>10</v>
      </c>
      <c r="C149" s="30" t="s">
        <v>11</v>
      </c>
      <c r="D149" s="30" t="s">
        <v>12</v>
      </c>
      <c r="E149" s="30" t="s">
        <v>15</v>
      </c>
      <c r="F149" s="30">
        <v>2019</v>
      </c>
      <c r="G149" s="30">
        <v>10</v>
      </c>
      <c r="H149" s="30">
        <v>4960</v>
      </c>
      <c r="I149" s="31">
        <v>29710</v>
      </c>
      <c r="J149" s="31">
        <f>SUMIFS(H:H, D:D, ExternalData!$D149, E:E, ExternalData!$E149, F:F, ExternalData!$F149, G:G, "&lt;="&amp;ExternalData!$G149)</f>
        <v>50310</v>
      </c>
      <c r="K149" s="32">
        <f>SUMIFS(I:I, D:D, ExternalData!$D149, E:E, ExternalData!$E149, F:F, ExternalData!$F149, G:G, "&lt;="&amp;ExternalData!$G149)</f>
        <v>301380</v>
      </c>
      <c r="L149" s="31">
        <f>ExternalData!$J149 + SUMIFS(H:H, D:D, ExternalData!$D149, E:E, ExternalData!$E149, F:F, ExternalData!$F149-1, G:G, "&gt;"&amp;ExternalData!$G149)</f>
        <v>62770</v>
      </c>
      <c r="M149" s="33">
        <f>ExternalData!$K149 + SUMIFS(I:I, D:D, ExternalData!$D149, E:E, ExternalData!$E149, F:F, ExternalData!$F149-1, G:G, "&gt;"&amp;ExternalData!$G149)</f>
        <v>369040</v>
      </c>
    </row>
    <row r="150" spans="1:13" x14ac:dyDescent="0.25">
      <c r="A150" s="24" t="s">
        <v>9</v>
      </c>
      <c r="B150" s="25" t="s">
        <v>10</v>
      </c>
      <c r="C150" s="25" t="s">
        <v>11</v>
      </c>
      <c r="D150" s="25" t="s">
        <v>12</v>
      </c>
      <c r="E150" s="25" t="s">
        <v>15</v>
      </c>
      <c r="F150" s="25">
        <v>2019</v>
      </c>
      <c r="G150" s="25">
        <v>11</v>
      </c>
      <c r="H150" s="25">
        <v>4890</v>
      </c>
      <c r="I150" s="26">
        <v>29260</v>
      </c>
      <c r="J150" s="26">
        <f>SUMIFS(H:H, D:D, ExternalData!$D150, E:E, ExternalData!$E150, F:F, ExternalData!$F150, G:G, "&lt;="&amp;ExternalData!$G150)</f>
        <v>55200</v>
      </c>
      <c r="K150" s="27">
        <f>SUMIFS(I:I, D:D, ExternalData!$D150, E:E, ExternalData!$E150, F:F, ExternalData!$F150, G:G, "&lt;="&amp;ExternalData!$G150)</f>
        <v>330640</v>
      </c>
      <c r="L150" s="26">
        <f>ExternalData!$J150 + SUMIFS(H:H, D:D, ExternalData!$D150, E:E, ExternalData!$E150, F:F, ExternalData!$F150-1, G:G, "&gt;"&amp;ExternalData!$G150)</f>
        <v>60640</v>
      </c>
      <c r="M150" s="28">
        <f>ExternalData!$K150 + SUMIFS(I:I, D:D, ExternalData!$D150, E:E, ExternalData!$E150, F:F, ExternalData!$F150-1, G:G, "&gt;"&amp;ExternalData!$G150)</f>
        <v>360180</v>
      </c>
    </row>
    <row r="151" spans="1:13" x14ac:dyDescent="0.25">
      <c r="A151" s="29" t="s">
        <v>9</v>
      </c>
      <c r="B151" s="30" t="s">
        <v>10</v>
      </c>
      <c r="C151" s="30" t="s">
        <v>11</v>
      </c>
      <c r="D151" s="30" t="s">
        <v>12</v>
      </c>
      <c r="E151" s="30" t="s">
        <v>15</v>
      </c>
      <c r="F151" s="30">
        <v>2019</v>
      </c>
      <c r="G151" s="30">
        <v>12</v>
      </c>
      <c r="H151" s="30">
        <v>4510</v>
      </c>
      <c r="I151" s="31">
        <v>26970</v>
      </c>
      <c r="J151" s="31">
        <f>SUMIFS(H:H, D:D, ExternalData!$D151, E:E, ExternalData!$E151, F:F, ExternalData!$F151, G:G, "&lt;="&amp;ExternalData!$G151)</f>
        <v>59710</v>
      </c>
      <c r="K151" s="32">
        <f>SUMIFS(I:I, D:D, ExternalData!$D151, E:E, ExternalData!$E151, F:F, ExternalData!$F151, G:G, "&lt;="&amp;ExternalData!$G151)</f>
        <v>357610</v>
      </c>
      <c r="L151" s="31">
        <f>ExternalData!$J151 + SUMIFS(H:H, D:D, ExternalData!$D151, E:E, ExternalData!$E151, F:F, ExternalData!$F151-1, G:G, "&gt;"&amp;ExternalData!$G151)</f>
        <v>59710</v>
      </c>
      <c r="M151" s="33">
        <f>ExternalData!$K151 + SUMIFS(I:I, D:D, ExternalData!$D151, E:E, ExternalData!$E151, F:F, ExternalData!$F151-1, G:G, "&gt;"&amp;ExternalData!$G151)</f>
        <v>357610</v>
      </c>
    </row>
    <row r="152" spans="1:13" x14ac:dyDescent="0.25">
      <c r="A152" s="24" t="s">
        <v>9</v>
      </c>
      <c r="B152" s="25" t="s">
        <v>10</v>
      </c>
      <c r="C152" s="25" t="s">
        <v>11</v>
      </c>
      <c r="D152" s="25" t="s">
        <v>12</v>
      </c>
      <c r="E152" s="25" t="s">
        <v>15</v>
      </c>
      <c r="F152" s="25">
        <v>2020</v>
      </c>
      <c r="G152" s="25">
        <v>1</v>
      </c>
      <c r="H152" s="25">
        <v>4140</v>
      </c>
      <c r="I152" s="26">
        <v>24800</v>
      </c>
      <c r="J152" s="26">
        <f>SUMIFS(H:H, D:D, ExternalData!$D152, E:E, ExternalData!$E152, F:F, ExternalData!$F152, G:G, "&lt;="&amp;ExternalData!$G152)</f>
        <v>4140</v>
      </c>
      <c r="K152" s="27">
        <f>SUMIFS(I:I, D:D, ExternalData!$D152, E:E, ExternalData!$E152, F:F, ExternalData!$F152, G:G, "&lt;="&amp;ExternalData!$G152)</f>
        <v>24800</v>
      </c>
      <c r="L152" s="26">
        <f>ExternalData!$J152 + SUMIFS(H:H, D:D, ExternalData!$D152, E:E, ExternalData!$E152, F:F, ExternalData!$F152-1, G:G, "&gt;"&amp;ExternalData!$G152)</f>
        <v>57020</v>
      </c>
      <c r="M152" s="28">
        <f>ExternalData!$K152 + SUMIFS(I:I, D:D, ExternalData!$D152, E:E, ExternalData!$E152, F:F, ExternalData!$F152-1, G:G, "&gt;"&amp;ExternalData!$G152)</f>
        <v>341500</v>
      </c>
    </row>
    <row r="153" spans="1:13" x14ac:dyDescent="0.25">
      <c r="A153" s="29" t="s">
        <v>9</v>
      </c>
      <c r="B153" s="30" t="s">
        <v>10</v>
      </c>
      <c r="C153" s="30" t="s">
        <v>11</v>
      </c>
      <c r="D153" s="30" t="s">
        <v>12</v>
      </c>
      <c r="E153" s="30" t="s">
        <v>15</v>
      </c>
      <c r="F153" s="30">
        <v>2020</v>
      </c>
      <c r="G153" s="30">
        <v>2</v>
      </c>
      <c r="H153" s="30">
        <v>3940</v>
      </c>
      <c r="I153" s="31">
        <v>23570</v>
      </c>
      <c r="J153" s="31">
        <f>SUMIFS(H:H, D:D, ExternalData!$D153, E:E, ExternalData!$E153, F:F, ExternalData!$F153, G:G, "&lt;="&amp;ExternalData!$G153)</f>
        <v>8080</v>
      </c>
      <c r="K153" s="32">
        <f>SUMIFS(I:I, D:D, ExternalData!$D153, E:E, ExternalData!$E153, F:F, ExternalData!$F153, G:G, "&lt;="&amp;ExternalData!$G153)</f>
        <v>48370</v>
      </c>
      <c r="L153" s="31">
        <f>ExternalData!$J153 + SUMIFS(H:H, D:D, ExternalData!$D153, E:E, ExternalData!$E153, F:F, ExternalData!$F153-1, G:G, "&gt;"&amp;ExternalData!$G153)</f>
        <v>55940</v>
      </c>
      <c r="M153" s="33">
        <f>ExternalData!$K153 + SUMIFS(I:I, D:D, ExternalData!$D153, E:E, ExternalData!$E153, F:F, ExternalData!$F153-1, G:G, "&gt;"&amp;ExternalData!$G153)</f>
        <v>335060</v>
      </c>
    </row>
    <row r="154" spans="1:13" x14ac:dyDescent="0.25">
      <c r="A154" s="24" t="s">
        <v>9</v>
      </c>
      <c r="B154" s="25" t="s">
        <v>10</v>
      </c>
      <c r="C154" s="25" t="s">
        <v>11</v>
      </c>
      <c r="D154" s="25" t="s">
        <v>12</v>
      </c>
      <c r="E154" s="25" t="s">
        <v>15</v>
      </c>
      <c r="F154" s="25">
        <v>2020</v>
      </c>
      <c r="G154" s="25">
        <v>3</v>
      </c>
      <c r="H154" s="25">
        <v>3980</v>
      </c>
      <c r="I154" s="26">
        <v>23840</v>
      </c>
      <c r="J154" s="26">
        <f>SUMIFS(H:H, D:D, ExternalData!$D154, E:E, ExternalData!$E154, F:F, ExternalData!$F154, G:G, "&lt;="&amp;ExternalData!$G154)</f>
        <v>12060</v>
      </c>
      <c r="K154" s="27">
        <f>SUMIFS(I:I, D:D, ExternalData!$D154, E:E, ExternalData!$E154, F:F, ExternalData!$F154, G:G, "&lt;="&amp;ExternalData!$G154)</f>
        <v>72210</v>
      </c>
      <c r="L154" s="26">
        <f>ExternalData!$J154 + SUMIFS(H:H, D:D, ExternalData!$D154, E:E, ExternalData!$E154, F:F, ExternalData!$F154-1, G:G, "&gt;"&amp;ExternalData!$G154)</f>
        <v>54800</v>
      </c>
      <c r="M154" s="28">
        <f>ExternalData!$K154 + SUMIFS(I:I, D:D, ExternalData!$D154, E:E, ExternalData!$E154, F:F, ExternalData!$F154-1, G:G, "&gt;"&amp;ExternalData!$G154)</f>
        <v>328240</v>
      </c>
    </row>
    <row r="155" spans="1:13" x14ac:dyDescent="0.25">
      <c r="A155" s="29" t="s">
        <v>9</v>
      </c>
      <c r="B155" s="30" t="s">
        <v>10</v>
      </c>
      <c r="C155" s="30" t="s">
        <v>11</v>
      </c>
      <c r="D155" s="30" t="s">
        <v>12</v>
      </c>
      <c r="E155" s="30" t="s">
        <v>15</v>
      </c>
      <c r="F155" s="30">
        <v>2020</v>
      </c>
      <c r="G155" s="30">
        <v>4</v>
      </c>
      <c r="H155" s="30">
        <v>3860</v>
      </c>
      <c r="I155" s="31">
        <v>23100</v>
      </c>
      <c r="J155" s="31">
        <f>SUMIFS(H:H, D:D, ExternalData!$D155, E:E, ExternalData!$E155, F:F, ExternalData!$F155, G:G, "&lt;="&amp;ExternalData!$G155)</f>
        <v>15920</v>
      </c>
      <c r="K155" s="32">
        <f>SUMIFS(I:I, D:D, ExternalData!$D155, E:E, ExternalData!$E155, F:F, ExternalData!$F155, G:G, "&lt;="&amp;ExternalData!$G155)</f>
        <v>95310</v>
      </c>
      <c r="L155" s="31">
        <f>ExternalData!$J155 + SUMIFS(H:H, D:D, ExternalData!$D155, E:E, ExternalData!$E155, F:F, ExternalData!$F155-1, G:G, "&gt;"&amp;ExternalData!$G155)</f>
        <v>53390</v>
      </c>
      <c r="M155" s="33">
        <f>ExternalData!$K155 + SUMIFS(I:I, D:D, ExternalData!$D155, E:E, ExternalData!$E155, F:F, ExternalData!$F155-1, G:G, "&gt;"&amp;ExternalData!$G155)</f>
        <v>319750</v>
      </c>
    </row>
    <row r="156" spans="1:13" x14ac:dyDescent="0.25">
      <c r="A156" s="24" t="s">
        <v>9</v>
      </c>
      <c r="B156" s="25" t="s">
        <v>10</v>
      </c>
      <c r="C156" s="25" t="s">
        <v>11</v>
      </c>
      <c r="D156" s="25" t="s">
        <v>12</v>
      </c>
      <c r="E156" s="25" t="s">
        <v>15</v>
      </c>
      <c r="F156" s="25">
        <v>2020</v>
      </c>
      <c r="G156" s="25">
        <v>5</v>
      </c>
      <c r="H156" s="25">
        <v>4380</v>
      </c>
      <c r="I156" s="26">
        <v>26240</v>
      </c>
      <c r="J156" s="26">
        <f>SUMIFS(H:H, D:D, ExternalData!$D156, E:E, ExternalData!$E156, F:F, ExternalData!$F156, G:G, "&lt;="&amp;ExternalData!$G156)</f>
        <v>20300</v>
      </c>
      <c r="K156" s="27">
        <f>SUMIFS(I:I, D:D, ExternalData!$D156, E:E, ExternalData!$E156, F:F, ExternalData!$F156, G:G, "&lt;="&amp;ExternalData!$G156)</f>
        <v>121550</v>
      </c>
      <c r="L156" s="26">
        <f>ExternalData!$J156 + SUMIFS(H:H, D:D, ExternalData!$D156, E:E, ExternalData!$E156, F:F, ExternalData!$F156-1, G:G, "&gt;"&amp;ExternalData!$G156)</f>
        <v>52410</v>
      </c>
      <c r="M156" s="28">
        <f>ExternalData!$K156 + SUMIFS(I:I, D:D, ExternalData!$D156, E:E, ExternalData!$E156, F:F, ExternalData!$F156-1, G:G, "&gt;"&amp;ExternalData!$G156)</f>
        <v>313860</v>
      </c>
    </row>
    <row r="157" spans="1:13" x14ac:dyDescent="0.25">
      <c r="A157" s="29" t="s">
        <v>9</v>
      </c>
      <c r="B157" s="30" t="s">
        <v>10</v>
      </c>
      <c r="C157" s="30" t="s">
        <v>11</v>
      </c>
      <c r="D157" s="30" t="s">
        <v>12</v>
      </c>
      <c r="E157" s="30" t="s">
        <v>15</v>
      </c>
      <c r="F157" s="30">
        <v>2020</v>
      </c>
      <c r="G157" s="30">
        <v>6</v>
      </c>
      <c r="H157" s="30">
        <v>5120</v>
      </c>
      <c r="I157" s="31">
        <v>30700</v>
      </c>
      <c r="J157" s="31">
        <f>SUMIFS(H:H, D:D, ExternalData!$D157, E:E, ExternalData!$E157, F:F, ExternalData!$F157, G:G, "&lt;="&amp;ExternalData!$G157)</f>
        <v>25420</v>
      </c>
      <c r="K157" s="32">
        <f>SUMIFS(I:I, D:D, ExternalData!$D157, E:E, ExternalData!$E157, F:F, ExternalData!$F157, G:G, "&lt;="&amp;ExternalData!$G157)</f>
        <v>152250</v>
      </c>
      <c r="L157" s="31">
        <f>ExternalData!$J157 + SUMIFS(H:H, D:D, ExternalData!$D157, E:E, ExternalData!$E157, F:F, ExternalData!$F157-1, G:G, "&gt;"&amp;ExternalData!$G157)</f>
        <v>51810</v>
      </c>
      <c r="M157" s="33">
        <f>ExternalData!$K157 + SUMIFS(I:I, D:D, ExternalData!$D157, E:E, ExternalData!$E157, F:F, ExternalData!$F157-1, G:G, "&gt;"&amp;ExternalData!$G157)</f>
        <v>310270</v>
      </c>
    </row>
    <row r="158" spans="1:13" x14ac:dyDescent="0.25">
      <c r="A158" s="24" t="s">
        <v>9</v>
      </c>
      <c r="B158" s="25" t="s">
        <v>10</v>
      </c>
      <c r="C158" s="25" t="s">
        <v>11</v>
      </c>
      <c r="D158" s="25" t="s">
        <v>12</v>
      </c>
      <c r="E158" s="25" t="s">
        <v>15</v>
      </c>
      <c r="F158" s="25">
        <v>2020</v>
      </c>
      <c r="G158" s="25">
        <v>7</v>
      </c>
      <c r="H158" s="25">
        <v>3450</v>
      </c>
      <c r="I158" s="26">
        <v>20690</v>
      </c>
      <c r="J158" s="26">
        <f>SUMIFS(H:H, D:D, ExternalData!$D158, E:E, ExternalData!$E158, F:F, ExternalData!$F158, G:G, "&lt;="&amp;ExternalData!$G158)</f>
        <v>28870</v>
      </c>
      <c r="K158" s="27">
        <f>SUMIFS(I:I, D:D, ExternalData!$D158, E:E, ExternalData!$E158, F:F, ExternalData!$F158, G:G, "&lt;="&amp;ExternalData!$G158)</f>
        <v>172940</v>
      </c>
      <c r="L158" s="26">
        <f>ExternalData!$J158 + SUMIFS(H:H, D:D, ExternalData!$D158, E:E, ExternalData!$E158, F:F, ExternalData!$F158-1, G:G, "&gt;"&amp;ExternalData!$G158)</f>
        <v>51140</v>
      </c>
      <c r="M158" s="28">
        <f>ExternalData!$K158 + SUMIFS(I:I, D:D, ExternalData!$D158, E:E, ExternalData!$E158, F:F, ExternalData!$F158-1, G:G, "&gt;"&amp;ExternalData!$G158)</f>
        <v>306290</v>
      </c>
    </row>
    <row r="159" spans="1:13" x14ac:dyDescent="0.25">
      <c r="A159" s="29" t="s">
        <v>9</v>
      </c>
      <c r="B159" s="30" t="s">
        <v>10</v>
      </c>
      <c r="C159" s="30" t="s">
        <v>11</v>
      </c>
      <c r="D159" s="30" t="s">
        <v>12</v>
      </c>
      <c r="E159" s="30" t="s">
        <v>15</v>
      </c>
      <c r="F159" s="30">
        <v>2020</v>
      </c>
      <c r="G159" s="30">
        <v>8</v>
      </c>
      <c r="H159" s="30">
        <v>3260</v>
      </c>
      <c r="I159" s="31">
        <v>19520</v>
      </c>
      <c r="J159" s="31">
        <f>SUMIFS(H:H, D:D, ExternalData!$D159, E:E, ExternalData!$E159, F:F, ExternalData!$F159, G:G, "&lt;="&amp;ExternalData!$G159)</f>
        <v>32130</v>
      </c>
      <c r="K159" s="32">
        <f>SUMIFS(I:I, D:D, ExternalData!$D159, E:E, ExternalData!$E159, F:F, ExternalData!$F159, G:G, "&lt;="&amp;ExternalData!$G159)</f>
        <v>192460</v>
      </c>
      <c r="L159" s="31">
        <f>ExternalData!$J159 + SUMIFS(H:H, D:D, ExternalData!$D159, E:E, ExternalData!$E159, F:F, ExternalData!$F159-1, G:G, "&gt;"&amp;ExternalData!$G159)</f>
        <v>51020</v>
      </c>
      <c r="M159" s="33">
        <f>ExternalData!$K159 + SUMIFS(I:I, D:D, ExternalData!$D159, E:E, ExternalData!$E159, F:F, ExternalData!$F159-1, G:G, "&gt;"&amp;ExternalData!$G159)</f>
        <v>305540</v>
      </c>
    </row>
    <row r="160" spans="1:13" x14ac:dyDescent="0.25">
      <c r="A160" s="24" t="s">
        <v>9</v>
      </c>
      <c r="B160" s="25" t="s">
        <v>10</v>
      </c>
      <c r="C160" s="25" t="s">
        <v>11</v>
      </c>
      <c r="D160" s="25" t="s">
        <v>12</v>
      </c>
      <c r="E160" s="25" t="s">
        <v>15</v>
      </c>
      <c r="F160" s="25">
        <v>2020</v>
      </c>
      <c r="G160" s="25">
        <v>9</v>
      </c>
      <c r="H160" s="25">
        <v>4600</v>
      </c>
      <c r="I160" s="26">
        <v>27540</v>
      </c>
      <c r="J160" s="26">
        <f>SUMIFS(H:H, D:D, ExternalData!$D160, E:E, ExternalData!$E160, F:F, ExternalData!$F160, G:G, "&lt;="&amp;ExternalData!$G160)</f>
        <v>36730</v>
      </c>
      <c r="K160" s="27">
        <f>SUMIFS(I:I, D:D, ExternalData!$D160, E:E, ExternalData!$E160, F:F, ExternalData!$F160, G:G, "&lt;="&amp;ExternalData!$G160)</f>
        <v>220000</v>
      </c>
      <c r="L160" s="26">
        <f>ExternalData!$J160 + SUMIFS(H:H, D:D, ExternalData!$D160, E:E, ExternalData!$E160, F:F, ExternalData!$F160-1, G:G, "&gt;"&amp;ExternalData!$G160)</f>
        <v>51090</v>
      </c>
      <c r="M160" s="28">
        <f>ExternalData!$K160 + SUMIFS(I:I, D:D, ExternalData!$D160, E:E, ExternalData!$E160, F:F, ExternalData!$F160-1, G:G, "&gt;"&amp;ExternalData!$G160)</f>
        <v>305940</v>
      </c>
    </row>
    <row r="161" spans="1:13" x14ac:dyDescent="0.25">
      <c r="A161" s="29" t="s">
        <v>9</v>
      </c>
      <c r="B161" s="30" t="s">
        <v>10</v>
      </c>
      <c r="C161" s="30" t="s">
        <v>11</v>
      </c>
      <c r="D161" s="30" t="s">
        <v>12</v>
      </c>
      <c r="E161" s="30" t="s">
        <v>15</v>
      </c>
      <c r="F161" s="30">
        <v>2020</v>
      </c>
      <c r="G161" s="30">
        <v>10</v>
      </c>
      <c r="H161" s="30">
        <v>4330</v>
      </c>
      <c r="I161" s="31">
        <v>25960</v>
      </c>
      <c r="J161" s="31">
        <f>SUMIFS(H:H, D:D, ExternalData!$D161, E:E, ExternalData!$E161, F:F, ExternalData!$F161, G:G, "&lt;="&amp;ExternalData!$G161)</f>
        <v>41060</v>
      </c>
      <c r="K161" s="32">
        <f>SUMIFS(I:I, D:D, ExternalData!$D161, E:E, ExternalData!$E161, F:F, ExternalData!$F161, G:G, "&lt;="&amp;ExternalData!$G161)</f>
        <v>245960</v>
      </c>
      <c r="L161" s="31">
        <f>ExternalData!$J161 + SUMIFS(H:H, D:D, ExternalData!$D161, E:E, ExternalData!$E161, F:F, ExternalData!$F161-1, G:G, "&gt;"&amp;ExternalData!$G161)</f>
        <v>50460</v>
      </c>
      <c r="M161" s="33">
        <f>ExternalData!$K161 + SUMIFS(I:I, D:D, ExternalData!$D161, E:E, ExternalData!$E161, F:F, ExternalData!$F161-1, G:G, "&gt;"&amp;ExternalData!$G161)</f>
        <v>302190</v>
      </c>
    </row>
    <row r="162" spans="1:13" x14ac:dyDescent="0.25">
      <c r="A162" s="24" t="s">
        <v>9</v>
      </c>
      <c r="B162" s="25" t="s">
        <v>10</v>
      </c>
      <c r="C162" s="25" t="s">
        <v>11</v>
      </c>
      <c r="D162" s="25" t="s">
        <v>12</v>
      </c>
      <c r="E162" s="25" t="s">
        <v>15</v>
      </c>
      <c r="F162" s="25">
        <v>2020</v>
      </c>
      <c r="G162" s="25">
        <v>11</v>
      </c>
      <c r="H162" s="25">
        <v>3350</v>
      </c>
      <c r="I162" s="26">
        <v>20030</v>
      </c>
      <c r="J162" s="26">
        <f>SUMIFS(H:H, D:D, ExternalData!$D162, E:E, ExternalData!$E162, F:F, ExternalData!$F162, G:G, "&lt;="&amp;ExternalData!$G162)</f>
        <v>44410</v>
      </c>
      <c r="K162" s="27">
        <f>SUMIFS(I:I, D:D, ExternalData!$D162, E:E, ExternalData!$E162, F:F, ExternalData!$F162, G:G, "&lt;="&amp;ExternalData!$G162)</f>
        <v>265990</v>
      </c>
      <c r="L162" s="26">
        <f>ExternalData!$J162 + SUMIFS(H:H, D:D, ExternalData!$D162, E:E, ExternalData!$E162, F:F, ExternalData!$F162-1, G:G, "&gt;"&amp;ExternalData!$G162)</f>
        <v>48920</v>
      </c>
      <c r="M162" s="28">
        <f>ExternalData!$K162 + SUMIFS(I:I, D:D, ExternalData!$D162, E:E, ExternalData!$E162, F:F, ExternalData!$F162-1, G:G, "&gt;"&amp;ExternalData!$G162)</f>
        <v>292960</v>
      </c>
    </row>
    <row r="163" spans="1:13" x14ac:dyDescent="0.25">
      <c r="A163" s="29" t="s">
        <v>9</v>
      </c>
      <c r="B163" s="30" t="s">
        <v>10</v>
      </c>
      <c r="C163" s="30" t="s">
        <v>11</v>
      </c>
      <c r="D163" s="30" t="s">
        <v>12</v>
      </c>
      <c r="E163" s="30" t="s">
        <v>15</v>
      </c>
      <c r="F163" s="30">
        <v>2020</v>
      </c>
      <c r="G163" s="30">
        <v>12</v>
      </c>
      <c r="H163" s="30">
        <v>3390</v>
      </c>
      <c r="I163" s="31">
        <v>20340</v>
      </c>
      <c r="J163" s="31">
        <f>SUMIFS(H:H, D:D, ExternalData!$D163, E:E, ExternalData!$E163, F:F, ExternalData!$F163, G:G, "&lt;="&amp;ExternalData!$G163)</f>
        <v>47800</v>
      </c>
      <c r="K163" s="32">
        <f>SUMIFS(I:I, D:D, ExternalData!$D163, E:E, ExternalData!$E163, F:F, ExternalData!$F163, G:G, "&lt;="&amp;ExternalData!$G163)</f>
        <v>286330</v>
      </c>
      <c r="L163" s="31">
        <f>ExternalData!$J163 + SUMIFS(H:H, D:D, ExternalData!$D163, E:E, ExternalData!$E163, F:F, ExternalData!$F163-1, G:G, "&gt;"&amp;ExternalData!$G163)</f>
        <v>47800</v>
      </c>
      <c r="M163" s="33">
        <f>ExternalData!$K163 + SUMIFS(I:I, D:D, ExternalData!$D163, E:E, ExternalData!$E163, F:F, ExternalData!$F163-1, G:G, "&gt;"&amp;ExternalData!$G163)</f>
        <v>286330</v>
      </c>
    </row>
    <row r="164" spans="1:13" x14ac:dyDescent="0.25">
      <c r="A164" s="24" t="s">
        <v>9</v>
      </c>
      <c r="B164" s="25" t="s">
        <v>10</v>
      </c>
      <c r="C164" s="25" t="s">
        <v>11</v>
      </c>
      <c r="D164" s="25" t="s">
        <v>12</v>
      </c>
      <c r="E164" s="25" t="s">
        <v>15</v>
      </c>
      <c r="F164" s="25">
        <v>2021</v>
      </c>
      <c r="G164" s="25">
        <v>1</v>
      </c>
      <c r="H164" s="25">
        <v>3520</v>
      </c>
      <c r="I164" s="26">
        <v>21090</v>
      </c>
      <c r="J164" s="26">
        <f>SUMIFS(H:H, D:D, ExternalData!$D164, E:E, ExternalData!$E164, F:F, ExternalData!$F164, G:G, "&lt;="&amp;ExternalData!$G164)</f>
        <v>3520</v>
      </c>
      <c r="K164" s="27">
        <f>SUMIFS(I:I, D:D, ExternalData!$D164, E:E, ExternalData!$E164, F:F, ExternalData!$F164, G:G, "&lt;="&amp;ExternalData!$G164)</f>
        <v>21090</v>
      </c>
      <c r="L164" s="26">
        <f>ExternalData!$J164 + SUMIFS(H:H, D:D, ExternalData!$D164, E:E, ExternalData!$E164, F:F, ExternalData!$F164-1, G:G, "&gt;"&amp;ExternalData!$G164)</f>
        <v>47180</v>
      </c>
      <c r="M164" s="28">
        <f>ExternalData!$K164 + SUMIFS(I:I, D:D, ExternalData!$D164, E:E, ExternalData!$E164, F:F, ExternalData!$F164-1, G:G, "&gt;"&amp;ExternalData!$G164)</f>
        <v>282620</v>
      </c>
    </row>
    <row r="165" spans="1:13" x14ac:dyDescent="0.25">
      <c r="A165" s="29" t="s">
        <v>9</v>
      </c>
      <c r="B165" s="30" t="s">
        <v>10</v>
      </c>
      <c r="C165" s="30" t="s">
        <v>11</v>
      </c>
      <c r="D165" s="30" t="s">
        <v>12</v>
      </c>
      <c r="E165" s="30" t="s">
        <v>15</v>
      </c>
      <c r="F165" s="30">
        <v>2021</v>
      </c>
      <c r="G165" s="30">
        <v>2</v>
      </c>
      <c r="H165" s="30">
        <v>3850</v>
      </c>
      <c r="I165" s="31">
        <v>23050</v>
      </c>
      <c r="J165" s="31">
        <f>SUMIFS(H:H, D:D, ExternalData!$D165, E:E, ExternalData!$E165, F:F, ExternalData!$F165, G:G, "&lt;="&amp;ExternalData!$G165)</f>
        <v>7370</v>
      </c>
      <c r="K165" s="32">
        <f>SUMIFS(I:I, D:D, ExternalData!$D165, E:E, ExternalData!$E165, F:F, ExternalData!$F165, G:G, "&lt;="&amp;ExternalData!$G165)</f>
        <v>44140</v>
      </c>
      <c r="L165" s="31">
        <f>ExternalData!$J165 + SUMIFS(H:H, D:D, ExternalData!$D165, E:E, ExternalData!$E165, F:F, ExternalData!$F165-1, G:G, "&gt;"&amp;ExternalData!$G165)</f>
        <v>47090</v>
      </c>
      <c r="M165" s="33">
        <f>ExternalData!$K165 + SUMIFS(I:I, D:D, ExternalData!$D165, E:E, ExternalData!$E165, F:F, ExternalData!$F165-1, G:G, "&gt;"&amp;ExternalData!$G165)</f>
        <v>282100</v>
      </c>
    </row>
    <row r="166" spans="1:13" x14ac:dyDescent="0.25">
      <c r="A166" s="24" t="s">
        <v>9</v>
      </c>
      <c r="B166" s="25" t="s">
        <v>10</v>
      </c>
      <c r="C166" s="25" t="s">
        <v>11</v>
      </c>
      <c r="D166" s="25" t="s">
        <v>12</v>
      </c>
      <c r="E166" s="25" t="s">
        <v>15</v>
      </c>
      <c r="F166" s="25">
        <v>2021</v>
      </c>
      <c r="G166" s="25">
        <v>3</v>
      </c>
      <c r="H166" s="25">
        <v>4110</v>
      </c>
      <c r="I166" s="26">
        <v>24640</v>
      </c>
      <c r="J166" s="26">
        <f>SUMIFS(H:H, D:D, ExternalData!$D166, E:E, ExternalData!$E166, F:F, ExternalData!$F166, G:G, "&lt;="&amp;ExternalData!$G166)</f>
        <v>11480</v>
      </c>
      <c r="K166" s="27">
        <f>SUMIFS(I:I, D:D, ExternalData!$D166, E:E, ExternalData!$E166, F:F, ExternalData!$F166, G:G, "&lt;="&amp;ExternalData!$G166)</f>
        <v>68780</v>
      </c>
      <c r="L166" s="26">
        <f>ExternalData!$J166 + SUMIFS(H:H, D:D, ExternalData!$D166, E:E, ExternalData!$E166, F:F, ExternalData!$F166-1, G:G, "&gt;"&amp;ExternalData!$G166)</f>
        <v>47220</v>
      </c>
      <c r="M166" s="28">
        <f>ExternalData!$K166 + SUMIFS(I:I, D:D, ExternalData!$D166, E:E, ExternalData!$E166, F:F, ExternalData!$F166-1, G:G, "&gt;"&amp;ExternalData!$G166)</f>
        <v>282900</v>
      </c>
    </row>
    <row r="167" spans="1:13" x14ac:dyDescent="0.25">
      <c r="A167" s="29" t="s">
        <v>9</v>
      </c>
      <c r="B167" s="30" t="s">
        <v>10</v>
      </c>
      <c r="C167" s="30" t="s">
        <v>11</v>
      </c>
      <c r="D167" s="30" t="s">
        <v>12</v>
      </c>
      <c r="E167" s="30" t="s">
        <v>15</v>
      </c>
      <c r="F167" s="30">
        <v>2021</v>
      </c>
      <c r="G167" s="30">
        <v>4</v>
      </c>
      <c r="H167" s="30">
        <v>4030</v>
      </c>
      <c r="I167" s="31">
        <v>24120</v>
      </c>
      <c r="J167" s="31">
        <f>SUMIFS(H:H, D:D, ExternalData!$D167, E:E, ExternalData!$E167, F:F, ExternalData!$F167, G:G, "&lt;="&amp;ExternalData!$G167)</f>
        <v>15510</v>
      </c>
      <c r="K167" s="32">
        <f>SUMIFS(I:I, D:D, ExternalData!$D167, E:E, ExternalData!$E167, F:F, ExternalData!$F167, G:G, "&lt;="&amp;ExternalData!$G167)</f>
        <v>92900</v>
      </c>
      <c r="L167" s="31">
        <f>ExternalData!$J167 + SUMIFS(H:H, D:D, ExternalData!$D167, E:E, ExternalData!$E167, F:F, ExternalData!$F167-1, G:G, "&gt;"&amp;ExternalData!$G167)</f>
        <v>47390</v>
      </c>
      <c r="M167" s="33">
        <f>ExternalData!$K167 + SUMIFS(I:I, D:D, ExternalData!$D167, E:E, ExternalData!$E167, F:F, ExternalData!$F167-1, G:G, "&gt;"&amp;ExternalData!$G167)</f>
        <v>283920</v>
      </c>
    </row>
    <row r="168" spans="1:13" x14ac:dyDescent="0.25">
      <c r="A168" s="24" t="s">
        <v>9</v>
      </c>
      <c r="B168" s="25" t="s">
        <v>10</v>
      </c>
      <c r="C168" s="25" t="s">
        <v>11</v>
      </c>
      <c r="D168" s="25" t="s">
        <v>12</v>
      </c>
      <c r="E168" s="25" t="s">
        <v>15</v>
      </c>
      <c r="F168" s="25">
        <v>2021</v>
      </c>
      <c r="G168" s="25">
        <v>5</v>
      </c>
      <c r="H168" s="25">
        <v>3210</v>
      </c>
      <c r="I168" s="26">
        <v>19190</v>
      </c>
      <c r="J168" s="26">
        <f>SUMIFS(H:H, D:D, ExternalData!$D168, E:E, ExternalData!$E168, F:F, ExternalData!$F168, G:G, "&lt;="&amp;ExternalData!$G168)</f>
        <v>18720</v>
      </c>
      <c r="K168" s="27">
        <f>SUMIFS(I:I, D:D, ExternalData!$D168, E:E, ExternalData!$E168, F:F, ExternalData!$F168, G:G, "&lt;="&amp;ExternalData!$G168)</f>
        <v>112090</v>
      </c>
      <c r="L168" s="26">
        <f>ExternalData!$J168 + SUMIFS(H:H, D:D, ExternalData!$D168, E:E, ExternalData!$E168, F:F, ExternalData!$F168-1, G:G, "&gt;"&amp;ExternalData!$G168)</f>
        <v>46220</v>
      </c>
      <c r="M168" s="28">
        <f>ExternalData!$K168 + SUMIFS(I:I, D:D, ExternalData!$D168, E:E, ExternalData!$E168, F:F, ExternalData!$F168-1, G:G, "&gt;"&amp;ExternalData!$G168)</f>
        <v>276870</v>
      </c>
    </row>
    <row r="169" spans="1:13" x14ac:dyDescent="0.25">
      <c r="A169" s="29" t="s">
        <v>9</v>
      </c>
      <c r="B169" s="30" t="s">
        <v>10</v>
      </c>
      <c r="C169" s="30" t="s">
        <v>11</v>
      </c>
      <c r="D169" s="30" t="s">
        <v>12</v>
      </c>
      <c r="E169" s="30" t="s">
        <v>15</v>
      </c>
      <c r="F169" s="30">
        <v>2021</v>
      </c>
      <c r="G169" s="30">
        <v>6</v>
      </c>
      <c r="H169" s="30">
        <v>5170</v>
      </c>
      <c r="I169" s="31">
        <v>30920</v>
      </c>
      <c r="J169" s="31">
        <f>SUMIFS(H:H, D:D, ExternalData!$D169, E:E, ExternalData!$E169, F:F, ExternalData!$F169, G:G, "&lt;="&amp;ExternalData!$G169)</f>
        <v>23890</v>
      </c>
      <c r="K169" s="32">
        <f>SUMIFS(I:I, D:D, ExternalData!$D169, E:E, ExternalData!$E169, F:F, ExternalData!$F169, G:G, "&lt;="&amp;ExternalData!$G169)</f>
        <v>143010</v>
      </c>
      <c r="L169" s="31">
        <f>ExternalData!$J169 + SUMIFS(H:H, D:D, ExternalData!$D169, E:E, ExternalData!$E169, F:F, ExternalData!$F169-1, G:G, "&gt;"&amp;ExternalData!$G169)</f>
        <v>46270</v>
      </c>
      <c r="M169" s="33">
        <f>ExternalData!$K169 + SUMIFS(I:I, D:D, ExternalData!$D169, E:E, ExternalData!$E169, F:F, ExternalData!$F169-1, G:G, "&gt;"&amp;ExternalData!$G169)</f>
        <v>277090</v>
      </c>
    </row>
    <row r="170" spans="1:13" x14ac:dyDescent="0.25">
      <c r="A170" s="24" t="s">
        <v>9</v>
      </c>
      <c r="B170" s="25" t="s">
        <v>10</v>
      </c>
      <c r="C170" s="25" t="s">
        <v>11</v>
      </c>
      <c r="D170" s="25" t="s">
        <v>12</v>
      </c>
      <c r="E170" s="25" t="s">
        <v>15</v>
      </c>
      <c r="F170" s="25">
        <v>2021</v>
      </c>
      <c r="G170" s="25">
        <v>7</v>
      </c>
      <c r="H170" s="25">
        <v>3340</v>
      </c>
      <c r="I170" s="26">
        <v>19990</v>
      </c>
      <c r="J170" s="26">
        <f>SUMIFS(H:H, D:D, ExternalData!$D170, E:E, ExternalData!$E170, F:F, ExternalData!$F170, G:G, "&lt;="&amp;ExternalData!$G170)</f>
        <v>27230</v>
      </c>
      <c r="K170" s="27">
        <f>SUMIFS(I:I, D:D, ExternalData!$D170, E:E, ExternalData!$E170, F:F, ExternalData!$F170, G:G, "&lt;="&amp;ExternalData!$G170)</f>
        <v>163000</v>
      </c>
      <c r="L170" s="26">
        <f>ExternalData!$J170 + SUMIFS(H:H, D:D, ExternalData!$D170, E:E, ExternalData!$E170, F:F, ExternalData!$F170-1, G:G, "&gt;"&amp;ExternalData!$G170)</f>
        <v>46160</v>
      </c>
      <c r="M170" s="28">
        <f>ExternalData!$K170 + SUMIFS(I:I, D:D, ExternalData!$D170, E:E, ExternalData!$E170, F:F, ExternalData!$F170-1, G:G, "&gt;"&amp;ExternalData!$G170)</f>
        <v>276390</v>
      </c>
    </row>
    <row r="171" spans="1:13" x14ac:dyDescent="0.25">
      <c r="A171" s="29" t="s">
        <v>9</v>
      </c>
      <c r="B171" s="30" t="s">
        <v>10</v>
      </c>
      <c r="C171" s="30" t="s">
        <v>11</v>
      </c>
      <c r="D171" s="30" t="s">
        <v>12</v>
      </c>
      <c r="E171" s="30" t="s">
        <v>15</v>
      </c>
      <c r="F171" s="30">
        <v>2021</v>
      </c>
      <c r="G171" s="30">
        <v>8</v>
      </c>
      <c r="H171" s="30">
        <v>3310</v>
      </c>
      <c r="I171" s="31">
        <v>19870</v>
      </c>
      <c r="J171" s="31">
        <f>SUMIFS(H:H, D:D, ExternalData!$D171, E:E, ExternalData!$E171, F:F, ExternalData!$F171, G:G, "&lt;="&amp;ExternalData!$G171)</f>
        <v>30540</v>
      </c>
      <c r="K171" s="32">
        <f>SUMIFS(I:I, D:D, ExternalData!$D171, E:E, ExternalData!$E171, F:F, ExternalData!$F171, G:G, "&lt;="&amp;ExternalData!$G171)</f>
        <v>182870</v>
      </c>
      <c r="L171" s="31">
        <f>ExternalData!$J171 + SUMIFS(H:H, D:D, ExternalData!$D171, E:E, ExternalData!$E171, F:F, ExternalData!$F171-1, G:G, "&gt;"&amp;ExternalData!$G171)</f>
        <v>46210</v>
      </c>
      <c r="M171" s="33">
        <f>ExternalData!$K171 + SUMIFS(I:I, D:D, ExternalData!$D171, E:E, ExternalData!$E171, F:F, ExternalData!$F171-1, G:G, "&gt;"&amp;ExternalData!$G171)</f>
        <v>276740</v>
      </c>
    </row>
    <row r="172" spans="1:13" x14ac:dyDescent="0.25">
      <c r="A172" s="24" t="s">
        <v>9</v>
      </c>
      <c r="B172" s="25" t="s">
        <v>10</v>
      </c>
      <c r="C172" s="25" t="s">
        <v>11</v>
      </c>
      <c r="D172" s="25" t="s">
        <v>12</v>
      </c>
      <c r="E172" s="25" t="s">
        <v>15</v>
      </c>
      <c r="F172" s="25">
        <v>2021</v>
      </c>
      <c r="G172" s="25">
        <v>9</v>
      </c>
      <c r="H172" s="25">
        <v>3510</v>
      </c>
      <c r="I172" s="26">
        <v>21050</v>
      </c>
      <c r="J172" s="26">
        <f>SUMIFS(H:H, D:D, ExternalData!$D172, E:E, ExternalData!$E172, F:F, ExternalData!$F172, G:G, "&lt;="&amp;ExternalData!$G172)</f>
        <v>34050</v>
      </c>
      <c r="K172" s="27">
        <f>SUMIFS(I:I, D:D, ExternalData!$D172, E:E, ExternalData!$E172, F:F, ExternalData!$F172, G:G, "&lt;="&amp;ExternalData!$G172)</f>
        <v>203920</v>
      </c>
      <c r="L172" s="26">
        <f>ExternalData!$J172 + SUMIFS(H:H, D:D, ExternalData!$D172, E:E, ExternalData!$E172, F:F, ExternalData!$F172-1, G:G, "&gt;"&amp;ExternalData!$G172)</f>
        <v>45120</v>
      </c>
      <c r="M172" s="28">
        <f>ExternalData!$K172 + SUMIFS(I:I, D:D, ExternalData!$D172, E:E, ExternalData!$E172, F:F, ExternalData!$F172-1, G:G, "&gt;"&amp;ExternalData!$G172)</f>
        <v>270250</v>
      </c>
    </row>
    <row r="173" spans="1:13" x14ac:dyDescent="0.25">
      <c r="A173" s="29" t="s">
        <v>9</v>
      </c>
      <c r="B173" s="30" t="s">
        <v>10</v>
      </c>
      <c r="C173" s="30" t="s">
        <v>11</v>
      </c>
      <c r="D173" s="30" t="s">
        <v>12</v>
      </c>
      <c r="E173" s="30" t="s">
        <v>15</v>
      </c>
      <c r="F173" s="30">
        <v>2021</v>
      </c>
      <c r="G173" s="30">
        <v>10</v>
      </c>
      <c r="H173" s="30">
        <v>3640</v>
      </c>
      <c r="I173" s="31">
        <v>21810</v>
      </c>
      <c r="J173" s="31">
        <f>SUMIFS(H:H, D:D, ExternalData!$D173, E:E, ExternalData!$E173, F:F, ExternalData!$F173, G:G, "&lt;="&amp;ExternalData!$G173)</f>
        <v>37690</v>
      </c>
      <c r="K173" s="32">
        <f>SUMIFS(I:I, D:D, ExternalData!$D173, E:E, ExternalData!$E173, F:F, ExternalData!$F173, G:G, "&lt;="&amp;ExternalData!$G173)</f>
        <v>225730</v>
      </c>
      <c r="L173" s="31">
        <f>ExternalData!$J173 + SUMIFS(H:H, D:D, ExternalData!$D173, E:E, ExternalData!$E173, F:F, ExternalData!$F173-1, G:G, "&gt;"&amp;ExternalData!$G173)</f>
        <v>44430</v>
      </c>
      <c r="M173" s="33">
        <f>ExternalData!$K173 + SUMIFS(I:I, D:D, ExternalData!$D173, E:E, ExternalData!$E173, F:F, ExternalData!$F173-1, G:G, "&gt;"&amp;ExternalData!$G173)</f>
        <v>266100</v>
      </c>
    </row>
    <row r="174" spans="1:13" x14ac:dyDescent="0.25">
      <c r="A174" s="24" t="s">
        <v>9</v>
      </c>
      <c r="B174" s="25" t="s">
        <v>10</v>
      </c>
      <c r="C174" s="25" t="s">
        <v>11</v>
      </c>
      <c r="D174" s="25" t="s">
        <v>12</v>
      </c>
      <c r="E174" s="25" t="s">
        <v>15</v>
      </c>
      <c r="F174" s="25">
        <v>2021</v>
      </c>
      <c r="G174" s="25">
        <v>11</v>
      </c>
      <c r="H174" s="25">
        <v>3350</v>
      </c>
      <c r="I174" s="26">
        <v>20050</v>
      </c>
      <c r="J174" s="26">
        <f>SUMIFS(H:H, D:D, ExternalData!$D174, E:E, ExternalData!$E174, F:F, ExternalData!$F174, G:G, "&lt;="&amp;ExternalData!$G174)</f>
        <v>41040</v>
      </c>
      <c r="K174" s="27">
        <f>SUMIFS(I:I, D:D, ExternalData!$D174, E:E, ExternalData!$E174, F:F, ExternalData!$F174, G:G, "&lt;="&amp;ExternalData!$G174)</f>
        <v>245780</v>
      </c>
      <c r="L174" s="26">
        <f>ExternalData!$J174 + SUMIFS(H:H, D:D, ExternalData!$D174, E:E, ExternalData!$E174, F:F, ExternalData!$F174-1, G:G, "&gt;"&amp;ExternalData!$G174)</f>
        <v>44430</v>
      </c>
      <c r="M174" s="28">
        <f>ExternalData!$K174 + SUMIFS(I:I, D:D, ExternalData!$D174, E:E, ExternalData!$E174, F:F, ExternalData!$F174-1, G:G, "&gt;"&amp;ExternalData!$G174)</f>
        <v>266120</v>
      </c>
    </row>
    <row r="175" spans="1:13" x14ac:dyDescent="0.25">
      <c r="A175" s="29" t="s">
        <v>9</v>
      </c>
      <c r="B175" s="30" t="s">
        <v>10</v>
      </c>
      <c r="C175" s="30" t="s">
        <v>11</v>
      </c>
      <c r="D175" s="30" t="s">
        <v>12</v>
      </c>
      <c r="E175" s="30" t="s">
        <v>15</v>
      </c>
      <c r="F175" s="30">
        <v>2021</v>
      </c>
      <c r="G175" s="30">
        <v>12</v>
      </c>
      <c r="H175" s="30">
        <v>3920</v>
      </c>
      <c r="I175" s="31">
        <v>23470</v>
      </c>
      <c r="J175" s="31">
        <f>SUMIFS(H:H, D:D, ExternalData!$D175, E:E, ExternalData!$E175, F:F, ExternalData!$F175, G:G, "&lt;="&amp;ExternalData!$G175)</f>
        <v>44960</v>
      </c>
      <c r="K175" s="32">
        <f>SUMIFS(I:I, D:D, ExternalData!$D175, E:E, ExternalData!$E175, F:F, ExternalData!$F175, G:G, "&lt;="&amp;ExternalData!$G175)</f>
        <v>269250</v>
      </c>
      <c r="L175" s="31">
        <f>ExternalData!$J175 + SUMIFS(H:H, D:D, ExternalData!$D175, E:E, ExternalData!$E175, F:F, ExternalData!$F175-1, G:G, "&gt;"&amp;ExternalData!$G175)</f>
        <v>44960</v>
      </c>
      <c r="M175" s="33">
        <f>ExternalData!$K175 + SUMIFS(I:I, D:D, ExternalData!$D175, E:E, ExternalData!$E175, F:F, ExternalData!$F175-1, G:G, "&gt;"&amp;ExternalData!$G175)</f>
        <v>269250</v>
      </c>
    </row>
    <row r="176" spans="1:13" x14ac:dyDescent="0.25">
      <c r="A176" s="24" t="s">
        <v>9</v>
      </c>
      <c r="B176" s="25" t="s">
        <v>10</v>
      </c>
      <c r="C176" s="25" t="s">
        <v>11</v>
      </c>
      <c r="D176" s="25" t="s">
        <v>12</v>
      </c>
      <c r="E176" s="25" t="s">
        <v>15</v>
      </c>
      <c r="F176" s="25">
        <v>2022</v>
      </c>
      <c r="G176" s="25">
        <v>1</v>
      </c>
      <c r="H176" s="25">
        <v>4310</v>
      </c>
      <c r="I176" s="26">
        <v>25810</v>
      </c>
      <c r="J176" s="26">
        <f>SUMIFS(H:H, D:D, ExternalData!$D176, E:E, ExternalData!$E176, F:F, ExternalData!$F176, G:G, "&lt;="&amp;ExternalData!$G176)</f>
        <v>4310</v>
      </c>
      <c r="K176" s="27">
        <f>SUMIFS(I:I, D:D, ExternalData!$D176, E:E, ExternalData!$E176, F:F, ExternalData!$F176, G:G, "&lt;="&amp;ExternalData!$G176)</f>
        <v>25810</v>
      </c>
      <c r="L176" s="26">
        <f>ExternalData!$J176 + SUMIFS(H:H, D:D, ExternalData!$D176, E:E, ExternalData!$E176, F:F, ExternalData!$F176-1, G:G, "&gt;"&amp;ExternalData!$G176)</f>
        <v>45750</v>
      </c>
      <c r="M176" s="28">
        <f>ExternalData!$K176 + SUMIFS(I:I, D:D, ExternalData!$D176, E:E, ExternalData!$E176, F:F, ExternalData!$F176-1, G:G, "&gt;"&amp;ExternalData!$G176)</f>
        <v>273970</v>
      </c>
    </row>
    <row r="177" spans="1:13" x14ac:dyDescent="0.25">
      <c r="A177" s="29" t="s">
        <v>9</v>
      </c>
      <c r="B177" s="30" t="s">
        <v>10</v>
      </c>
      <c r="C177" s="30" t="s">
        <v>11</v>
      </c>
      <c r="D177" s="30" t="s">
        <v>12</v>
      </c>
      <c r="E177" s="30" t="s">
        <v>15</v>
      </c>
      <c r="F177" s="30">
        <v>2022</v>
      </c>
      <c r="G177" s="30">
        <v>2</v>
      </c>
      <c r="H177" s="30">
        <v>3700</v>
      </c>
      <c r="I177" s="31">
        <v>22150</v>
      </c>
      <c r="J177" s="31">
        <f>SUMIFS(H:H, D:D, ExternalData!$D177, E:E, ExternalData!$E177, F:F, ExternalData!$F177, G:G, "&lt;="&amp;ExternalData!$G177)</f>
        <v>8010</v>
      </c>
      <c r="K177" s="32">
        <f>SUMIFS(I:I, D:D, ExternalData!$D177, E:E, ExternalData!$E177, F:F, ExternalData!$F177, G:G, "&lt;="&amp;ExternalData!$G177)</f>
        <v>47960</v>
      </c>
      <c r="L177" s="31">
        <f>ExternalData!$J177 + SUMIFS(H:H, D:D, ExternalData!$D177, E:E, ExternalData!$E177, F:F, ExternalData!$F177-1, G:G, "&gt;"&amp;ExternalData!$G177)</f>
        <v>45600</v>
      </c>
      <c r="M177" s="33">
        <f>ExternalData!$K177 + SUMIFS(I:I, D:D, ExternalData!$D177, E:E, ExternalData!$E177, F:F, ExternalData!$F177-1, G:G, "&gt;"&amp;ExternalData!$G177)</f>
        <v>273070</v>
      </c>
    </row>
    <row r="178" spans="1:13" x14ac:dyDescent="0.25">
      <c r="A178" s="24" t="s">
        <v>9</v>
      </c>
      <c r="B178" s="25" t="s">
        <v>10</v>
      </c>
      <c r="C178" s="25" t="s">
        <v>11</v>
      </c>
      <c r="D178" s="25" t="s">
        <v>12</v>
      </c>
      <c r="E178" s="25" t="s">
        <v>15</v>
      </c>
      <c r="F178" s="25">
        <v>2022</v>
      </c>
      <c r="G178" s="25">
        <v>3</v>
      </c>
      <c r="H178" s="25">
        <v>4120</v>
      </c>
      <c r="I178" s="26">
        <v>24710</v>
      </c>
      <c r="J178" s="26">
        <f>SUMIFS(H:H, D:D, ExternalData!$D178, E:E, ExternalData!$E178, F:F, ExternalData!$F178, G:G, "&lt;="&amp;ExternalData!$G178)</f>
        <v>12130</v>
      </c>
      <c r="K178" s="27">
        <f>SUMIFS(I:I, D:D, ExternalData!$D178, E:E, ExternalData!$E178, F:F, ExternalData!$F178, G:G, "&lt;="&amp;ExternalData!$G178)</f>
        <v>72670</v>
      </c>
      <c r="L178" s="26">
        <f>ExternalData!$J178 + SUMIFS(H:H, D:D, ExternalData!$D178, E:E, ExternalData!$E178, F:F, ExternalData!$F178-1, G:G, "&gt;"&amp;ExternalData!$G178)</f>
        <v>45610</v>
      </c>
      <c r="M178" s="28">
        <f>ExternalData!$K178 + SUMIFS(I:I, D:D, ExternalData!$D178, E:E, ExternalData!$E178, F:F, ExternalData!$F178-1, G:G, "&gt;"&amp;ExternalData!$G178)</f>
        <v>273140</v>
      </c>
    </row>
    <row r="179" spans="1:13" x14ac:dyDescent="0.25">
      <c r="A179" s="29" t="s">
        <v>9</v>
      </c>
      <c r="B179" s="30" t="s">
        <v>10</v>
      </c>
      <c r="C179" s="30" t="s">
        <v>11</v>
      </c>
      <c r="D179" s="30" t="s">
        <v>12</v>
      </c>
      <c r="E179" s="30" t="s">
        <v>15</v>
      </c>
      <c r="F179" s="30">
        <v>2022</v>
      </c>
      <c r="G179" s="30">
        <v>4</v>
      </c>
      <c r="H179" s="30">
        <v>4150</v>
      </c>
      <c r="I179" s="31">
        <v>24870</v>
      </c>
      <c r="J179" s="31">
        <f>SUMIFS(H:H, D:D, ExternalData!$D179, E:E, ExternalData!$E179, F:F, ExternalData!$F179, G:G, "&lt;="&amp;ExternalData!$G179)</f>
        <v>16280</v>
      </c>
      <c r="K179" s="32">
        <f>SUMIFS(I:I, D:D, ExternalData!$D179, E:E, ExternalData!$E179, F:F, ExternalData!$F179, G:G, "&lt;="&amp;ExternalData!$G179)</f>
        <v>97540</v>
      </c>
      <c r="L179" s="31">
        <f>ExternalData!$J179 + SUMIFS(H:H, D:D, ExternalData!$D179, E:E, ExternalData!$E179, F:F, ExternalData!$F179-1, G:G, "&gt;"&amp;ExternalData!$G179)</f>
        <v>45730</v>
      </c>
      <c r="M179" s="33">
        <f>ExternalData!$K179 + SUMIFS(I:I, D:D, ExternalData!$D179, E:E, ExternalData!$E179, F:F, ExternalData!$F179-1, G:G, "&gt;"&amp;ExternalData!$G179)</f>
        <v>273890</v>
      </c>
    </row>
    <row r="180" spans="1:13" x14ac:dyDescent="0.25">
      <c r="A180" s="24" t="s">
        <v>9</v>
      </c>
      <c r="B180" s="25" t="s">
        <v>10</v>
      </c>
      <c r="C180" s="25" t="s">
        <v>11</v>
      </c>
      <c r="D180" s="25" t="s">
        <v>12</v>
      </c>
      <c r="E180" s="25" t="s">
        <v>15</v>
      </c>
      <c r="F180" s="25">
        <v>2022</v>
      </c>
      <c r="G180" s="25">
        <v>5</v>
      </c>
      <c r="H180" s="25">
        <v>3730</v>
      </c>
      <c r="I180" s="26">
        <v>22370</v>
      </c>
      <c r="J180" s="26">
        <f>SUMIFS(H:H, D:D, ExternalData!$D180, E:E, ExternalData!$E180, F:F, ExternalData!$F180, G:G, "&lt;="&amp;ExternalData!$G180)</f>
        <v>20010</v>
      </c>
      <c r="K180" s="27">
        <f>SUMIFS(I:I, D:D, ExternalData!$D180, E:E, ExternalData!$E180, F:F, ExternalData!$F180, G:G, "&lt;="&amp;ExternalData!$G180)</f>
        <v>119910</v>
      </c>
      <c r="L180" s="26">
        <f>ExternalData!$J180 + SUMIFS(H:H, D:D, ExternalData!$D180, E:E, ExternalData!$E180, F:F, ExternalData!$F180-1, G:G, "&gt;"&amp;ExternalData!$G180)</f>
        <v>46250</v>
      </c>
      <c r="M180" s="28">
        <f>ExternalData!$K180 + SUMIFS(I:I, D:D, ExternalData!$D180, E:E, ExternalData!$E180, F:F, ExternalData!$F180-1, G:G, "&gt;"&amp;ExternalData!$G180)</f>
        <v>277070</v>
      </c>
    </row>
    <row r="181" spans="1:13" x14ac:dyDescent="0.25">
      <c r="A181" s="29" t="s">
        <v>9</v>
      </c>
      <c r="B181" s="30" t="s">
        <v>10</v>
      </c>
      <c r="C181" s="30" t="s">
        <v>11</v>
      </c>
      <c r="D181" s="30" t="s">
        <v>12</v>
      </c>
      <c r="E181" s="30" t="s">
        <v>15</v>
      </c>
      <c r="F181" s="30">
        <v>2022</v>
      </c>
      <c r="G181" s="30">
        <v>6</v>
      </c>
      <c r="H181" s="30">
        <v>4450</v>
      </c>
      <c r="I181" s="31">
        <v>26640</v>
      </c>
      <c r="J181" s="31">
        <f>SUMIFS(H:H, D:D, ExternalData!$D181, E:E, ExternalData!$E181, F:F, ExternalData!$F181, G:G, "&lt;="&amp;ExternalData!$G181)</f>
        <v>24460</v>
      </c>
      <c r="K181" s="32">
        <f>SUMIFS(I:I, D:D, ExternalData!$D181, E:E, ExternalData!$E181, F:F, ExternalData!$F181, G:G, "&lt;="&amp;ExternalData!$G181)</f>
        <v>146550</v>
      </c>
      <c r="L181" s="31">
        <f>ExternalData!$J181 + SUMIFS(H:H, D:D, ExternalData!$D181, E:E, ExternalData!$E181, F:F, ExternalData!$F181-1, G:G, "&gt;"&amp;ExternalData!$G181)</f>
        <v>45530</v>
      </c>
      <c r="M181" s="33">
        <f>ExternalData!$K181 + SUMIFS(I:I, D:D, ExternalData!$D181, E:E, ExternalData!$E181, F:F, ExternalData!$F181-1, G:G, "&gt;"&amp;ExternalData!$G181)</f>
        <v>272790</v>
      </c>
    </row>
    <row r="182" spans="1:13" x14ac:dyDescent="0.25">
      <c r="A182" s="24" t="s">
        <v>9</v>
      </c>
      <c r="B182" s="25" t="s">
        <v>10</v>
      </c>
      <c r="C182" s="25" t="s">
        <v>11</v>
      </c>
      <c r="D182" s="25" t="s">
        <v>12</v>
      </c>
      <c r="E182" s="25" t="s">
        <v>15</v>
      </c>
      <c r="F182" s="25">
        <v>2022</v>
      </c>
      <c r="G182" s="25">
        <v>7</v>
      </c>
      <c r="H182" s="25">
        <v>3200</v>
      </c>
      <c r="I182" s="26">
        <v>19170</v>
      </c>
      <c r="J182" s="26">
        <f>SUMIFS(H:H, D:D, ExternalData!$D182, E:E, ExternalData!$E182, F:F, ExternalData!$F182, G:G, "&lt;="&amp;ExternalData!$G182)</f>
        <v>27660</v>
      </c>
      <c r="K182" s="27">
        <f>SUMIFS(I:I, D:D, ExternalData!$D182, E:E, ExternalData!$E182, F:F, ExternalData!$F182, G:G, "&lt;="&amp;ExternalData!$G182)</f>
        <v>165720</v>
      </c>
      <c r="L182" s="26">
        <f>ExternalData!$J182 + SUMIFS(H:H, D:D, ExternalData!$D182, E:E, ExternalData!$E182, F:F, ExternalData!$F182-1, G:G, "&gt;"&amp;ExternalData!$G182)</f>
        <v>45390</v>
      </c>
      <c r="M182" s="28">
        <f>ExternalData!$K182 + SUMIFS(I:I, D:D, ExternalData!$D182, E:E, ExternalData!$E182, F:F, ExternalData!$F182-1, G:G, "&gt;"&amp;ExternalData!$G182)</f>
        <v>271970</v>
      </c>
    </row>
    <row r="183" spans="1:13" x14ac:dyDescent="0.25">
      <c r="A183" s="29" t="s">
        <v>9</v>
      </c>
      <c r="B183" s="30" t="s">
        <v>10</v>
      </c>
      <c r="C183" s="30" t="s">
        <v>11</v>
      </c>
      <c r="D183" s="30" t="s">
        <v>12</v>
      </c>
      <c r="E183" s="30" t="s">
        <v>15</v>
      </c>
      <c r="F183" s="30">
        <v>2022</v>
      </c>
      <c r="G183" s="30">
        <v>8</v>
      </c>
      <c r="H183" s="30">
        <v>3010</v>
      </c>
      <c r="I183" s="31">
        <v>18060</v>
      </c>
      <c r="J183" s="31">
        <f>SUMIFS(H:H, D:D, ExternalData!$D183, E:E, ExternalData!$E183, F:F, ExternalData!$F183, G:G, "&lt;="&amp;ExternalData!$G183)</f>
        <v>30670</v>
      </c>
      <c r="K183" s="32">
        <f>SUMIFS(I:I, D:D, ExternalData!$D183, E:E, ExternalData!$E183, F:F, ExternalData!$F183, G:G, "&lt;="&amp;ExternalData!$G183)</f>
        <v>183780</v>
      </c>
      <c r="L183" s="31">
        <f>ExternalData!$J183 + SUMIFS(H:H, D:D, ExternalData!$D183, E:E, ExternalData!$E183, F:F, ExternalData!$F183-1, G:G, "&gt;"&amp;ExternalData!$G183)</f>
        <v>45090</v>
      </c>
      <c r="M183" s="33">
        <f>ExternalData!$K183 + SUMIFS(I:I, D:D, ExternalData!$D183, E:E, ExternalData!$E183, F:F, ExternalData!$F183-1, G:G, "&gt;"&amp;ExternalData!$G183)</f>
        <v>270160</v>
      </c>
    </row>
    <row r="184" spans="1:13" x14ac:dyDescent="0.25">
      <c r="A184" s="24" t="s">
        <v>9</v>
      </c>
      <c r="B184" s="25" t="s">
        <v>10</v>
      </c>
      <c r="C184" s="25" t="s">
        <v>11</v>
      </c>
      <c r="D184" s="25" t="s">
        <v>12</v>
      </c>
      <c r="E184" s="25" t="s">
        <v>15</v>
      </c>
      <c r="F184" s="25">
        <v>2022</v>
      </c>
      <c r="G184" s="25">
        <v>9</v>
      </c>
      <c r="H184" s="25">
        <v>2560</v>
      </c>
      <c r="I184" s="26">
        <v>15340</v>
      </c>
      <c r="J184" s="26">
        <f>SUMIFS(H:H, D:D, ExternalData!$D184, E:E, ExternalData!$E184, F:F, ExternalData!$F184, G:G, "&lt;="&amp;ExternalData!$G184)</f>
        <v>33230</v>
      </c>
      <c r="K184" s="27">
        <f>SUMIFS(I:I, D:D, ExternalData!$D184, E:E, ExternalData!$E184, F:F, ExternalData!$F184, G:G, "&lt;="&amp;ExternalData!$G184)</f>
        <v>199120</v>
      </c>
      <c r="L184" s="26">
        <f>ExternalData!$J184 + SUMIFS(H:H, D:D, ExternalData!$D184, E:E, ExternalData!$E184, F:F, ExternalData!$F184-1, G:G, "&gt;"&amp;ExternalData!$G184)</f>
        <v>44140</v>
      </c>
      <c r="M184" s="28">
        <f>ExternalData!$K184 + SUMIFS(I:I, D:D, ExternalData!$D184, E:E, ExternalData!$E184, F:F, ExternalData!$F184-1, G:G, "&gt;"&amp;ExternalData!$G184)</f>
        <v>264450</v>
      </c>
    </row>
    <row r="185" spans="1:13" x14ac:dyDescent="0.25">
      <c r="A185" s="29" t="s">
        <v>9</v>
      </c>
      <c r="B185" s="30" t="s">
        <v>10</v>
      </c>
      <c r="C185" s="30" t="s">
        <v>11</v>
      </c>
      <c r="D185" s="30" t="s">
        <v>12</v>
      </c>
      <c r="E185" s="30" t="s">
        <v>15</v>
      </c>
      <c r="F185" s="30">
        <v>2022</v>
      </c>
      <c r="G185" s="30">
        <v>10</v>
      </c>
      <c r="H185" s="30">
        <v>1990</v>
      </c>
      <c r="I185" s="31">
        <v>12140</v>
      </c>
      <c r="J185" s="31">
        <f>SUMIFS(H:H, D:D, ExternalData!$D185, E:E, ExternalData!$E185, F:F, ExternalData!$F185, G:G, "&lt;="&amp;ExternalData!$G185)</f>
        <v>35220</v>
      </c>
      <c r="K185" s="32">
        <f>SUMIFS(I:I, D:D, ExternalData!$D185, E:E, ExternalData!$E185, F:F, ExternalData!$F185, G:G, "&lt;="&amp;ExternalData!$G185)</f>
        <v>211260</v>
      </c>
      <c r="L185" s="31">
        <f>ExternalData!$J185 + SUMIFS(H:H, D:D, ExternalData!$D185, E:E, ExternalData!$E185, F:F, ExternalData!$F185-1, G:G, "&gt;"&amp;ExternalData!$G185)</f>
        <v>42490</v>
      </c>
      <c r="M185" s="33">
        <f>ExternalData!$K185 + SUMIFS(I:I, D:D, ExternalData!$D185, E:E, ExternalData!$E185, F:F, ExternalData!$F185-1, G:G, "&gt;"&amp;ExternalData!$G185)</f>
        <v>254780</v>
      </c>
    </row>
    <row r="186" spans="1:13" x14ac:dyDescent="0.25">
      <c r="A186" s="24" t="s">
        <v>9</v>
      </c>
      <c r="B186" s="25" t="s">
        <v>10</v>
      </c>
      <c r="C186" s="25" t="s">
        <v>11</v>
      </c>
      <c r="D186" s="25" t="s">
        <v>12</v>
      </c>
      <c r="E186" s="25" t="s">
        <v>15</v>
      </c>
      <c r="F186" s="25">
        <v>2022</v>
      </c>
      <c r="G186" s="25">
        <v>11</v>
      </c>
      <c r="H186" s="25">
        <v>1740</v>
      </c>
      <c r="I186" s="26">
        <v>11900</v>
      </c>
      <c r="J186" s="26">
        <f>SUMIFS(H:H, D:D, ExternalData!$D186, E:E, ExternalData!$E186, F:F, ExternalData!$F186, G:G, "&lt;="&amp;ExternalData!$G186)</f>
        <v>36960</v>
      </c>
      <c r="K186" s="27">
        <f>SUMIFS(I:I, D:D, ExternalData!$D186, E:E, ExternalData!$E186, F:F, ExternalData!$F186, G:G, "&lt;="&amp;ExternalData!$G186)</f>
        <v>223160</v>
      </c>
      <c r="L186" s="26">
        <f>ExternalData!$J186 + SUMIFS(H:H, D:D, ExternalData!$D186, E:E, ExternalData!$E186, F:F, ExternalData!$F186-1, G:G, "&gt;"&amp;ExternalData!$G186)</f>
        <v>40880</v>
      </c>
      <c r="M186" s="28">
        <f>ExternalData!$K186 + SUMIFS(I:I, D:D, ExternalData!$D186, E:E, ExternalData!$E186, F:F, ExternalData!$F186-1, G:G, "&gt;"&amp;ExternalData!$G186)</f>
        <v>246630</v>
      </c>
    </row>
    <row r="187" spans="1:13" x14ac:dyDescent="0.25">
      <c r="A187" s="29" t="s">
        <v>9</v>
      </c>
      <c r="B187" s="30" t="s">
        <v>10</v>
      </c>
      <c r="C187" s="30" t="s">
        <v>11</v>
      </c>
      <c r="D187" s="30" t="s">
        <v>12</v>
      </c>
      <c r="E187" s="30" t="s">
        <v>15</v>
      </c>
      <c r="F187" s="30">
        <v>2022</v>
      </c>
      <c r="G187" s="30">
        <v>12</v>
      </c>
      <c r="H187" s="30">
        <v>830</v>
      </c>
      <c r="I187" s="31">
        <v>5720</v>
      </c>
      <c r="J187" s="31">
        <f>SUMIFS(H:H, D:D, ExternalData!$D187, E:E, ExternalData!$E187, F:F, ExternalData!$F187, G:G, "&lt;="&amp;ExternalData!$G187)</f>
        <v>37790</v>
      </c>
      <c r="K187" s="32">
        <f>SUMIFS(I:I, D:D, ExternalData!$D187, E:E, ExternalData!$E187, F:F, ExternalData!$F187, G:G, "&lt;="&amp;ExternalData!$G187)</f>
        <v>228880</v>
      </c>
      <c r="L187" s="31">
        <f>ExternalData!$J187 + SUMIFS(H:H, D:D, ExternalData!$D187, E:E, ExternalData!$E187, F:F, ExternalData!$F187-1, G:G, "&gt;"&amp;ExternalData!$G187)</f>
        <v>37790</v>
      </c>
      <c r="M187" s="33">
        <f>ExternalData!$K187 + SUMIFS(I:I, D:D, ExternalData!$D187, E:E, ExternalData!$E187, F:F, ExternalData!$F187-1, G:G, "&gt;"&amp;ExternalData!$G187)</f>
        <v>228880</v>
      </c>
    </row>
    <row r="188" spans="1:13" x14ac:dyDescent="0.25">
      <c r="A188" s="24" t="s">
        <v>9</v>
      </c>
      <c r="B188" s="25" t="s">
        <v>10</v>
      </c>
      <c r="C188" s="25" t="s">
        <v>11</v>
      </c>
      <c r="D188" s="25" t="s">
        <v>12</v>
      </c>
      <c r="E188" s="25" t="s">
        <v>15</v>
      </c>
      <c r="F188" s="25">
        <v>2023</v>
      </c>
      <c r="G188" s="25">
        <v>1</v>
      </c>
      <c r="H188" s="25">
        <v>2150</v>
      </c>
      <c r="I188" s="26">
        <v>14950</v>
      </c>
      <c r="J188" s="26">
        <f>SUMIFS(H:H, D:D, ExternalData!$D188, E:E, ExternalData!$E188, F:F, ExternalData!$F188, G:G, "&lt;="&amp;ExternalData!$G188)</f>
        <v>2150</v>
      </c>
      <c r="K188" s="27">
        <f>SUMIFS(I:I, D:D, ExternalData!$D188, E:E, ExternalData!$E188, F:F, ExternalData!$F188, G:G, "&lt;="&amp;ExternalData!$G188)</f>
        <v>14950</v>
      </c>
      <c r="L188" s="26">
        <f>ExternalData!$J188 + SUMIFS(H:H, D:D, ExternalData!$D188, E:E, ExternalData!$E188, F:F, ExternalData!$F188-1, G:G, "&gt;"&amp;ExternalData!$G188)</f>
        <v>35630</v>
      </c>
      <c r="M188" s="28">
        <f>ExternalData!$K188 + SUMIFS(I:I, D:D, ExternalData!$D188, E:E, ExternalData!$E188, F:F, ExternalData!$F188-1, G:G, "&gt;"&amp;ExternalData!$G188)</f>
        <v>218020</v>
      </c>
    </row>
    <row r="189" spans="1:13" x14ac:dyDescent="0.25">
      <c r="A189" s="29" t="s">
        <v>9</v>
      </c>
      <c r="B189" s="30" t="s">
        <v>10</v>
      </c>
      <c r="C189" s="30" t="s">
        <v>11</v>
      </c>
      <c r="D189" s="30" t="s">
        <v>12</v>
      </c>
      <c r="E189" s="30" t="s">
        <v>15</v>
      </c>
      <c r="F189" s="30">
        <v>2023</v>
      </c>
      <c r="G189" s="30">
        <v>2</v>
      </c>
      <c r="H189" s="30">
        <v>2100</v>
      </c>
      <c r="I189" s="31">
        <v>14480</v>
      </c>
      <c r="J189" s="31">
        <f>SUMIFS(H:H, D:D, ExternalData!$D189, E:E, ExternalData!$E189, F:F, ExternalData!$F189, G:G, "&lt;="&amp;ExternalData!$G189)</f>
        <v>4250</v>
      </c>
      <c r="K189" s="32">
        <f>SUMIFS(I:I, D:D, ExternalData!$D189, E:E, ExternalData!$E189, F:F, ExternalData!$F189, G:G, "&lt;="&amp;ExternalData!$G189)</f>
        <v>29430</v>
      </c>
      <c r="L189" s="31">
        <f>ExternalData!$J189 + SUMIFS(H:H, D:D, ExternalData!$D189, E:E, ExternalData!$E189, F:F, ExternalData!$F189-1, G:G, "&gt;"&amp;ExternalData!$G189)</f>
        <v>34030</v>
      </c>
      <c r="M189" s="33">
        <f>ExternalData!$K189 + SUMIFS(I:I, D:D, ExternalData!$D189, E:E, ExternalData!$E189, F:F, ExternalData!$F189-1, G:G, "&gt;"&amp;ExternalData!$G189)</f>
        <v>210350</v>
      </c>
    </row>
    <row r="190" spans="1:13" x14ac:dyDescent="0.25">
      <c r="A190" s="24" t="s">
        <v>9</v>
      </c>
      <c r="B190" s="25" t="s">
        <v>10</v>
      </c>
      <c r="C190" s="25" t="s">
        <v>11</v>
      </c>
      <c r="D190" s="25" t="s">
        <v>12</v>
      </c>
      <c r="E190" s="25" t="s">
        <v>15</v>
      </c>
      <c r="F190" s="25">
        <v>2023</v>
      </c>
      <c r="G190" s="25">
        <v>3</v>
      </c>
      <c r="H190" s="25">
        <v>2500</v>
      </c>
      <c r="I190" s="26">
        <v>17330</v>
      </c>
      <c r="J190" s="26">
        <f>SUMIFS(H:H, D:D, ExternalData!$D190, E:E, ExternalData!$E190, F:F, ExternalData!$F190, G:G, "&lt;="&amp;ExternalData!$G190)</f>
        <v>6750</v>
      </c>
      <c r="K190" s="27">
        <f>SUMIFS(I:I, D:D, ExternalData!$D190, E:E, ExternalData!$E190, F:F, ExternalData!$F190, G:G, "&lt;="&amp;ExternalData!$G190)</f>
        <v>46760</v>
      </c>
      <c r="L190" s="26">
        <f>ExternalData!$J190 + SUMIFS(H:H, D:D, ExternalData!$D190, E:E, ExternalData!$E190, F:F, ExternalData!$F190-1, G:G, "&gt;"&amp;ExternalData!$G190)</f>
        <v>32410</v>
      </c>
      <c r="M190" s="28">
        <f>ExternalData!$K190 + SUMIFS(I:I, D:D, ExternalData!$D190, E:E, ExternalData!$E190, F:F, ExternalData!$F190-1, G:G, "&gt;"&amp;ExternalData!$G190)</f>
        <v>202970</v>
      </c>
    </row>
    <row r="191" spans="1:13" x14ac:dyDescent="0.25">
      <c r="A191" s="29" t="s">
        <v>9</v>
      </c>
      <c r="B191" s="30" t="s">
        <v>10</v>
      </c>
      <c r="C191" s="30" t="s">
        <v>16</v>
      </c>
      <c r="D191" s="30" t="s">
        <v>17</v>
      </c>
      <c r="E191" s="30" t="s">
        <v>13</v>
      </c>
      <c r="F191" s="30">
        <v>2018</v>
      </c>
      <c r="G191" s="30">
        <v>1</v>
      </c>
      <c r="H191" s="30">
        <v>24570</v>
      </c>
      <c r="I191" s="31">
        <v>152340</v>
      </c>
      <c r="J191" s="31">
        <f>SUMIFS(H:H, D:D, ExternalData!$D191, E:E, ExternalData!$E191, F:F, ExternalData!$F191, G:G, "&lt;="&amp;ExternalData!$G191)</f>
        <v>24570</v>
      </c>
      <c r="K191" s="32">
        <f>SUMIFS(I:I, D:D, ExternalData!$D191, E:E, ExternalData!$E191, F:F, ExternalData!$F191, G:G, "&lt;="&amp;ExternalData!$G191)</f>
        <v>152340</v>
      </c>
      <c r="L191" s="31">
        <f>ExternalData!$J191 + SUMIFS(H:H, D:D, ExternalData!$D191, E:E, ExternalData!$E191, F:F, ExternalData!$F191-1, G:G, "&gt;"&amp;ExternalData!$G191)</f>
        <v>24570</v>
      </c>
      <c r="M191" s="33">
        <f>ExternalData!$K191 + SUMIFS(I:I, D:D, ExternalData!$D191, E:E, ExternalData!$E191, F:F, ExternalData!$F191-1, G:G, "&gt;"&amp;ExternalData!$G191)</f>
        <v>152340</v>
      </c>
    </row>
    <row r="192" spans="1:13" x14ac:dyDescent="0.25">
      <c r="A192" s="24" t="s">
        <v>9</v>
      </c>
      <c r="B192" s="25" t="s">
        <v>10</v>
      </c>
      <c r="C192" s="25" t="s">
        <v>16</v>
      </c>
      <c r="D192" s="25" t="s">
        <v>17</v>
      </c>
      <c r="E192" s="25" t="s">
        <v>13</v>
      </c>
      <c r="F192" s="25">
        <v>2018</v>
      </c>
      <c r="G192" s="25">
        <v>2</v>
      </c>
      <c r="H192" s="25">
        <v>17270</v>
      </c>
      <c r="I192" s="26">
        <v>107120</v>
      </c>
      <c r="J192" s="26">
        <f>SUMIFS(H:H, D:D, ExternalData!$D192, E:E, ExternalData!$E192, F:F, ExternalData!$F192, G:G, "&lt;="&amp;ExternalData!$G192)</f>
        <v>41840</v>
      </c>
      <c r="K192" s="27">
        <f>SUMIFS(I:I, D:D, ExternalData!$D192, E:E, ExternalData!$E192, F:F, ExternalData!$F192, G:G, "&lt;="&amp;ExternalData!$G192)</f>
        <v>259460</v>
      </c>
      <c r="L192" s="26">
        <f>ExternalData!$J192 + SUMIFS(H:H, D:D, ExternalData!$D192, E:E, ExternalData!$E192, F:F, ExternalData!$F192-1, G:G, "&gt;"&amp;ExternalData!$G192)</f>
        <v>41840</v>
      </c>
      <c r="M192" s="28">
        <f>ExternalData!$K192 + SUMIFS(I:I, D:D, ExternalData!$D192, E:E, ExternalData!$E192, F:F, ExternalData!$F192-1, G:G, "&gt;"&amp;ExternalData!$G192)</f>
        <v>259460</v>
      </c>
    </row>
    <row r="193" spans="1:13" x14ac:dyDescent="0.25">
      <c r="A193" s="29" t="s">
        <v>9</v>
      </c>
      <c r="B193" s="30" t="s">
        <v>10</v>
      </c>
      <c r="C193" s="30" t="s">
        <v>16</v>
      </c>
      <c r="D193" s="30" t="s">
        <v>17</v>
      </c>
      <c r="E193" s="30" t="s">
        <v>13</v>
      </c>
      <c r="F193" s="30">
        <v>2018</v>
      </c>
      <c r="G193" s="30">
        <v>3</v>
      </c>
      <c r="H193" s="30">
        <v>23310</v>
      </c>
      <c r="I193" s="31">
        <v>144530</v>
      </c>
      <c r="J193" s="31">
        <f>SUMIFS(H:H, D:D, ExternalData!$D193, E:E, ExternalData!$E193, F:F, ExternalData!$F193, G:G, "&lt;="&amp;ExternalData!$G193)</f>
        <v>65150</v>
      </c>
      <c r="K193" s="32">
        <f>SUMIFS(I:I, D:D, ExternalData!$D193, E:E, ExternalData!$E193, F:F, ExternalData!$F193, G:G, "&lt;="&amp;ExternalData!$G193)</f>
        <v>403990</v>
      </c>
      <c r="L193" s="31">
        <f>ExternalData!$J193 + SUMIFS(H:H, D:D, ExternalData!$D193, E:E, ExternalData!$E193, F:F, ExternalData!$F193-1, G:G, "&gt;"&amp;ExternalData!$G193)</f>
        <v>65150</v>
      </c>
      <c r="M193" s="33">
        <f>ExternalData!$K193 + SUMIFS(I:I, D:D, ExternalData!$D193, E:E, ExternalData!$E193, F:F, ExternalData!$F193-1, G:G, "&gt;"&amp;ExternalData!$G193)</f>
        <v>403990</v>
      </c>
    </row>
    <row r="194" spans="1:13" x14ac:dyDescent="0.25">
      <c r="A194" s="24" t="s">
        <v>9</v>
      </c>
      <c r="B194" s="25" t="s">
        <v>10</v>
      </c>
      <c r="C194" s="25" t="s">
        <v>16</v>
      </c>
      <c r="D194" s="25" t="s">
        <v>17</v>
      </c>
      <c r="E194" s="25" t="s">
        <v>13</v>
      </c>
      <c r="F194" s="25">
        <v>2018</v>
      </c>
      <c r="G194" s="25">
        <v>4</v>
      </c>
      <c r="H194" s="25">
        <v>12430</v>
      </c>
      <c r="I194" s="26">
        <v>77110</v>
      </c>
      <c r="J194" s="26">
        <f>SUMIFS(H:H, D:D, ExternalData!$D194, E:E, ExternalData!$E194, F:F, ExternalData!$F194, G:G, "&lt;="&amp;ExternalData!$G194)</f>
        <v>77580</v>
      </c>
      <c r="K194" s="27">
        <f>SUMIFS(I:I, D:D, ExternalData!$D194, E:E, ExternalData!$E194, F:F, ExternalData!$F194, G:G, "&lt;="&amp;ExternalData!$G194)</f>
        <v>481100</v>
      </c>
      <c r="L194" s="26">
        <f>ExternalData!$J194 + SUMIFS(H:H, D:D, ExternalData!$D194, E:E, ExternalData!$E194, F:F, ExternalData!$F194-1, G:G, "&gt;"&amp;ExternalData!$G194)</f>
        <v>77580</v>
      </c>
      <c r="M194" s="28">
        <f>ExternalData!$K194 + SUMIFS(I:I, D:D, ExternalData!$D194, E:E, ExternalData!$E194, F:F, ExternalData!$F194-1, G:G, "&gt;"&amp;ExternalData!$G194)</f>
        <v>481100</v>
      </c>
    </row>
    <row r="195" spans="1:13" x14ac:dyDescent="0.25">
      <c r="A195" s="29" t="s">
        <v>9</v>
      </c>
      <c r="B195" s="30" t="s">
        <v>10</v>
      </c>
      <c r="C195" s="30" t="s">
        <v>16</v>
      </c>
      <c r="D195" s="30" t="s">
        <v>17</v>
      </c>
      <c r="E195" s="30" t="s">
        <v>13</v>
      </c>
      <c r="F195" s="30">
        <v>2018</v>
      </c>
      <c r="G195" s="30">
        <v>5</v>
      </c>
      <c r="H195" s="30">
        <v>22130</v>
      </c>
      <c r="I195" s="31">
        <v>137220</v>
      </c>
      <c r="J195" s="31">
        <f>SUMIFS(H:H, D:D, ExternalData!$D195, E:E, ExternalData!$E195, F:F, ExternalData!$F195, G:G, "&lt;="&amp;ExternalData!$G195)</f>
        <v>99710</v>
      </c>
      <c r="K195" s="32">
        <f>SUMIFS(I:I, D:D, ExternalData!$D195, E:E, ExternalData!$E195, F:F, ExternalData!$F195, G:G, "&lt;="&amp;ExternalData!$G195)</f>
        <v>618320</v>
      </c>
      <c r="L195" s="31">
        <f>ExternalData!$J195 + SUMIFS(H:H, D:D, ExternalData!$D195, E:E, ExternalData!$E195, F:F, ExternalData!$F195-1, G:G, "&gt;"&amp;ExternalData!$G195)</f>
        <v>99710</v>
      </c>
      <c r="M195" s="33">
        <f>ExternalData!$K195 + SUMIFS(I:I, D:D, ExternalData!$D195, E:E, ExternalData!$E195, F:F, ExternalData!$F195-1, G:G, "&gt;"&amp;ExternalData!$G195)</f>
        <v>618320</v>
      </c>
    </row>
    <row r="196" spans="1:13" x14ac:dyDescent="0.25">
      <c r="A196" s="24" t="s">
        <v>9</v>
      </c>
      <c r="B196" s="25" t="s">
        <v>10</v>
      </c>
      <c r="C196" s="25" t="s">
        <v>16</v>
      </c>
      <c r="D196" s="25" t="s">
        <v>17</v>
      </c>
      <c r="E196" s="25" t="s">
        <v>13</v>
      </c>
      <c r="F196" s="25">
        <v>2018</v>
      </c>
      <c r="G196" s="25">
        <v>6</v>
      </c>
      <c r="H196" s="25">
        <v>22950</v>
      </c>
      <c r="I196" s="26">
        <v>142250</v>
      </c>
      <c r="J196" s="26">
        <f>SUMIFS(H:H, D:D, ExternalData!$D196, E:E, ExternalData!$E196, F:F, ExternalData!$F196, G:G, "&lt;="&amp;ExternalData!$G196)</f>
        <v>122660</v>
      </c>
      <c r="K196" s="27">
        <f>SUMIFS(I:I, D:D, ExternalData!$D196, E:E, ExternalData!$E196, F:F, ExternalData!$F196, G:G, "&lt;="&amp;ExternalData!$G196)</f>
        <v>760570</v>
      </c>
      <c r="L196" s="26">
        <f>ExternalData!$J196 + SUMIFS(H:H, D:D, ExternalData!$D196, E:E, ExternalData!$E196, F:F, ExternalData!$F196-1, G:G, "&gt;"&amp;ExternalData!$G196)</f>
        <v>122660</v>
      </c>
      <c r="M196" s="28">
        <f>ExternalData!$K196 + SUMIFS(I:I, D:D, ExternalData!$D196, E:E, ExternalData!$E196, F:F, ExternalData!$F196-1, G:G, "&gt;"&amp;ExternalData!$G196)</f>
        <v>760570</v>
      </c>
    </row>
    <row r="197" spans="1:13" x14ac:dyDescent="0.25">
      <c r="A197" s="29" t="s">
        <v>9</v>
      </c>
      <c r="B197" s="30" t="s">
        <v>10</v>
      </c>
      <c r="C197" s="30" t="s">
        <v>16</v>
      </c>
      <c r="D197" s="30" t="s">
        <v>17</v>
      </c>
      <c r="E197" s="30" t="s">
        <v>13</v>
      </c>
      <c r="F197" s="30">
        <v>2018</v>
      </c>
      <c r="G197" s="30">
        <v>7</v>
      </c>
      <c r="H197" s="30">
        <v>23980</v>
      </c>
      <c r="I197" s="31">
        <v>148670</v>
      </c>
      <c r="J197" s="31">
        <f>SUMIFS(H:H, D:D, ExternalData!$D197, E:E, ExternalData!$E197, F:F, ExternalData!$F197, G:G, "&lt;="&amp;ExternalData!$G197)</f>
        <v>146640</v>
      </c>
      <c r="K197" s="32">
        <f>SUMIFS(I:I, D:D, ExternalData!$D197, E:E, ExternalData!$E197, F:F, ExternalData!$F197, G:G, "&lt;="&amp;ExternalData!$G197)</f>
        <v>909240</v>
      </c>
      <c r="L197" s="31">
        <f>ExternalData!$J197 + SUMIFS(H:H, D:D, ExternalData!$D197, E:E, ExternalData!$E197, F:F, ExternalData!$F197-1, G:G, "&gt;"&amp;ExternalData!$G197)</f>
        <v>146640</v>
      </c>
      <c r="M197" s="33">
        <f>ExternalData!$K197 + SUMIFS(I:I, D:D, ExternalData!$D197, E:E, ExternalData!$E197, F:F, ExternalData!$F197-1, G:G, "&gt;"&amp;ExternalData!$G197)</f>
        <v>909240</v>
      </c>
    </row>
    <row r="198" spans="1:13" x14ac:dyDescent="0.25">
      <c r="A198" s="24" t="s">
        <v>9</v>
      </c>
      <c r="B198" s="25" t="s">
        <v>10</v>
      </c>
      <c r="C198" s="25" t="s">
        <v>16</v>
      </c>
      <c r="D198" s="25" t="s">
        <v>17</v>
      </c>
      <c r="E198" s="25" t="s">
        <v>13</v>
      </c>
      <c r="F198" s="25">
        <v>2018</v>
      </c>
      <c r="G198" s="25">
        <v>8</v>
      </c>
      <c r="H198" s="25">
        <v>21100</v>
      </c>
      <c r="I198" s="26">
        <v>130810</v>
      </c>
      <c r="J198" s="26">
        <f>SUMIFS(H:H, D:D, ExternalData!$D198, E:E, ExternalData!$E198, F:F, ExternalData!$F198, G:G, "&lt;="&amp;ExternalData!$G198)</f>
        <v>167740</v>
      </c>
      <c r="K198" s="27">
        <f>SUMIFS(I:I, D:D, ExternalData!$D198, E:E, ExternalData!$E198, F:F, ExternalData!$F198, G:G, "&lt;="&amp;ExternalData!$G198)</f>
        <v>1040050</v>
      </c>
      <c r="L198" s="26">
        <f>ExternalData!$J198 + SUMIFS(H:H, D:D, ExternalData!$D198, E:E, ExternalData!$E198, F:F, ExternalData!$F198-1, G:G, "&gt;"&amp;ExternalData!$G198)</f>
        <v>167740</v>
      </c>
      <c r="M198" s="28">
        <f>ExternalData!$K198 + SUMIFS(I:I, D:D, ExternalData!$D198, E:E, ExternalData!$E198, F:F, ExternalData!$F198-1, G:G, "&gt;"&amp;ExternalData!$G198)</f>
        <v>1040050</v>
      </c>
    </row>
    <row r="199" spans="1:13" x14ac:dyDescent="0.25">
      <c r="A199" s="29" t="s">
        <v>9</v>
      </c>
      <c r="B199" s="30" t="s">
        <v>10</v>
      </c>
      <c r="C199" s="30" t="s">
        <v>16</v>
      </c>
      <c r="D199" s="30" t="s">
        <v>17</v>
      </c>
      <c r="E199" s="30" t="s">
        <v>13</v>
      </c>
      <c r="F199" s="30">
        <v>2018</v>
      </c>
      <c r="G199" s="30">
        <v>9</v>
      </c>
      <c r="H199" s="30">
        <v>22790</v>
      </c>
      <c r="I199" s="31">
        <v>141310</v>
      </c>
      <c r="J199" s="31">
        <f>SUMIFS(H:H, D:D, ExternalData!$D199, E:E, ExternalData!$E199, F:F, ExternalData!$F199, G:G, "&lt;="&amp;ExternalData!$G199)</f>
        <v>190530</v>
      </c>
      <c r="K199" s="32">
        <f>SUMIFS(I:I, D:D, ExternalData!$D199, E:E, ExternalData!$E199, F:F, ExternalData!$F199, G:G, "&lt;="&amp;ExternalData!$G199)</f>
        <v>1181360</v>
      </c>
      <c r="L199" s="31">
        <f>ExternalData!$J199 + SUMIFS(H:H, D:D, ExternalData!$D199, E:E, ExternalData!$E199, F:F, ExternalData!$F199-1, G:G, "&gt;"&amp;ExternalData!$G199)</f>
        <v>190530</v>
      </c>
      <c r="M199" s="33">
        <f>ExternalData!$K199 + SUMIFS(I:I, D:D, ExternalData!$D199, E:E, ExternalData!$E199, F:F, ExternalData!$F199-1, G:G, "&gt;"&amp;ExternalData!$G199)</f>
        <v>1181360</v>
      </c>
    </row>
    <row r="200" spans="1:13" x14ac:dyDescent="0.25">
      <c r="A200" s="24" t="s">
        <v>9</v>
      </c>
      <c r="B200" s="25" t="s">
        <v>10</v>
      </c>
      <c r="C200" s="25" t="s">
        <v>16</v>
      </c>
      <c r="D200" s="25" t="s">
        <v>17</v>
      </c>
      <c r="E200" s="25" t="s">
        <v>13</v>
      </c>
      <c r="F200" s="25">
        <v>2018</v>
      </c>
      <c r="G200" s="25">
        <v>10</v>
      </c>
      <c r="H200" s="25">
        <v>24020</v>
      </c>
      <c r="I200" s="26">
        <v>148920</v>
      </c>
      <c r="J200" s="26">
        <f>SUMIFS(H:H, D:D, ExternalData!$D200, E:E, ExternalData!$E200, F:F, ExternalData!$F200, G:G, "&lt;="&amp;ExternalData!$G200)</f>
        <v>214550</v>
      </c>
      <c r="K200" s="27">
        <f>SUMIFS(I:I, D:D, ExternalData!$D200, E:E, ExternalData!$E200, F:F, ExternalData!$F200, G:G, "&lt;="&amp;ExternalData!$G200)</f>
        <v>1330280</v>
      </c>
      <c r="L200" s="26">
        <f>ExternalData!$J200 + SUMIFS(H:H, D:D, ExternalData!$D200, E:E, ExternalData!$E200, F:F, ExternalData!$F200-1, G:G, "&gt;"&amp;ExternalData!$G200)</f>
        <v>214550</v>
      </c>
      <c r="M200" s="28">
        <f>ExternalData!$K200 + SUMIFS(I:I, D:D, ExternalData!$D200, E:E, ExternalData!$E200, F:F, ExternalData!$F200-1, G:G, "&gt;"&amp;ExternalData!$G200)</f>
        <v>1330280</v>
      </c>
    </row>
    <row r="201" spans="1:13" x14ac:dyDescent="0.25">
      <c r="A201" s="29" t="s">
        <v>9</v>
      </c>
      <c r="B201" s="30" t="s">
        <v>10</v>
      </c>
      <c r="C201" s="30" t="s">
        <v>16</v>
      </c>
      <c r="D201" s="30" t="s">
        <v>17</v>
      </c>
      <c r="E201" s="30" t="s">
        <v>13</v>
      </c>
      <c r="F201" s="30">
        <v>2018</v>
      </c>
      <c r="G201" s="30">
        <v>11</v>
      </c>
      <c r="H201" s="30">
        <v>20000</v>
      </c>
      <c r="I201" s="31">
        <v>123960</v>
      </c>
      <c r="J201" s="31">
        <f>SUMIFS(H:H, D:D, ExternalData!$D201, E:E, ExternalData!$E201, F:F, ExternalData!$F201, G:G, "&lt;="&amp;ExternalData!$G201)</f>
        <v>234550</v>
      </c>
      <c r="K201" s="32">
        <f>SUMIFS(I:I, D:D, ExternalData!$D201, E:E, ExternalData!$E201, F:F, ExternalData!$F201, G:G, "&lt;="&amp;ExternalData!$G201)</f>
        <v>1454240</v>
      </c>
      <c r="L201" s="31">
        <f>ExternalData!$J201 + SUMIFS(H:H, D:D, ExternalData!$D201, E:E, ExternalData!$E201, F:F, ExternalData!$F201-1, G:G, "&gt;"&amp;ExternalData!$G201)</f>
        <v>234550</v>
      </c>
      <c r="M201" s="33">
        <f>ExternalData!$K201 + SUMIFS(I:I, D:D, ExternalData!$D201, E:E, ExternalData!$E201, F:F, ExternalData!$F201-1, G:G, "&gt;"&amp;ExternalData!$G201)</f>
        <v>1454240</v>
      </c>
    </row>
    <row r="202" spans="1:13" x14ac:dyDescent="0.25">
      <c r="A202" s="24" t="s">
        <v>9</v>
      </c>
      <c r="B202" s="25" t="s">
        <v>10</v>
      </c>
      <c r="C202" s="25" t="s">
        <v>16</v>
      </c>
      <c r="D202" s="25" t="s">
        <v>17</v>
      </c>
      <c r="E202" s="25" t="s">
        <v>13</v>
      </c>
      <c r="F202" s="25">
        <v>2018</v>
      </c>
      <c r="G202" s="25">
        <v>12</v>
      </c>
      <c r="H202" s="25">
        <v>22520</v>
      </c>
      <c r="I202" s="26">
        <v>152320</v>
      </c>
      <c r="J202" s="26">
        <f>SUMIFS(H:H, D:D, ExternalData!$D202, E:E, ExternalData!$E202, F:F, ExternalData!$F202, G:G, "&lt;="&amp;ExternalData!$G202)</f>
        <v>257070</v>
      </c>
      <c r="K202" s="27">
        <f>SUMIFS(I:I, D:D, ExternalData!$D202, E:E, ExternalData!$E202, F:F, ExternalData!$F202, G:G, "&lt;="&amp;ExternalData!$G202)</f>
        <v>1606560</v>
      </c>
      <c r="L202" s="26">
        <f>ExternalData!$J202 + SUMIFS(H:H, D:D, ExternalData!$D202, E:E, ExternalData!$E202, F:F, ExternalData!$F202-1, G:G, "&gt;"&amp;ExternalData!$G202)</f>
        <v>257070</v>
      </c>
      <c r="M202" s="28">
        <f>ExternalData!$K202 + SUMIFS(I:I, D:D, ExternalData!$D202, E:E, ExternalData!$E202, F:F, ExternalData!$F202-1, G:G, "&gt;"&amp;ExternalData!$G202)</f>
        <v>1606560</v>
      </c>
    </row>
    <row r="203" spans="1:13" x14ac:dyDescent="0.25">
      <c r="A203" s="29" t="s">
        <v>9</v>
      </c>
      <c r="B203" s="30" t="s">
        <v>10</v>
      </c>
      <c r="C203" s="30" t="s">
        <v>16</v>
      </c>
      <c r="D203" s="30" t="s">
        <v>17</v>
      </c>
      <c r="E203" s="30" t="s">
        <v>13</v>
      </c>
      <c r="F203" s="30">
        <v>2019</v>
      </c>
      <c r="G203" s="30">
        <v>1</v>
      </c>
      <c r="H203" s="30">
        <v>19950</v>
      </c>
      <c r="I203" s="31">
        <v>145690</v>
      </c>
      <c r="J203" s="31">
        <f>SUMIFS(H:H, D:D, ExternalData!$D203, E:E, ExternalData!$E203, F:F, ExternalData!$F203, G:G, "&lt;="&amp;ExternalData!$G203)</f>
        <v>19950</v>
      </c>
      <c r="K203" s="32">
        <f>SUMIFS(I:I, D:D, ExternalData!$D203, E:E, ExternalData!$E203, F:F, ExternalData!$F203, G:G, "&lt;="&amp;ExternalData!$G203)</f>
        <v>145690</v>
      </c>
      <c r="L203" s="31">
        <f>ExternalData!$J203 + SUMIFS(H:H, D:D, ExternalData!$D203, E:E, ExternalData!$E203, F:F, ExternalData!$F203-1, G:G, "&gt;"&amp;ExternalData!$G203)</f>
        <v>252450</v>
      </c>
      <c r="M203" s="33">
        <f>ExternalData!$K203 + SUMIFS(I:I, D:D, ExternalData!$D203, E:E, ExternalData!$E203, F:F, ExternalData!$F203-1, G:G, "&gt;"&amp;ExternalData!$G203)</f>
        <v>1599910</v>
      </c>
    </row>
    <row r="204" spans="1:13" x14ac:dyDescent="0.25">
      <c r="A204" s="24" t="s">
        <v>9</v>
      </c>
      <c r="B204" s="25" t="s">
        <v>10</v>
      </c>
      <c r="C204" s="25" t="s">
        <v>16</v>
      </c>
      <c r="D204" s="25" t="s">
        <v>17</v>
      </c>
      <c r="E204" s="25" t="s">
        <v>13</v>
      </c>
      <c r="F204" s="25">
        <v>2019</v>
      </c>
      <c r="G204" s="25">
        <v>2</v>
      </c>
      <c r="H204" s="25">
        <v>17990</v>
      </c>
      <c r="I204" s="26">
        <v>131370</v>
      </c>
      <c r="J204" s="26">
        <f>SUMIFS(H:H, D:D, ExternalData!$D204, E:E, ExternalData!$E204, F:F, ExternalData!$F204, G:G, "&lt;="&amp;ExternalData!$G204)</f>
        <v>37940</v>
      </c>
      <c r="K204" s="27">
        <f>SUMIFS(I:I, D:D, ExternalData!$D204, E:E, ExternalData!$E204, F:F, ExternalData!$F204, G:G, "&lt;="&amp;ExternalData!$G204)</f>
        <v>277060</v>
      </c>
      <c r="L204" s="26">
        <f>ExternalData!$J204 + SUMIFS(H:H, D:D, ExternalData!$D204, E:E, ExternalData!$E204, F:F, ExternalData!$F204-1, G:G, "&gt;"&amp;ExternalData!$G204)</f>
        <v>253170</v>
      </c>
      <c r="M204" s="28">
        <f>ExternalData!$K204 + SUMIFS(I:I, D:D, ExternalData!$D204, E:E, ExternalData!$E204, F:F, ExternalData!$F204-1, G:G, "&gt;"&amp;ExternalData!$G204)</f>
        <v>1624160</v>
      </c>
    </row>
    <row r="205" spans="1:13" x14ac:dyDescent="0.25">
      <c r="A205" s="29" t="s">
        <v>9</v>
      </c>
      <c r="B205" s="30" t="s">
        <v>10</v>
      </c>
      <c r="C205" s="30" t="s">
        <v>16</v>
      </c>
      <c r="D205" s="30" t="s">
        <v>17</v>
      </c>
      <c r="E205" s="30" t="s">
        <v>13</v>
      </c>
      <c r="F205" s="30">
        <v>2019</v>
      </c>
      <c r="G205" s="30">
        <v>3</v>
      </c>
      <c r="H205" s="30">
        <v>20400</v>
      </c>
      <c r="I205" s="31">
        <v>148970</v>
      </c>
      <c r="J205" s="31">
        <f>SUMIFS(H:H, D:D, ExternalData!$D205, E:E, ExternalData!$E205, F:F, ExternalData!$F205, G:G, "&lt;="&amp;ExternalData!$G205)</f>
        <v>58340</v>
      </c>
      <c r="K205" s="32">
        <f>SUMIFS(I:I, D:D, ExternalData!$D205, E:E, ExternalData!$E205, F:F, ExternalData!$F205, G:G, "&lt;="&amp;ExternalData!$G205)</f>
        <v>426030</v>
      </c>
      <c r="L205" s="31">
        <f>ExternalData!$J205 + SUMIFS(H:H, D:D, ExternalData!$D205, E:E, ExternalData!$E205, F:F, ExternalData!$F205-1, G:G, "&gt;"&amp;ExternalData!$G205)</f>
        <v>250260</v>
      </c>
      <c r="M205" s="33">
        <f>ExternalData!$K205 + SUMIFS(I:I, D:D, ExternalData!$D205, E:E, ExternalData!$E205, F:F, ExternalData!$F205-1, G:G, "&gt;"&amp;ExternalData!$G205)</f>
        <v>1628600</v>
      </c>
    </row>
    <row r="206" spans="1:13" x14ac:dyDescent="0.25">
      <c r="A206" s="24" t="s">
        <v>9</v>
      </c>
      <c r="B206" s="25" t="s">
        <v>10</v>
      </c>
      <c r="C206" s="25" t="s">
        <v>16</v>
      </c>
      <c r="D206" s="25" t="s">
        <v>17</v>
      </c>
      <c r="E206" s="25" t="s">
        <v>13</v>
      </c>
      <c r="F206" s="25">
        <v>2019</v>
      </c>
      <c r="G206" s="25">
        <v>4</v>
      </c>
      <c r="H206" s="25">
        <v>20120</v>
      </c>
      <c r="I206" s="26">
        <v>146900</v>
      </c>
      <c r="J206" s="26">
        <f>SUMIFS(H:H, D:D, ExternalData!$D206, E:E, ExternalData!$E206, F:F, ExternalData!$F206, G:G, "&lt;="&amp;ExternalData!$G206)</f>
        <v>78460</v>
      </c>
      <c r="K206" s="27">
        <f>SUMIFS(I:I, D:D, ExternalData!$D206, E:E, ExternalData!$E206, F:F, ExternalData!$F206, G:G, "&lt;="&amp;ExternalData!$G206)</f>
        <v>572930</v>
      </c>
      <c r="L206" s="26">
        <f>ExternalData!$J206 + SUMIFS(H:H, D:D, ExternalData!$D206, E:E, ExternalData!$E206, F:F, ExternalData!$F206-1, G:G, "&gt;"&amp;ExternalData!$G206)</f>
        <v>257950</v>
      </c>
      <c r="M206" s="28">
        <f>ExternalData!$K206 + SUMIFS(I:I, D:D, ExternalData!$D206, E:E, ExternalData!$E206, F:F, ExternalData!$F206-1, G:G, "&gt;"&amp;ExternalData!$G206)</f>
        <v>1698390</v>
      </c>
    </row>
    <row r="207" spans="1:13" x14ac:dyDescent="0.25">
      <c r="A207" s="29" t="s">
        <v>9</v>
      </c>
      <c r="B207" s="30" t="s">
        <v>10</v>
      </c>
      <c r="C207" s="30" t="s">
        <v>16</v>
      </c>
      <c r="D207" s="30" t="s">
        <v>17</v>
      </c>
      <c r="E207" s="30" t="s">
        <v>13</v>
      </c>
      <c r="F207" s="30">
        <v>2019</v>
      </c>
      <c r="G207" s="30">
        <v>5</v>
      </c>
      <c r="H207" s="30">
        <v>20990</v>
      </c>
      <c r="I207" s="31">
        <v>153180</v>
      </c>
      <c r="J207" s="31">
        <f>SUMIFS(H:H, D:D, ExternalData!$D207, E:E, ExternalData!$E207, F:F, ExternalData!$F207, G:G, "&lt;="&amp;ExternalData!$G207)</f>
        <v>99450</v>
      </c>
      <c r="K207" s="32">
        <f>SUMIFS(I:I, D:D, ExternalData!$D207, E:E, ExternalData!$E207, F:F, ExternalData!$F207, G:G, "&lt;="&amp;ExternalData!$G207)</f>
        <v>726110</v>
      </c>
      <c r="L207" s="31">
        <f>ExternalData!$J207 + SUMIFS(H:H, D:D, ExternalData!$D207, E:E, ExternalData!$E207, F:F, ExternalData!$F207-1, G:G, "&gt;"&amp;ExternalData!$G207)</f>
        <v>256810</v>
      </c>
      <c r="M207" s="33">
        <f>ExternalData!$K207 + SUMIFS(I:I, D:D, ExternalData!$D207, E:E, ExternalData!$E207, F:F, ExternalData!$F207-1, G:G, "&gt;"&amp;ExternalData!$G207)</f>
        <v>1714350</v>
      </c>
    </row>
    <row r="208" spans="1:13" x14ac:dyDescent="0.25">
      <c r="A208" s="24" t="s">
        <v>9</v>
      </c>
      <c r="B208" s="25" t="s">
        <v>10</v>
      </c>
      <c r="C208" s="25" t="s">
        <v>16</v>
      </c>
      <c r="D208" s="25" t="s">
        <v>17</v>
      </c>
      <c r="E208" s="25" t="s">
        <v>13</v>
      </c>
      <c r="F208" s="25">
        <v>2019</v>
      </c>
      <c r="G208" s="25">
        <v>6</v>
      </c>
      <c r="H208" s="25">
        <v>18190</v>
      </c>
      <c r="I208" s="26">
        <v>132830</v>
      </c>
      <c r="J208" s="26">
        <f>SUMIFS(H:H, D:D, ExternalData!$D208, E:E, ExternalData!$E208, F:F, ExternalData!$F208, G:G, "&lt;="&amp;ExternalData!$G208)</f>
        <v>117640</v>
      </c>
      <c r="K208" s="27">
        <f>SUMIFS(I:I, D:D, ExternalData!$D208, E:E, ExternalData!$E208, F:F, ExternalData!$F208, G:G, "&lt;="&amp;ExternalData!$G208)</f>
        <v>858940</v>
      </c>
      <c r="L208" s="26">
        <f>ExternalData!$J208 + SUMIFS(H:H, D:D, ExternalData!$D208, E:E, ExternalData!$E208, F:F, ExternalData!$F208-1, G:G, "&gt;"&amp;ExternalData!$G208)</f>
        <v>252050</v>
      </c>
      <c r="M208" s="28">
        <f>ExternalData!$K208 + SUMIFS(I:I, D:D, ExternalData!$D208, E:E, ExternalData!$E208, F:F, ExternalData!$F208-1, G:G, "&gt;"&amp;ExternalData!$G208)</f>
        <v>1704930</v>
      </c>
    </row>
    <row r="209" spans="1:13" x14ac:dyDescent="0.25">
      <c r="A209" s="29" t="s">
        <v>9</v>
      </c>
      <c r="B209" s="30" t="s">
        <v>10</v>
      </c>
      <c r="C209" s="30" t="s">
        <v>16</v>
      </c>
      <c r="D209" s="30" t="s">
        <v>17</v>
      </c>
      <c r="E209" s="30" t="s">
        <v>13</v>
      </c>
      <c r="F209" s="30">
        <v>2019</v>
      </c>
      <c r="G209" s="30">
        <v>7</v>
      </c>
      <c r="H209" s="30">
        <v>16160</v>
      </c>
      <c r="I209" s="31">
        <v>118010</v>
      </c>
      <c r="J209" s="31">
        <f>SUMIFS(H:H, D:D, ExternalData!$D209, E:E, ExternalData!$E209, F:F, ExternalData!$F209, G:G, "&lt;="&amp;ExternalData!$G209)</f>
        <v>133800</v>
      </c>
      <c r="K209" s="32">
        <f>SUMIFS(I:I, D:D, ExternalData!$D209, E:E, ExternalData!$E209, F:F, ExternalData!$F209, G:G, "&lt;="&amp;ExternalData!$G209)</f>
        <v>976950</v>
      </c>
      <c r="L209" s="31">
        <f>ExternalData!$J209 + SUMIFS(H:H, D:D, ExternalData!$D209, E:E, ExternalData!$E209, F:F, ExternalData!$F209-1, G:G, "&gt;"&amp;ExternalData!$G209)</f>
        <v>244230</v>
      </c>
      <c r="M209" s="33">
        <f>ExternalData!$K209 + SUMIFS(I:I, D:D, ExternalData!$D209, E:E, ExternalData!$E209, F:F, ExternalData!$F209-1, G:G, "&gt;"&amp;ExternalData!$G209)</f>
        <v>1674270</v>
      </c>
    </row>
    <row r="210" spans="1:13" x14ac:dyDescent="0.25">
      <c r="A210" s="24" t="s">
        <v>9</v>
      </c>
      <c r="B210" s="25" t="s">
        <v>10</v>
      </c>
      <c r="C210" s="25" t="s">
        <v>16</v>
      </c>
      <c r="D210" s="25" t="s">
        <v>17</v>
      </c>
      <c r="E210" s="25" t="s">
        <v>13</v>
      </c>
      <c r="F210" s="25">
        <v>2019</v>
      </c>
      <c r="G210" s="25">
        <v>8</v>
      </c>
      <c r="H210" s="25">
        <v>16500</v>
      </c>
      <c r="I210" s="26">
        <v>120440</v>
      </c>
      <c r="J210" s="26">
        <f>SUMIFS(H:H, D:D, ExternalData!$D210, E:E, ExternalData!$E210, F:F, ExternalData!$F210, G:G, "&lt;="&amp;ExternalData!$G210)</f>
        <v>150300</v>
      </c>
      <c r="K210" s="27">
        <f>SUMIFS(I:I, D:D, ExternalData!$D210, E:E, ExternalData!$E210, F:F, ExternalData!$F210, G:G, "&lt;="&amp;ExternalData!$G210)</f>
        <v>1097390</v>
      </c>
      <c r="L210" s="26">
        <f>ExternalData!$J210 + SUMIFS(H:H, D:D, ExternalData!$D210, E:E, ExternalData!$E210, F:F, ExternalData!$F210-1, G:G, "&gt;"&amp;ExternalData!$G210)</f>
        <v>239630</v>
      </c>
      <c r="M210" s="28">
        <f>ExternalData!$K210 + SUMIFS(I:I, D:D, ExternalData!$D210, E:E, ExternalData!$E210, F:F, ExternalData!$F210-1, G:G, "&gt;"&amp;ExternalData!$G210)</f>
        <v>1663900</v>
      </c>
    </row>
    <row r="211" spans="1:13" x14ac:dyDescent="0.25">
      <c r="A211" s="29" t="s">
        <v>9</v>
      </c>
      <c r="B211" s="30" t="s">
        <v>10</v>
      </c>
      <c r="C211" s="30" t="s">
        <v>16</v>
      </c>
      <c r="D211" s="30" t="s">
        <v>17</v>
      </c>
      <c r="E211" s="30" t="s">
        <v>13</v>
      </c>
      <c r="F211" s="30">
        <v>2019</v>
      </c>
      <c r="G211" s="30">
        <v>9</v>
      </c>
      <c r="H211" s="30">
        <v>19860</v>
      </c>
      <c r="I211" s="31">
        <v>145050</v>
      </c>
      <c r="J211" s="31">
        <f>SUMIFS(H:H, D:D, ExternalData!$D211, E:E, ExternalData!$E211, F:F, ExternalData!$F211, G:G, "&lt;="&amp;ExternalData!$G211)</f>
        <v>170160</v>
      </c>
      <c r="K211" s="32">
        <f>SUMIFS(I:I, D:D, ExternalData!$D211, E:E, ExternalData!$E211, F:F, ExternalData!$F211, G:G, "&lt;="&amp;ExternalData!$G211)</f>
        <v>1242440</v>
      </c>
      <c r="L211" s="31">
        <f>ExternalData!$J211 + SUMIFS(H:H, D:D, ExternalData!$D211, E:E, ExternalData!$E211, F:F, ExternalData!$F211-1, G:G, "&gt;"&amp;ExternalData!$G211)</f>
        <v>236700</v>
      </c>
      <c r="M211" s="33">
        <f>ExternalData!$K211 + SUMIFS(I:I, D:D, ExternalData!$D211, E:E, ExternalData!$E211, F:F, ExternalData!$F211-1, G:G, "&gt;"&amp;ExternalData!$G211)</f>
        <v>1667640</v>
      </c>
    </row>
    <row r="212" spans="1:13" x14ac:dyDescent="0.25">
      <c r="A212" s="24" t="s">
        <v>9</v>
      </c>
      <c r="B212" s="25" t="s">
        <v>10</v>
      </c>
      <c r="C212" s="25" t="s">
        <v>16</v>
      </c>
      <c r="D212" s="25" t="s">
        <v>17</v>
      </c>
      <c r="E212" s="25" t="s">
        <v>13</v>
      </c>
      <c r="F212" s="25">
        <v>2019</v>
      </c>
      <c r="G212" s="25">
        <v>10</v>
      </c>
      <c r="H212" s="25">
        <v>16690</v>
      </c>
      <c r="I212" s="26">
        <v>121880</v>
      </c>
      <c r="J212" s="26">
        <f>SUMIFS(H:H, D:D, ExternalData!$D212, E:E, ExternalData!$E212, F:F, ExternalData!$F212, G:G, "&lt;="&amp;ExternalData!$G212)</f>
        <v>186850</v>
      </c>
      <c r="K212" s="27">
        <f>SUMIFS(I:I, D:D, ExternalData!$D212, E:E, ExternalData!$E212, F:F, ExternalData!$F212, G:G, "&lt;="&amp;ExternalData!$G212)</f>
        <v>1364320</v>
      </c>
      <c r="L212" s="26">
        <f>ExternalData!$J212 + SUMIFS(H:H, D:D, ExternalData!$D212, E:E, ExternalData!$E212, F:F, ExternalData!$F212-1, G:G, "&gt;"&amp;ExternalData!$G212)</f>
        <v>229370</v>
      </c>
      <c r="M212" s="28">
        <f>ExternalData!$K212 + SUMIFS(I:I, D:D, ExternalData!$D212, E:E, ExternalData!$E212, F:F, ExternalData!$F212-1, G:G, "&gt;"&amp;ExternalData!$G212)</f>
        <v>1640600</v>
      </c>
    </row>
    <row r="213" spans="1:13" x14ac:dyDescent="0.25">
      <c r="A213" s="29" t="s">
        <v>9</v>
      </c>
      <c r="B213" s="30" t="s">
        <v>10</v>
      </c>
      <c r="C213" s="30" t="s">
        <v>16</v>
      </c>
      <c r="D213" s="30" t="s">
        <v>17</v>
      </c>
      <c r="E213" s="30" t="s">
        <v>13</v>
      </c>
      <c r="F213" s="30">
        <v>2019</v>
      </c>
      <c r="G213" s="30">
        <v>11</v>
      </c>
      <c r="H213" s="30">
        <v>16380</v>
      </c>
      <c r="I213" s="31">
        <v>119570</v>
      </c>
      <c r="J213" s="31">
        <f>SUMIFS(H:H, D:D, ExternalData!$D213, E:E, ExternalData!$E213, F:F, ExternalData!$F213, G:G, "&lt;="&amp;ExternalData!$G213)</f>
        <v>203230</v>
      </c>
      <c r="K213" s="32">
        <f>SUMIFS(I:I, D:D, ExternalData!$D213, E:E, ExternalData!$E213, F:F, ExternalData!$F213, G:G, "&lt;="&amp;ExternalData!$G213)</f>
        <v>1483890</v>
      </c>
      <c r="L213" s="31">
        <f>ExternalData!$J213 + SUMIFS(H:H, D:D, ExternalData!$D213, E:E, ExternalData!$E213, F:F, ExternalData!$F213-1, G:G, "&gt;"&amp;ExternalData!$G213)</f>
        <v>225750</v>
      </c>
      <c r="M213" s="33">
        <f>ExternalData!$K213 + SUMIFS(I:I, D:D, ExternalData!$D213, E:E, ExternalData!$E213, F:F, ExternalData!$F213-1, G:G, "&gt;"&amp;ExternalData!$G213)</f>
        <v>1636210</v>
      </c>
    </row>
    <row r="214" spans="1:13" x14ac:dyDescent="0.25">
      <c r="A214" s="24" t="s">
        <v>9</v>
      </c>
      <c r="B214" s="25" t="s">
        <v>10</v>
      </c>
      <c r="C214" s="25" t="s">
        <v>16</v>
      </c>
      <c r="D214" s="25" t="s">
        <v>17</v>
      </c>
      <c r="E214" s="25" t="s">
        <v>13</v>
      </c>
      <c r="F214" s="25">
        <v>2019</v>
      </c>
      <c r="G214" s="25">
        <v>12</v>
      </c>
      <c r="H214" s="25">
        <v>17060</v>
      </c>
      <c r="I214" s="26">
        <v>124580</v>
      </c>
      <c r="J214" s="26">
        <f>SUMIFS(H:H, D:D, ExternalData!$D214, E:E, ExternalData!$E214, F:F, ExternalData!$F214, G:G, "&lt;="&amp;ExternalData!$G214)</f>
        <v>220290</v>
      </c>
      <c r="K214" s="27">
        <f>SUMIFS(I:I, D:D, ExternalData!$D214, E:E, ExternalData!$E214, F:F, ExternalData!$F214, G:G, "&lt;="&amp;ExternalData!$G214)</f>
        <v>1608470</v>
      </c>
      <c r="L214" s="26">
        <f>ExternalData!$J214 + SUMIFS(H:H, D:D, ExternalData!$D214, E:E, ExternalData!$E214, F:F, ExternalData!$F214-1, G:G, "&gt;"&amp;ExternalData!$G214)</f>
        <v>220290</v>
      </c>
      <c r="M214" s="28">
        <f>ExternalData!$K214 + SUMIFS(I:I, D:D, ExternalData!$D214, E:E, ExternalData!$E214, F:F, ExternalData!$F214-1, G:G, "&gt;"&amp;ExternalData!$G214)</f>
        <v>1608470</v>
      </c>
    </row>
    <row r="215" spans="1:13" x14ac:dyDescent="0.25">
      <c r="A215" s="29" t="s">
        <v>9</v>
      </c>
      <c r="B215" s="30" t="s">
        <v>10</v>
      </c>
      <c r="C215" s="30" t="s">
        <v>16</v>
      </c>
      <c r="D215" s="30" t="s">
        <v>17</v>
      </c>
      <c r="E215" s="30" t="s">
        <v>13</v>
      </c>
      <c r="F215" s="30">
        <v>2020</v>
      </c>
      <c r="G215" s="30">
        <v>1</v>
      </c>
      <c r="H215" s="30">
        <v>17060</v>
      </c>
      <c r="I215" s="31">
        <v>124510</v>
      </c>
      <c r="J215" s="31">
        <f>SUMIFS(H:H, D:D, ExternalData!$D215, E:E, ExternalData!$E215, F:F, ExternalData!$F215, G:G, "&lt;="&amp;ExternalData!$G215)</f>
        <v>17060</v>
      </c>
      <c r="K215" s="32">
        <f>SUMIFS(I:I, D:D, ExternalData!$D215, E:E, ExternalData!$E215, F:F, ExternalData!$F215, G:G, "&lt;="&amp;ExternalData!$G215)</f>
        <v>124510</v>
      </c>
      <c r="L215" s="31">
        <f>ExternalData!$J215 + SUMIFS(H:H, D:D, ExternalData!$D215, E:E, ExternalData!$E215, F:F, ExternalData!$F215-1, G:G, "&gt;"&amp;ExternalData!$G215)</f>
        <v>217400</v>
      </c>
      <c r="M215" s="33">
        <f>ExternalData!$K215 + SUMIFS(I:I, D:D, ExternalData!$D215, E:E, ExternalData!$E215, F:F, ExternalData!$F215-1, G:G, "&gt;"&amp;ExternalData!$G215)</f>
        <v>1587290</v>
      </c>
    </row>
    <row r="216" spans="1:13" x14ac:dyDescent="0.25">
      <c r="A216" s="24" t="s">
        <v>9</v>
      </c>
      <c r="B216" s="25" t="s">
        <v>10</v>
      </c>
      <c r="C216" s="25" t="s">
        <v>16</v>
      </c>
      <c r="D216" s="25" t="s">
        <v>17</v>
      </c>
      <c r="E216" s="25" t="s">
        <v>13</v>
      </c>
      <c r="F216" s="25">
        <v>2020</v>
      </c>
      <c r="G216" s="25">
        <v>2</v>
      </c>
      <c r="H216" s="25">
        <v>16190</v>
      </c>
      <c r="I216" s="26">
        <v>118200</v>
      </c>
      <c r="J216" s="26">
        <f>SUMIFS(H:H, D:D, ExternalData!$D216, E:E, ExternalData!$E216, F:F, ExternalData!$F216, G:G, "&lt;="&amp;ExternalData!$G216)</f>
        <v>33250</v>
      </c>
      <c r="K216" s="27">
        <f>SUMIFS(I:I, D:D, ExternalData!$D216, E:E, ExternalData!$E216, F:F, ExternalData!$F216, G:G, "&lt;="&amp;ExternalData!$G216)</f>
        <v>242710</v>
      </c>
      <c r="L216" s="26">
        <f>ExternalData!$J216 + SUMIFS(H:H, D:D, ExternalData!$D216, E:E, ExternalData!$E216, F:F, ExternalData!$F216-1, G:G, "&gt;"&amp;ExternalData!$G216)</f>
        <v>215600</v>
      </c>
      <c r="M216" s="28">
        <f>ExternalData!$K216 + SUMIFS(I:I, D:D, ExternalData!$D216, E:E, ExternalData!$E216, F:F, ExternalData!$F216-1, G:G, "&gt;"&amp;ExternalData!$G216)</f>
        <v>1574120</v>
      </c>
    </row>
    <row r="217" spans="1:13" x14ac:dyDescent="0.25">
      <c r="A217" s="29" t="s">
        <v>9</v>
      </c>
      <c r="B217" s="30" t="s">
        <v>10</v>
      </c>
      <c r="C217" s="30" t="s">
        <v>16</v>
      </c>
      <c r="D217" s="30" t="s">
        <v>17</v>
      </c>
      <c r="E217" s="30" t="s">
        <v>13</v>
      </c>
      <c r="F217" s="30">
        <v>2020</v>
      </c>
      <c r="G217" s="30">
        <v>3</v>
      </c>
      <c r="H217" s="30">
        <v>21660</v>
      </c>
      <c r="I217" s="31">
        <v>158080</v>
      </c>
      <c r="J217" s="31">
        <f>SUMIFS(H:H, D:D, ExternalData!$D217, E:E, ExternalData!$E217, F:F, ExternalData!$F217, G:G, "&lt;="&amp;ExternalData!$G217)</f>
        <v>54910</v>
      </c>
      <c r="K217" s="32">
        <f>SUMIFS(I:I, D:D, ExternalData!$D217, E:E, ExternalData!$E217, F:F, ExternalData!$F217, G:G, "&lt;="&amp;ExternalData!$G217)</f>
        <v>400790</v>
      </c>
      <c r="L217" s="31">
        <f>ExternalData!$J217 + SUMIFS(H:H, D:D, ExternalData!$D217, E:E, ExternalData!$E217, F:F, ExternalData!$F217-1, G:G, "&gt;"&amp;ExternalData!$G217)</f>
        <v>216860</v>
      </c>
      <c r="M217" s="33">
        <f>ExternalData!$K217 + SUMIFS(I:I, D:D, ExternalData!$D217, E:E, ExternalData!$E217, F:F, ExternalData!$F217-1, G:G, "&gt;"&amp;ExternalData!$G217)</f>
        <v>1583230</v>
      </c>
    </row>
    <row r="218" spans="1:13" x14ac:dyDescent="0.25">
      <c r="A218" s="24" t="s">
        <v>9</v>
      </c>
      <c r="B218" s="25" t="s">
        <v>10</v>
      </c>
      <c r="C218" s="25" t="s">
        <v>16</v>
      </c>
      <c r="D218" s="25" t="s">
        <v>17</v>
      </c>
      <c r="E218" s="25" t="s">
        <v>13</v>
      </c>
      <c r="F218" s="25">
        <v>2020</v>
      </c>
      <c r="G218" s="25">
        <v>4</v>
      </c>
      <c r="H218" s="25">
        <v>15280</v>
      </c>
      <c r="I218" s="26">
        <v>111540</v>
      </c>
      <c r="J218" s="26">
        <f>SUMIFS(H:H, D:D, ExternalData!$D218, E:E, ExternalData!$E218, F:F, ExternalData!$F218, G:G, "&lt;="&amp;ExternalData!$G218)</f>
        <v>70190</v>
      </c>
      <c r="K218" s="27">
        <f>SUMIFS(I:I, D:D, ExternalData!$D218, E:E, ExternalData!$E218, F:F, ExternalData!$F218, G:G, "&lt;="&amp;ExternalData!$G218)</f>
        <v>512330</v>
      </c>
      <c r="L218" s="26">
        <f>ExternalData!$J218 + SUMIFS(H:H, D:D, ExternalData!$D218, E:E, ExternalData!$E218, F:F, ExternalData!$F218-1, G:G, "&gt;"&amp;ExternalData!$G218)</f>
        <v>212020</v>
      </c>
      <c r="M218" s="28">
        <f>ExternalData!$K218 + SUMIFS(I:I, D:D, ExternalData!$D218, E:E, ExternalData!$E218, F:F, ExternalData!$F218-1, G:G, "&gt;"&amp;ExternalData!$G218)</f>
        <v>1547870</v>
      </c>
    </row>
    <row r="219" spans="1:13" x14ac:dyDescent="0.25">
      <c r="A219" s="29" t="s">
        <v>9</v>
      </c>
      <c r="B219" s="30" t="s">
        <v>10</v>
      </c>
      <c r="C219" s="30" t="s">
        <v>16</v>
      </c>
      <c r="D219" s="30" t="s">
        <v>17</v>
      </c>
      <c r="E219" s="30" t="s">
        <v>13</v>
      </c>
      <c r="F219" s="30">
        <v>2020</v>
      </c>
      <c r="G219" s="30">
        <v>5</v>
      </c>
      <c r="H219" s="30">
        <v>14810</v>
      </c>
      <c r="I219" s="31">
        <v>108090</v>
      </c>
      <c r="J219" s="31">
        <f>SUMIFS(H:H, D:D, ExternalData!$D219, E:E, ExternalData!$E219, F:F, ExternalData!$F219, G:G, "&lt;="&amp;ExternalData!$G219)</f>
        <v>85000</v>
      </c>
      <c r="K219" s="32">
        <f>SUMIFS(I:I, D:D, ExternalData!$D219, E:E, ExternalData!$E219, F:F, ExternalData!$F219, G:G, "&lt;="&amp;ExternalData!$G219)</f>
        <v>620420</v>
      </c>
      <c r="L219" s="31">
        <f>ExternalData!$J219 + SUMIFS(H:H, D:D, ExternalData!$D219, E:E, ExternalData!$E219, F:F, ExternalData!$F219-1, G:G, "&gt;"&amp;ExternalData!$G219)</f>
        <v>205840</v>
      </c>
      <c r="M219" s="33">
        <f>ExternalData!$K219 + SUMIFS(I:I, D:D, ExternalData!$D219, E:E, ExternalData!$E219, F:F, ExternalData!$F219-1, G:G, "&gt;"&amp;ExternalData!$G219)</f>
        <v>1502780</v>
      </c>
    </row>
    <row r="220" spans="1:13" x14ac:dyDescent="0.25">
      <c r="A220" s="24" t="s">
        <v>9</v>
      </c>
      <c r="B220" s="25" t="s">
        <v>10</v>
      </c>
      <c r="C220" s="25" t="s">
        <v>16</v>
      </c>
      <c r="D220" s="25" t="s">
        <v>17</v>
      </c>
      <c r="E220" s="25" t="s">
        <v>13</v>
      </c>
      <c r="F220" s="25">
        <v>2020</v>
      </c>
      <c r="G220" s="25">
        <v>6</v>
      </c>
      <c r="H220" s="25">
        <v>18410</v>
      </c>
      <c r="I220" s="26">
        <v>134340</v>
      </c>
      <c r="J220" s="26">
        <f>SUMIFS(H:H, D:D, ExternalData!$D220, E:E, ExternalData!$E220, F:F, ExternalData!$F220, G:G, "&lt;="&amp;ExternalData!$G220)</f>
        <v>103410</v>
      </c>
      <c r="K220" s="27">
        <f>SUMIFS(I:I, D:D, ExternalData!$D220, E:E, ExternalData!$E220, F:F, ExternalData!$F220, G:G, "&lt;="&amp;ExternalData!$G220)</f>
        <v>754760</v>
      </c>
      <c r="L220" s="26">
        <f>ExternalData!$J220 + SUMIFS(H:H, D:D, ExternalData!$D220, E:E, ExternalData!$E220, F:F, ExternalData!$F220-1, G:G, "&gt;"&amp;ExternalData!$G220)</f>
        <v>206060</v>
      </c>
      <c r="M220" s="28">
        <f>ExternalData!$K220 + SUMIFS(I:I, D:D, ExternalData!$D220, E:E, ExternalData!$E220, F:F, ExternalData!$F220-1, G:G, "&gt;"&amp;ExternalData!$G220)</f>
        <v>1504290</v>
      </c>
    </row>
    <row r="221" spans="1:13" x14ac:dyDescent="0.25">
      <c r="A221" s="29" t="s">
        <v>9</v>
      </c>
      <c r="B221" s="30" t="s">
        <v>10</v>
      </c>
      <c r="C221" s="30" t="s">
        <v>16</v>
      </c>
      <c r="D221" s="30" t="s">
        <v>17</v>
      </c>
      <c r="E221" s="30" t="s">
        <v>13</v>
      </c>
      <c r="F221" s="30">
        <v>2020</v>
      </c>
      <c r="G221" s="30">
        <v>7</v>
      </c>
      <c r="H221" s="30">
        <v>18960</v>
      </c>
      <c r="I221" s="31">
        <v>138340</v>
      </c>
      <c r="J221" s="31">
        <f>SUMIFS(H:H, D:D, ExternalData!$D221, E:E, ExternalData!$E221, F:F, ExternalData!$F221, G:G, "&lt;="&amp;ExternalData!$G221)</f>
        <v>122370</v>
      </c>
      <c r="K221" s="32">
        <f>SUMIFS(I:I, D:D, ExternalData!$D221, E:E, ExternalData!$E221, F:F, ExternalData!$F221, G:G, "&lt;="&amp;ExternalData!$G221)</f>
        <v>893100</v>
      </c>
      <c r="L221" s="31">
        <f>ExternalData!$J221 + SUMIFS(H:H, D:D, ExternalData!$D221, E:E, ExternalData!$E221, F:F, ExternalData!$F221-1, G:G, "&gt;"&amp;ExternalData!$G221)</f>
        <v>208860</v>
      </c>
      <c r="M221" s="33">
        <f>ExternalData!$K221 + SUMIFS(I:I, D:D, ExternalData!$D221, E:E, ExternalData!$E221, F:F, ExternalData!$F221-1, G:G, "&gt;"&amp;ExternalData!$G221)</f>
        <v>1524620</v>
      </c>
    </row>
    <row r="222" spans="1:13" x14ac:dyDescent="0.25">
      <c r="A222" s="24" t="s">
        <v>9</v>
      </c>
      <c r="B222" s="25" t="s">
        <v>10</v>
      </c>
      <c r="C222" s="25" t="s">
        <v>16</v>
      </c>
      <c r="D222" s="25" t="s">
        <v>17</v>
      </c>
      <c r="E222" s="25" t="s">
        <v>13</v>
      </c>
      <c r="F222" s="25">
        <v>2020</v>
      </c>
      <c r="G222" s="25">
        <v>8</v>
      </c>
      <c r="H222" s="25">
        <v>14140</v>
      </c>
      <c r="I222" s="26">
        <v>103190</v>
      </c>
      <c r="J222" s="26">
        <f>SUMIFS(H:H, D:D, ExternalData!$D222, E:E, ExternalData!$E222, F:F, ExternalData!$F222, G:G, "&lt;="&amp;ExternalData!$G222)</f>
        <v>136510</v>
      </c>
      <c r="K222" s="27">
        <f>SUMIFS(I:I, D:D, ExternalData!$D222, E:E, ExternalData!$E222, F:F, ExternalData!$F222, G:G, "&lt;="&amp;ExternalData!$G222)</f>
        <v>996290</v>
      </c>
      <c r="L222" s="26">
        <f>ExternalData!$J222 + SUMIFS(H:H, D:D, ExternalData!$D222, E:E, ExternalData!$E222, F:F, ExternalData!$F222-1, G:G, "&gt;"&amp;ExternalData!$G222)</f>
        <v>206500</v>
      </c>
      <c r="M222" s="28">
        <f>ExternalData!$K222 + SUMIFS(I:I, D:D, ExternalData!$D222, E:E, ExternalData!$E222, F:F, ExternalData!$F222-1, G:G, "&gt;"&amp;ExternalData!$G222)</f>
        <v>1507370</v>
      </c>
    </row>
    <row r="223" spans="1:13" x14ac:dyDescent="0.25">
      <c r="A223" s="29" t="s">
        <v>9</v>
      </c>
      <c r="B223" s="30" t="s">
        <v>10</v>
      </c>
      <c r="C223" s="30" t="s">
        <v>16</v>
      </c>
      <c r="D223" s="30" t="s">
        <v>17</v>
      </c>
      <c r="E223" s="30" t="s">
        <v>13</v>
      </c>
      <c r="F223" s="30">
        <v>2020</v>
      </c>
      <c r="G223" s="30">
        <v>9</v>
      </c>
      <c r="H223" s="30">
        <v>15460</v>
      </c>
      <c r="I223" s="31">
        <v>112820</v>
      </c>
      <c r="J223" s="31">
        <f>SUMIFS(H:H, D:D, ExternalData!$D223, E:E, ExternalData!$E223, F:F, ExternalData!$F223, G:G, "&lt;="&amp;ExternalData!$G223)</f>
        <v>151970</v>
      </c>
      <c r="K223" s="32">
        <f>SUMIFS(I:I, D:D, ExternalData!$D223, E:E, ExternalData!$E223, F:F, ExternalData!$F223, G:G, "&lt;="&amp;ExternalData!$G223)</f>
        <v>1109110</v>
      </c>
      <c r="L223" s="31">
        <f>ExternalData!$J223 + SUMIFS(H:H, D:D, ExternalData!$D223, E:E, ExternalData!$E223, F:F, ExternalData!$F223-1, G:G, "&gt;"&amp;ExternalData!$G223)</f>
        <v>202100</v>
      </c>
      <c r="M223" s="33">
        <f>ExternalData!$K223 + SUMIFS(I:I, D:D, ExternalData!$D223, E:E, ExternalData!$E223, F:F, ExternalData!$F223-1, G:G, "&gt;"&amp;ExternalData!$G223)</f>
        <v>1475140</v>
      </c>
    </row>
    <row r="224" spans="1:13" x14ac:dyDescent="0.25">
      <c r="A224" s="24" t="s">
        <v>9</v>
      </c>
      <c r="B224" s="25" t="s">
        <v>10</v>
      </c>
      <c r="C224" s="25" t="s">
        <v>16</v>
      </c>
      <c r="D224" s="25" t="s">
        <v>17</v>
      </c>
      <c r="E224" s="25" t="s">
        <v>13</v>
      </c>
      <c r="F224" s="25">
        <v>2020</v>
      </c>
      <c r="G224" s="25">
        <v>10</v>
      </c>
      <c r="H224" s="25">
        <v>16460</v>
      </c>
      <c r="I224" s="26">
        <v>120130</v>
      </c>
      <c r="J224" s="26">
        <f>SUMIFS(H:H, D:D, ExternalData!$D224, E:E, ExternalData!$E224, F:F, ExternalData!$F224, G:G, "&lt;="&amp;ExternalData!$G224)</f>
        <v>168430</v>
      </c>
      <c r="K224" s="27">
        <f>SUMIFS(I:I, D:D, ExternalData!$D224, E:E, ExternalData!$E224, F:F, ExternalData!$F224, G:G, "&lt;="&amp;ExternalData!$G224)</f>
        <v>1229240</v>
      </c>
      <c r="L224" s="26">
        <f>ExternalData!$J224 + SUMIFS(H:H, D:D, ExternalData!$D224, E:E, ExternalData!$E224, F:F, ExternalData!$F224-1, G:G, "&gt;"&amp;ExternalData!$G224)</f>
        <v>201870</v>
      </c>
      <c r="M224" s="28">
        <f>ExternalData!$K224 + SUMIFS(I:I, D:D, ExternalData!$D224, E:E, ExternalData!$E224, F:F, ExternalData!$F224-1, G:G, "&gt;"&amp;ExternalData!$G224)</f>
        <v>1473390</v>
      </c>
    </row>
    <row r="225" spans="1:13" x14ac:dyDescent="0.25">
      <c r="A225" s="29" t="s">
        <v>9</v>
      </c>
      <c r="B225" s="30" t="s">
        <v>10</v>
      </c>
      <c r="C225" s="30" t="s">
        <v>16</v>
      </c>
      <c r="D225" s="30" t="s">
        <v>17</v>
      </c>
      <c r="E225" s="30" t="s">
        <v>13</v>
      </c>
      <c r="F225" s="30">
        <v>2020</v>
      </c>
      <c r="G225" s="30">
        <v>11</v>
      </c>
      <c r="H225" s="30">
        <v>15840</v>
      </c>
      <c r="I225" s="31">
        <v>115610</v>
      </c>
      <c r="J225" s="31">
        <f>SUMIFS(H:H, D:D, ExternalData!$D225, E:E, ExternalData!$E225, F:F, ExternalData!$F225, G:G, "&lt;="&amp;ExternalData!$G225)</f>
        <v>184270</v>
      </c>
      <c r="K225" s="32">
        <f>SUMIFS(I:I, D:D, ExternalData!$D225, E:E, ExternalData!$E225, F:F, ExternalData!$F225, G:G, "&lt;="&amp;ExternalData!$G225)</f>
        <v>1344850</v>
      </c>
      <c r="L225" s="31">
        <f>ExternalData!$J225 + SUMIFS(H:H, D:D, ExternalData!$D225, E:E, ExternalData!$E225, F:F, ExternalData!$F225-1, G:G, "&gt;"&amp;ExternalData!$G225)</f>
        <v>201330</v>
      </c>
      <c r="M225" s="33">
        <f>ExternalData!$K225 + SUMIFS(I:I, D:D, ExternalData!$D225, E:E, ExternalData!$E225, F:F, ExternalData!$F225-1, G:G, "&gt;"&amp;ExternalData!$G225)</f>
        <v>1469430</v>
      </c>
    </row>
    <row r="226" spans="1:13" x14ac:dyDescent="0.25">
      <c r="A226" s="24" t="s">
        <v>9</v>
      </c>
      <c r="B226" s="25" t="s">
        <v>10</v>
      </c>
      <c r="C226" s="25" t="s">
        <v>16</v>
      </c>
      <c r="D226" s="25" t="s">
        <v>17</v>
      </c>
      <c r="E226" s="25" t="s">
        <v>13</v>
      </c>
      <c r="F226" s="25">
        <v>2020</v>
      </c>
      <c r="G226" s="25">
        <v>12</v>
      </c>
      <c r="H226" s="25">
        <v>16580</v>
      </c>
      <c r="I226" s="26">
        <v>121030</v>
      </c>
      <c r="J226" s="26">
        <f>SUMIFS(H:H, D:D, ExternalData!$D226, E:E, ExternalData!$E226, F:F, ExternalData!$F226, G:G, "&lt;="&amp;ExternalData!$G226)</f>
        <v>200850</v>
      </c>
      <c r="K226" s="27">
        <f>SUMIFS(I:I, D:D, ExternalData!$D226, E:E, ExternalData!$E226, F:F, ExternalData!$F226, G:G, "&lt;="&amp;ExternalData!$G226)</f>
        <v>1465880</v>
      </c>
      <c r="L226" s="26">
        <f>ExternalData!$J226 + SUMIFS(H:H, D:D, ExternalData!$D226, E:E, ExternalData!$E226, F:F, ExternalData!$F226-1, G:G, "&gt;"&amp;ExternalData!$G226)</f>
        <v>200850</v>
      </c>
      <c r="M226" s="28">
        <f>ExternalData!$K226 + SUMIFS(I:I, D:D, ExternalData!$D226, E:E, ExternalData!$E226, F:F, ExternalData!$F226-1, G:G, "&gt;"&amp;ExternalData!$G226)</f>
        <v>1465880</v>
      </c>
    </row>
    <row r="227" spans="1:13" x14ac:dyDescent="0.25">
      <c r="A227" s="29" t="s">
        <v>9</v>
      </c>
      <c r="B227" s="30" t="s">
        <v>10</v>
      </c>
      <c r="C227" s="30" t="s">
        <v>16</v>
      </c>
      <c r="D227" s="30" t="s">
        <v>17</v>
      </c>
      <c r="E227" s="30" t="s">
        <v>13</v>
      </c>
      <c r="F227" s="30">
        <v>2021</v>
      </c>
      <c r="G227" s="30">
        <v>1</v>
      </c>
      <c r="H227" s="30">
        <v>14690</v>
      </c>
      <c r="I227" s="31">
        <v>107210</v>
      </c>
      <c r="J227" s="31">
        <f>SUMIFS(H:H, D:D, ExternalData!$D227, E:E, ExternalData!$E227, F:F, ExternalData!$F227, G:G, "&lt;="&amp;ExternalData!$G227)</f>
        <v>14690</v>
      </c>
      <c r="K227" s="32">
        <f>SUMIFS(I:I, D:D, ExternalData!$D227, E:E, ExternalData!$E227, F:F, ExternalData!$F227, G:G, "&lt;="&amp;ExternalData!$G227)</f>
        <v>107210</v>
      </c>
      <c r="L227" s="31">
        <f>ExternalData!$J227 + SUMIFS(H:H, D:D, ExternalData!$D227, E:E, ExternalData!$E227, F:F, ExternalData!$F227-1, G:G, "&gt;"&amp;ExternalData!$G227)</f>
        <v>198480</v>
      </c>
      <c r="M227" s="33">
        <f>ExternalData!$K227 + SUMIFS(I:I, D:D, ExternalData!$D227, E:E, ExternalData!$E227, F:F, ExternalData!$F227-1, G:G, "&gt;"&amp;ExternalData!$G227)</f>
        <v>1448580</v>
      </c>
    </row>
    <row r="228" spans="1:13" x14ac:dyDescent="0.25">
      <c r="A228" s="24" t="s">
        <v>9</v>
      </c>
      <c r="B228" s="25" t="s">
        <v>10</v>
      </c>
      <c r="C228" s="25" t="s">
        <v>16</v>
      </c>
      <c r="D228" s="25" t="s">
        <v>17</v>
      </c>
      <c r="E228" s="25" t="s">
        <v>13</v>
      </c>
      <c r="F228" s="25">
        <v>2021</v>
      </c>
      <c r="G228" s="25">
        <v>2</v>
      </c>
      <c r="H228" s="25">
        <v>12860</v>
      </c>
      <c r="I228" s="26">
        <v>93840</v>
      </c>
      <c r="J228" s="26">
        <f>SUMIFS(H:H, D:D, ExternalData!$D228, E:E, ExternalData!$E228, F:F, ExternalData!$F228, G:G, "&lt;="&amp;ExternalData!$G228)</f>
        <v>27550</v>
      </c>
      <c r="K228" s="27">
        <f>SUMIFS(I:I, D:D, ExternalData!$D228, E:E, ExternalData!$E228, F:F, ExternalData!$F228, G:G, "&lt;="&amp;ExternalData!$G228)</f>
        <v>201050</v>
      </c>
      <c r="L228" s="26">
        <f>ExternalData!$J228 + SUMIFS(H:H, D:D, ExternalData!$D228, E:E, ExternalData!$E228, F:F, ExternalData!$F228-1, G:G, "&gt;"&amp;ExternalData!$G228)</f>
        <v>195150</v>
      </c>
      <c r="M228" s="28">
        <f>ExternalData!$K228 + SUMIFS(I:I, D:D, ExternalData!$D228, E:E, ExternalData!$E228, F:F, ExternalData!$F228-1, G:G, "&gt;"&amp;ExternalData!$G228)</f>
        <v>1424220</v>
      </c>
    </row>
    <row r="229" spans="1:13" x14ac:dyDescent="0.25">
      <c r="A229" s="29" t="s">
        <v>9</v>
      </c>
      <c r="B229" s="30" t="s">
        <v>10</v>
      </c>
      <c r="C229" s="30" t="s">
        <v>16</v>
      </c>
      <c r="D229" s="30" t="s">
        <v>17</v>
      </c>
      <c r="E229" s="30" t="s">
        <v>13</v>
      </c>
      <c r="F229" s="30">
        <v>2021</v>
      </c>
      <c r="G229" s="30">
        <v>3</v>
      </c>
      <c r="H229" s="30">
        <v>16120</v>
      </c>
      <c r="I229" s="31">
        <v>117690</v>
      </c>
      <c r="J229" s="31">
        <f>SUMIFS(H:H, D:D, ExternalData!$D229, E:E, ExternalData!$E229, F:F, ExternalData!$F229, G:G, "&lt;="&amp;ExternalData!$G229)</f>
        <v>43670</v>
      </c>
      <c r="K229" s="32">
        <f>SUMIFS(I:I, D:D, ExternalData!$D229, E:E, ExternalData!$E229, F:F, ExternalData!$F229, G:G, "&lt;="&amp;ExternalData!$G229)</f>
        <v>318740</v>
      </c>
      <c r="L229" s="31">
        <f>ExternalData!$J229 + SUMIFS(H:H, D:D, ExternalData!$D229, E:E, ExternalData!$E229, F:F, ExternalData!$F229-1, G:G, "&gt;"&amp;ExternalData!$G229)</f>
        <v>189610</v>
      </c>
      <c r="M229" s="33">
        <f>ExternalData!$K229 + SUMIFS(I:I, D:D, ExternalData!$D229, E:E, ExternalData!$E229, F:F, ExternalData!$F229-1, G:G, "&gt;"&amp;ExternalData!$G229)</f>
        <v>1383830</v>
      </c>
    </row>
    <row r="230" spans="1:13" x14ac:dyDescent="0.25">
      <c r="A230" s="24" t="s">
        <v>9</v>
      </c>
      <c r="B230" s="25" t="s">
        <v>10</v>
      </c>
      <c r="C230" s="25" t="s">
        <v>16</v>
      </c>
      <c r="D230" s="25" t="s">
        <v>17</v>
      </c>
      <c r="E230" s="25" t="s">
        <v>13</v>
      </c>
      <c r="F230" s="25">
        <v>2021</v>
      </c>
      <c r="G230" s="25">
        <v>4</v>
      </c>
      <c r="H230" s="25">
        <v>14910</v>
      </c>
      <c r="I230" s="26">
        <v>108860</v>
      </c>
      <c r="J230" s="26">
        <f>SUMIFS(H:H, D:D, ExternalData!$D230, E:E, ExternalData!$E230, F:F, ExternalData!$F230, G:G, "&lt;="&amp;ExternalData!$G230)</f>
        <v>58580</v>
      </c>
      <c r="K230" s="27">
        <f>SUMIFS(I:I, D:D, ExternalData!$D230, E:E, ExternalData!$E230, F:F, ExternalData!$F230, G:G, "&lt;="&amp;ExternalData!$G230)</f>
        <v>427600</v>
      </c>
      <c r="L230" s="26">
        <f>ExternalData!$J230 + SUMIFS(H:H, D:D, ExternalData!$D230, E:E, ExternalData!$E230, F:F, ExternalData!$F230-1, G:G, "&gt;"&amp;ExternalData!$G230)</f>
        <v>189240</v>
      </c>
      <c r="M230" s="28">
        <f>ExternalData!$K230 + SUMIFS(I:I, D:D, ExternalData!$D230, E:E, ExternalData!$E230, F:F, ExternalData!$F230-1, G:G, "&gt;"&amp;ExternalData!$G230)</f>
        <v>1381150</v>
      </c>
    </row>
    <row r="231" spans="1:13" x14ac:dyDescent="0.25">
      <c r="A231" s="29" t="s">
        <v>9</v>
      </c>
      <c r="B231" s="30" t="s">
        <v>10</v>
      </c>
      <c r="C231" s="30" t="s">
        <v>16</v>
      </c>
      <c r="D231" s="30" t="s">
        <v>17</v>
      </c>
      <c r="E231" s="30" t="s">
        <v>13</v>
      </c>
      <c r="F231" s="30">
        <v>2021</v>
      </c>
      <c r="G231" s="30">
        <v>5</v>
      </c>
      <c r="H231" s="30">
        <v>15110</v>
      </c>
      <c r="I231" s="31">
        <v>110330</v>
      </c>
      <c r="J231" s="31">
        <f>SUMIFS(H:H, D:D, ExternalData!$D231, E:E, ExternalData!$E231, F:F, ExternalData!$F231, G:G, "&lt;="&amp;ExternalData!$G231)</f>
        <v>73690</v>
      </c>
      <c r="K231" s="32">
        <f>SUMIFS(I:I, D:D, ExternalData!$D231, E:E, ExternalData!$E231, F:F, ExternalData!$F231, G:G, "&lt;="&amp;ExternalData!$G231)</f>
        <v>537930</v>
      </c>
      <c r="L231" s="31">
        <f>ExternalData!$J231 + SUMIFS(H:H, D:D, ExternalData!$D231, E:E, ExternalData!$E231, F:F, ExternalData!$F231-1, G:G, "&gt;"&amp;ExternalData!$G231)</f>
        <v>189540</v>
      </c>
      <c r="M231" s="33">
        <f>ExternalData!$K231 + SUMIFS(I:I, D:D, ExternalData!$D231, E:E, ExternalData!$E231, F:F, ExternalData!$F231-1, G:G, "&gt;"&amp;ExternalData!$G231)</f>
        <v>1383390</v>
      </c>
    </row>
    <row r="232" spans="1:13" x14ac:dyDescent="0.25">
      <c r="A232" s="24" t="s">
        <v>9</v>
      </c>
      <c r="B232" s="25" t="s">
        <v>10</v>
      </c>
      <c r="C232" s="25" t="s">
        <v>16</v>
      </c>
      <c r="D232" s="25" t="s">
        <v>17</v>
      </c>
      <c r="E232" s="25" t="s">
        <v>13</v>
      </c>
      <c r="F232" s="25">
        <v>2021</v>
      </c>
      <c r="G232" s="25">
        <v>6</v>
      </c>
      <c r="H232" s="25">
        <v>17400</v>
      </c>
      <c r="I232" s="26">
        <v>126960</v>
      </c>
      <c r="J232" s="26">
        <f>SUMIFS(H:H, D:D, ExternalData!$D232, E:E, ExternalData!$E232, F:F, ExternalData!$F232, G:G, "&lt;="&amp;ExternalData!$G232)</f>
        <v>91090</v>
      </c>
      <c r="K232" s="27">
        <f>SUMIFS(I:I, D:D, ExternalData!$D232, E:E, ExternalData!$E232, F:F, ExternalData!$F232, G:G, "&lt;="&amp;ExternalData!$G232)</f>
        <v>664890</v>
      </c>
      <c r="L232" s="26">
        <f>ExternalData!$J232 + SUMIFS(H:H, D:D, ExternalData!$D232, E:E, ExternalData!$E232, F:F, ExternalData!$F232-1, G:G, "&gt;"&amp;ExternalData!$G232)</f>
        <v>188530</v>
      </c>
      <c r="M232" s="28">
        <f>ExternalData!$K232 + SUMIFS(I:I, D:D, ExternalData!$D232, E:E, ExternalData!$E232, F:F, ExternalData!$F232-1, G:G, "&gt;"&amp;ExternalData!$G232)</f>
        <v>1376010</v>
      </c>
    </row>
    <row r="233" spans="1:13" x14ac:dyDescent="0.25">
      <c r="A233" s="29" t="s">
        <v>9</v>
      </c>
      <c r="B233" s="30" t="s">
        <v>10</v>
      </c>
      <c r="C233" s="30" t="s">
        <v>16</v>
      </c>
      <c r="D233" s="30" t="s">
        <v>17</v>
      </c>
      <c r="E233" s="30" t="s">
        <v>13</v>
      </c>
      <c r="F233" s="30">
        <v>2021</v>
      </c>
      <c r="G233" s="30">
        <v>7</v>
      </c>
      <c r="H233" s="30">
        <v>16030</v>
      </c>
      <c r="I233" s="31">
        <v>117040</v>
      </c>
      <c r="J233" s="31">
        <f>SUMIFS(H:H, D:D, ExternalData!$D233, E:E, ExternalData!$E233, F:F, ExternalData!$F233, G:G, "&lt;="&amp;ExternalData!$G233)</f>
        <v>107120</v>
      </c>
      <c r="K233" s="32">
        <f>SUMIFS(I:I, D:D, ExternalData!$D233, E:E, ExternalData!$E233, F:F, ExternalData!$F233, G:G, "&lt;="&amp;ExternalData!$G233)</f>
        <v>781930</v>
      </c>
      <c r="L233" s="31">
        <f>ExternalData!$J233 + SUMIFS(H:H, D:D, ExternalData!$D233, E:E, ExternalData!$E233, F:F, ExternalData!$F233-1, G:G, "&gt;"&amp;ExternalData!$G233)</f>
        <v>185600</v>
      </c>
      <c r="M233" s="33">
        <f>ExternalData!$K233 + SUMIFS(I:I, D:D, ExternalData!$D233, E:E, ExternalData!$E233, F:F, ExternalData!$F233-1, G:G, "&gt;"&amp;ExternalData!$G233)</f>
        <v>1354710</v>
      </c>
    </row>
    <row r="234" spans="1:13" x14ac:dyDescent="0.25">
      <c r="A234" s="24" t="s">
        <v>9</v>
      </c>
      <c r="B234" s="25" t="s">
        <v>10</v>
      </c>
      <c r="C234" s="25" t="s">
        <v>16</v>
      </c>
      <c r="D234" s="25" t="s">
        <v>17</v>
      </c>
      <c r="E234" s="25" t="s">
        <v>13</v>
      </c>
      <c r="F234" s="25">
        <v>2021</v>
      </c>
      <c r="G234" s="25">
        <v>8</v>
      </c>
      <c r="H234" s="25">
        <v>13890</v>
      </c>
      <c r="I234" s="26">
        <v>101380</v>
      </c>
      <c r="J234" s="26">
        <f>SUMIFS(H:H, D:D, ExternalData!$D234, E:E, ExternalData!$E234, F:F, ExternalData!$F234, G:G, "&lt;="&amp;ExternalData!$G234)</f>
        <v>121010</v>
      </c>
      <c r="K234" s="27">
        <f>SUMIFS(I:I, D:D, ExternalData!$D234, E:E, ExternalData!$E234, F:F, ExternalData!$F234, G:G, "&lt;="&amp;ExternalData!$G234)</f>
        <v>883310</v>
      </c>
      <c r="L234" s="26">
        <f>ExternalData!$J234 + SUMIFS(H:H, D:D, ExternalData!$D234, E:E, ExternalData!$E234, F:F, ExternalData!$F234-1, G:G, "&gt;"&amp;ExternalData!$G234)</f>
        <v>185350</v>
      </c>
      <c r="M234" s="28">
        <f>ExternalData!$K234 + SUMIFS(I:I, D:D, ExternalData!$D234, E:E, ExternalData!$E234, F:F, ExternalData!$F234-1, G:G, "&gt;"&amp;ExternalData!$G234)</f>
        <v>1352900</v>
      </c>
    </row>
    <row r="235" spans="1:13" x14ac:dyDescent="0.25">
      <c r="A235" s="29" t="s">
        <v>9</v>
      </c>
      <c r="B235" s="30" t="s">
        <v>10</v>
      </c>
      <c r="C235" s="30" t="s">
        <v>16</v>
      </c>
      <c r="D235" s="30" t="s">
        <v>17</v>
      </c>
      <c r="E235" s="30" t="s">
        <v>13</v>
      </c>
      <c r="F235" s="30">
        <v>2021</v>
      </c>
      <c r="G235" s="30">
        <v>9</v>
      </c>
      <c r="H235" s="30">
        <v>14710</v>
      </c>
      <c r="I235" s="31">
        <v>107380</v>
      </c>
      <c r="J235" s="31">
        <f>SUMIFS(H:H, D:D, ExternalData!$D235, E:E, ExternalData!$E235, F:F, ExternalData!$F235, G:G, "&lt;="&amp;ExternalData!$G235)</f>
        <v>135720</v>
      </c>
      <c r="K235" s="32">
        <f>SUMIFS(I:I, D:D, ExternalData!$D235, E:E, ExternalData!$E235, F:F, ExternalData!$F235, G:G, "&lt;="&amp;ExternalData!$G235)</f>
        <v>990690</v>
      </c>
      <c r="L235" s="31">
        <f>ExternalData!$J235 + SUMIFS(H:H, D:D, ExternalData!$D235, E:E, ExternalData!$E235, F:F, ExternalData!$F235-1, G:G, "&gt;"&amp;ExternalData!$G235)</f>
        <v>184600</v>
      </c>
      <c r="M235" s="33">
        <f>ExternalData!$K235 + SUMIFS(I:I, D:D, ExternalData!$D235, E:E, ExternalData!$E235, F:F, ExternalData!$F235-1, G:G, "&gt;"&amp;ExternalData!$G235)</f>
        <v>1347460</v>
      </c>
    </row>
    <row r="236" spans="1:13" x14ac:dyDescent="0.25">
      <c r="A236" s="24" t="s">
        <v>9</v>
      </c>
      <c r="B236" s="25" t="s">
        <v>10</v>
      </c>
      <c r="C236" s="25" t="s">
        <v>16</v>
      </c>
      <c r="D236" s="25" t="s">
        <v>17</v>
      </c>
      <c r="E236" s="25" t="s">
        <v>13</v>
      </c>
      <c r="F236" s="25">
        <v>2021</v>
      </c>
      <c r="G236" s="25">
        <v>10</v>
      </c>
      <c r="H236" s="25">
        <v>14660</v>
      </c>
      <c r="I236" s="26">
        <v>107040</v>
      </c>
      <c r="J236" s="26">
        <f>SUMIFS(H:H, D:D, ExternalData!$D236, E:E, ExternalData!$E236, F:F, ExternalData!$F236, G:G, "&lt;="&amp;ExternalData!$G236)</f>
        <v>150380</v>
      </c>
      <c r="K236" s="27">
        <f>SUMIFS(I:I, D:D, ExternalData!$D236, E:E, ExternalData!$E236, F:F, ExternalData!$F236, G:G, "&lt;="&amp;ExternalData!$G236)</f>
        <v>1097730</v>
      </c>
      <c r="L236" s="26">
        <f>ExternalData!$J236 + SUMIFS(H:H, D:D, ExternalData!$D236, E:E, ExternalData!$E236, F:F, ExternalData!$F236-1, G:G, "&gt;"&amp;ExternalData!$G236)</f>
        <v>182800</v>
      </c>
      <c r="M236" s="28">
        <f>ExternalData!$K236 + SUMIFS(I:I, D:D, ExternalData!$D236, E:E, ExternalData!$E236, F:F, ExternalData!$F236-1, G:G, "&gt;"&amp;ExternalData!$G236)</f>
        <v>1334370</v>
      </c>
    </row>
    <row r="237" spans="1:13" x14ac:dyDescent="0.25">
      <c r="A237" s="29" t="s">
        <v>9</v>
      </c>
      <c r="B237" s="30" t="s">
        <v>10</v>
      </c>
      <c r="C237" s="30" t="s">
        <v>16</v>
      </c>
      <c r="D237" s="30" t="s">
        <v>17</v>
      </c>
      <c r="E237" s="30" t="s">
        <v>13</v>
      </c>
      <c r="F237" s="30">
        <v>2021</v>
      </c>
      <c r="G237" s="30">
        <v>11</v>
      </c>
      <c r="H237" s="30">
        <v>15290</v>
      </c>
      <c r="I237" s="31">
        <v>111600</v>
      </c>
      <c r="J237" s="31">
        <f>SUMIFS(H:H, D:D, ExternalData!$D237, E:E, ExternalData!$E237, F:F, ExternalData!$F237, G:G, "&lt;="&amp;ExternalData!$G237)</f>
        <v>165670</v>
      </c>
      <c r="K237" s="32">
        <f>SUMIFS(I:I, D:D, ExternalData!$D237, E:E, ExternalData!$E237, F:F, ExternalData!$F237, G:G, "&lt;="&amp;ExternalData!$G237)</f>
        <v>1209330</v>
      </c>
      <c r="L237" s="31">
        <f>ExternalData!$J237 + SUMIFS(H:H, D:D, ExternalData!$D237, E:E, ExternalData!$E237, F:F, ExternalData!$F237-1, G:G, "&gt;"&amp;ExternalData!$G237)</f>
        <v>182250</v>
      </c>
      <c r="M237" s="33">
        <f>ExternalData!$K237 + SUMIFS(I:I, D:D, ExternalData!$D237, E:E, ExternalData!$E237, F:F, ExternalData!$F237-1, G:G, "&gt;"&amp;ExternalData!$G237)</f>
        <v>1330360</v>
      </c>
    </row>
    <row r="238" spans="1:13" x14ac:dyDescent="0.25">
      <c r="A238" s="24" t="s">
        <v>9</v>
      </c>
      <c r="B238" s="25" t="s">
        <v>10</v>
      </c>
      <c r="C238" s="25" t="s">
        <v>16</v>
      </c>
      <c r="D238" s="25" t="s">
        <v>17</v>
      </c>
      <c r="E238" s="25" t="s">
        <v>13</v>
      </c>
      <c r="F238" s="25">
        <v>2021</v>
      </c>
      <c r="G238" s="25">
        <v>12</v>
      </c>
      <c r="H238" s="25">
        <v>16640</v>
      </c>
      <c r="I238" s="26">
        <v>121430</v>
      </c>
      <c r="J238" s="26">
        <f>SUMIFS(H:H, D:D, ExternalData!$D238, E:E, ExternalData!$E238, F:F, ExternalData!$F238, G:G, "&lt;="&amp;ExternalData!$G238)</f>
        <v>182310</v>
      </c>
      <c r="K238" s="27">
        <f>SUMIFS(I:I, D:D, ExternalData!$D238, E:E, ExternalData!$E238, F:F, ExternalData!$F238, G:G, "&lt;="&amp;ExternalData!$G238)</f>
        <v>1330760</v>
      </c>
      <c r="L238" s="26">
        <f>ExternalData!$J238 + SUMIFS(H:H, D:D, ExternalData!$D238, E:E, ExternalData!$E238, F:F, ExternalData!$F238-1, G:G, "&gt;"&amp;ExternalData!$G238)</f>
        <v>182310</v>
      </c>
      <c r="M238" s="28">
        <f>ExternalData!$K238 + SUMIFS(I:I, D:D, ExternalData!$D238, E:E, ExternalData!$E238, F:F, ExternalData!$F238-1, G:G, "&gt;"&amp;ExternalData!$G238)</f>
        <v>1330760</v>
      </c>
    </row>
    <row r="239" spans="1:13" x14ac:dyDescent="0.25">
      <c r="A239" s="29" t="s">
        <v>9</v>
      </c>
      <c r="B239" s="30" t="s">
        <v>10</v>
      </c>
      <c r="C239" s="30" t="s">
        <v>16</v>
      </c>
      <c r="D239" s="30" t="s">
        <v>17</v>
      </c>
      <c r="E239" s="30" t="s">
        <v>13</v>
      </c>
      <c r="F239" s="30">
        <v>2022</v>
      </c>
      <c r="G239" s="30">
        <v>1</v>
      </c>
      <c r="H239" s="30">
        <v>15920</v>
      </c>
      <c r="I239" s="31">
        <v>116180</v>
      </c>
      <c r="J239" s="31">
        <f>SUMIFS(H:H, D:D, ExternalData!$D239, E:E, ExternalData!$E239, F:F, ExternalData!$F239, G:G, "&lt;="&amp;ExternalData!$G239)</f>
        <v>15920</v>
      </c>
      <c r="K239" s="32">
        <f>SUMIFS(I:I, D:D, ExternalData!$D239, E:E, ExternalData!$E239, F:F, ExternalData!$F239, G:G, "&lt;="&amp;ExternalData!$G239)</f>
        <v>116180</v>
      </c>
      <c r="L239" s="31">
        <f>ExternalData!$J239 + SUMIFS(H:H, D:D, ExternalData!$D239, E:E, ExternalData!$E239, F:F, ExternalData!$F239-1, G:G, "&gt;"&amp;ExternalData!$G239)</f>
        <v>183540</v>
      </c>
      <c r="M239" s="33">
        <f>ExternalData!$K239 + SUMIFS(I:I, D:D, ExternalData!$D239, E:E, ExternalData!$E239, F:F, ExternalData!$F239-1, G:G, "&gt;"&amp;ExternalData!$G239)</f>
        <v>1339730</v>
      </c>
    </row>
    <row r="240" spans="1:13" x14ac:dyDescent="0.25">
      <c r="A240" s="24" t="s">
        <v>9</v>
      </c>
      <c r="B240" s="25" t="s">
        <v>10</v>
      </c>
      <c r="C240" s="25" t="s">
        <v>16</v>
      </c>
      <c r="D240" s="25" t="s">
        <v>17</v>
      </c>
      <c r="E240" s="25" t="s">
        <v>13</v>
      </c>
      <c r="F240" s="25">
        <v>2022</v>
      </c>
      <c r="G240" s="25">
        <v>2</v>
      </c>
      <c r="H240" s="25">
        <v>13170</v>
      </c>
      <c r="I240" s="26">
        <v>96160</v>
      </c>
      <c r="J240" s="26">
        <f>SUMIFS(H:H, D:D, ExternalData!$D240, E:E, ExternalData!$E240, F:F, ExternalData!$F240, G:G, "&lt;="&amp;ExternalData!$G240)</f>
        <v>29090</v>
      </c>
      <c r="K240" s="27">
        <f>SUMIFS(I:I, D:D, ExternalData!$D240, E:E, ExternalData!$E240, F:F, ExternalData!$F240, G:G, "&lt;="&amp;ExternalData!$G240)</f>
        <v>212340</v>
      </c>
      <c r="L240" s="26">
        <f>ExternalData!$J240 + SUMIFS(H:H, D:D, ExternalData!$D240, E:E, ExternalData!$E240, F:F, ExternalData!$F240-1, G:G, "&gt;"&amp;ExternalData!$G240)</f>
        <v>183850</v>
      </c>
      <c r="M240" s="28">
        <f>ExternalData!$K240 + SUMIFS(I:I, D:D, ExternalData!$D240, E:E, ExternalData!$E240, F:F, ExternalData!$F240-1, G:G, "&gt;"&amp;ExternalData!$G240)</f>
        <v>1342050</v>
      </c>
    </row>
    <row r="241" spans="1:13" x14ac:dyDescent="0.25">
      <c r="A241" s="29" t="s">
        <v>9</v>
      </c>
      <c r="B241" s="30" t="s">
        <v>10</v>
      </c>
      <c r="C241" s="30" t="s">
        <v>16</v>
      </c>
      <c r="D241" s="30" t="s">
        <v>17</v>
      </c>
      <c r="E241" s="30" t="s">
        <v>13</v>
      </c>
      <c r="F241" s="30">
        <v>2022</v>
      </c>
      <c r="G241" s="30">
        <v>3</v>
      </c>
      <c r="H241" s="30">
        <v>15760</v>
      </c>
      <c r="I241" s="31">
        <v>115090</v>
      </c>
      <c r="J241" s="31">
        <f>SUMIFS(H:H, D:D, ExternalData!$D241, E:E, ExternalData!$E241, F:F, ExternalData!$F241, G:G, "&lt;="&amp;ExternalData!$G241)</f>
        <v>44850</v>
      </c>
      <c r="K241" s="32">
        <f>SUMIFS(I:I, D:D, ExternalData!$D241, E:E, ExternalData!$E241, F:F, ExternalData!$F241, G:G, "&lt;="&amp;ExternalData!$G241)</f>
        <v>327430</v>
      </c>
      <c r="L241" s="31">
        <f>ExternalData!$J241 + SUMIFS(H:H, D:D, ExternalData!$D241, E:E, ExternalData!$E241, F:F, ExternalData!$F241-1, G:G, "&gt;"&amp;ExternalData!$G241)</f>
        <v>183490</v>
      </c>
      <c r="M241" s="33">
        <f>ExternalData!$K241 + SUMIFS(I:I, D:D, ExternalData!$D241, E:E, ExternalData!$E241, F:F, ExternalData!$F241-1, G:G, "&gt;"&amp;ExternalData!$G241)</f>
        <v>1339450</v>
      </c>
    </row>
    <row r="242" spans="1:13" x14ac:dyDescent="0.25">
      <c r="A242" s="24" t="s">
        <v>9</v>
      </c>
      <c r="B242" s="25" t="s">
        <v>10</v>
      </c>
      <c r="C242" s="25" t="s">
        <v>16</v>
      </c>
      <c r="D242" s="25" t="s">
        <v>17</v>
      </c>
      <c r="E242" s="25" t="s">
        <v>13</v>
      </c>
      <c r="F242" s="25">
        <v>2022</v>
      </c>
      <c r="G242" s="25">
        <v>4</v>
      </c>
      <c r="H242" s="25">
        <v>14700</v>
      </c>
      <c r="I242" s="26">
        <v>107270</v>
      </c>
      <c r="J242" s="26">
        <f>SUMIFS(H:H, D:D, ExternalData!$D242, E:E, ExternalData!$E242, F:F, ExternalData!$F242, G:G, "&lt;="&amp;ExternalData!$G242)</f>
        <v>59550</v>
      </c>
      <c r="K242" s="27">
        <f>SUMIFS(I:I, D:D, ExternalData!$D242, E:E, ExternalData!$E242, F:F, ExternalData!$F242, G:G, "&lt;="&amp;ExternalData!$G242)</f>
        <v>434700</v>
      </c>
      <c r="L242" s="26">
        <f>ExternalData!$J242 + SUMIFS(H:H, D:D, ExternalData!$D242, E:E, ExternalData!$E242, F:F, ExternalData!$F242-1, G:G, "&gt;"&amp;ExternalData!$G242)</f>
        <v>183280</v>
      </c>
      <c r="M242" s="28">
        <f>ExternalData!$K242 + SUMIFS(I:I, D:D, ExternalData!$D242, E:E, ExternalData!$E242, F:F, ExternalData!$F242-1, G:G, "&gt;"&amp;ExternalData!$G242)</f>
        <v>1337860</v>
      </c>
    </row>
    <row r="243" spans="1:13" x14ac:dyDescent="0.25">
      <c r="A243" s="29" t="s">
        <v>9</v>
      </c>
      <c r="B243" s="30" t="s">
        <v>10</v>
      </c>
      <c r="C243" s="30" t="s">
        <v>16</v>
      </c>
      <c r="D243" s="30" t="s">
        <v>17</v>
      </c>
      <c r="E243" s="30" t="s">
        <v>13</v>
      </c>
      <c r="F243" s="30">
        <v>2022</v>
      </c>
      <c r="G243" s="30">
        <v>5</v>
      </c>
      <c r="H243" s="30">
        <v>14260</v>
      </c>
      <c r="I243" s="31">
        <v>104120</v>
      </c>
      <c r="J243" s="31">
        <f>SUMIFS(H:H, D:D, ExternalData!$D243, E:E, ExternalData!$E243, F:F, ExternalData!$F243, G:G, "&lt;="&amp;ExternalData!$G243)</f>
        <v>73810</v>
      </c>
      <c r="K243" s="32">
        <f>SUMIFS(I:I, D:D, ExternalData!$D243, E:E, ExternalData!$E243, F:F, ExternalData!$F243, G:G, "&lt;="&amp;ExternalData!$G243)</f>
        <v>538820</v>
      </c>
      <c r="L243" s="31">
        <f>ExternalData!$J243 + SUMIFS(H:H, D:D, ExternalData!$D243, E:E, ExternalData!$E243, F:F, ExternalData!$F243-1, G:G, "&gt;"&amp;ExternalData!$G243)</f>
        <v>182430</v>
      </c>
      <c r="M243" s="33">
        <f>ExternalData!$K243 + SUMIFS(I:I, D:D, ExternalData!$D243, E:E, ExternalData!$E243, F:F, ExternalData!$F243-1, G:G, "&gt;"&amp;ExternalData!$G243)</f>
        <v>1331650</v>
      </c>
    </row>
    <row r="244" spans="1:13" x14ac:dyDescent="0.25">
      <c r="A244" s="24" t="s">
        <v>9</v>
      </c>
      <c r="B244" s="25" t="s">
        <v>10</v>
      </c>
      <c r="C244" s="25" t="s">
        <v>16</v>
      </c>
      <c r="D244" s="25" t="s">
        <v>17</v>
      </c>
      <c r="E244" s="25" t="s">
        <v>13</v>
      </c>
      <c r="F244" s="25">
        <v>2022</v>
      </c>
      <c r="G244" s="25">
        <v>6</v>
      </c>
      <c r="H244" s="25">
        <v>14950</v>
      </c>
      <c r="I244" s="26">
        <v>109150</v>
      </c>
      <c r="J244" s="26">
        <f>SUMIFS(H:H, D:D, ExternalData!$D244, E:E, ExternalData!$E244, F:F, ExternalData!$F244, G:G, "&lt;="&amp;ExternalData!$G244)</f>
        <v>88760</v>
      </c>
      <c r="K244" s="27">
        <f>SUMIFS(I:I, D:D, ExternalData!$D244, E:E, ExternalData!$E244, F:F, ExternalData!$F244, G:G, "&lt;="&amp;ExternalData!$G244)</f>
        <v>647970</v>
      </c>
      <c r="L244" s="26">
        <f>ExternalData!$J244 + SUMIFS(H:H, D:D, ExternalData!$D244, E:E, ExternalData!$E244, F:F, ExternalData!$F244-1, G:G, "&gt;"&amp;ExternalData!$G244)</f>
        <v>179980</v>
      </c>
      <c r="M244" s="28">
        <f>ExternalData!$K244 + SUMIFS(I:I, D:D, ExternalData!$D244, E:E, ExternalData!$E244, F:F, ExternalData!$F244-1, G:G, "&gt;"&amp;ExternalData!$G244)</f>
        <v>1313840</v>
      </c>
    </row>
    <row r="245" spans="1:13" x14ac:dyDescent="0.25">
      <c r="A245" s="29" t="s">
        <v>9</v>
      </c>
      <c r="B245" s="30" t="s">
        <v>10</v>
      </c>
      <c r="C245" s="30" t="s">
        <v>16</v>
      </c>
      <c r="D245" s="30" t="s">
        <v>17</v>
      </c>
      <c r="E245" s="30" t="s">
        <v>13</v>
      </c>
      <c r="F245" s="30">
        <v>2022</v>
      </c>
      <c r="G245" s="30">
        <v>7</v>
      </c>
      <c r="H245" s="30">
        <v>12870</v>
      </c>
      <c r="I245" s="31">
        <v>93920</v>
      </c>
      <c r="J245" s="31">
        <f>SUMIFS(H:H, D:D, ExternalData!$D245, E:E, ExternalData!$E245, F:F, ExternalData!$F245, G:G, "&lt;="&amp;ExternalData!$G245)</f>
        <v>101630</v>
      </c>
      <c r="K245" s="32">
        <f>SUMIFS(I:I, D:D, ExternalData!$D245, E:E, ExternalData!$E245, F:F, ExternalData!$F245, G:G, "&lt;="&amp;ExternalData!$G245)</f>
        <v>741890</v>
      </c>
      <c r="L245" s="31">
        <f>ExternalData!$J245 + SUMIFS(H:H, D:D, ExternalData!$D245, E:E, ExternalData!$E245, F:F, ExternalData!$F245-1, G:G, "&gt;"&amp;ExternalData!$G245)</f>
        <v>176820</v>
      </c>
      <c r="M245" s="33">
        <f>ExternalData!$K245 + SUMIFS(I:I, D:D, ExternalData!$D245, E:E, ExternalData!$E245, F:F, ExternalData!$F245-1, G:G, "&gt;"&amp;ExternalData!$G245)</f>
        <v>1290720</v>
      </c>
    </row>
    <row r="246" spans="1:13" x14ac:dyDescent="0.25">
      <c r="A246" s="24" t="s">
        <v>9</v>
      </c>
      <c r="B246" s="25" t="s">
        <v>10</v>
      </c>
      <c r="C246" s="25" t="s">
        <v>16</v>
      </c>
      <c r="D246" s="25" t="s">
        <v>17</v>
      </c>
      <c r="E246" s="25" t="s">
        <v>13</v>
      </c>
      <c r="F246" s="25">
        <v>2022</v>
      </c>
      <c r="G246" s="25">
        <v>8</v>
      </c>
      <c r="H246" s="25">
        <v>14420</v>
      </c>
      <c r="I246" s="26">
        <v>105210</v>
      </c>
      <c r="J246" s="26">
        <f>SUMIFS(H:H, D:D, ExternalData!$D246, E:E, ExternalData!$E246, F:F, ExternalData!$F246, G:G, "&lt;="&amp;ExternalData!$G246)</f>
        <v>116050</v>
      </c>
      <c r="K246" s="27">
        <f>SUMIFS(I:I, D:D, ExternalData!$D246, E:E, ExternalData!$E246, F:F, ExternalData!$F246, G:G, "&lt;="&amp;ExternalData!$G246)</f>
        <v>847100</v>
      </c>
      <c r="L246" s="26">
        <f>ExternalData!$J246 + SUMIFS(H:H, D:D, ExternalData!$D246, E:E, ExternalData!$E246, F:F, ExternalData!$F246-1, G:G, "&gt;"&amp;ExternalData!$G246)</f>
        <v>177350</v>
      </c>
      <c r="M246" s="28">
        <f>ExternalData!$K246 + SUMIFS(I:I, D:D, ExternalData!$D246, E:E, ExternalData!$E246, F:F, ExternalData!$F246-1, G:G, "&gt;"&amp;ExternalData!$G246)</f>
        <v>1294550</v>
      </c>
    </row>
    <row r="247" spans="1:13" x14ac:dyDescent="0.25">
      <c r="A247" s="29" t="s">
        <v>9</v>
      </c>
      <c r="B247" s="30" t="s">
        <v>10</v>
      </c>
      <c r="C247" s="30" t="s">
        <v>16</v>
      </c>
      <c r="D247" s="30" t="s">
        <v>17</v>
      </c>
      <c r="E247" s="30" t="s">
        <v>13</v>
      </c>
      <c r="F247" s="30">
        <v>2022</v>
      </c>
      <c r="G247" s="30">
        <v>9</v>
      </c>
      <c r="H247" s="30">
        <v>14560</v>
      </c>
      <c r="I247" s="31">
        <v>106300</v>
      </c>
      <c r="J247" s="31">
        <f>SUMIFS(H:H, D:D, ExternalData!$D247, E:E, ExternalData!$E247, F:F, ExternalData!$F247, G:G, "&lt;="&amp;ExternalData!$G247)</f>
        <v>130610</v>
      </c>
      <c r="K247" s="32">
        <f>SUMIFS(I:I, D:D, ExternalData!$D247, E:E, ExternalData!$E247, F:F, ExternalData!$F247, G:G, "&lt;="&amp;ExternalData!$G247)</f>
        <v>953400</v>
      </c>
      <c r="L247" s="31">
        <f>ExternalData!$J247 + SUMIFS(H:H, D:D, ExternalData!$D247, E:E, ExternalData!$E247, F:F, ExternalData!$F247-1, G:G, "&gt;"&amp;ExternalData!$G247)</f>
        <v>177200</v>
      </c>
      <c r="M247" s="33">
        <f>ExternalData!$K247 + SUMIFS(I:I, D:D, ExternalData!$D247, E:E, ExternalData!$E247, F:F, ExternalData!$F247-1, G:G, "&gt;"&amp;ExternalData!$G247)</f>
        <v>1293470</v>
      </c>
    </row>
    <row r="248" spans="1:13" x14ac:dyDescent="0.25">
      <c r="A248" s="24" t="s">
        <v>9</v>
      </c>
      <c r="B248" s="25" t="s">
        <v>10</v>
      </c>
      <c r="C248" s="25" t="s">
        <v>16</v>
      </c>
      <c r="D248" s="25" t="s">
        <v>17</v>
      </c>
      <c r="E248" s="25" t="s">
        <v>13</v>
      </c>
      <c r="F248" s="25">
        <v>2022</v>
      </c>
      <c r="G248" s="25">
        <v>10</v>
      </c>
      <c r="H248" s="25">
        <v>13700</v>
      </c>
      <c r="I248" s="26">
        <v>99990</v>
      </c>
      <c r="J248" s="26">
        <f>SUMIFS(H:H, D:D, ExternalData!$D248, E:E, ExternalData!$E248, F:F, ExternalData!$F248, G:G, "&lt;="&amp;ExternalData!$G248)</f>
        <v>144310</v>
      </c>
      <c r="K248" s="27">
        <f>SUMIFS(I:I, D:D, ExternalData!$D248, E:E, ExternalData!$E248, F:F, ExternalData!$F248, G:G, "&lt;="&amp;ExternalData!$G248)</f>
        <v>1053390</v>
      </c>
      <c r="L248" s="26">
        <f>ExternalData!$J248 + SUMIFS(H:H, D:D, ExternalData!$D248, E:E, ExternalData!$E248, F:F, ExternalData!$F248-1, G:G, "&gt;"&amp;ExternalData!$G248)</f>
        <v>176240</v>
      </c>
      <c r="M248" s="28">
        <f>ExternalData!$K248 + SUMIFS(I:I, D:D, ExternalData!$D248, E:E, ExternalData!$E248, F:F, ExternalData!$F248-1, G:G, "&gt;"&amp;ExternalData!$G248)</f>
        <v>1286420</v>
      </c>
    </row>
    <row r="249" spans="1:13" x14ac:dyDescent="0.25">
      <c r="A249" s="29" t="s">
        <v>9</v>
      </c>
      <c r="B249" s="30" t="s">
        <v>10</v>
      </c>
      <c r="C249" s="30" t="s">
        <v>16</v>
      </c>
      <c r="D249" s="30" t="s">
        <v>17</v>
      </c>
      <c r="E249" s="30" t="s">
        <v>13</v>
      </c>
      <c r="F249" s="30">
        <v>2022</v>
      </c>
      <c r="G249" s="30">
        <v>11</v>
      </c>
      <c r="H249" s="30">
        <v>11950</v>
      </c>
      <c r="I249" s="31">
        <v>87230</v>
      </c>
      <c r="J249" s="31">
        <f>SUMIFS(H:H, D:D, ExternalData!$D249, E:E, ExternalData!$E249, F:F, ExternalData!$F249, G:G, "&lt;="&amp;ExternalData!$G249)</f>
        <v>156260</v>
      </c>
      <c r="K249" s="32">
        <f>SUMIFS(I:I, D:D, ExternalData!$D249, E:E, ExternalData!$E249, F:F, ExternalData!$F249, G:G, "&lt;="&amp;ExternalData!$G249)</f>
        <v>1140620</v>
      </c>
      <c r="L249" s="31">
        <f>ExternalData!$J249 + SUMIFS(H:H, D:D, ExternalData!$D249, E:E, ExternalData!$E249, F:F, ExternalData!$F249-1, G:G, "&gt;"&amp;ExternalData!$G249)</f>
        <v>172900</v>
      </c>
      <c r="M249" s="33">
        <f>ExternalData!$K249 + SUMIFS(I:I, D:D, ExternalData!$D249, E:E, ExternalData!$E249, F:F, ExternalData!$F249-1, G:G, "&gt;"&amp;ExternalData!$G249)</f>
        <v>1262050</v>
      </c>
    </row>
    <row r="250" spans="1:13" x14ac:dyDescent="0.25">
      <c r="A250" s="24" t="s">
        <v>9</v>
      </c>
      <c r="B250" s="25" t="s">
        <v>10</v>
      </c>
      <c r="C250" s="25" t="s">
        <v>16</v>
      </c>
      <c r="D250" s="25" t="s">
        <v>17</v>
      </c>
      <c r="E250" s="25" t="s">
        <v>13</v>
      </c>
      <c r="F250" s="25">
        <v>2022</v>
      </c>
      <c r="G250" s="25">
        <v>12</v>
      </c>
      <c r="H250" s="25">
        <v>11930</v>
      </c>
      <c r="I250" s="26">
        <v>87070</v>
      </c>
      <c r="J250" s="26">
        <f>SUMIFS(H:H, D:D, ExternalData!$D250, E:E, ExternalData!$E250, F:F, ExternalData!$F250, G:G, "&lt;="&amp;ExternalData!$G250)</f>
        <v>168190</v>
      </c>
      <c r="K250" s="27">
        <f>SUMIFS(I:I, D:D, ExternalData!$D250, E:E, ExternalData!$E250, F:F, ExternalData!$F250, G:G, "&lt;="&amp;ExternalData!$G250)</f>
        <v>1227690</v>
      </c>
      <c r="L250" s="26">
        <f>ExternalData!$J250 + SUMIFS(H:H, D:D, ExternalData!$D250, E:E, ExternalData!$E250, F:F, ExternalData!$F250-1, G:G, "&gt;"&amp;ExternalData!$G250)</f>
        <v>168190</v>
      </c>
      <c r="M250" s="28">
        <f>ExternalData!$K250 + SUMIFS(I:I, D:D, ExternalData!$D250, E:E, ExternalData!$E250, F:F, ExternalData!$F250-1, G:G, "&gt;"&amp;ExternalData!$G250)</f>
        <v>1227690</v>
      </c>
    </row>
    <row r="251" spans="1:13" x14ac:dyDescent="0.25">
      <c r="A251" s="29" t="s">
        <v>9</v>
      </c>
      <c r="B251" s="30" t="s">
        <v>10</v>
      </c>
      <c r="C251" s="30" t="s">
        <v>16</v>
      </c>
      <c r="D251" s="30" t="s">
        <v>17</v>
      </c>
      <c r="E251" s="30" t="s">
        <v>13</v>
      </c>
      <c r="F251" s="30">
        <v>2023</v>
      </c>
      <c r="G251" s="30">
        <v>1</v>
      </c>
      <c r="H251" s="30">
        <v>7760</v>
      </c>
      <c r="I251" s="31">
        <v>56610</v>
      </c>
      <c r="J251" s="31">
        <f>SUMIFS(H:H, D:D, ExternalData!$D251, E:E, ExternalData!$E251, F:F, ExternalData!$F251, G:G, "&lt;="&amp;ExternalData!$G251)</f>
        <v>7760</v>
      </c>
      <c r="K251" s="32">
        <f>SUMIFS(I:I, D:D, ExternalData!$D251, E:E, ExternalData!$E251, F:F, ExternalData!$F251, G:G, "&lt;="&amp;ExternalData!$G251)</f>
        <v>56610</v>
      </c>
      <c r="L251" s="31">
        <f>ExternalData!$J251 + SUMIFS(H:H, D:D, ExternalData!$D251, E:E, ExternalData!$E251, F:F, ExternalData!$F251-1, G:G, "&gt;"&amp;ExternalData!$G251)</f>
        <v>160030</v>
      </c>
      <c r="M251" s="33">
        <f>ExternalData!$K251 + SUMIFS(I:I, D:D, ExternalData!$D251, E:E, ExternalData!$E251, F:F, ExternalData!$F251-1, G:G, "&gt;"&amp;ExternalData!$G251)</f>
        <v>1168120</v>
      </c>
    </row>
    <row r="252" spans="1:13" x14ac:dyDescent="0.25">
      <c r="A252" s="24" t="s">
        <v>9</v>
      </c>
      <c r="B252" s="25" t="s">
        <v>10</v>
      </c>
      <c r="C252" s="25" t="s">
        <v>16</v>
      </c>
      <c r="D252" s="25" t="s">
        <v>17</v>
      </c>
      <c r="E252" s="25" t="s">
        <v>13</v>
      </c>
      <c r="F252" s="25">
        <v>2023</v>
      </c>
      <c r="G252" s="25">
        <v>2</v>
      </c>
      <c r="H252" s="25">
        <v>6050</v>
      </c>
      <c r="I252" s="26">
        <v>44160</v>
      </c>
      <c r="J252" s="26">
        <f>SUMIFS(H:H, D:D, ExternalData!$D252, E:E, ExternalData!$E252, F:F, ExternalData!$F252, G:G, "&lt;="&amp;ExternalData!$G252)</f>
        <v>13810</v>
      </c>
      <c r="K252" s="27">
        <f>SUMIFS(I:I, D:D, ExternalData!$D252, E:E, ExternalData!$E252, F:F, ExternalData!$F252, G:G, "&lt;="&amp;ExternalData!$G252)</f>
        <v>100770</v>
      </c>
      <c r="L252" s="26">
        <f>ExternalData!$J252 + SUMIFS(H:H, D:D, ExternalData!$D252, E:E, ExternalData!$E252, F:F, ExternalData!$F252-1, G:G, "&gt;"&amp;ExternalData!$G252)</f>
        <v>152910</v>
      </c>
      <c r="M252" s="28">
        <f>ExternalData!$K252 + SUMIFS(I:I, D:D, ExternalData!$D252, E:E, ExternalData!$E252, F:F, ExternalData!$F252-1, G:G, "&gt;"&amp;ExternalData!$G252)</f>
        <v>1116120</v>
      </c>
    </row>
    <row r="253" spans="1:13" x14ac:dyDescent="0.25">
      <c r="A253" s="29" t="s">
        <v>9</v>
      </c>
      <c r="B253" s="30" t="s">
        <v>10</v>
      </c>
      <c r="C253" s="30" t="s">
        <v>16</v>
      </c>
      <c r="D253" s="30" t="s">
        <v>17</v>
      </c>
      <c r="E253" s="30" t="s">
        <v>13</v>
      </c>
      <c r="F253" s="30">
        <v>2023</v>
      </c>
      <c r="G253" s="30">
        <v>3</v>
      </c>
      <c r="H253" s="30">
        <v>3340</v>
      </c>
      <c r="I253" s="31">
        <v>24350</v>
      </c>
      <c r="J253" s="31">
        <f>SUMIFS(H:H, D:D, ExternalData!$D253, E:E, ExternalData!$E253, F:F, ExternalData!$F253, G:G, "&lt;="&amp;ExternalData!$G253)</f>
        <v>17150</v>
      </c>
      <c r="K253" s="32">
        <f>SUMIFS(I:I, D:D, ExternalData!$D253, E:E, ExternalData!$E253, F:F, ExternalData!$F253, G:G, "&lt;="&amp;ExternalData!$G253)</f>
        <v>125120</v>
      </c>
      <c r="L253" s="31">
        <f>ExternalData!$J253 + SUMIFS(H:H, D:D, ExternalData!$D253, E:E, ExternalData!$E253, F:F, ExternalData!$F253-1, G:G, "&gt;"&amp;ExternalData!$G253)</f>
        <v>140490</v>
      </c>
      <c r="M253" s="33">
        <f>ExternalData!$K253 + SUMIFS(I:I, D:D, ExternalData!$D253, E:E, ExternalData!$E253, F:F, ExternalData!$F253-1, G:G, "&gt;"&amp;ExternalData!$G253)</f>
        <v>1025380</v>
      </c>
    </row>
    <row r="254" spans="1:13" x14ac:dyDescent="0.25">
      <c r="A254" s="24" t="s">
        <v>9</v>
      </c>
      <c r="B254" s="25" t="s">
        <v>10</v>
      </c>
      <c r="C254" s="25" t="s">
        <v>16</v>
      </c>
      <c r="D254" s="25" t="s">
        <v>17</v>
      </c>
      <c r="E254" s="25" t="s">
        <v>14</v>
      </c>
      <c r="F254" s="25">
        <v>2018</v>
      </c>
      <c r="G254" s="25">
        <v>1</v>
      </c>
      <c r="H254" s="25">
        <v>15380</v>
      </c>
      <c r="I254" s="26">
        <v>95390</v>
      </c>
      <c r="J254" s="26">
        <f>SUMIFS(H:H, D:D, ExternalData!$D254, E:E, ExternalData!$E254, F:F, ExternalData!$F254, G:G, "&lt;="&amp;ExternalData!$G254)</f>
        <v>15380</v>
      </c>
      <c r="K254" s="27">
        <f>SUMIFS(I:I, D:D, ExternalData!$D254, E:E, ExternalData!$E254, F:F, ExternalData!$F254, G:G, "&lt;="&amp;ExternalData!$G254)</f>
        <v>95390</v>
      </c>
      <c r="L254" s="26">
        <f>ExternalData!$J254 + SUMIFS(H:H, D:D, ExternalData!$D254, E:E, ExternalData!$E254, F:F, ExternalData!$F254-1, G:G, "&gt;"&amp;ExternalData!$G254)</f>
        <v>15380</v>
      </c>
      <c r="M254" s="28">
        <f>ExternalData!$K254 + SUMIFS(I:I, D:D, ExternalData!$D254, E:E, ExternalData!$E254, F:F, ExternalData!$F254-1, G:G, "&gt;"&amp;ExternalData!$G254)</f>
        <v>95390</v>
      </c>
    </row>
    <row r="255" spans="1:13" x14ac:dyDescent="0.25">
      <c r="A255" s="29" t="s">
        <v>9</v>
      </c>
      <c r="B255" s="30" t="s">
        <v>10</v>
      </c>
      <c r="C255" s="30" t="s">
        <v>16</v>
      </c>
      <c r="D255" s="30" t="s">
        <v>17</v>
      </c>
      <c r="E255" s="30" t="s">
        <v>14</v>
      </c>
      <c r="F255" s="30">
        <v>2018</v>
      </c>
      <c r="G255" s="30">
        <v>2</v>
      </c>
      <c r="H255" s="30">
        <v>13450</v>
      </c>
      <c r="I255" s="31">
        <v>83380</v>
      </c>
      <c r="J255" s="31">
        <f>SUMIFS(H:H, D:D, ExternalData!$D255, E:E, ExternalData!$E255, F:F, ExternalData!$F255, G:G, "&lt;="&amp;ExternalData!$G255)</f>
        <v>28830</v>
      </c>
      <c r="K255" s="32">
        <f>SUMIFS(I:I, D:D, ExternalData!$D255, E:E, ExternalData!$E255, F:F, ExternalData!$F255, G:G, "&lt;="&amp;ExternalData!$G255)</f>
        <v>178770</v>
      </c>
      <c r="L255" s="31">
        <f>ExternalData!$J255 + SUMIFS(H:H, D:D, ExternalData!$D255, E:E, ExternalData!$E255, F:F, ExternalData!$F255-1, G:G, "&gt;"&amp;ExternalData!$G255)</f>
        <v>28830</v>
      </c>
      <c r="M255" s="33">
        <f>ExternalData!$K255 + SUMIFS(I:I, D:D, ExternalData!$D255, E:E, ExternalData!$E255, F:F, ExternalData!$F255-1, G:G, "&gt;"&amp;ExternalData!$G255)</f>
        <v>178770</v>
      </c>
    </row>
    <row r="256" spans="1:13" x14ac:dyDescent="0.25">
      <c r="A256" s="24" t="s">
        <v>9</v>
      </c>
      <c r="B256" s="25" t="s">
        <v>10</v>
      </c>
      <c r="C256" s="25" t="s">
        <v>16</v>
      </c>
      <c r="D256" s="25" t="s">
        <v>17</v>
      </c>
      <c r="E256" s="25" t="s">
        <v>14</v>
      </c>
      <c r="F256" s="25">
        <v>2018</v>
      </c>
      <c r="G256" s="25">
        <v>3</v>
      </c>
      <c r="H256" s="25">
        <v>12810</v>
      </c>
      <c r="I256" s="26">
        <v>79430</v>
      </c>
      <c r="J256" s="26">
        <f>SUMIFS(H:H, D:D, ExternalData!$D256, E:E, ExternalData!$E256, F:F, ExternalData!$F256, G:G, "&lt;="&amp;ExternalData!$G256)</f>
        <v>41640</v>
      </c>
      <c r="K256" s="27">
        <f>SUMIFS(I:I, D:D, ExternalData!$D256, E:E, ExternalData!$E256, F:F, ExternalData!$F256, G:G, "&lt;="&amp;ExternalData!$G256)</f>
        <v>258200</v>
      </c>
      <c r="L256" s="26">
        <f>ExternalData!$J256 + SUMIFS(H:H, D:D, ExternalData!$D256, E:E, ExternalData!$E256, F:F, ExternalData!$F256-1, G:G, "&gt;"&amp;ExternalData!$G256)</f>
        <v>41640</v>
      </c>
      <c r="M256" s="28">
        <f>ExternalData!$K256 + SUMIFS(I:I, D:D, ExternalData!$D256, E:E, ExternalData!$E256, F:F, ExternalData!$F256-1, G:G, "&gt;"&amp;ExternalData!$G256)</f>
        <v>258200</v>
      </c>
    </row>
    <row r="257" spans="1:13" x14ac:dyDescent="0.25">
      <c r="A257" s="29" t="s">
        <v>9</v>
      </c>
      <c r="B257" s="30" t="s">
        <v>10</v>
      </c>
      <c r="C257" s="30" t="s">
        <v>16</v>
      </c>
      <c r="D257" s="30" t="s">
        <v>17</v>
      </c>
      <c r="E257" s="30" t="s">
        <v>14</v>
      </c>
      <c r="F257" s="30">
        <v>2018</v>
      </c>
      <c r="G257" s="30">
        <v>4</v>
      </c>
      <c r="H257" s="30">
        <v>7420</v>
      </c>
      <c r="I257" s="31">
        <v>45990</v>
      </c>
      <c r="J257" s="31">
        <f>SUMIFS(H:H, D:D, ExternalData!$D257, E:E, ExternalData!$E257, F:F, ExternalData!$F257, G:G, "&lt;="&amp;ExternalData!$G257)</f>
        <v>49060</v>
      </c>
      <c r="K257" s="32">
        <f>SUMIFS(I:I, D:D, ExternalData!$D257, E:E, ExternalData!$E257, F:F, ExternalData!$F257, G:G, "&lt;="&amp;ExternalData!$G257)</f>
        <v>304190</v>
      </c>
      <c r="L257" s="31">
        <f>ExternalData!$J257 + SUMIFS(H:H, D:D, ExternalData!$D257, E:E, ExternalData!$E257, F:F, ExternalData!$F257-1, G:G, "&gt;"&amp;ExternalData!$G257)</f>
        <v>49060</v>
      </c>
      <c r="M257" s="33">
        <f>ExternalData!$K257 + SUMIFS(I:I, D:D, ExternalData!$D257, E:E, ExternalData!$E257, F:F, ExternalData!$F257-1, G:G, "&gt;"&amp;ExternalData!$G257)</f>
        <v>304190</v>
      </c>
    </row>
    <row r="258" spans="1:13" x14ac:dyDescent="0.25">
      <c r="A258" s="24" t="s">
        <v>9</v>
      </c>
      <c r="B258" s="25" t="s">
        <v>10</v>
      </c>
      <c r="C258" s="25" t="s">
        <v>16</v>
      </c>
      <c r="D258" s="25" t="s">
        <v>17</v>
      </c>
      <c r="E258" s="25" t="s">
        <v>14</v>
      </c>
      <c r="F258" s="25">
        <v>2018</v>
      </c>
      <c r="G258" s="25">
        <v>5</v>
      </c>
      <c r="H258" s="25">
        <v>11300</v>
      </c>
      <c r="I258" s="26">
        <v>70080</v>
      </c>
      <c r="J258" s="26">
        <f>SUMIFS(H:H, D:D, ExternalData!$D258, E:E, ExternalData!$E258, F:F, ExternalData!$F258, G:G, "&lt;="&amp;ExternalData!$G258)</f>
        <v>60360</v>
      </c>
      <c r="K258" s="27">
        <f>SUMIFS(I:I, D:D, ExternalData!$D258, E:E, ExternalData!$E258, F:F, ExternalData!$F258, G:G, "&lt;="&amp;ExternalData!$G258)</f>
        <v>374270</v>
      </c>
      <c r="L258" s="26">
        <f>ExternalData!$J258 + SUMIFS(H:H, D:D, ExternalData!$D258, E:E, ExternalData!$E258, F:F, ExternalData!$F258-1, G:G, "&gt;"&amp;ExternalData!$G258)</f>
        <v>60360</v>
      </c>
      <c r="M258" s="28">
        <f>ExternalData!$K258 + SUMIFS(I:I, D:D, ExternalData!$D258, E:E, ExternalData!$E258, F:F, ExternalData!$F258-1, G:G, "&gt;"&amp;ExternalData!$G258)</f>
        <v>374270</v>
      </c>
    </row>
    <row r="259" spans="1:13" x14ac:dyDescent="0.25">
      <c r="A259" s="29" t="s">
        <v>9</v>
      </c>
      <c r="B259" s="30" t="s">
        <v>10</v>
      </c>
      <c r="C259" s="30" t="s">
        <v>16</v>
      </c>
      <c r="D259" s="30" t="s">
        <v>17</v>
      </c>
      <c r="E259" s="30" t="s">
        <v>14</v>
      </c>
      <c r="F259" s="30">
        <v>2018</v>
      </c>
      <c r="G259" s="30">
        <v>6</v>
      </c>
      <c r="H259" s="30">
        <v>13350</v>
      </c>
      <c r="I259" s="31">
        <v>82750</v>
      </c>
      <c r="J259" s="31">
        <f>SUMIFS(H:H, D:D, ExternalData!$D259, E:E, ExternalData!$E259, F:F, ExternalData!$F259, G:G, "&lt;="&amp;ExternalData!$G259)</f>
        <v>73710</v>
      </c>
      <c r="K259" s="32">
        <f>SUMIFS(I:I, D:D, ExternalData!$D259, E:E, ExternalData!$E259, F:F, ExternalData!$F259, G:G, "&lt;="&amp;ExternalData!$G259)</f>
        <v>457020</v>
      </c>
      <c r="L259" s="31">
        <f>ExternalData!$J259 + SUMIFS(H:H, D:D, ExternalData!$D259, E:E, ExternalData!$E259, F:F, ExternalData!$F259-1, G:G, "&gt;"&amp;ExternalData!$G259)</f>
        <v>73710</v>
      </c>
      <c r="M259" s="33">
        <f>ExternalData!$K259 + SUMIFS(I:I, D:D, ExternalData!$D259, E:E, ExternalData!$E259, F:F, ExternalData!$F259-1, G:G, "&gt;"&amp;ExternalData!$G259)</f>
        <v>457020</v>
      </c>
    </row>
    <row r="260" spans="1:13" x14ac:dyDescent="0.25">
      <c r="A260" s="24" t="s">
        <v>9</v>
      </c>
      <c r="B260" s="25" t="s">
        <v>10</v>
      </c>
      <c r="C260" s="25" t="s">
        <v>16</v>
      </c>
      <c r="D260" s="25" t="s">
        <v>17</v>
      </c>
      <c r="E260" s="25" t="s">
        <v>14</v>
      </c>
      <c r="F260" s="25">
        <v>2018</v>
      </c>
      <c r="G260" s="25">
        <v>7</v>
      </c>
      <c r="H260" s="25">
        <v>11520</v>
      </c>
      <c r="I260" s="26">
        <v>71430</v>
      </c>
      <c r="J260" s="26">
        <f>SUMIFS(H:H, D:D, ExternalData!$D260, E:E, ExternalData!$E260, F:F, ExternalData!$F260, G:G, "&lt;="&amp;ExternalData!$G260)</f>
        <v>85230</v>
      </c>
      <c r="K260" s="27">
        <f>SUMIFS(I:I, D:D, ExternalData!$D260, E:E, ExternalData!$E260, F:F, ExternalData!$F260, G:G, "&lt;="&amp;ExternalData!$G260)</f>
        <v>528450</v>
      </c>
      <c r="L260" s="26">
        <f>ExternalData!$J260 + SUMIFS(H:H, D:D, ExternalData!$D260, E:E, ExternalData!$E260, F:F, ExternalData!$F260-1, G:G, "&gt;"&amp;ExternalData!$G260)</f>
        <v>85230</v>
      </c>
      <c r="M260" s="28">
        <f>ExternalData!$K260 + SUMIFS(I:I, D:D, ExternalData!$D260, E:E, ExternalData!$E260, F:F, ExternalData!$F260-1, G:G, "&gt;"&amp;ExternalData!$G260)</f>
        <v>528450</v>
      </c>
    </row>
    <row r="261" spans="1:13" x14ac:dyDescent="0.25">
      <c r="A261" s="29" t="s">
        <v>9</v>
      </c>
      <c r="B261" s="30" t="s">
        <v>10</v>
      </c>
      <c r="C261" s="30" t="s">
        <v>16</v>
      </c>
      <c r="D261" s="30" t="s">
        <v>17</v>
      </c>
      <c r="E261" s="30" t="s">
        <v>14</v>
      </c>
      <c r="F261" s="30">
        <v>2018</v>
      </c>
      <c r="G261" s="30">
        <v>8</v>
      </c>
      <c r="H261" s="30">
        <v>13040</v>
      </c>
      <c r="I261" s="31">
        <v>80850</v>
      </c>
      <c r="J261" s="31">
        <f>SUMIFS(H:H, D:D, ExternalData!$D261, E:E, ExternalData!$E261, F:F, ExternalData!$F261, G:G, "&lt;="&amp;ExternalData!$G261)</f>
        <v>98270</v>
      </c>
      <c r="K261" s="32">
        <f>SUMIFS(I:I, D:D, ExternalData!$D261, E:E, ExternalData!$E261, F:F, ExternalData!$F261, G:G, "&lt;="&amp;ExternalData!$G261)</f>
        <v>609300</v>
      </c>
      <c r="L261" s="31">
        <f>ExternalData!$J261 + SUMIFS(H:H, D:D, ExternalData!$D261, E:E, ExternalData!$E261, F:F, ExternalData!$F261-1, G:G, "&gt;"&amp;ExternalData!$G261)</f>
        <v>98270</v>
      </c>
      <c r="M261" s="33">
        <f>ExternalData!$K261 + SUMIFS(I:I, D:D, ExternalData!$D261, E:E, ExternalData!$E261, F:F, ExternalData!$F261-1, G:G, "&gt;"&amp;ExternalData!$G261)</f>
        <v>609300</v>
      </c>
    </row>
    <row r="262" spans="1:13" x14ac:dyDescent="0.25">
      <c r="A262" s="24" t="s">
        <v>9</v>
      </c>
      <c r="B262" s="25" t="s">
        <v>10</v>
      </c>
      <c r="C262" s="25" t="s">
        <v>16</v>
      </c>
      <c r="D262" s="25" t="s">
        <v>17</v>
      </c>
      <c r="E262" s="25" t="s">
        <v>14</v>
      </c>
      <c r="F262" s="25">
        <v>2018</v>
      </c>
      <c r="G262" s="25">
        <v>9</v>
      </c>
      <c r="H262" s="25">
        <v>10830</v>
      </c>
      <c r="I262" s="26">
        <v>67130</v>
      </c>
      <c r="J262" s="26">
        <f>SUMIFS(H:H, D:D, ExternalData!$D262, E:E, ExternalData!$E262, F:F, ExternalData!$F262, G:G, "&lt;="&amp;ExternalData!$G262)</f>
        <v>109100</v>
      </c>
      <c r="K262" s="27">
        <f>SUMIFS(I:I, D:D, ExternalData!$D262, E:E, ExternalData!$E262, F:F, ExternalData!$F262, G:G, "&lt;="&amp;ExternalData!$G262)</f>
        <v>676430</v>
      </c>
      <c r="L262" s="26">
        <f>ExternalData!$J262 + SUMIFS(H:H, D:D, ExternalData!$D262, E:E, ExternalData!$E262, F:F, ExternalData!$F262-1, G:G, "&gt;"&amp;ExternalData!$G262)</f>
        <v>109100</v>
      </c>
      <c r="M262" s="28">
        <f>ExternalData!$K262 + SUMIFS(I:I, D:D, ExternalData!$D262, E:E, ExternalData!$E262, F:F, ExternalData!$F262-1, G:G, "&gt;"&amp;ExternalData!$G262)</f>
        <v>676430</v>
      </c>
    </row>
    <row r="263" spans="1:13" x14ac:dyDescent="0.25">
      <c r="A263" s="29" t="s">
        <v>9</v>
      </c>
      <c r="B263" s="30" t="s">
        <v>10</v>
      </c>
      <c r="C263" s="30" t="s">
        <v>16</v>
      </c>
      <c r="D263" s="30" t="s">
        <v>17</v>
      </c>
      <c r="E263" s="30" t="s">
        <v>14</v>
      </c>
      <c r="F263" s="30">
        <v>2018</v>
      </c>
      <c r="G263" s="30">
        <v>10</v>
      </c>
      <c r="H263" s="30">
        <v>14910</v>
      </c>
      <c r="I263" s="31">
        <v>92470</v>
      </c>
      <c r="J263" s="31">
        <f>SUMIFS(H:H, D:D, ExternalData!$D263, E:E, ExternalData!$E263, F:F, ExternalData!$F263, G:G, "&lt;="&amp;ExternalData!$G263)</f>
        <v>124010</v>
      </c>
      <c r="K263" s="32">
        <f>SUMIFS(I:I, D:D, ExternalData!$D263, E:E, ExternalData!$E263, F:F, ExternalData!$F263, G:G, "&lt;="&amp;ExternalData!$G263)</f>
        <v>768900</v>
      </c>
      <c r="L263" s="31">
        <f>ExternalData!$J263 + SUMIFS(H:H, D:D, ExternalData!$D263, E:E, ExternalData!$E263, F:F, ExternalData!$F263-1, G:G, "&gt;"&amp;ExternalData!$G263)</f>
        <v>124010</v>
      </c>
      <c r="M263" s="33">
        <f>ExternalData!$K263 + SUMIFS(I:I, D:D, ExternalData!$D263, E:E, ExternalData!$E263, F:F, ExternalData!$F263-1, G:G, "&gt;"&amp;ExternalData!$G263)</f>
        <v>768900</v>
      </c>
    </row>
    <row r="264" spans="1:13" x14ac:dyDescent="0.25">
      <c r="A264" s="24" t="s">
        <v>9</v>
      </c>
      <c r="B264" s="25" t="s">
        <v>10</v>
      </c>
      <c r="C264" s="25" t="s">
        <v>16</v>
      </c>
      <c r="D264" s="25" t="s">
        <v>17</v>
      </c>
      <c r="E264" s="25" t="s">
        <v>14</v>
      </c>
      <c r="F264" s="25">
        <v>2018</v>
      </c>
      <c r="G264" s="25">
        <v>11</v>
      </c>
      <c r="H264" s="25">
        <v>11550</v>
      </c>
      <c r="I264" s="26">
        <v>71590</v>
      </c>
      <c r="J264" s="26">
        <f>SUMIFS(H:H, D:D, ExternalData!$D264, E:E, ExternalData!$E264, F:F, ExternalData!$F264, G:G, "&lt;="&amp;ExternalData!$G264)</f>
        <v>135560</v>
      </c>
      <c r="K264" s="27">
        <f>SUMIFS(I:I, D:D, ExternalData!$D264, E:E, ExternalData!$E264, F:F, ExternalData!$F264, G:G, "&lt;="&amp;ExternalData!$G264)</f>
        <v>840490</v>
      </c>
      <c r="L264" s="26">
        <f>ExternalData!$J264 + SUMIFS(H:H, D:D, ExternalData!$D264, E:E, ExternalData!$E264, F:F, ExternalData!$F264-1, G:G, "&gt;"&amp;ExternalData!$G264)</f>
        <v>135560</v>
      </c>
      <c r="M264" s="28">
        <f>ExternalData!$K264 + SUMIFS(I:I, D:D, ExternalData!$D264, E:E, ExternalData!$E264, F:F, ExternalData!$F264-1, G:G, "&gt;"&amp;ExternalData!$G264)</f>
        <v>840490</v>
      </c>
    </row>
    <row r="265" spans="1:13" x14ac:dyDescent="0.25">
      <c r="A265" s="29" t="s">
        <v>9</v>
      </c>
      <c r="B265" s="30" t="s">
        <v>10</v>
      </c>
      <c r="C265" s="30" t="s">
        <v>16</v>
      </c>
      <c r="D265" s="30" t="s">
        <v>17</v>
      </c>
      <c r="E265" s="30" t="s">
        <v>14</v>
      </c>
      <c r="F265" s="30">
        <v>2018</v>
      </c>
      <c r="G265" s="30">
        <v>12</v>
      </c>
      <c r="H265" s="30">
        <v>11920</v>
      </c>
      <c r="I265" s="31">
        <v>80480</v>
      </c>
      <c r="J265" s="31">
        <f>SUMIFS(H:H, D:D, ExternalData!$D265, E:E, ExternalData!$E265, F:F, ExternalData!$F265, G:G, "&lt;="&amp;ExternalData!$G265)</f>
        <v>147480</v>
      </c>
      <c r="K265" s="32">
        <f>SUMIFS(I:I, D:D, ExternalData!$D265, E:E, ExternalData!$E265, F:F, ExternalData!$F265, G:G, "&lt;="&amp;ExternalData!$G265)</f>
        <v>920970</v>
      </c>
      <c r="L265" s="31">
        <f>ExternalData!$J265 + SUMIFS(H:H, D:D, ExternalData!$D265, E:E, ExternalData!$E265, F:F, ExternalData!$F265-1, G:G, "&gt;"&amp;ExternalData!$G265)</f>
        <v>147480</v>
      </c>
      <c r="M265" s="33">
        <f>ExternalData!$K265 + SUMIFS(I:I, D:D, ExternalData!$D265, E:E, ExternalData!$E265, F:F, ExternalData!$F265-1, G:G, "&gt;"&amp;ExternalData!$G265)</f>
        <v>920970</v>
      </c>
    </row>
    <row r="266" spans="1:13" x14ac:dyDescent="0.25">
      <c r="A266" s="24" t="s">
        <v>9</v>
      </c>
      <c r="B266" s="25" t="s">
        <v>10</v>
      </c>
      <c r="C266" s="25" t="s">
        <v>16</v>
      </c>
      <c r="D266" s="25" t="s">
        <v>17</v>
      </c>
      <c r="E266" s="25" t="s">
        <v>14</v>
      </c>
      <c r="F266" s="25">
        <v>2019</v>
      </c>
      <c r="G266" s="25">
        <v>1</v>
      </c>
      <c r="H266" s="25">
        <v>12300</v>
      </c>
      <c r="I266" s="26">
        <v>89780</v>
      </c>
      <c r="J266" s="26">
        <f>SUMIFS(H:H, D:D, ExternalData!$D266, E:E, ExternalData!$E266, F:F, ExternalData!$F266, G:G, "&lt;="&amp;ExternalData!$G266)</f>
        <v>12300</v>
      </c>
      <c r="K266" s="27">
        <f>SUMIFS(I:I, D:D, ExternalData!$D266, E:E, ExternalData!$E266, F:F, ExternalData!$F266, G:G, "&lt;="&amp;ExternalData!$G266)</f>
        <v>89780</v>
      </c>
      <c r="L266" s="26">
        <f>ExternalData!$J266 + SUMIFS(H:H, D:D, ExternalData!$D266, E:E, ExternalData!$E266, F:F, ExternalData!$F266-1, G:G, "&gt;"&amp;ExternalData!$G266)</f>
        <v>144400</v>
      </c>
      <c r="M266" s="28">
        <f>ExternalData!$K266 + SUMIFS(I:I, D:D, ExternalData!$D266, E:E, ExternalData!$E266, F:F, ExternalData!$F266-1, G:G, "&gt;"&amp;ExternalData!$G266)</f>
        <v>915360</v>
      </c>
    </row>
    <row r="267" spans="1:13" x14ac:dyDescent="0.25">
      <c r="A267" s="29" t="s">
        <v>9</v>
      </c>
      <c r="B267" s="30" t="s">
        <v>10</v>
      </c>
      <c r="C267" s="30" t="s">
        <v>16</v>
      </c>
      <c r="D267" s="30" t="s">
        <v>17</v>
      </c>
      <c r="E267" s="30" t="s">
        <v>14</v>
      </c>
      <c r="F267" s="30">
        <v>2019</v>
      </c>
      <c r="G267" s="30">
        <v>2</v>
      </c>
      <c r="H267" s="30">
        <v>11430</v>
      </c>
      <c r="I267" s="31">
        <v>83440</v>
      </c>
      <c r="J267" s="31">
        <f>SUMIFS(H:H, D:D, ExternalData!$D267, E:E, ExternalData!$E267, F:F, ExternalData!$F267, G:G, "&lt;="&amp;ExternalData!$G267)</f>
        <v>23730</v>
      </c>
      <c r="K267" s="32">
        <f>SUMIFS(I:I, D:D, ExternalData!$D267, E:E, ExternalData!$E267, F:F, ExternalData!$F267, G:G, "&lt;="&amp;ExternalData!$G267)</f>
        <v>173220</v>
      </c>
      <c r="L267" s="31">
        <f>ExternalData!$J267 + SUMIFS(H:H, D:D, ExternalData!$D267, E:E, ExternalData!$E267, F:F, ExternalData!$F267-1, G:G, "&gt;"&amp;ExternalData!$G267)</f>
        <v>142380</v>
      </c>
      <c r="M267" s="33">
        <f>ExternalData!$K267 + SUMIFS(I:I, D:D, ExternalData!$D267, E:E, ExternalData!$E267, F:F, ExternalData!$F267-1, G:G, "&gt;"&amp;ExternalData!$G267)</f>
        <v>915420</v>
      </c>
    </row>
    <row r="268" spans="1:13" x14ac:dyDescent="0.25">
      <c r="A268" s="24" t="s">
        <v>9</v>
      </c>
      <c r="B268" s="25" t="s">
        <v>10</v>
      </c>
      <c r="C268" s="25" t="s">
        <v>16</v>
      </c>
      <c r="D268" s="25" t="s">
        <v>17</v>
      </c>
      <c r="E268" s="25" t="s">
        <v>14</v>
      </c>
      <c r="F268" s="25">
        <v>2019</v>
      </c>
      <c r="G268" s="25">
        <v>3</v>
      </c>
      <c r="H268" s="25">
        <v>11640</v>
      </c>
      <c r="I268" s="26">
        <v>84960</v>
      </c>
      <c r="J268" s="26">
        <f>SUMIFS(H:H, D:D, ExternalData!$D268, E:E, ExternalData!$E268, F:F, ExternalData!$F268, G:G, "&lt;="&amp;ExternalData!$G268)</f>
        <v>35370</v>
      </c>
      <c r="K268" s="27">
        <f>SUMIFS(I:I, D:D, ExternalData!$D268, E:E, ExternalData!$E268, F:F, ExternalData!$F268, G:G, "&lt;="&amp;ExternalData!$G268)</f>
        <v>258180</v>
      </c>
      <c r="L268" s="26">
        <f>ExternalData!$J268 + SUMIFS(H:H, D:D, ExternalData!$D268, E:E, ExternalData!$E268, F:F, ExternalData!$F268-1, G:G, "&gt;"&amp;ExternalData!$G268)</f>
        <v>141210</v>
      </c>
      <c r="M268" s="28">
        <f>ExternalData!$K268 + SUMIFS(I:I, D:D, ExternalData!$D268, E:E, ExternalData!$E268, F:F, ExternalData!$F268-1, G:G, "&gt;"&amp;ExternalData!$G268)</f>
        <v>920950</v>
      </c>
    </row>
    <row r="269" spans="1:13" x14ac:dyDescent="0.25">
      <c r="A269" s="29" t="s">
        <v>9</v>
      </c>
      <c r="B269" s="30" t="s">
        <v>10</v>
      </c>
      <c r="C269" s="30" t="s">
        <v>16</v>
      </c>
      <c r="D269" s="30" t="s">
        <v>17</v>
      </c>
      <c r="E269" s="30" t="s">
        <v>14</v>
      </c>
      <c r="F269" s="30">
        <v>2019</v>
      </c>
      <c r="G269" s="30">
        <v>4</v>
      </c>
      <c r="H269" s="30">
        <v>12680</v>
      </c>
      <c r="I269" s="31">
        <v>92540</v>
      </c>
      <c r="J269" s="31">
        <f>SUMIFS(H:H, D:D, ExternalData!$D269, E:E, ExternalData!$E269, F:F, ExternalData!$F269, G:G, "&lt;="&amp;ExternalData!$G269)</f>
        <v>48050</v>
      </c>
      <c r="K269" s="32">
        <f>SUMIFS(I:I, D:D, ExternalData!$D269, E:E, ExternalData!$E269, F:F, ExternalData!$F269, G:G, "&lt;="&amp;ExternalData!$G269)</f>
        <v>350720</v>
      </c>
      <c r="L269" s="31">
        <f>ExternalData!$J269 + SUMIFS(H:H, D:D, ExternalData!$D269, E:E, ExternalData!$E269, F:F, ExternalData!$F269-1, G:G, "&gt;"&amp;ExternalData!$G269)</f>
        <v>146470</v>
      </c>
      <c r="M269" s="33">
        <f>ExternalData!$K269 + SUMIFS(I:I, D:D, ExternalData!$D269, E:E, ExternalData!$E269, F:F, ExternalData!$F269-1, G:G, "&gt;"&amp;ExternalData!$G269)</f>
        <v>967500</v>
      </c>
    </row>
    <row r="270" spans="1:13" x14ac:dyDescent="0.25">
      <c r="A270" s="24" t="s">
        <v>9</v>
      </c>
      <c r="B270" s="25" t="s">
        <v>10</v>
      </c>
      <c r="C270" s="25" t="s">
        <v>16</v>
      </c>
      <c r="D270" s="25" t="s">
        <v>17</v>
      </c>
      <c r="E270" s="25" t="s">
        <v>14</v>
      </c>
      <c r="F270" s="25">
        <v>2019</v>
      </c>
      <c r="G270" s="25">
        <v>5</v>
      </c>
      <c r="H270" s="25">
        <v>12780</v>
      </c>
      <c r="I270" s="26">
        <v>93280</v>
      </c>
      <c r="J270" s="26">
        <f>SUMIFS(H:H, D:D, ExternalData!$D270, E:E, ExternalData!$E270, F:F, ExternalData!$F270, G:G, "&lt;="&amp;ExternalData!$G270)</f>
        <v>60830</v>
      </c>
      <c r="K270" s="27">
        <f>SUMIFS(I:I, D:D, ExternalData!$D270, E:E, ExternalData!$E270, F:F, ExternalData!$F270, G:G, "&lt;="&amp;ExternalData!$G270)</f>
        <v>444000</v>
      </c>
      <c r="L270" s="26">
        <f>ExternalData!$J270 + SUMIFS(H:H, D:D, ExternalData!$D270, E:E, ExternalData!$E270, F:F, ExternalData!$F270-1, G:G, "&gt;"&amp;ExternalData!$G270)</f>
        <v>147950</v>
      </c>
      <c r="M270" s="28">
        <f>ExternalData!$K270 + SUMIFS(I:I, D:D, ExternalData!$D270, E:E, ExternalData!$E270, F:F, ExternalData!$F270-1, G:G, "&gt;"&amp;ExternalData!$G270)</f>
        <v>990700</v>
      </c>
    </row>
    <row r="271" spans="1:13" x14ac:dyDescent="0.25">
      <c r="A271" s="29" t="s">
        <v>9</v>
      </c>
      <c r="B271" s="30" t="s">
        <v>10</v>
      </c>
      <c r="C271" s="30" t="s">
        <v>16</v>
      </c>
      <c r="D271" s="30" t="s">
        <v>17</v>
      </c>
      <c r="E271" s="30" t="s">
        <v>14</v>
      </c>
      <c r="F271" s="30">
        <v>2019</v>
      </c>
      <c r="G271" s="30">
        <v>6</v>
      </c>
      <c r="H271" s="30">
        <v>12970</v>
      </c>
      <c r="I271" s="31">
        <v>94690</v>
      </c>
      <c r="J271" s="31">
        <f>SUMIFS(H:H, D:D, ExternalData!$D271, E:E, ExternalData!$E271, F:F, ExternalData!$F271, G:G, "&lt;="&amp;ExternalData!$G271)</f>
        <v>73800</v>
      </c>
      <c r="K271" s="32">
        <f>SUMIFS(I:I, D:D, ExternalData!$D271, E:E, ExternalData!$E271, F:F, ExternalData!$F271, G:G, "&lt;="&amp;ExternalData!$G271)</f>
        <v>538690</v>
      </c>
      <c r="L271" s="31">
        <f>ExternalData!$J271 + SUMIFS(H:H, D:D, ExternalData!$D271, E:E, ExternalData!$E271, F:F, ExternalData!$F271-1, G:G, "&gt;"&amp;ExternalData!$G271)</f>
        <v>147570</v>
      </c>
      <c r="M271" s="33">
        <f>ExternalData!$K271 + SUMIFS(I:I, D:D, ExternalData!$D271, E:E, ExternalData!$E271, F:F, ExternalData!$F271-1, G:G, "&gt;"&amp;ExternalData!$G271)</f>
        <v>1002640</v>
      </c>
    </row>
    <row r="272" spans="1:13" x14ac:dyDescent="0.25">
      <c r="A272" s="24" t="s">
        <v>9</v>
      </c>
      <c r="B272" s="25" t="s">
        <v>10</v>
      </c>
      <c r="C272" s="25" t="s">
        <v>16</v>
      </c>
      <c r="D272" s="25" t="s">
        <v>17</v>
      </c>
      <c r="E272" s="25" t="s">
        <v>14</v>
      </c>
      <c r="F272" s="25">
        <v>2019</v>
      </c>
      <c r="G272" s="25">
        <v>7</v>
      </c>
      <c r="H272" s="25">
        <v>9650</v>
      </c>
      <c r="I272" s="26">
        <v>70470</v>
      </c>
      <c r="J272" s="26">
        <f>SUMIFS(H:H, D:D, ExternalData!$D272, E:E, ExternalData!$E272, F:F, ExternalData!$F272, G:G, "&lt;="&amp;ExternalData!$G272)</f>
        <v>83450</v>
      </c>
      <c r="K272" s="27">
        <f>SUMIFS(I:I, D:D, ExternalData!$D272, E:E, ExternalData!$E272, F:F, ExternalData!$F272, G:G, "&lt;="&amp;ExternalData!$G272)</f>
        <v>609160</v>
      </c>
      <c r="L272" s="26">
        <f>ExternalData!$J272 + SUMIFS(H:H, D:D, ExternalData!$D272, E:E, ExternalData!$E272, F:F, ExternalData!$F272-1, G:G, "&gt;"&amp;ExternalData!$G272)</f>
        <v>145700</v>
      </c>
      <c r="M272" s="28">
        <f>ExternalData!$K272 + SUMIFS(I:I, D:D, ExternalData!$D272, E:E, ExternalData!$E272, F:F, ExternalData!$F272-1, G:G, "&gt;"&amp;ExternalData!$G272)</f>
        <v>1001680</v>
      </c>
    </row>
    <row r="273" spans="1:13" x14ac:dyDescent="0.25">
      <c r="A273" s="29" t="s">
        <v>9</v>
      </c>
      <c r="B273" s="30" t="s">
        <v>10</v>
      </c>
      <c r="C273" s="30" t="s">
        <v>16</v>
      </c>
      <c r="D273" s="30" t="s">
        <v>17</v>
      </c>
      <c r="E273" s="30" t="s">
        <v>14</v>
      </c>
      <c r="F273" s="30">
        <v>2019</v>
      </c>
      <c r="G273" s="30">
        <v>8</v>
      </c>
      <c r="H273" s="30">
        <v>11700</v>
      </c>
      <c r="I273" s="31">
        <v>85430</v>
      </c>
      <c r="J273" s="31">
        <f>SUMIFS(H:H, D:D, ExternalData!$D273, E:E, ExternalData!$E273, F:F, ExternalData!$F273, G:G, "&lt;="&amp;ExternalData!$G273)</f>
        <v>95150</v>
      </c>
      <c r="K273" s="32">
        <f>SUMIFS(I:I, D:D, ExternalData!$D273, E:E, ExternalData!$E273, F:F, ExternalData!$F273, G:G, "&lt;="&amp;ExternalData!$G273)</f>
        <v>694590</v>
      </c>
      <c r="L273" s="31">
        <f>ExternalData!$J273 + SUMIFS(H:H, D:D, ExternalData!$D273, E:E, ExternalData!$E273, F:F, ExternalData!$F273-1, G:G, "&gt;"&amp;ExternalData!$G273)</f>
        <v>144360</v>
      </c>
      <c r="M273" s="33">
        <f>ExternalData!$K273 + SUMIFS(I:I, D:D, ExternalData!$D273, E:E, ExternalData!$E273, F:F, ExternalData!$F273-1, G:G, "&gt;"&amp;ExternalData!$G273)</f>
        <v>1006260</v>
      </c>
    </row>
    <row r="274" spans="1:13" x14ac:dyDescent="0.25">
      <c r="A274" s="24" t="s">
        <v>9</v>
      </c>
      <c r="B274" s="25" t="s">
        <v>10</v>
      </c>
      <c r="C274" s="25" t="s">
        <v>16</v>
      </c>
      <c r="D274" s="25" t="s">
        <v>17</v>
      </c>
      <c r="E274" s="25" t="s">
        <v>14</v>
      </c>
      <c r="F274" s="25">
        <v>2019</v>
      </c>
      <c r="G274" s="25">
        <v>9</v>
      </c>
      <c r="H274" s="25">
        <v>9200</v>
      </c>
      <c r="I274" s="26">
        <v>67180</v>
      </c>
      <c r="J274" s="26">
        <f>SUMIFS(H:H, D:D, ExternalData!$D274, E:E, ExternalData!$E274, F:F, ExternalData!$F274, G:G, "&lt;="&amp;ExternalData!$G274)</f>
        <v>104350</v>
      </c>
      <c r="K274" s="27">
        <f>SUMIFS(I:I, D:D, ExternalData!$D274, E:E, ExternalData!$E274, F:F, ExternalData!$F274, G:G, "&lt;="&amp;ExternalData!$G274)</f>
        <v>761770</v>
      </c>
      <c r="L274" s="26">
        <f>ExternalData!$J274 + SUMIFS(H:H, D:D, ExternalData!$D274, E:E, ExternalData!$E274, F:F, ExternalData!$F274-1, G:G, "&gt;"&amp;ExternalData!$G274)</f>
        <v>142730</v>
      </c>
      <c r="M274" s="28">
        <f>ExternalData!$K274 + SUMIFS(I:I, D:D, ExternalData!$D274, E:E, ExternalData!$E274, F:F, ExternalData!$F274-1, G:G, "&gt;"&amp;ExternalData!$G274)</f>
        <v>1006310</v>
      </c>
    </row>
    <row r="275" spans="1:13" x14ac:dyDescent="0.25">
      <c r="A275" s="29" t="s">
        <v>9</v>
      </c>
      <c r="B275" s="30" t="s">
        <v>10</v>
      </c>
      <c r="C275" s="30" t="s">
        <v>16</v>
      </c>
      <c r="D275" s="30" t="s">
        <v>17</v>
      </c>
      <c r="E275" s="30" t="s">
        <v>14</v>
      </c>
      <c r="F275" s="30">
        <v>2019</v>
      </c>
      <c r="G275" s="30">
        <v>10</v>
      </c>
      <c r="H275" s="30">
        <v>10560</v>
      </c>
      <c r="I275" s="31">
        <v>77060</v>
      </c>
      <c r="J275" s="31">
        <f>SUMIFS(H:H, D:D, ExternalData!$D275, E:E, ExternalData!$E275, F:F, ExternalData!$F275, G:G, "&lt;="&amp;ExternalData!$G275)</f>
        <v>114910</v>
      </c>
      <c r="K275" s="32">
        <f>SUMIFS(I:I, D:D, ExternalData!$D275, E:E, ExternalData!$E275, F:F, ExternalData!$F275, G:G, "&lt;="&amp;ExternalData!$G275)</f>
        <v>838830</v>
      </c>
      <c r="L275" s="31">
        <f>ExternalData!$J275 + SUMIFS(H:H, D:D, ExternalData!$D275, E:E, ExternalData!$E275, F:F, ExternalData!$F275-1, G:G, "&gt;"&amp;ExternalData!$G275)</f>
        <v>138380</v>
      </c>
      <c r="M275" s="33">
        <f>ExternalData!$K275 + SUMIFS(I:I, D:D, ExternalData!$D275, E:E, ExternalData!$E275, F:F, ExternalData!$F275-1, G:G, "&gt;"&amp;ExternalData!$G275)</f>
        <v>990900</v>
      </c>
    </row>
    <row r="276" spans="1:13" x14ac:dyDescent="0.25">
      <c r="A276" s="24" t="s">
        <v>9</v>
      </c>
      <c r="B276" s="25" t="s">
        <v>10</v>
      </c>
      <c r="C276" s="25" t="s">
        <v>16</v>
      </c>
      <c r="D276" s="25" t="s">
        <v>17</v>
      </c>
      <c r="E276" s="25" t="s">
        <v>14</v>
      </c>
      <c r="F276" s="25">
        <v>2019</v>
      </c>
      <c r="G276" s="25">
        <v>11</v>
      </c>
      <c r="H276" s="25">
        <v>9890</v>
      </c>
      <c r="I276" s="26">
        <v>72150</v>
      </c>
      <c r="J276" s="26">
        <f>SUMIFS(H:H, D:D, ExternalData!$D276, E:E, ExternalData!$E276, F:F, ExternalData!$F276, G:G, "&lt;="&amp;ExternalData!$G276)</f>
        <v>124800</v>
      </c>
      <c r="K276" s="27">
        <f>SUMIFS(I:I, D:D, ExternalData!$D276, E:E, ExternalData!$E276, F:F, ExternalData!$F276, G:G, "&lt;="&amp;ExternalData!$G276)</f>
        <v>910980</v>
      </c>
      <c r="L276" s="26">
        <f>ExternalData!$J276 + SUMIFS(H:H, D:D, ExternalData!$D276, E:E, ExternalData!$E276, F:F, ExternalData!$F276-1, G:G, "&gt;"&amp;ExternalData!$G276)</f>
        <v>136720</v>
      </c>
      <c r="M276" s="28">
        <f>ExternalData!$K276 + SUMIFS(I:I, D:D, ExternalData!$D276, E:E, ExternalData!$E276, F:F, ExternalData!$F276-1, G:G, "&gt;"&amp;ExternalData!$G276)</f>
        <v>991460</v>
      </c>
    </row>
    <row r="277" spans="1:13" x14ac:dyDescent="0.25">
      <c r="A277" s="29" t="s">
        <v>9</v>
      </c>
      <c r="B277" s="30" t="s">
        <v>10</v>
      </c>
      <c r="C277" s="30" t="s">
        <v>16</v>
      </c>
      <c r="D277" s="30" t="s">
        <v>17</v>
      </c>
      <c r="E277" s="30" t="s">
        <v>14</v>
      </c>
      <c r="F277" s="30">
        <v>2019</v>
      </c>
      <c r="G277" s="30">
        <v>12</v>
      </c>
      <c r="H277" s="30">
        <v>9780</v>
      </c>
      <c r="I277" s="31">
        <v>71320</v>
      </c>
      <c r="J277" s="31">
        <f>SUMIFS(H:H, D:D, ExternalData!$D277, E:E, ExternalData!$E277, F:F, ExternalData!$F277, G:G, "&lt;="&amp;ExternalData!$G277)</f>
        <v>134580</v>
      </c>
      <c r="K277" s="32">
        <f>SUMIFS(I:I, D:D, ExternalData!$D277, E:E, ExternalData!$E277, F:F, ExternalData!$F277, G:G, "&lt;="&amp;ExternalData!$G277)</f>
        <v>982300</v>
      </c>
      <c r="L277" s="31">
        <f>ExternalData!$J277 + SUMIFS(H:H, D:D, ExternalData!$D277, E:E, ExternalData!$E277, F:F, ExternalData!$F277-1, G:G, "&gt;"&amp;ExternalData!$G277)</f>
        <v>134580</v>
      </c>
      <c r="M277" s="33">
        <f>ExternalData!$K277 + SUMIFS(I:I, D:D, ExternalData!$D277, E:E, ExternalData!$E277, F:F, ExternalData!$F277-1, G:G, "&gt;"&amp;ExternalData!$G277)</f>
        <v>982300</v>
      </c>
    </row>
    <row r="278" spans="1:13" x14ac:dyDescent="0.25">
      <c r="A278" s="24" t="s">
        <v>9</v>
      </c>
      <c r="B278" s="25" t="s">
        <v>10</v>
      </c>
      <c r="C278" s="25" t="s">
        <v>16</v>
      </c>
      <c r="D278" s="25" t="s">
        <v>17</v>
      </c>
      <c r="E278" s="25" t="s">
        <v>14</v>
      </c>
      <c r="F278" s="25">
        <v>2020</v>
      </c>
      <c r="G278" s="25">
        <v>1</v>
      </c>
      <c r="H278" s="25">
        <v>8690</v>
      </c>
      <c r="I278" s="26">
        <v>63430</v>
      </c>
      <c r="J278" s="26">
        <f>SUMIFS(H:H, D:D, ExternalData!$D278, E:E, ExternalData!$E278, F:F, ExternalData!$F278, G:G, "&lt;="&amp;ExternalData!$G278)</f>
        <v>8690</v>
      </c>
      <c r="K278" s="27">
        <f>SUMIFS(I:I, D:D, ExternalData!$D278, E:E, ExternalData!$E278, F:F, ExternalData!$F278, G:G, "&lt;="&amp;ExternalData!$G278)</f>
        <v>63430</v>
      </c>
      <c r="L278" s="26">
        <f>ExternalData!$J278 + SUMIFS(H:H, D:D, ExternalData!$D278, E:E, ExternalData!$E278, F:F, ExternalData!$F278-1, G:G, "&gt;"&amp;ExternalData!$G278)</f>
        <v>130970</v>
      </c>
      <c r="M278" s="28">
        <f>ExternalData!$K278 + SUMIFS(I:I, D:D, ExternalData!$D278, E:E, ExternalData!$E278, F:F, ExternalData!$F278-1, G:G, "&gt;"&amp;ExternalData!$G278)</f>
        <v>955950</v>
      </c>
    </row>
    <row r="279" spans="1:13" x14ac:dyDescent="0.25">
      <c r="A279" s="29" t="s">
        <v>9</v>
      </c>
      <c r="B279" s="30" t="s">
        <v>10</v>
      </c>
      <c r="C279" s="30" t="s">
        <v>16</v>
      </c>
      <c r="D279" s="30" t="s">
        <v>17</v>
      </c>
      <c r="E279" s="30" t="s">
        <v>14</v>
      </c>
      <c r="F279" s="30">
        <v>2020</v>
      </c>
      <c r="G279" s="30">
        <v>2</v>
      </c>
      <c r="H279" s="30">
        <v>11110</v>
      </c>
      <c r="I279" s="31">
        <v>81120</v>
      </c>
      <c r="J279" s="31">
        <f>SUMIFS(H:H, D:D, ExternalData!$D279, E:E, ExternalData!$E279, F:F, ExternalData!$F279, G:G, "&lt;="&amp;ExternalData!$G279)</f>
        <v>19800</v>
      </c>
      <c r="K279" s="32">
        <f>SUMIFS(I:I, D:D, ExternalData!$D279, E:E, ExternalData!$E279, F:F, ExternalData!$F279, G:G, "&lt;="&amp;ExternalData!$G279)</f>
        <v>144550</v>
      </c>
      <c r="L279" s="31">
        <f>ExternalData!$J279 + SUMIFS(H:H, D:D, ExternalData!$D279, E:E, ExternalData!$E279, F:F, ExternalData!$F279-1, G:G, "&gt;"&amp;ExternalData!$G279)</f>
        <v>130650</v>
      </c>
      <c r="M279" s="33">
        <f>ExternalData!$K279 + SUMIFS(I:I, D:D, ExternalData!$D279, E:E, ExternalData!$E279, F:F, ExternalData!$F279-1, G:G, "&gt;"&amp;ExternalData!$G279)</f>
        <v>953630</v>
      </c>
    </row>
    <row r="280" spans="1:13" x14ac:dyDescent="0.25">
      <c r="A280" s="24" t="s">
        <v>9</v>
      </c>
      <c r="B280" s="25" t="s">
        <v>10</v>
      </c>
      <c r="C280" s="25" t="s">
        <v>16</v>
      </c>
      <c r="D280" s="25" t="s">
        <v>17</v>
      </c>
      <c r="E280" s="25" t="s">
        <v>14</v>
      </c>
      <c r="F280" s="25">
        <v>2020</v>
      </c>
      <c r="G280" s="25">
        <v>3</v>
      </c>
      <c r="H280" s="25">
        <v>12810</v>
      </c>
      <c r="I280" s="26">
        <v>93500</v>
      </c>
      <c r="J280" s="26">
        <f>SUMIFS(H:H, D:D, ExternalData!$D280, E:E, ExternalData!$E280, F:F, ExternalData!$F280, G:G, "&lt;="&amp;ExternalData!$G280)</f>
        <v>32610</v>
      </c>
      <c r="K280" s="27">
        <f>SUMIFS(I:I, D:D, ExternalData!$D280, E:E, ExternalData!$E280, F:F, ExternalData!$F280, G:G, "&lt;="&amp;ExternalData!$G280)</f>
        <v>238050</v>
      </c>
      <c r="L280" s="26">
        <f>ExternalData!$J280 + SUMIFS(H:H, D:D, ExternalData!$D280, E:E, ExternalData!$E280, F:F, ExternalData!$F280-1, G:G, "&gt;"&amp;ExternalData!$G280)</f>
        <v>131820</v>
      </c>
      <c r="M280" s="28">
        <f>ExternalData!$K280 + SUMIFS(I:I, D:D, ExternalData!$D280, E:E, ExternalData!$E280, F:F, ExternalData!$F280-1, G:G, "&gt;"&amp;ExternalData!$G280)</f>
        <v>962170</v>
      </c>
    </row>
    <row r="281" spans="1:13" x14ac:dyDescent="0.25">
      <c r="A281" s="29" t="s">
        <v>9</v>
      </c>
      <c r="B281" s="30" t="s">
        <v>10</v>
      </c>
      <c r="C281" s="30" t="s">
        <v>16</v>
      </c>
      <c r="D281" s="30" t="s">
        <v>17</v>
      </c>
      <c r="E281" s="30" t="s">
        <v>14</v>
      </c>
      <c r="F281" s="30">
        <v>2020</v>
      </c>
      <c r="G281" s="30">
        <v>4</v>
      </c>
      <c r="H281" s="30">
        <v>10510</v>
      </c>
      <c r="I281" s="31">
        <v>76730</v>
      </c>
      <c r="J281" s="31">
        <f>SUMIFS(H:H, D:D, ExternalData!$D281, E:E, ExternalData!$E281, F:F, ExternalData!$F281, G:G, "&lt;="&amp;ExternalData!$G281)</f>
        <v>43120</v>
      </c>
      <c r="K281" s="32">
        <f>SUMIFS(I:I, D:D, ExternalData!$D281, E:E, ExternalData!$E281, F:F, ExternalData!$F281, G:G, "&lt;="&amp;ExternalData!$G281)</f>
        <v>314780</v>
      </c>
      <c r="L281" s="31">
        <f>ExternalData!$J281 + SUMIFS(H:H, D:D, ExternalData!$D281, E:E, ExternalData!$E281, F:F, ExternalData!$F281-1, G:G, "&gt;"&amp;ExternalData!$G281)</f>
        <v>129650</v>
      </c>
      <c r="M281" s="33">
        <f>ExternalData!$K281 + SUMIFS(I:I, D:D, ExternalData!$D281, E:E, ExternalData!$E281, F:F, ExternalData!$F281-1, G:G, "&gt;"&amp;ExternalData!$G281)</f>
        <v>946360</v>
      </c>
    </row>
    <row r="282" spans="1:13" x14ac:dyDescent="0.25">
      <c r="A282" s="24" t="s">
        <v>9</v>
      </c>
      <c r="B282" s="25" t="s">
        <v>10</v>
      </c>
      <c r="C282" s="25" t="s">
        <v>16</v>
      </c>
      <c r="D282" s="25" t="s">
        <v>17</v>
      </c>
      <c r="E282" s="25" t="s">
        <v>14</v>
      </c>
      <c r="F282" s="25">
        <v>2020</v>
      </c>
      <c r="G282" s="25">
        <v>5</v>
      </c>
      <c r="H282" s="25">
        <v>9070</v>
      </c>
      <c r="I282" s="26">
        <v>66170</v>
      </c>
      <c r="J282" s="26">
        <f>SUMIFS(H:H, D:D, ExternalData!$D282, E:E, ExternalData!$E282, F:F, ExternalData!$F282, G:G, "&lt;="&amp;ExternalData!$G282)</f>
        <v>52190</v>
      </c>
      <c r="K282" s="27">
        <f>SUMIFS(I:I, D:D, ExternalData!$D282, E:E, ExternalData!$E282, F:F, ExternalData!$F282, G:G, "&lt;="&amp;ExternalData!$G282)</f>
        <v>380950</v>
      </c>
      <c r="L282" s="26">
        <f>ExternalData!$J282 + SUMIFS(H:H, D:D, ExternalData!$D282, E:E, ExternalData!$E282, F:F, ExternalData!$F282-1, G:G, "&gt;"&amp;ExternalData!$G282)</f>
        <v>125940</v>
      </c>
      <c r="M282" s="28">
        <f>ExternalData!$K282 + SUMIFS(I:I, D:D, ExternalData!$D282, E:E, ExternalData!$E282, F:F, ExternalData!$F282-1, G:G, "&gt;"&amp;ExternalData!$G282)</f>
        <v>919250</v>
      </c>
    </row>
    <row r="283" spans="1:13" x14ac:dyDescent="0.25">
      <c r="A283" s="29" t="s">
        <v>9</v>
      </c>
      <c r="B283" s="30" t="s">
        <v>10</v>
      </c>
      <c r="C283" s="30" t="s">
        <v>16</v>
      </c>
      <c r="D283" s="30" t="s">
        <v>17</v>
      </c>
      <c r="E283" s="30" t="s">
        <v>14</v>
      </c>
      <c r="F283" s="30">
        <v>2020</v>
      </c>
      <c r="G283" s="30">
        <v>6</v>
      </c>
      <c r="H283" s="30">
        <v>10870</v>
      </c>
      <c r="I283" s="31">
        <v>79400</v>
      </c>
      <c r="J283" s="31">
        <f>SUMIFS(H:H, D:D, ExternalData!$D283, E:E, ExternalData!$E283, F:F, ExternalData!$F283, G:G, "&lt;="&amp;ExternalData!$G283)</f>
        <v>63060</v>
      </c>
      <c r="K283" s="32">
        <f>SUMIFS(I:I, D:D, ExternalData!$D283, E:E, ExternalData!$E283, F:F, ExternalData!$F283, G:G, "&lt;="&amp;ExternalData!$G283)</f>
        <v>460350</v>
      </c>
      <c r="L283" s="31">
        <f>ExternalData!$J283 + SUMIFS(H:H, D:D, ExternalData!$D283, E:E, ExternalData!$E283, F:F, ExternalData!$F283-1, G:G, "&gt;"&amp;ExternalData!$G283)</f>
        <v>123840</v>
      </c>
      <c r="M283" s="33">
        <f>ExternalData!$K283 + SUMIFS(I:I, D:D, ExternalData!$D283, E:E, ExternalData!$E283, F:F, ExternalData!$F283-1, G:G, "&gt;"&amp;ExternalData!$G283)</f>
        <v>903960</v>
      </c>
    </row>
    <row r="284" spans="1:13" x14ac:dyDescent="0.25">
      <c r="A284" s="24" t="s">
        <v>9</v>
      </c>
      <c r="B284" s="25" t="s">
        <v>10</v>
      </c>
      <c r="C284" s="25" t="s">
        <v>16</v>
      </c>
      <c r="D284" s="25" t="s">
        <v>17</v>
      </c>
      <c r="E284" s="25" t="s">
        <v>14</v>
      </c>
      <c r="F284" s="25">
        <v>2020</v>
      </c>
      <c r="G284" s="25">
        <v>7</v>
      </c>
      <c r="H284" s="25">
        <v>10230</v>
      </c>
      <c r="I284" s="26">
        <v>74710</v>
      </c>
      <c r="J284" s="26">
        <f>SUMIFS(H:H, D:D, ExternalData!$D284, E:E, ExternalData!$E284, F:F, ExternalData!$F284, G:G, "&lt;="&amp;ExternalData!$G284)</f>
        <v>73290</v>
      </c>
      <c r="K284" s="27">
        <f>SUMIFS(I:I, D:D, ExternalData!$D284, E:E, ExternalData!$E284, F:F, ExternalData!$F284, G:G, "&lt;="&amp;ExternalData!$G284)</f>
        <v>535060</v>
      </c>
      <c r="L284" s="26">
        <f>ExternalData!$J284 + SUMIFS(H:H, D:D, ExternalData!$D284, E:E, ExternalData!$E284, F:F, ExternalData!$F284-1, G:G, "&gt;"&amp;ExternalData!$G284)</f>
        <v>124420</v>
      </c>
      <c r="M284" s="28">
        <f>ExternalData!$K284 + SUMIFS(I:I, D:D, ExternalData!$D284, E:E, ExternalData!$E284, F:F, ExternalData!$F284-1, G:G, "&gt;"&amp;ExternalData!$G284)</f>
        <v>908200</v>
      </c>
    </row>
    <row r="285" spans="1:13" x14ac:dyDescent="0.25">
      <c r="A285" s="29" t="s">
        <v>9</v>
      </c>
      <c r="B285" s="30" t="s">
        <v>10</v>
      </c>
      <c r="C285" s="30" t="s">
        <v>16</v>
      </c>
      <c r="D285" s="30" t="s">
        <v>17</v>
      </c>
      <c r="E285" s="30" t="s">
        <v>14</v>
      </c>
      <c r="F285" s="30">
        <v>2020</v>
      </c>
      <c r="G285" s="30">
        <v>8</v>
      </c>
      <c r="H285" s="30">
        <v>9460</v>
      </c>
      <c r="I285" s="31">
        <v>69050</v>
      </c>
      <c r="J285" s="31">
        <f>SUMIFS(H:H, D:D, ExternalData!$D285, E:E, ExternalData!$E285, F:F, ExternalData!$F285, G:G, "&lt;="&amp;ExternalData!$G285)</f>
        <v>82750</v>
      </c>
      <c r="K285" s="32">
        <f>SUMIFS(I:I, D:D, ExternalData!$D285, E:E, ExternalData!$E285, F:F, ExternalData!$F285, G:G, "&lt;="&amp;ExternalData!$G285)</f>
        <v>604110</v>
      </c>
      <c r="L285" s="31">
        <f>ExternalData!$J285 + SUMIFS(H:H, D:D, ExternalData!$D285, E:E, ExternalData!$E285, F:F, ExternalData!$F285-1, G:G, "&gt;"&amp;ExternalData!$G285)</f>
        <v>122180</v>
      </c>
      <c r="M285" s="33">
        <f>ExternalData!$K285 + SUMIFS(I:I, D:D, ExternalData!$D285, E:E, ExternalData!$E285, F:F, ExternalData!$F285-1, G:G, "&gt;"&amp;ExternalData!$G285)</f>
        <v>891820</v>
      </c>
    </row>
    <row r="286" spans="1:13" x14ac:dyDescent="0.25">
      <c r="A286" s="24" t="s">
        <v>9</v>
      </c>
      <c r="B286" s="25" t="s">
        <v>10</v>
      </c>
      <c r="C286" s="25" t="s">
        <v>16</v>
      </c>
      <c r="D286" s="25" t="s">
        <v>17</v>
      </c>
      <c r="E286" s="25" t="s">
        <v>14</v>
      </c>
      <c r="F286" s="25">
        <v>2020</v>
      </c>
      <c r="G286" s="25">
        <v>9</v>
      </c>
      <c r="H286" s="25">
        <v>10570</v>
      </c>
      <c r="I286" s="26">
        <v>77180</v>
      </c>
      <c r="J286" s="26">
        <f>SUMIFS(H:H, D:D, ExternalData!$D286, E:E, ExternalData!$E286, F:F, ExternalData!$F286, G:G, "&lt;="&amp;ExternalData!$G286)</f>
        <v>93320</v>
      </c>
      <c r="K286" s="27">
        <f>SUMIFS(I:I, D:D, ExternalData!$D286, E:E, ExternalData!$E286, F:F, ExternalData!$F286, G:G, "&lt;="&amp;ExternalData!$G286)</f>
        <v>681290</v>
      </c>
      <c r="L286" s="26">
        <f>ExternalData!$J286 + SUMIFS(H:H, D:D, ExternalData!$D286, E:E, ExternalData!$E286, F:F, ExternalData!$F286-1, G:G, "&gt;"&amp;ExternalData!$G286)</f>
        <v>123550</v>
      </c>
      <c r="M286" s="28">
        <f>ExternalData!$K286 + SUMIFS(I:I, D:D, ExternalData!$D286, E:E, ExternalData!$E286, F:F, ExternalData!$F286-1, G:G, "&gt;"&amp;ExternalData!$G286)</f>
        <v>901820</v>
      </c>
    </row>
    <row r="287" spans="1:13" x14ac:dyDescent="0.25">
      <c r="A287" s="29" t="s">
        <v>9</v>
      </c>
      <c r="B287" s="30" t="s">
        <v>10</v>
      </c>
      <c r="C287" s="30" t="s">
        <v>16</v>
      </c>
      <c r="D287" s="30" t="s">
        <v>17</v>
      </c>
      <c r="E287" s="30" t="s">
        <v>14</v>
      </c>
      <c r="F287" s="30">
        <v>2020</v>
      </c>
      <c r="G287" s="30">
        <v>10</v>
      </c>
      <c r="H287" s="30">
        <v>10270</v>
      </c>
      <c r="I287" s="31">
        <v>74970</v>
      </c>
      <c r="J287" s="31">
        <f>SUMIFS(H:H, D:D, ExternalData!$D287, E:E, ExternalData!$E287, F:F, ExternalData!$F287, G:G, "&lt;="&amp;ExternalData!$G287)</f>
        <v>103590</v>
      </c>
      <c r="K287" s="32">
        <f>SUMIFS(I:I, D:D, ExternalData!$D287, E:E, ExternalData!$E287, F:F, ExternalData!$F287, G:G, "&lt;="&amp;ExternalData!$G287)</f>
        <v>756260</v>
      </c>
      <c r="L287" s="31">
        <f>ExternalData!$J287 + SUMIFS(H:H, D:D, ExternalData!$D287, E:E, ExternalData!$E287, F:F, ExternalData!$F287-1, G:G, "&gt;"&amp;ExternalData!$G287)</f>
        <v>123260</v>
      </c>
      <c r="M287" s="33">
        <f>ExternalData!$K287 + SUMIFS(I:I, D:D, ExternalData!$D287, E:E, ExternalData!$E287, F:F, ExternalData!$F287-1, G:G, "&gt;"&amp;ExternalData!$G287)</f>
        <v>899730</v>
      </c>
    </row>
    <row r="288" spans="1:13" x14ac:dyDescent="0.25">
      <c r="A288" s="24" t="s">
        <v>9</v>
      </c>
      <c r="B288" s="25" t="s">
        <v>10</v>
      </c>
      <c r="C288" s="25" t="s">
        <v>16</v>
      </c>
      <c r="D288" s="25" t="s">
        <v>17</v>
      </c>
      <c r="E288" s="25" t="s">
        <v>14</v>
      </c>
      <c r="F288" s="25">
        <v>2020</v>
      </c>
      <c r="G288" s="25">
        <v>11</v>
      </c>
      <c r="H288" s="25">
        <v>8210</v>
      </c>
      <c r="I288" s="26">
        <v>59930</v>
      </c>
      <c r="J288" s="26">
        <f>SUMIFS(H:H, D:D, ExternalData!$D288, E:E, ExternalData!$E288, F:F, ExternalData!$F288, G:G, "&lt;="&amp;ExternalData!$G288)</f>
        <v>111800</v>
      </c>
      <c r="K288" s="27">
        <f>SUMIFS(I:I, D:D, ExternalData!$D288, E:E, ExternalData!$E288, F:F, ExternalData!$F288, G:G, "&lt;="&amp;ExternalData!$G288)</f>
        <v>816190</v>
      </c>
      <c r="L288" s="26">
        <f>ExternalData!$J288 + SUMIFS(H:H, D:D, ExternalData!$D288, E:E, ExternalData!$E288, F:F, ExternalData!$F288-1, G:G, "&gt;"&amp;ExternalData!$G288)</f>
        <v>121580</v>
      </c>
      <c r="M288" s="28">
        <f>ExternalData!$K288 + SUMIFS(I:I, D:D, ExternalData!$D288, E:E, ExternalData!$E288, F:F, ExternalData!$F288-1, G:G, "&gt;"&amp;ExternalData!$G288)</f>
        <v>887510</v>
      </c>
    </row>
    <row r="289" spans="1:13" x14ac:dyDescent="0.25">
      <c r="A289" s="29" t="s">
        <v>9</v>
      </c>
      <c r="B289" s="30" t="s">
        <v>10</v>
      </c>
      <c r="C289" s="30" t="s">
        <v>16</v>
      </c>
      <c r="D289" s="30" t="s">
        <v>17</v>
      </c>
      <c r="E289" s="30" t="s">
        <v>14</v>
      </c>
      <c r="F289" s="30">
        <v>2020</v>
      </c>
      <c r="G289" s="30">
        <v>12</v>
      </c>
      <c r="H289" s="30">
        <v>9730</v>
      </c>
      <c r="I289" s="31">
        <v>71040</v>
      </c>
      <c r="J289" s="31">
        <f>SUMIFS(H:H, D:D, ExternalData!$D289, E:E, ExternalData!$E289, F:F, ExternalData!$F289, G:G, "&lt;="&amp;ExternalData!$G289)</f>
        <v>121530</v>
      </c>
      <c r="K289" s="32">
        <f>SUMIFS(I:I, D:D, ExternalData!$D289, E:E, ExternalData!$E289, F:F, ExternalData!$F289, G:G, "&lt;="&amp;ExternalData!$G289)</f>
        <v>887230</v>
      </c>
      <c r="L289" s="31">
        <f>ExternalData!$J289 + SUMIFS(H:H, D:D, ExternalData!$D289, E:E, ExternalData!$E289, F:F, ExternalData!$F289-1, G:G, "&gt;"&amp;ExternalData!$G289)</f>
        <v>121530</v>
      </c>
      <c r="M289" s="33">
        <f>ExternalData!$K289 + SUMIFS(I:I, D:D, ExternalData!$D289, E:E, ExternalData!$E289, F:F, ExternalData!$F289-1, G:G, "&gt;"&amp;ExternalData!$G289)</f>
        <v>887230</v>
      </c>
    </row>
    <row r="290" spans="1:13" x14ac:dyDescent="0.25">
      <c r="A290" s="24" t="s">
        <v>9</v>
      </c>
      <c r="B290" s="25" t="s">
        <v>10</v>
      </c>
      <c r="C290" s="25" t="s">
        <v>16</v>
      </c>
      <c r="D290" s="25" t="s">
        <v>17</v>
      </c>
      <c r="E290" s="25" t="s">
        <v>14</v>
      </c>
      <c r="F290" s="25">
        <v>2021</v>
      </c>
      <c r="G290" s="25">
        <v>1</v>
      </c>
      <c r="H290" s="25">
        <v>9210</v>
      </c>
      <c r="I290" s="26">
        <v>67240</v>
      </c>
      <c r="J290" s="26">
        <f>SUMIFS(H:H, D:D, ExternalData!$D290, E:E, ExternalData!$E290, F:F, ExternalData!$F290, G:G, "&lt;="&amp;ExternalData!$G290)</f>
        <v>9210</v>
      </c>
      <c r="K290" s="27">
        <f>SUMIFS(I:I, D:D, ExternalData!$D290, E:E, ExternalData!$E290, F:F, ExternalData!$F290, G:G, "&lt;="&amp;ExternalData!$G290)</f>
        <v>67240</v>
      </c>
      <c r="L290" s="26">
        <f>ExternalData!$J290 + SUMIFS(H:H, D:D, ExternalData!$D290, E:E, ExternalData!$E290, F:F, ExternalData!$F290-1, G:G, "&gt;"&amp;ExternalData!$G290)</f>
        <v>122050</v>
      </c>
      <c r="M290" s="28">
        <f>ExternalData!$K290 + SUMIFS(I:I, D:D, ExternalData!$D290, E:E, ExternalData!$E290, F:F, ExternalData!$F290-1, G:G, "&gt;"&amp;ExternalData!$G290)</f>
        <v>891040</v>
      </c>
    </row>
    <row r="291" spans="1:13" x14ac:dyDescent="0.25">
      <c r="A291" s="29" t="s">
        <v>9</v>
      </c>
      <c r="B291" s="30" t="s">
        <v>10</v>
      </c>
      <c r="C291" s="30" t="s">
        <v>16</v>
      </c>
      <c r="D291" s="30" t="s">
        <v>17</v>
      </c>
      <c r="E291" s="30" t="s">
        <v>14</v>
      </c>
      <c r="F291" s="30">
        <v>2021</v>
      </c>
      <c r="G291" s="30">
        <v>2</v>
      </c>
      <c r="H291" s="30">
        <v>8160</v>
      </c>
      <c r="I291" s="31">
        <v>59590</v>
      </c>
      <c r="J291" s="31">
        <f>SUMIFS(H:H, D:D, ExternalData!$D291, E:E, ExternalData!$E291, F:F, ExternalData!$F291, G:G, "&lt;="&amp;ExternalData!$G291)</f>
        <v>17370</v>
      </c>
      <c r="K291" s="32">
        <f>SUMIFS(I:I, D:D, ExternalData!$D291, E:E, ExternalData!$E291, F:F, ExternalData!$F291, G:G, "&lt;="&amp;ExternalData!$G291)</f>
        <v>126830</v>
      </c>
      <c r="L291" s="31">
        <f>ExternalData!$J291 + SUMIFS(H:H, D:D, ExternalData!$D291, E:E, ExternalData!$E291, F:F, ExternalData!$F291-1, G:G, "&gt;"&amp;ExternalData!$G291)</f>
        <v>119100</v>
      </c>
      <c r="M291" s="33">
        <f>ExternalData!$K291 + SUMIFS(I:I, D:D, ExternalData!$D291, E:E, ExternalData!$E291, F:F, ExternalData!$F291-1, G:G, "&gt;"&amp;ExternalData!$G291)</f>
        <v>869510</v>
      </c>
    </row>
    <row r="292" spans="1:13" x14ac:dyDescent="0.25">
      <c r="A292" s="24" t="s">
        <v>9</v>
      </c>
      <c r="B292" s="25" t="s">
        <v>10</v>
      </c>
      <c r="C292" s="25" t="s">
        <v>16</v>
      </c>
      <c r="D292" s="25" t="s">
        <v>17</v>
      </c>
      <c r="E292" s="25" t="s">
        <v>14</v>
      </c>
      <c r="F292" s="25">
        <v>2021</v>
      </c>
      <c r="G292" s="25">
        <v>3</v>
      </c>
      <c r="H292" s="25">
        <v>9350</v>
      </c>
      <c r="I292" s="26">
        <v>68220</v>
      </c>
      <c r="J292" s="26">
        <f>SUMIFS(H:H, D:D, ExternalData!$D292, E:E, ExternalData!$E292, F:F, ExternalData!$F292, G:G, "&lt;="&amp;ExternalData!$G292)</f>
        <v>26720</v>
      </c>
      <c r="K292" s="27">
        <f>SUMIFS(I:I, D:D, ExternalData!$D292, E:E, ExternalData!$E292, F:F, ExternalData!$F292, G:G, "&lt;="&amp;ExternalData!$G292)</f>
        <v>195050</v>
      </c>
      <c r="L292" s="26">
        <f>ExternalData!$J292 + SUMIFS(H:H, D:D, ExternalData!$D292, E:E, ExternalData!$E292, F:F, ExternalData!$F292-1, G:G, "&gt;"&amp;ExternalData!$G292)</f>
        <v>115640</v>
      </c>
      <c r="M292" s="28">
        <f>ExternalData!$K292 + SUMIFS(I:I, D:D, ExternalData!$D292, E:E, ExternalData!$E292, F:F, ExternalData!$F292-1, G:G, "&gt;"&amp;ExternalData!$G292)</f>
        <v>844230</v>
      </c>
    </row>
    <row r="293" spans="1:13" x14ac:dyDescent="0.25">
      <c r="A293" s="29" t="s">
        <v>9</v>
      </c>
      <c r="B293" s="30" t="s">
        <v>10</v>
      </c>
      <c r="C293" s="30" t="s">
        <v>16</v>
      </c>
      <c r="D293" s="30" t="s">
        <v>17</v>
      </c>
      <c r="E293" s="30" t="s">
        <v>14</v>
      </c>
      <c r="F293" s="30">
        <v>2021</v>
      </c>
      <c r="G293" s="30">
        <v>4</v>
      </c>
      <c r="H293" s="30">
        <v>9380</v>
      </c>
      <c r="I293" s="31">
        <v>68500</v>
      </c>
      <c r="J293" s="31">
        <f>SUMIFS(H:H, D:D, ExternalData!$D293, E:E, ExternalData!$E293, F:F, ExternalData!$F293, G:G, "&lt;="&amp;ExternalData!$G293)</f>
        <v>36100</v>
      </c>
      <c r="K293" s="32">
        <f>SUMIFS(I:I, D:D, ExternalData!$D293, E:E, ExternalData!$E293, F:F, ExternalData!$F293, G:G, "&lt;="&amp;ExternalData!$G293)</f>
        <v>263550</v>
      </c>
      <c r="L293" s="31">
        <f>ExternalData!$J293 + SUMIFS(H:H, D:D, ExternalData!$D293, E:E, ExternalData!$E293, F:F, ExternalData!$F293-1, G:G, "&gt;"&amp;ExternalData!$G293)</f>
        <v>114510</v>
      </c>
      <c r="M293" s="33">
        <f>ExternalData!$K293 + SUMIFS(I:I, D:D, ExternalData!$D293, E:E, ExternalData!$E293, F:F, ExternalData!$F293-1, G:G, "&gt;"&amp;ExternalData!$G293)</f>
        <v>836000</v>
      </c>
    </row>
    <row r="294" spans="1:13" x14ac:dyDescent="0.25">
      <c r="A294" s="24" t="s">
        <v>9</v>
      </c>
      <c r="B294" s="25" t="s">
        <v>10</v>
      </c>
      <c r="C294" s="25" t="s">
        <v>16</v>
      </c>
      <c r="D294" s="25" t="s">
        <v>17</v>
      </c>
      <c r="E294" s="25" t="s">
        <v>14</v>
      </c>
      <c r="F294" s="25">
        <v>2021</v>
      </c>
      <c r="G294" s="25">
        <v>5</v>
      </c>
      <c r="H294" s="25">
        <v>8620</v>
      </c>
      <c r="I294" s="26">
        <v>62920</v>
      </c>
      <c r="J294" s="26">
        <f>SUMIFS(H:H, D:D, ExternalData!$D294, E:E, ExternalData!$E294, F:F, ExternalData!$F294, G:G, "&lt;="&amp;ExternalData!$G294)</f>
        <v>44720</v>
      </c>
      <c r="K294" s="27">
        <f>SUMIFS(I:I, D:D, ExternalData!$D294, E:E, ExternalData!$E294, F:F, ExternalData!$F294, G:G, "&lt;="&amp;ExternalData!$G294)</f>
        <v>326470</v>
      </c>
      <c r="L294" s="26">
        <f>ExternalData!$J294 + SUMIFS(H:H, D:D, ExternalData!$D294, E:E, ExternalData!$E294, F:F, ExternalData!$F294-1, G:G, "&gt;"&amp;ExternalData!$G294)</f>
        <v>114060</v>
      </c>
      <c r="M294" s="28">
        <f>ExternalData!$K294 + SUMIFS(I:I, D:D, ExternalData!$D294, E:E, ExternalData!$E294, F:F, ExternalData!$F294-1, G:G, "&gt;"&amp;ExternalData!$G294)</f>
        <v>832750</v>
      </c>
    </row>
    <row r="295" spans="1:13" x14ac:dyDescent="0.25">
      <c r="A295" s="29" t="s">
        <v>9</v>
      </c>
      <c r="B295" s="30" t="s">
        <v>10</v>
      </c>
      <c r="C295" s="30" t="s">
        <v>16</v>
      </c>
      <c r="D295" s="30" t="s">
        <v>17</v>
      </c>
      <c r="E295" s="30" t="s">
        <v>14</v>
      </c>
      <c r="F295" s="30">
        <v>2021</v>
      </c>
      <c r="G295" s="30">
        <v>6</v>
      </c>
      <c r="H295" s="30">
        <v>8410</v>
      </c>
      <c r="I295" s="31">
        <v>61410</v>
      </c>
      <c r="J295" s="31">
        <f>SUMIFS(H:H, D:D, ExternalData!$D295, E:E, ExternalData!$E295, F:F, ExternalData!$F295, G:G, "&lt;="&amp;ExternalData!$G295)</f>
        <v>53130</v>
      </c>
      <c r="K295" s="32">
        <f>SUMIFS(I:I, D:D, ExternalData!$D295, E:E, ExternalData!$E295, F:F, ExternalData!$F295, G:G, "&lt;="&amp;ExternalData!$G295)</f>
        <v>387880</v>
      </c>
      <c r="L295" s="31">
        <f>ExternalData!$J295 + SUMIFS(H:H, D:D, ExternalData!$D295, E:E, ExternalData!$E295, F:F, ExternalData!$F295-1, G:G, "&gt;"&amp;ExternalData!$G295)</f>
        <v>111600</v>
      </c>
      <c r="M295" s="33">
        <f>ExternalData!$K295 + SUMIFS(I:I, D:D, ExternalData!$D295, E:E, ExternalData!$E295, F:F, ExternalData!$F295-1, G:G, "&gt;"&amp;ExternalData!$G295)</f>
        <v>814760</v>
      </c>
    </row>
    <row r="296" spans="1:13" x14ac:dyDescent="0.25">
      <c r="A296" s="24" t="s">
        <v>9</v>
      </c>
      <c r="B296" s="25" t="s">
        <v>10</v>
      </c>
      <c r="C296" s="25" t="s">
        <v>16</v>
      </c>
      <c r="D296" s="25" t="s">
        <v>17</v>
      </c>
      <c r="E296" s="25" t="s">
        <v>14</v>
      </c>
      <c r="F296" s="25">
        <v>2021</v>
      </c>
      <c r="G296" s="25">
        <v>7</v>
      </c>
      <c r="H296" s="25">
        <v>9050</v>
      </c>
      <c r="I296" s="26">
        <v>66070</v>
      </c>
      <c r="J296" s="26">
        <f>SUMIFS(H:H, D:D, ExternalData!$D296, E:E, ExternalData!$E296, F:F, ExternalData!$F296, G:G, "&lt;="&amp;ExternalData!$G296)</f>
        <v>62180</v>
      </c>
      <c r="K296" s="27">
        <f>SUMIFS(I:I, D:D, ExternalData!$D296, E:E, ExternalData!$E296, F:F, ExternalData!$F296, G:G, "&lt;="&amp;ExternalData!$G296)</f>
        <v>453950</v>
      </c>
      <c r="L296" s="26">
        <f>ExternalData!$J296 + SUMIFS(H:H, D:D, ExternalData!$D296, E:E, ExternalData!$E296, F:F, ExternalData!$F296-1, G:G, "&gt;"&amp;ExternalData!$G296)</f>
        <v>110420</v>
      </c>
      <c r="M296" s="28">
        <f>ExternalData!$K296 + SUMIFS(I:I, D:D, ExternalData!$D296, E:E, ExternalData!$E296, F:F, ExternalData!$F296-1, G:G, "&gt;"&amp;ExternalData!$G296)</f>
        <v>806120</v>
      </c>
    </row>
    <row r="297" spans="1:13" x14ac:dyDescent="0.25">
      <c r="A297" s="29" t="s">
        <v>9</v>
      </c>
      <c r="B297" s="30" t="s">
        <v>10</v>
      </c>
      <c r="C297" s="30" t="s">
        <v>16</v>
      </c>
      <c r="D297" s="30" t="s">
        <v>17</v>
      </c>
      <c r="E297" s="30" t="s">
        <v>14</v>
      </c>
      <c r="F297" s="30">
        <v>2021</v>
      </c>
      <c r="G297" s="30">
        <v>8</v>
      </c>
      <c r="H297" s="30">
        <v>8820</v>
      </c>
      <c r="I297" s="31">
        <v>64400</v>
      </c>
      <c r="J297" s="31">
        <f>SUMIFS(H:H, D:D, ExternalData!$D297, E:E, ExternalData!$E297, F:F, ExternalData!$F297, G:G, "&lt;="&amp;ExternalData!$G297)</f>
        <v>71000</v>
      </c>
      <c r="K297" s="32">
        <f>SUMIFS(I:I, D:D, ExternalData!$D297, E:E, ExternalData!$E297, F:F, ExternalData!$F297, G:G, "&lt;="&amp;ExternalData!$G297)</f>
        <v>518350</v>
      </c>
      <c r="L297" s="31">
        <f>ExternalData!$J297 + SUMIFS(H:H, D:D, ExternalData!$D297, E:E, ExternalData!$E297, F:F, ExternalData!$F297-1, G:G, "&gt;"&amp;ExternalData!$G297)</f>
        <v>109780</v>
      </c>
      <c r="M297" s="33">
        <f>ExternalData!$K297 + SUMIFS(I:I, D:D, ExternalData!$D297, E:E, ExternalData!$E297, F:F, ExternalData!$F297-1, G:G, "&gt;"&amp;ExternalData!$G297)</f>
        <v>801470</v>
      </c>
    </row>
    <row r="298" spans="1:13" x14ac:dyDescent="0.25">
      <c r="A298" s="24" t="s">
        <v>9</v>
      </c>
      <c r="B298" s="25" t="s">
        <v>10</v>
      </c>
      <c r="C298" s="25" t="s">
        <v>16</v>
      </c>
      <c r="D298" s="25" t="s">
        <v>17</v>
      </c>
      <c r="E298" s="25" t="s">
        <v>14</v>
      </c>
      <c r="F298" s="25">
        <v>2021</v>
      </c>
      <c r="G298" s="25">
        <v>9</v>
      </c>
      <c r="H298" s="25">
        <v>9090</v>
      </c>
      <c r="I298" s="26">
        <v>66400</v>
      </c>
      <c r="J298" s="26">
        <f>SUMIFS(H:H, D:D, ExternalData!$D298, E:E, ExternalData!$E298, F:F, ExternalData!$F298, G:G, "&lt;="&amp;ExternalData!$G298)</f>
        <v>80090</v>
      </c>
      <c r="K298" s="27">
        <f>SUMIFS(I:I, D:D, ExternalData!$D298, E:E, ExternalData!$E298, F:F, ExternalData!$F298, G:G, "&lt;="&amp;ExternalData!$G298)</f>
        <v>584750</v>
      </c>
      <c r="L298" s="26">
        <f>ExternalData!$J298 + SUMIFS(H:H, D:D, ExternalData!$D298, E:E, ExternalData!$E298, F:F, ExternalData!$F298-1, G:G, "&gt;"&amp;ExternalData!$G298)</f>
        <v>108300</v>
      </c>
      <c r="M298" s="28">
        <f>ExternalData!$K298 + SUMIFS(I:I, D:D, ExternalData!$D298, E:E, ExternalData!$E298, F:F, ExternalData!$F298-1, G:G, "&gt;"&amp;ExternalData!$G298)</f>
        <v>790690</v>
      </c>
    </row>
    <row r="299" spans="1:13" x14ac:dyDescent="0.25">
      <c r="A299" s="29" t="s">
        <v>9</v>
      </c>
      <c r="B299" s="30" t="s">
        <v>10</v>
      </c>
      <c r="C299" s="30" t="s">
        <v>16</v>
      </c>
      <c r="D299" s="30" t="s">
        <v>17</v>
      </c>
      <c r="E299" s="30" t="s">
        <v>14</v>
      </c>
      <c r="F299" s="30">
        <v>2021</v>
      </c>
      <c r="G299" s="30">
        <v>10</v>
      </c>
      <c r="H299" s="30">
        <v>9170</v>
      </c>
      <c r="I299" s="31">
        <v>66970</v>
      </c>
      <c r="J299" s="31">
        <f>SUMIFS(H:H, D:D, ExternalData!$D299, E:E, ExternalData!$E299, F:F, ExternalData!$F299, G:G, "&lt;="&amp;ExternalData!$G299)</f>
        <v>89260</v>
      </c>
      <c r="K299" s="32">
        <f>SUMIFS(I:I, D:D, ExternalData!$D299, E:E, ExternalData!$E299, F:F, ExternalData!$F299, G:G, "&lt;="&amp;ExternalData!$G299)</f>
        <v>651720</v>
      </c>
      <c r="L299" s="31">
        <f>ExternalData!$J299 + SUMIFS(H:H, D:D, ExternalData!$D299, E:E, ExternalData!$E299, F:F, ExternalData!$F299-1, G:G, "&gt;"&amp;ExternalData!$G299)</f>
        <v>107200</v>
      </c>
      <c r="M299" s="33">
        <f>ExternalData!$K299 + SUMIFS(I:I, D:D, ExternalData!$D299, E:E, ExternalData!$E299, F:F, ExternalData!$F299-1, G:G, "&gt;"&amp;ExternalData!$G299)</f>
        <v>782690</v>
      </c>
    </row>
    <row r="300" spans="1:13" x14ac:dyDescent="0.25">
      <c r="A300" s="24" t="s">
        <v>9</v>
      </c>
      <c r="B300" s="25" t="s">
        <v>10</v>
      </c>
      <c r="C300" s="25" t="s">
        <v>16</v>
      </c>
      <c r="D300" s="25" t="s">
        <v>17</v>
      </c>
      <c r="E300" s="25" t="s">
        <v>14</v>
      </c>
      <c r="F300" s="25">
        <v>2021</v>
      </c>
      <c r="G300" s="25">
        <v>11</v>
      </c>
      <c r="H300" s="25">
        <v>8790</v>
      </c>
      <c r="I300" s="26">
        <v>64150</v>
      </c>
      <c r="J300" s="26">
        <f>SUMIFS(H:H, D:D, ExternalData!$D300, E:E, ExternalData!$E300, F:F, ExternalData!$F300, G:G, "&lt;="&amp;ExternalData!$G300)</f>
        <v>98050</v>
      </c>
      <c r="K300" s="27">
        <f>SUMIFS(I:I, D:D, ExternalData!$D300, E:E, ExternalData!$E300, F:F, ExternalData!$F300, G:G, "&lt;="&amp;ExternalData!$G300)</f>
        <v>715870</v>
      </c>
      <c r="L300" s="26">
        <f>ExternalData!$J300 + SUMIFS(H:H, D:D, ExternalData!$D300, E:E, ExternalData!$E300, F:F, ExternalData!$F300-1, G:G, "&gt;"&amp;ExternalData!$G300)</f>
        <v>107780</v>
      </c>
      <c r="M300" s="28">
        <f>ExternalData!$K300 + SUMIFS(I:I, D:D, ExternalData!$D300, E:E, ExternalData!$E300, F:F, ExternalData!$F300-1, G:G, "&gt;"&amp;ExternalData!$G300)</f>
        <v>786910</v>
      </c>
    </row>
    <row r="301" spans="1:13" x14ac:dyDescent="0.25">
      <c r="A301" s="29" t="s">
        <v>9</v>
      </c>
      <c r="B301" s="30" t="s">
        <v>10</v>
      </c>
      <c r="C301" s="30" t="s">
        <v>16</v>
      </c>
      <c r="D301" s="30" t="s">
        <v>17</v>
      </c>
      <c r="E301" s="30" t="s">
        <v>14</v>
      </c>
      <c r="F301" s="30">
        <v>2021</v>
      </c>
      <c r="G301" s="30">
        <v>12</v>
      </c>
      <c r="H301" s="30">
        <v>7940</v>
      </c>
      <c r="I301" s="31">
        <v>57940</v>
      </c>
      <c r="J301" s="31">
        <f>SUMIFS(H:H, D:D, ExternalData!$D301, E:E, ExternalData!$E301, F:F, ExternalData!$F301, G:G, "&lt;="&amp;ExternalData!$G301)</f>
        <v>105990</v>
      </c>
      <c r="K301" s="32">
        <f>SUMIFS(I:I, D:D, ExternalData!$D301, E:E, ExternalData!$E301, F:F, ExternalData!$F301, G:G, "&lt;="&amp;ExternalData!$G301)</f>
        <v>773810</v>
      </c>
      <c r="L301" s="31">
        <f>ExternalData!$J301 + SUMIFS(H:H, D:D, ExternalData!$D301, E:E, ExternalData!$E301, F:F, ExternalData!$F301-1, G:G, "&gt;"&amp;ExternalData!$G301)</f>
        <v>105990</v>
      </c>
      <c r="M301" s="33">
        <f>ExternalData!$K301 + SUMIFS(I:I, D:D, ExternalData!$D301, E:E, ExternalData!$E301, F:F, ExternalData!$F301-1, G:G, "&gt;"&amp;ExternalData!$G301)</f>
        <v>773810</v>
      </c>
    </row>
    <row r="302" spans="1:13" x14ac:dyDescent="0.25">
      <c r="A302" s="24" t="s">
        <v>9</v>
      </c>
      <c r="B302" s="25" t="s">
        <v>10</v>
      </c>
      <c r="C302" s="25" t="s">
        <v>16</v>
      </c>
      <c r="D302" s="25" t="s">
        <v>17</v>
      </c>
      <c r="E302" s="25" t="s">
        <v>14</v>
      </c>
      <c r="F302" s="25">
        <v>2022</v>
      </c>
      <c r="G302" s="25">
        <v>1</v>
      </c>
      <c r="H302" s="25">
        <v>8520</v>
      </c>
      <c r="I302" s="26">
        <v>62170</v>
      </c>
      <c r="J302" s="26">
        <f>SUMIFS(H:H, D:D, ExternalData!$D302, E:E, ExternalData!$E302, F:F, ExternalData!$F302, G:G, "&lt;="&amp;ExternalData!$G302)</f>
        <v>8520</v>
      </c>
      <c r="K302" s="27">
        <f>SUMIFS(I:I, D:D, ExternalData!$D302, E:E, ExternalData!$E302, F:F, ExternalData!$F302, G:G, "&lt;="&amp;ExternalData!$G302)</f>
        <v>62170</v>
      </c>
      <c r="L302" s="26">
        <f>ExternalData!$J302 + SUMIFS(H:H, D:D, ExternalData!$D302, E:E, ExternalData!$E302, F:F, ExternalData!$F302-1, G:G, "&gt;"&amp;ExternalData!$G302)</f>
        <v>105300</v>
      </c>
      <c r="M302" s="28">
        <f>ExternalData!$K302 + SUMIFS(I:I, D:D, ExternalData!$D302, E:E, ExternalData!$E302, F:F, ExternalData!$F302-1, G:G, "&gt;"&amp;ExternalData!$G302)</f>
        <v>768740</v>
      </c>
    </row>
    <row r="303" spans="1:13" x14ac:dyDescent="0.25">
      <c r="A303" s="29" t="s">
        <v>9</v>
      </c>
      <c r="B303" s="30" t="s">
        <v>10</v>
      </c>
      <c r="C303" s="30" t="s">
        <v>16</v>
      </c>
      <c r="D303" s="30" t="s">
        <v>17</v>
      </c>
      <c r="E303" s="30" t="s">
        <v>14</v>
      </c>
      <c r="F303" s="30">
        <v>2022</v>
      </c>
      <c r="G303" s="30">
        <v>2</v>
      </c>
      <c r="H303" s="30">
        <v>8280</v>
      </c>
      <c r="I303" s="31">
        <v>60480</v>
      </c>
      <c r="J303" s="31">
        <f>SUMIFS(H:H, D:D, ExternalData!$D303, E:E, ExternalData!$E303, F:F, ExternalData!$F303, G:G, "&lt;="&amp;ExternalData!$G303)</f>
        <v>16800</v>
      </c>
      <c r="K303" s="32">
        <f>SUMIFS(I:I, D:D, ExternalData!$D303, E:E, ExternalData!$E303, F:F, ExternalData!$F303, G:G, "&lt;="&amp;ExternalData!$G303)</f>
        <v>122650</v>
      </c>
      <c r="L303" s="31">
        <f>ExternalData!$J303 + SUMIFS(H:H, D:D, ExternalData!$D303, E:E, ExternalData!$E303, F:F, ExternalData!$F303-1, G:G, "&gt;"&amp;ExternalData!$G303)</f>
        <v>105420</v>
      </c>
      <c r="M303" s="33">
        <f>ExternalData!$K303 + SUMIFS(I:I, D:D, ExternalData!$D303, E:E, ExternalData!$E303, F:F, ExternalData!$F303-1, G:G, "&gt;"&amp;ExternalData!$G303)</f>
        <v>769630</v>
      </c>
    </row>
    <row r="304" spans="1:13" x14ac:dyDescent="0.25">
      <c r="A304" s="24" t="s">
        <v>9</v>
      </c>
      <c r="B304" s="25" t="s">
        <v>10</v>
      </c>
      <c r="C304" s="25" t="s">
        <v>16</v>
      </c>
      <c r="D304" s="25" t="s">
        <v>17</v>
      </c>
      <c r="E304" s="25" t="s">
        <v>14</v>
      </c>
      <c r="F304" s="25">
        <v>2022</v>
      </c>
      <c r="G304" s="25">
        <v>3</v>
      </c>
      <c r="H304" s="25">
        <v>8840</v>
      </c>
      <c r="I304" s="26">
        <v>64540</v>
      </c>
      <c r="J304" s="26">
        <f>SUMIFS(H:H, D:D, ExternalData!$D304, E:E, ExternalData!$E304, F:F, ExternalData!$F304, G:G, "&lt;="&amp;ExternalData!$G304)</f>
        <v>25640</v>
      </c>
      <c r="K304" s="27">
        <f>SUMIFS(I:I, D:D, ExternalData!$D304, E:E, ExternalData!$E304, F:F, ExternalData!$F304, G:G, "&lt;="&amp;ExternalData!$G304)</f>
        <v>187190</v>
      </c>
      <c r="L304" s="26">
        <f>ExternalData!$J304 + SUMIFS(H:H, D:D, ExternalData!$D304, E:E, ExternalData!$E304, F:F, ExternalData!$F304-1, G:G, "&gt;"&amp;ExternalData!$G304)</f>
        <v>104910</v>
      </c>
      <c r="M304" s="28">
        <f>ExternalData!$K304 + SUMIFS(I:I, D:D, ExternalData!$D304, E:E, ExternalData!$E304, F:F, ExternalData!$F304-1, G:G, "&gt;"&amp;ExternalData!$G304)</f>
        <v>765950</v>
      </c>
    </row>
    <row r="305" spans="1:13" x14ac:dyDescent="0.25">
      <c r="A305" s="29" t="s">
        <v>9</v>
      </c>
      <c r="B305" s="30" t="s">
        <v>10</v>
      </c>
      <c r="C305" s="30" t="s">
        <v>16</v>
      </c>
      <c r="D305" s="30" t="s">
        <v>17</v>
      </c>
      <c r="E305" s="30" t="s">
        <v>14</v>
      </c>
      <c r="F305" s="30">
        <v>2022</v>
      </c>
      <c r="G305" s="30">
        <v>4</v>
      </c>
      <c r="H305" s="30">
        <v>7560</v>
      </c>
      <c r="I305" s="31">
        <v>55190</v>
      </c>
      <c r="J305" s="31">
        <f>SUMIFS(H:H, D:D, ExternalData!$D305, E:E, ExternalData!$E305, F:F, ExternalData!$F305, G:G, "&lt;="&amp;ExternalData!$G305)</f>
        <v>33200</v>
      </c>
      <c r="K305" s="32">
        <f>SUMIFS(I:I, D:D, ExternalData!$D305, E:E, ExternalData!$E305, F:F, ExternalData!$F305, G:G, "&lt;="&amp;ExternalData!$G305)</f>
        <v>242380</v>
      </c>
      <c r="L305" s="31">
        <f>ExternalData!$J305 + SUMIFS(H:H, D:D, ExternalData!$D305, E:E, ExternalData!$E305, F:F, ExternalData!$F305-1, G:G, "&gt;"&amp;ExternalData!$G305)</f>
        <v>103090</v>
      </c>
      <c r="M305" s="33">
        <f>ExternalData!$K305 + SUMIFS(I:I, D:D, ExternalData!$D305, E:E, ExternalData!$E305, F:F, ExternalData!$F305-1, G:G, "&gt;"&amp;ExternalData!$G305)</f>
        <v>752640</v>
      </c>
    </row>
    <row r="306" spans="1:13" x14ac:dyDescent="0.25">
      <c r="A306" s="24" t="s">
        <v>9</v>
      </c>
      <c r="B306" s="25" t="s">
        <v>10</v>
      </c>
      <c r="C306" s="25" t="s">
        <v>16</v>
      </c>
      <c r="D306" s="25" t="s">
        <v>17</v>
      </c>
      <c r="E306" s="25" t="s">
        <v>14</v>
      </c>
      <c r="F306" s="25">
        <v>2022</v>
      </c>
      <c r="G306" s="25">
        <v>5</v>
      </c>
      <c r="H306" s="25">
        <v>7980</v>
      </c>
      <c r="I306" s="26">
        <v>58300</v>
      </c>
      <c r="J306" s="26">
        <f>SUMIFS(H:H, D:D, ExternalData!$D306, E:E, ExternalData!$E306, F:F, ExternalData!$F306, G:G, "&lt;="&amp;ExternalData!$G306)</f>
        <v>41180</v>
      </c>
      <c r="K306" s="27">
        <f>SUMIFS(I:I, D:D, ExternalData!$D306, E:E, ExternalData!$E306, F:F, ExternalData!$F306, G:G, "&lt;="&amp;ExternalData!$G306)</f>
        <v>300680</v>
      </c>
      <c r="L306" s="26">
        <f>ExternalData!$J306 + SUMIFS(H:H, D:D, ExternalData!$D306, E:E, ExternalData!$E306, F:F, ExternalData!$F306-1, G:G, "&gt;"&amp;ExternalData!$G306)</f>
        <v>102450</v>
      </c>
      <c r="M306" s="28">
        <f>ExternalData!$K306 + SUMIFS(I:I, D:D, ExternalData!$D306, E:E, ExternalData!$E306, F:F, ExternalData!$F306-1, G:G, "&gt;"&amp;ExternalData!$G306)</f>
        <v>748020</v>
      </c>
    </row>
    <row r="307" spans="1:13" x14ac:dyDescent="0.25">
      <c r="A307" s="29" t="s">
        <v>9</v>
      </c>
      <c r="B307" s="30" t="s">
        <v>10</v>
      </c>
      <c r="C307" s="30" t="s">
        <v>16</v>
      </c>
      <c r="D307" s="30" t="s">
        <v>17</v>
      </c>
      <c r="E307" s="30" t="s">
        <v>14</v>
      </c>
      <c r="F307" s="30">
        <v>2022</v>
      </c>
      <c r="G307" s="30">
        <v>6</v>
      </c>
      <c r="H307" s="30">
        <v>8090</v>
      </c>
      <c r="I307" s="31">
        <v>59080</v>
      </c>
      <c r="J307" s="31">
        <f>SUMIFS(H:H, D:D, ExternalData!$D307, E:E, ExternalData!$E307, F:F, ExternalData!$F307, G:G, "&lt;="&amp;ExternalData!$G307)</f>
        <v>49270</v>
      </c>
      <c r="K307" s="32">
        <f>SUMIFS(I:I, D:D, ExternalData!$D307, E:E, ExternalData!$E307, F:F, ExternalData!$F307, G:G, "&lt;="&amp;ExternalData!$G307)</f>
        <v>359760</v>
      </c>
      <c r="L307" s="31">
        <f>ExternalData!$J307 + SUMIFS(H:H, D:D, ExternalData!$D307, E:E, ExternalData!$E307, F:F, ExternalData!$F307-1, G:G, "&gt;"&amp;ExternalData!$G307)</f>
        <v>102130</v>
      </c>
      <c r="M307" s="33">
        <f>ExternalData!$K307 + SUMIFS(I:I, D:D, ExternalData!$D307, E:E, ExternalData!$E307, F:F, ExternalData!$F307-1, G:G, "&gt;"&amp;ExternalData!$G307)</f>
        <v>745690</v>
      </c>
    </row>
    <row r="308" spans="1:13" x14ac:dyDescent="0.25">
      <c r="A308" s="24" t="s">
        <v>9</v>
      </c>
      <c r="B308" s="25" t="s">
        <v>10</v>
      </c>
      <c r="C308" s="25" t="s">
        <v>16</v>
      </c>
      <c r="D308" s="25" t="s">
        <v>17</v>
      </c>
      <c r="E308" s="25" t="s">
        <v>14</v>
      </c>
      <c r="F308" s="25">
        <v>2022</v>
      </c>
      <c r="G308" s="25">
        <v>7</v>
      </c>
      <c r="H308" s="25">
        <v>9290</v>
      </c>
      <c r="I308" s="26">
        <v>67840</v>
      </c>
      <c r="J308" s="26">
        <f>SUMIFS(H:H, D:D, ExternalData!$D308, E:E, ExternalData!$E308, F:F, ExternalData!$F308, G:G, "&lt;="&amp;ExternalData!$G308)</f>
        <v>58560</v>
      </c>
      <c r="K308" s="27">
        <f>SUMIFS(I:I, D:D, ExternalData!$D308, E:E, ExternalData!$E308, F:F, ExternalData!$F308, G:G, "&lt;="&amp;ExternalData!$G308)</f>
        <v>427600</v>
      </c>
      <c r="L308" s="26">
        <f>ExternalData!$J308 + SUMIFS(H:H, D:D, ExternalData!$D308, E:E, ExternalData!$E308, F:F, ExternalData!$F308-1, G:G, "&gt;"&amp;ExternalData!$G308)</f>
        <v>102370</v>
      </c>
      <c r="M308" s="28">
        <f>ExternalData!$K308 + SUMIFS(I:I, D:D, ExternalData!$D308, E:E, ExternalData!$E308, F:F, ExternalData!$F308-1, G:G, "&gt;"&amp;ExternalData!$G308)</f>
        <v>747460</v>
      </c>
    </row>
    <row r="309" spans="1:13" x14ac:dyDescent="0.25">
      <c r="A309" s="29" t="s">
        <v>9</v>
      </c>
      <c r="B309" s="30" t="s">
        <v>10</v>
      </c>
      <c r="C309" s="30" t="s">
        <v>16</v>
      </c>
      <c r="D309" s="30" t="s">
        <v>17</v>
      </c>
      <c r="E309" s="30" t="s">
        <v>14</v>
      </c>
      <c r="F309" s="30">
        <v>2022</v>
      </c>
      <c r="G309" s="30">
        <v>8</v>
      </c>
      <c r="H309" s="30">
        <v>8300</v>
      </c>
      <c r="I309" s="31">
        <v>60520</v>
      </c>
      <c r="J309" s="31">
        <f>SUMIFS(H:H, D:D, ExternalData!$D309, E:E, ExternalData!$E309, F:F, ExternalData!$F309, G:G, "&lt;="&amp;ExternalData!$G309)</f>
        <v>66860</v>
      </c>
      <c r="K309" s="32">
        <f>SUMIFS(I:I, D:D, ExternalData!$D309, E:E, ExternalData!$E309, F:F, ExternalData!$F309, G:G, "&lt;="&amp;ExternalData!$G309)</f>
        <v>488120</v>
      </c>
      <c r="L309" s="31">
        <f>ExternalData!$J309 + SUMIFS(H:H, D:D, ExternalData!$D309, E:E, ExternalData!$E309, F:F, ExternalData!$F309-1, G:G, "&gt;"&amp;ExternalData!$G309)</f>
        <v>101850</v>
      </c>
      <c r="M309" s="33">
        <f>ExternalData!$K309 + SUMIFS(I:I, D:D, ExternalData!$D309, E:E, ExternalData!$E309, F:F, ExternalData!$F309-1, G:G, "&gt;"&amp;ExternalData!$G309)</f>
        <v>743580</v>
      </c>
    </row>
    <row r="310" spans="1:13" x14ac:dyDescent="0.25">
      <c r="A310" s="24" t="s">
        <v>9</v>
      </c>
      <c r="B310" s="25" t="s">
        <v>10</v>
      </c>
      <c r="C310" s="25" t="s">
        <v>16</v>
      </c>
      <c r="D310" s="25" t="s">
        <v>17</v>
      </c>
      <c r="E310" s="25" t="s">
        <v>14</v>
      </c>
      <c r="F310" s="25">
        <v>2022</v>
      </c>
      <c r="G310" s="25">
        <v>9</v>
      </c>
      <c r="H310" s="25">
        <v>7490</v>
      </c>
      <c r="I310" s="26">
        <v>54650</v>
      </c>
      <c r="J310" s="26">
        <f>SUMIFS(H:H, D:D, ExternalData!$D310, E:E, ExternalData!$E310, F:F, ExternalData!$F310, G:G, "&lt;="&amp;ExternalData!$G310)</f>
        <v>74350</v>
      </c>
      <c r="K310" s="27">
        <f>SUMIFS(I:I, D:D, ExternalData!$D310, E:E, ExternalData!$E310, F:F, ExternalData!$F310, G:G, "&lt;="&amp;ExternalData!$G310)</f>
        <v>542770</v>
      </c>
      <c r="L310" s="26">
        <f>ExternalData!$J310 + SUMIFS(H:H, D:D, ExternalData!$D310, E:E, ExternalData!$E310, F:F, ExternalData!$F310-1, G:G, "&gt;"&amp;ExternalData!$G310)</f>
        <v>100250</v>
      </c>
      <c r="M310" s="28">
        <f>ExternalData!$K310 + SUMIFS(I:I, D:D, ExternalData!$D310, E:E, ExternalData!$E310, F:F, ExternalData!$F310-1, G:G, "&gt;"&amp;ExternalData!$G310)</f>
        <v>731830</v>
      </c>
    </row>
    <row r="311" spans="1:13" x14ac:dyDescent="0.25">
      <c r="A311" s="29" t="s">
        <v>9</v>
      </c>
      <c r="B311" s="30" t="s">
        <v>10</v>
      </c>
      <c r="C311" s="30" t="s">
        <v>16</v>
      </c>
      <c r="D311" s="30" t="s">
        <v>17</v>
      </c>
      <c r="E311" s="30" t="s">
        <v>14</v>
      </c>
      <c r="F311" s="30">
        <v>2022</v>
      </c>
      <c r="G311" s="30">
        <v>10</v>
      </c>
      <c r="H311" s="30">
        <v>9530</v>
      </c>
      <c r="I311" s="31">
        <v>69540</v>
      </c>
      <c r="J311" s="31">
        <f>SUMIFS(H:H, D:D, ExternalData!$D311, E:E, ExternalData!$E311, F:F, ExternalData!$F311, G:G, "&lt;="&amp;ExternalData!$G311)</f>
        <v>83880</v>
      </c>
      <c r="K311" s="32">
        <f>SUMIFS(I:I, D:D, ExternalData!$D311, E:E, ExternalData!$E311, F:F, ExternalData!$F311, G:G, "&lt;="&amp;ExternalData!$G311)</f>
        <v>612310</v>
      </c>
      <c r="L311" s="31">
        <f>ExternalData!$J311 + SUMIFS(H:H, D:D, ExternalData!$D311, E:E, ExternalData!$E311, F:F, ExternalData!$F311-1, G:G, "&gt;"&amp;ExternalData!$G311)</f>
        <v>100610</v>
      </c>
      <c r="M311" s="33">
        <f>ExternalData!$K311 + SUMIFS(I:I, D:D, ExternalData!$D311, E:E, ExternalData!$E311, F:F, ExternalData!$F311-1, G:G, "&gt;"&amp;ExternalData!$G311)</f>
        <v>734400</v>
      </c>
    </row>
    <row r="312" spans="1:13" x14ac:dyDescent="0.25">
      <c r="A312" s="24" t="s">
        <v>9</v>
      </c>
      <c r="B312" s="25" t="s">
        <v>10</v>
      </c>
      <c r="C312" s="25" t="s">
        <v>16</v>
      </c>
      <c r="D312" s="25" t="s">
        <v>17</v>
      </c>
      <c r="E312" s="25" t="s">
        <v>14</v>
      </c>
      <c r="F312" s="25">
        <v>2022</v>
      </c>
      <c r="G312" s="25">
        <v>11</v>
      </c>
      <c r="H312" s="25">
        <v>4230</v>
      </c>
      <c r="I312" s="26">
        <v>30880</v>
      </c>
      <c r="J312" s="26">
        <f>SUMIFS(H:H, D:D, ExternalData!$D312, E:E, ExternalData!$E312, F:F, ExternalData!$F312, G:G, "&lt;="&amp;ExternalData!$G312)</f>
        <v>88110</v>
      </c>
      <c r="K312" s="27">
        <f>SUMIFS(I:I, D:D, ExternalData!$D312, E:E, ExternalData!$E312, F:F, ExternalData!$F312, G:G, "&lt;="&amp;ExternalData!$G312)</f>
        <v>643190</v>
      </c>
      <c r="L312" s="26">
        <f>ExternalData!$J312 + SUMIFS(H:H, D:D, ExternalData!$D312, E:E, ExternalData!$E312, F:F, ExternalData!$F312-1, G:G, "&gt;"&amp;ExternalData!$G312)</f>
        <v>96050</v>
      </c>
      <c r="M312" s="28">
        <f>ExternalData!$K312 + SUMIFS(I:I, D:D, ExternalData!$D312, E:E, ExternalData!$E312, F:F, ExternalData!$F312-1, G:G, "&gt;"&amp;ExternalData!$G312)</f>
        <v>701130</v>
      </c>
    </row>
    <row r="313" spans="1:13" x14ac:dyDescent="0.25">
      <c r="A313" s="29" t="s">
        <v>9</v>
      </c>
      <c r="B313" s="30" t="s">
        <v>10</v>
      </c>
      <c r="C313" s="30" t="s">
        <v>16</v>
      </c>
      <c r="D313" s="30" t="s">
        <v>17</v>
      </c>
      <c r="E313" s="30" t="s">
        <v>14</v>
      </c>
      <c r="F313" s="30">
        <v>2022</v>
      </c>
      <c r="G313" s="30">
        <v>12</v>
      </c>
      <c r="H313" s="30">
        <v>3690</v>
      </c>
      <c r="I313" s="31">
        <v>26950</v>
      </c>
      <c r="J313" s="31">
        <f>SUMIFS(H:H, D:D, ExternalData!$D313, E:E, ExternalData!$E313, F:F, ExternalData!$F313, G:G, "&lt;="&amp;ExternalData!$G313)</f>
        <v>91800</v>
      </c>
      <c r="K313" s="32">
        <f>SUMIFS(I:I, D:D, ExternalData!$D313, E:E, ExternalData!$E313, F:F, ExternalData!$F313, G:G, "&lt;="&amp;ExternalData!$G313)</f>
        <v>670140</v>
      </c>
      <c r="L313" s="31">
        <f>ExternalData!$J313 + SUMIFS(H:H, D:D, ExternalData!$D313, E:E, ExternalData!$E313, F:F, ExternalData!$F313-1, G:G, "&gt;"&amp;ExternalData!$G313)</f>
        <v>91800</v>
      </c>
      <c r="M313" s="33">
        <f>ExternalData!$K313 + SUMIFS(I:I, D:D, ExternalData!$D313, E:E, ExternalData!$E313, F:F, ExternalData!$F313-1, G:G, "&gt;"&amp;ExternalData!$G313)</f>
        <v>670140</v>
      </c>
    </row>
    <row r="314" spans="1:13" x14ac:dyDescent="0.25">
      <c r="A314" s="24" t="s">
        <v>9</v>
      </c>
      <c r="B314" s="25" t="s">
        <v>10</v>
      </c>
      <c r="C314" s="25" t="s">
        <v>16</v>
      </c>
      <c r="D314" s="25" t="s">
        <v>17</v>
      </c>
      <c r="E314" s="25" t="s">
        <v>14</v>
      </c>
      <c r="F314" s="25">
        <v>2023</v>
      </c>
      <c r="G314" s="25">
        <v>1</v>
      </c>
      <c r="H314" s="25">
        <v>2250</v>
      </c>
      <c r="I314" s="26">
        <v>16430</v>
      </c>
      <c r="J314" s="26">
        <f>SUMIFS(H:H, D:D, ExternalData!$D314, E:E, ExternalData!$E314, F:F, ExternalData!$F314, G:G, "&lt;="&amp;ExternalData!$G314)</f>
        <v>2250</v>
      </c>
      <c r="K314" s="27">
        <f>SUMIFS(I:I, D:D, ExternalData!$D314, E:E, ExternalData!$E314, F:F, ExternalData!$F314, G:G, "&lt;="&amp;ExternalData!$G314)</f>
        <v>16430</v>
      </c>
      <c r="L314" s="26">
        <f>ExternalData!$J314 + SUMIFS(H:H, D:D, ExternalData!$D314, E:E, ExternalData!$E314, F:F, ExternalData!$F314-1, G:G, "&gt;"&amp;ExternalData!$G314)</f>
        <v>85530</v>
      </c>
      <c r="M314" s="28">
        <f>ExternalData!$K314 + SUMIFS(I:I, D:D, ExternalData!$D314, E:E, ExternalData!$E314, F:F, ExternalData!$F314-1, G:G, "&gt;"&amp;ExternalData!$G314)</f>
        <v>624400</v>
      </c>
    </row>
    <row r="315" spans="1:13" x14ac:dyDescent="0.25">
      <c r="A315" s="29" t="s">
        <v>9</v>
      </c>
      <c r="B315" s="30" t="s">
        <v>10</v>
      </c>
      <c r="C315" s="30" t="s">
        <v>16</v>
      </c>
      <c r="D315" s="30" t="s">
        <v>17</v>
      </c>
      <c r="E315" s="30" t="s">
        <v>14</v>
      </c>
      <c r="F315" s="30">
        <v>2023</v>
      </c>
      <c r="G315" s="30">
        <v>2</v>
      </c>
      <c r="H315" s="30">
        <v>1120</v>
      </c>
      <c r="I315" s="31">
        <v>8190</v>
      </c>
      <c r="J315" s="31">
        <f>SUMIFS(H:H, D:D, ExternalData!$D315, E:E, ExternalData!$E315, F:F, ExternalData!$F315, G:G, "&lt;="&amp;ExternalData!$G315)</f>
        <v>3370</v>
      </c>
      <c r="K315" s="32">
        <f>SUMIFS(I:I, D:D, ExternalData!$D315, E:E, ExternalData!$E315, F:F, ExternalData!$F315, G:G, "&lt;="&amp;ExternalData!$G315)</f>
        <v>24620</v>
      </c>
      <c r="L315" s="31">
        <f>ExternalData!$J315 + SUMIFS(H:H, D:D, ExternalData!$D315, E:E, ExternalData!$E315, F:F, ExternalData!$F315-1, G:G, "&gt;"&amp;ExternalData!$G315)</f>
        <v>78370</v>
      </c>
      <c r="M315" s="33">
        <f>ExternalData!$K315 + SUMIFS(I:I, D:D, ExternalData!$D315, E:E, ExternalData!$E315, F:F, ExternalData!$F315-1, G:G, "&gt;"&amp;ExternalData!$G315)</f>
        <v>572110</v>
      </c>
    </row>
    <row r="316" spans="1:13" x14ac:dyDescent="0.25">
      <c r="A316" s="24" t="s">
        <v>9</v>
      </c>
      <c r="B316" s="25" t="s">
        <v>10</v>
      </c>
      <c r="C316" s="25" t="s">
        <v>16</v>
      </c>
      <c r="D316" s="25" t="s">
        <v>17</v>
      </c>
      <c r="E316" s="25" t="s">
        <v>14</v>
      </c>
      <c r="F316" s="25">
        <v>2023</v>
      </c>
      <c r="G316" s="25">
        <v>3</v>
      </c>
      <c r="H316" s="25">
        <v>1420</v>
      </c>
      <c r="I316" s="26">
        <v>10410</v>
      </c>
      <c r="J316" s="26">
        <f>SUMIFS(H:H, D:D, ExternalData!$D316, E:E, ExternalData!$E316, F:F, ExternalData!$F316, G:G, "&lt;="&amp;ExternalData!$G316)</f>
        <v>4790</v>
      </c>
      <c r="K316" s="27">
        <f>SUMIFS(I:I, D:D, ExternalData!$D316, E:E, ExternalData!$E316, F:F, ExternalData!$F316, G:G, "&lt;="&amp;ExternalData!$G316)</f>
        <v>35030</v>
      </c>
      <c r="L316" s="26">
        <f>ExternalData!$J316 + SUMIFS(H:H, D:D, ExternalData!$D316, E:E, ExternalData!$E316, F:F, ExternalData!$F316-1, G:G, "&gt;"&amp;ExternalData!$G316)</f>
        <v>70950</v>
      </c>
      <c r="M316" s="28">
        <f>ExternalData!$K316 + SUMIFS(I:I, D:D, ExternalData!$D316, E:E, ExternalData!$E316, F:F, ExternalData!$F316-1, G:G, "&gt;"&amp;ExternalData!$G316)</f>
        <v>517980</v>
      </c>
    </row>
    <row r="317" spans="1:13" x14ac:dyDescent="0.25">
      <c r="A317" s="29" t="s">
        <v>9</v>
      </c>
      <c r="B317" s="30" t="s">
        <v>10</v>
      </c>
      <c r="C317" s="30" t="s">
        <v>16</v>
      </c>
      <c r="D317" s="30" t="s">
        <v>17</v>
      </c>
      <c r="E317" s="30" t="s">
        <v>15</v>
      </c>
      <c r="F317" s="30">
        <v>2018</v>
      </c>
      <c r="G317" s="30">
        <v>1</v>
      </c>
      <c r="H317" s="30">
        <v>7780</v>
      </c>
      <c r="I317" s="31">
        <v>48210</v>
      </c>
      <c r="J317" s="31">
        <f>SUMIFS(H:H, D:D, ExternalData!$D317, E:E, ExternalData!$E317, F:F, ExternalData!$F317, G:G, "&lt;="&amp;ExternalData!$G317)</f>
        <v>7780</v>
      </c>
      <c r="K317" s="32">
        <f>SUMIFS(I:I, D:D, ExternalData!$D317, E:E, ExternalData!$E317, F:F, ExternalData!$F317, G:G, "&lt;="&amp;ExternalData!$G317)</f>
        <v>48210</v>
      </c>
      <c r="L317" s="31">
        <f>ExternalData!$J317 + SUMIFS(H:H, D:D, ExternalData!$D317, E:E, ExternalData!$E317, F:F, ExternalData!$F317-1, G:G, "&gt;"&amp;ExternalData!$G317)</f>
        <v>7780</v>
      </c>
      <c r="M317" s="33">
        <f>ExternalData!$K317 + SUMIFS(I:I, D:D, ExternalData!$D317, E:E, ExternalData!$E317, F:F, ExternalData!$F317-1, G:G, "&gt;"&amp;ExternalData!$G317)</f>
        <v>48210</v>
      </c>
    </row>
    <row r="318" spans="1:13" x14ac:dyDescent="0.25">
      <c r="A318" s="24" t="s">
        <v>9</v>
      </c>
      <c r="B318" s="25" t="s">
        <v>10</v>
      </c>
      <c r="C318" s="25" t="s">
        <v>16</v>
      </c>
      <c r="D318" s="25" t="s">
        <v>17</v>
      </c>
      <c r="E318" s="25" t="s">
        <v>15</v>
      </c>
      <c r="F318" s="25">
        <v>2018</v>
      </c>
      <c r="G318" s="25">
        <v>2</v>
      </c>
      <c r="H318" s="25">
        <v>6830</v>
      </c>
      <c r="I318" s="26">
        <v>42310</v>
      </c>
      <c r="J318" s="26">
        <f>SUMIFS(H:H, D:D, ExternalData!$D318, E:E, ExternalData!$E318, F:F, ExternalData!$F318, G:G, "&lt;="&amp;ExternalData!$G318)</f>
        <v>14610</v>
      </c>
      <c r="K318" s="27">
        <f>SUMIFS(I:I, D:D, ExternalData!$D318, E:E, ExternalData!$E318, F:F, ExternalData!$F318, G:G, "&lt;="&amp;ExternalData!$G318)</f>
        <v>90520</v>
      </c>
      <c r="L318" s="26">
        <f>ExternalData!$J318 + SUMIFS(H:H, D:D, ExternalData!$D318, E:E, ExternalData!$E318, F:F, ExternalData!$F318-1, G:G, "&gt;"&amp;ExternalData!$G318)</f>
        <v>14610</v>
      </c>
      <c r="M318" s="28">
        <f>ExternalData!$K318 + SUMIFS(I:I, D:D, ExternalData!$D318, E:E, ExternalData!$E318, F:F, ExternalData!$F318-1, G:G, "&gt;"&amp;ExternalData!$G318)</f>
        <v>90520</v>
      </c>
    </row>
    <row r="319" spans="1:13" x14ac:dyDescent="0.25">
      <c r="A319" s="29" t="s">
        <v>9</v>
      </c>
      <c r="B319" s="30" t="s">
        <v>10</v>
      </c>
      <c r="C319" s="30" t="s">
        <v>16</v>
      </c>
      <c r="D319" s="30" t="s">
        <v>17</v>
      </c>
      <c r="E319" s="30" t="s">
        <v>15</v>
      </c>
      <c r="F319" s="30">
        <v>2018</v>
      </c>
      <c r="G319" s="30">
        <v>3</v>
      </c>
      <c r="H319" s="30">
        <v>4850</v>
      </c>
      <c r="I319" s="31">
        <v>30080</v>
      </c>
      <c r="J319" s="31">
        <f>SUMIFS(H:H, D:D, ExternalData!$D319, E:E, ExternalData!$E319, F:F, ExternalData!$F319, G:G, "&lt;="&amp;ExternalData!$G319)</f>
        <v>19460</v>
      </c>
      <c r="K319" s="32">
        <f>SUMIFS(I:I, D:D, ExternalData!$D319, E:E, ExternalData!$E319, F:F, ExternalData!$F319, G:G, "&lt;="&amp;ExternalData!$G319)</f>
        <v>120600</v>
      </c>
      <c r="L319" s="31">
        <f>ExternalData!$J319 + SUMIFS(H:H, D:D, ExternalData!$D319, E:E, ExternalData!$E319, F:F, ExternalData!$F319-1, G:G, "&gt;"&amp;ExternalData!$G319)</f>
        <v>19460</v>
      </c>
      <c r="M319" s="33">
        <f>ExternalData!$K319 + SUMIFS(I:I, D:D, ExternalData!$D319, E:E, ExternalData!$E319, F:F, ExternalData!$F319-1, G:G, "&gt;"&amp;ExternalData!$G319)</f>
        <v>120600</v>
      </c>
    </row>
    <row r="320" spans="1:13" x14ac:dyDescent="0.25">
      <c r="A320" s="24" t="s">
        <v>9</v>
      </c>
      <c r="B320" s="25" t="s">
        <v>10</v>
      </c>
      <c r="C320" s="25" t="s">
        <v>16</v>
      </c>
      <c r="D320" s="25" t="s">
        <v>17</v>
      </c>
      <c r="E320" s="25" t="s">
        <v>15</v>
      </c>
      <c r="F320" s="25">
        <v>2018</v>
      </c>
      <c r="G320" s="25">
        <v>4</v>
      </c>
      <c r="H320" s="25">
        <v>2430</v>
      </c>
      <c r="I320" s="26">
        <v>15080</v>
      </c>
      <c r="J320" s="26">
        <f>SUMIFS(H:H, D:D, ExternalData!$D320, E:E, ExternalData!$E320, F:F, ExternalData!$F320, G:G, "&lt;="&amp;ExternalData!$G320)</f>
        <v>21890</v>
      </c>
      <c r="K320" s="27">
        <f>SUMIFS(I:I, D:D, ExternalData!$D320, E:E, ExternalData!$E320, F:F, ExternalData!$F320, G:G, "&lt;="&amp;ExternalData!$G320)</f>
        <v>135680</v>
      </c>
      <c r="L320" s="26">
        <f>ExternalData!$J320 + SUMIFS(H:H, D:D, ExternalData!$D320, E:E, ExternalData!$E320, F:F, ExternalData!$F320-1, G:G, "&gt;"&amp;ExternalData!$G320)</f>
        <v>21890</v>
      </c>
      <c r="M320" s="28">
        <f>ExternalData!$K320 + SUMIFS(I:I, D:D, ExternalData!$D320, E:E, ExternalData!$E320, F:F, ExternalData!$F320-1, G:G, "&gt;"&amp;ExternalData!$G320)</f>
        <v>135680</v>
      </c>
    </row>
    <row r="321" spans="1:13" x14ac:dyDescent="0.25">
      <c r="A321" s="29" t="s">
        <v>9</v>
      </c>
      <c r="B321" s="30" t="s">
        <v>10</v>
      </c>
      <c r="C321" s="30" t="s">
        <v>16</v>
      </c>
      <c r="D321" s="30" t="s">
        <v>17</v>
      </c>
      <c r="E321" s="30" t="s">
        <v>15</v>
      </c>
      <c r="F321" s="30">
        <v>2018</v>
      </c>
      <c r="G321" s="30">
        <v>5</v>
      </c>
      <c r="H321" s="30">
        <v>4460</v>
      </c>
      <c r="I321" s="31">
        <v>27680</v>
      </c>
      <c r="J321" s="31">
        <f>SUMIFS(H:H, D:D, ExternalData!$D321, E:E, ExternalData!$E321, F:F, ExternalData!$F321, G:G, "&lt;="&amp;ExternalData!$G321)</f>
        <v>26350</v>
      </c>
      <c r="K321" s="32">
        <f>SUMIFS(I:I, D:D, ExternalData!$D321, E:E, ExternalData!$E321, F:F, ExternalData!$F321, G:G, "&lt;="&amp;ExternalData!$G321)</f>
        <v>163360</v>
      </c>
      <c r="L321" s="31">
        <f>ExternalData!$J321 + SUMIFS(H:H, D:D, ExternalData!$D321, E:E, ExternalData!$E321, F:F, ExternalData!$F321-1, G:G, "&gt;"&amp;ExternalData!$G321)</f>
        <v>26350</v>
      </c>
      <c r="M321" s="33">
        <f>ExternalData!$K321 + SUMIFS(I:I, D:D, ExternalData!$D321, E:E, ExternalData!$E321, F:F, ExternalData!$F321-1, G:G, "&gt;"&amp;ExternalData!$G321)</f>
        <v>163360</v>
      </c>
    </row>
    <row r="322" spans="1:13" x14ac:dyDescent="0.25">
      <c r="A322" s="24" t="s">
        <v>9</v>
      </c>
      <c r="B322" s="25" t="s">
        <v>10</v>
      </c>
      <c r="C322" s="25" t="s">
        <v>16</v>
      </c>
      <c r="D322" s="25" t="s">
        <v>17</v>
      </c>
      <c r="E322" s="25" t="s">
        <v>15</v>
      </c>
      <c r="F322" s="25">
        <v>2018</v>
      </c>
      <c r="G322" s="25">
        <v>6</v>
      </c>
      <c r="H322" s="25">
        <v>5280</v>
      </c>
      <c r="I322" s="26">
        <v>32770</v>
      </c>
      <c r="J322" s="26">
        <f>SUMIFS(H:H, D:D, ExternalData!$D322, E:E, ExternalData!$E322, F:F, ExternalData!$F322, G:G, "&lt;="&amp;ExternalData!$G322)</f>
        <v>31630</v>
      </c>
      <c r="K322" s="27">
        <f>SUMIFS(I:I, D:D, ExternalData!$D322, E:E, ExternalData!$E322, F:F, ExternalData!$F322, G:G, "&lt;="&amp;ExternalData!$G322)</f>
        <v>196130</v>
      </c>
      <c r="L322" s="26">
        <f>ExternalData!$J322 + SUMIFS(H:H, D:D, ExternalData!$D322, E:E, ExternalData!$E322, F:F, ExternalData!$F322-1, G:G, "&gt;"&amp;ExternalData!$G322)</f>
        <v>31630</v>
      </c>
      <c r="M322" s="28">
        <f>ExternalData!$K322 + SUMIFS(I:I, D:D, ExternalData!$D322, E:E, ExternalData!$E322, F:F, ExternalData!$F322-1, G:G, "&gt;"&amp;ExternalData!$G322)</f>
        <v>196130</v>
      </c>
    </row>
    <row r="323" spans="1:13" x14ac:dyDescent="0.25">
      <c r="A323" s="29" t="s">
        <v>9</v>
      </c>
      <c r="B323" s="30" t="s">
        <v>10</v>
      </c>
      <c r="C323" s="30" t="s">
        <v>16</v>
      </c>
      <c r="D323" s="30" t="s">
        <v>17</v>
      </c>
      <c r="E323" s="30" t="s">
        <v>15</v>
      </c>
      <c r="F323" s="30">
        <v>2018</v>
      </c>
      <c r="G323" s="30">
        <v>7</v>
      </c>
      <c r="H323" s="30">
        <v>4270</v>
      </c>
      <c r="I323" s="31">
        <v>26500</v>
      </c>
      <c r="J323" s="31">
        <f>SUMIFS(H:H, D:D, ExternalData!$D323, E:E, ExternalData!$E323, F:F, ExternalData!$F323, G:G, "&lt;="&amp;ExternalData!$G323)</f>
        <v>35900</v>
      </c>
      <c r="K323" s="32">
        <f>SUMIFS(I:I, D:D, ExternalData!$D323, E:E, ExternalData!$E323, F:F, ExternalData!$F323, G:G, "&lt;="&amp;ExternalData!$G323)</f>
        <v>222630</v>
      </c>
      <c r="L323" s="31">
        <f>ExternalData!$J323 + SUMIFS(H:H, D:D, ExternalData!$D323, E:E, ExternalData!$E323, F:F, ExternalData!$F323-1, G:G, "&gt;"&amp;ExternalData!$G323)</f>
        <v>35900</v>
      </c>
      <c r="M323" s="33">
        <f>ExternalData!$K323 + SUMIFS(I:I, D:D, ExternalData!$D323, E:E, ExternalData!$E323, F:F, ExternalData!$F323-1, G:G, "&gt;"&amp;ExternalData!$G323)</f>
        <v>222630</v>
      </c>
    </row>
    <row r="324" spans="1:13" x14ac:dyDescent="0.25">
      <c r="A324" s="24" t="s">
        <v>9</v>
      </c>
      <c r="B324" s="25" t="s">
        <v>10</v>
      </c>
      <c r="C324" s="25" t="s">
        <v>16</v>
      </c>
      <c r="D324" s="25" t="s">
        <v>17</v>
      </c>
      <c r="E324" s="25" t="s">
        <v>15</v>
      </c>
      <c r="F324" s="25">
        <v>2018</v>
      </c>
      <c r="G324" s="25">
        <v>8</v>
      </c>
      <c r="H324" s="25">
        <v>4300</v>
      </c>
      <c r="I324" s="26">
        <v>26670</v>
      </c>
      <c r="J324" s="26">
        <f>SUMIFS(H:H, D:D, ExternalData!$D324, E:E, ExternalData!$E324, F:F, ExternalData!$F324, G:G, "&lt;="&amp;ExternalData!$G324)</f>
        <v>40200</v>
      </c>
      <c r="K324" s="27">
        <f>SUMIFS(I:I, D:D, ExternalData!$D324, E:E, ExternalData!$E324, F:F, ExternalData!$F324, G:G, "&lt;="&amp;ExternalData!$G324)</f>
        <v>249300</v>
      </c>
      <c r="L324" s="26">
        <f>ExternalData!$J324 + SUMIFS(H:H, D:D, ExternalData!$D324, E:E, ExternalData!$E324, F:F, ExternalData!$F324-1, G:G, "&gt;"&amp;ExternalData!$G324)</f>
        <v>40200</v>
      </c>
      <c r="M324" s="28">
        <f>ExternalData!$K324 + SUMIFS(I:I, D:D, ExternalData!$D324, E:E, ExternalData!$E324, F:F, ExternalData!$F324-1, G:G, "&gt;"&amp;ExternalData!$G324)</f>
        <v>249300</v>
      </c>
    </row>
    <row r="325" spans="1:13" x14ac:dyDescent="0.25">
      <c r="A325" s="29" t="s">
        <v>9</v>
      </c>
      <c r="B325" s="30" t="s">
        <v>10</v>
      </c>
      <c r="C325" s="30" t="s">
        <v>16</v>
      </c>
      <c r="D325" s="30" t="s">
        <v>17</v>
      </c>
      <c r="E325" s="30" t="s">
        <v>15</v>
      </c>
      <c r="F325" s="30">
        <v>2018</v>
      </c>
      <c r="G325" s="30">
        <v>9</v>
      </c>
      <c r="H325" s="30">
        <v>3110</v>
      </c>
      <c r="I325" s="31">
        <v>19280</v>
      </c>
      <c r="J325" s="31">
        <f>SUMIFS(H:H, D:D, ExternalData!$D325, E:E, ExternalData!$E325, F:F, ExternalData!$F325, G:G, "&lt;="&amp;ExternalData!$G325)</f>
        <v>43310</v>
      </c>
      <c r="K325" s="32">
        <f>SUMIFS(I:I, D:D, ExternalData!$D325, E:E, ExternalData!$E325, F:F, ExternalData!$F325, G:G, "&lt;="&amp;ExternalData!$G325)</f>
        <v>268580</v>
      </c>
      <c r="L325" s="31">
        <f>ExternalData!$J325 + SUMIFS(H:H, D:D, ExternalData!$D325, E:E, ExternalData!$E325, F:F, ExternalData!$F325-1, G:G, "&gt;"&amp;ExternalData!$G325)</f>
        <v>43310</v>
      </c>
      <c r="M325" s="33">
        <f>ExternalData!$K325 + SUMIFS(I:I, D:D, ExternalData!$D325, E:E, ExternalData!$E325, F:F, ExternalData!$F325-1, G:G, "&gt;"&amp;ExternalData!$G325)</f>
        <v>268580</v>
      </c>
    </row>
    <row r="326" spans="1:13" x14ac:dyDescent="0.25">
      <c r="A326" s="24" t="s">
        <v>9</v>
      </c>
      <c r="B326" s="25" t="s">
        <v>10</v>
      </c>
      <c r="C326" s="25" t="s">
        <v>16</v>
      </c>
      <c r="D326" s="25" t="s">
        <v>17</v>
      </c>
      <c r="E326" s="25" t="s">
        <v>15</v>
      </c>
      <c r="F326" s="25">
        <v>2018</v>
      </c>
      <c r="G326" s="25">
        <v>10</v>
      </c>
      <c r="H326" s="25">
        <v>4670</v>
      </c>
      <c r="I326" s="26">
        <v>28940</v>
      </c>
      <c r="J326" s="26">
        <f>SUMIFS(H:H, D:D, ExternalData!$D326, E:E, ExternalData!$E326, F:F, ExternalData!$F326, G:G, "&lt;="&amp;ExternalData!$G326)</f>
        <v>47980</v>
      </c>
      <c r="K326" s="27">
        <f>SUMIFS(I:I, D:D, ExternalData!$D326, E:E, ExternalData!$E326, F:F, ExternalData!$F326, G:G, "&lt;="&amp;ExternalData!$G326)</f>
        <v>297520</v>
      </c>
      <c r="L326" s="26">
        <f>ExternalData!$J326 + SUMIFS(H:H, D:D, ExternalData!$D326, E:E, ExternalData!$E326, F:F, ExternalData!$F326-1, G:G, "&gt;"&amp;ExternalData!$G326)</f>
        <v>47980</v>
      </c>
      <c r="M326" s="28">
        <f>ExternalData!$K326 + SUMIFS(I:I, D:D, ExternalData!$D326, E:E, ExternalData!$E326, F:F, ExternalData!$F326-1, G:G, "&gt;"&amp;ExternalData!$G326)</f>
        <v>297520</v>
      </c>
    </row>
    <row r="327" spans="1:13" x14ac:dyDescent="0.25">
      <c r="A327" s="29" t="s">
        <v>9</v>
      </c>
      <c r="B327" s="30" t="s">
        <v>10</v>
      </c>
      <c r="C327" s="30" t="s">
        <v>16</v>
      </c>
      <c r="D327" s="30" t="s">
        <v>17</v>
      </c>
      <c r="E327" s="30" t="s">
        <v>15</v>
      </c>
      <c r="F327" s="30">
        <v>2018</v>
      </c>
      <c r="G327" s="30">
        <v>11</v>
      </c>
      <c r="H327" s="30">
        <v>5060</v>
      </c>
      <c r="I327" s="31">
        <v>31380</v>
      </c>
      <c r="J327" s="31">
        <f>SUMIFS(H:H, D:D, ExternalData!$D327, E:E, ExternalData!$E327, F:F, ExternalData!$F327, G:G, "&lt;="&amp;ExternalData!$G327)</f>
        <v>53040</v>
      </c>
      <c r="K327" s="32">
        <f>SUMIFS(I:I, D:D, ExternalData!$D327, E:E, ExternalData!$E327, F:F, ExternalData!$F327, G:G, "&lt;="&amp;ExternalData!$G327)</f>
        <v>328900</v>
      </c>
      <c r="L327" s="31">
        <f>ExternalData!$J327 + SUMIFS(H:H, D:D, ExternalData!$D327, E:E, ExternalData!$E327, F:F, ExternalData!$F327-1, G:G, "&gt;"&amp;ExternalData!$G327)</f>
        <v>53040</v>
      </c>
      <c r="M327" s="33">
        <f>ExternalData!$K327 + SUMIFS(I:I, D:D, ExternalData!$D327, E:E, ExternalData!$E327, F:F, ExternalData!$F327-1, G:G, "&gt;"&amp;ExternalData!$G327)</f>
        <v>328900</v>
      </c>
    </row>
    <row r="328" spans="1:13" x14ac:dyDescent="0.25">
      <c r="A328" s="24" t="s">
        <v>9</v>
      </c>
      <c r="B328" s="25" t="s">
        <v>10</v>
      </c>
      <c r="C328" s="25" t="s">
        <v>16</v>
      </c>
      <c r="D328" s="25" t="s">
        <v>17</v>
      </c>
      <c r="E328" s="25" t="s">
        <v>15</v>
      </c>
      <c r="F328" s="25">
        <v>2018</v>
      </c>
      <c r="G328" s="25">
        <v>12</v>
      </c>
      <c r="H328" s="25">
        <v>4830</v>
      </c>
      <c r="I328" s="26">
        <v>32540</v>
      </c>
      <c r="J328" s="26">
        <f>SUMIFS(H:H, D:D, ExternalData!$D328, E:E, ExternalData!$E328, F:F, ExternalData!$F328, G:G, "&lt;="&amp;ExternalData!$G328)</f>
        <v>57870</v>
      </c>
      <c r="K328" s="27">
        <f>SUMIFS(I:I, D:D, ExternalData!$D328, E:E, ExternalData!$E328, F:F, ExternalData!$F328, G:G, "&lt;="&amp;ExternalData!$G328)</f>
        <v>361440</v>
      </c>
      <c r="L328" s="26">
        <f>ExternalData!$J328 + SUMIFS(H:H, D:D, ExternalData!$D328, E:E, ExternalData!$E328, F:F, ExternalData!$F328-1, G:G, "&gt;"&amp;ExternalData!$G328)</f>
        <v>57870</v>
      </c>
      <c r="M328" s="28">
        <f>ExternalData!$K328 + SUMIFS(I:I, D:D, ExternalData!$D328, E:E, ExternalData!$E328, F:F, ExternalData!$F328-1, G:G, "&gt;"&amp;ExternalData!$G328)</f>
        <v>361440</v>
      </c>
    </row>
    <row r="329" spans="1:13" x14ac:dyDescent="0.25">
      <c r="A329" s="29" t="s">
        <v>9</v>
      </c>
      <c r="B329" s="30" t="s">
        <v>10</v>
      </c>
      <c r="C329" s="30" t="s">
        <v>16</v>
      </c>
      <c r="D329" s="30" t="s">
        <v>17</v>
      </c>
      <c r="E329" s="30" t="s">
        <v>15</v>
      </c>
      <c r="F329" s="30">
        <v>2019</v>
      </c>
      <c r="G329" s="30">
        <v>1</v>
      </c>
      <c r="H329" s="30">
        <v>4360</v>
      </c>
      <c r="I329" s="31">
        <v>31870</v>
      </c>
      <c r="J329" s="31">
        <f>SUMIFS(H:H, D:D, ExternalData!$D329, E:E, ExternalData!$E329, F:F, ExternalData!$F329, G:G, "&lt;="&amp;ExternalData!$G329)</f>
        <v>4360</v>
      </c>
      <c r="K329" s="32">
        <f>SUMIFS(I:I, D:D, ExternalData!$D329, E:E, ExternalData!$E329, F:F, ExternalData!$F329, G:G, "&lt;="&amp;ExternalData!$G329)</f>
        <v>31870</v>
      </c>
      <c r="L329" s="31">
        <f>ExternalData!$J329 + SUMIFS(H:H, D:D, ExternalData!$D329, E:E, ExternalData!$E329, F:F, ExternalData!$F329-1, G:G, "&gt;"&amp;ExternalData!$G329)</f>
        <v>54450</v>
      </c>
      <c r="M329" s="33">
        <f>ExternalData!$K329 + SUMIFS(I:I, D:D, ExternalData!$D329, E:E, ExternalData!$E329, F:F, ExternalData!$F329-1, G:G, "&gt;"&amp;ExternalData!$G329)</f>
        <v>345100</v>
      </c>
    </row>
    <row r="330" spans="1:13" x14ac:dyDescent="0.25">
      <c r="A330" s="24" t="s">
        <v>9</v>
      </c>
      <c r="B330" s="25" t="s">
        <v>10</v>
      </c>
      <c r="C330" s="25" t="s">
        <v>16</v>
      </c>
      <c r="D330" s="25" t="s">
        <v>17</v>
      </c>
      <c r="E330" s="25" t="s">
        <v>15</v>
      </c>
      <c r="F330" s="25">
        <v>2019</v>
      </c>
      <c r="G330" s="25">
        <v>2</v>
      </c>
      <c r="H330" s="25">
        <v>3310</v>
      </c>
      <c r="I330" s="26">
        <v>24120</v>
      </c>
      <c r="J330" s="26">
        <f>SUMIFS(H:H, D:D, ExternalData!$D330, E:E, ExternalData!$E330, F:F, ExternalData!$F330, G:G, "&lt;="&amp;ExternalData!$G330)</f>
        <v>7670</v>
      </c>
      <c r="K330" s="27">
        <f>SUMIFS(I:I, D:D, ExternalData!$D330, E:E, ExternalData!$E330, F:F, ExternalData!$F330, G:G, "&lt;="&amp;ExternalData!$G330)</f>
        <v>55990</v>
      </c>
      <c r="L330" s="26">
        <f>ExternalData!$J330 + SUMIFS(H:H, D:D, ExternalData!$D330, E:E, ExternalData!$E330, F:F, ExternalData!$F330-1, G:G, "&gt;"&amp;ExternalData!$G330)</f>
        <v>50930</v>
      </c>
      <c r="M330" s="28">
        <f>ExternalData!$K330 + SUMIFS(I:I, D:D, ExternalData!$D330, E:E, ExternalData!$E330, F:F, ExternalData!$F330-1, G:G, "&gt;"&amp;ExternalData!$G330)</f>
        <v>326910</v>
      </c>
    </row>
    <row r="331" spans="1:13" x14ac:dyDescent="0.25">
      <c r="A331" s="29" t="s">
        <v>9</v>
      </c>
      <c r="B331" s="30" t="s">
        <v>10</v>
      </c>
      <c r="C331" s="30" t="s">
        <v>16</v>
      </c>
      <c r="D331" s="30" t="s">
        <v>17</v>
      </c>
      <c r="E331" s="30" t="s">
        <v>15</v>
      </c>
      <c r="F331" s="30">
        <v>2019</v>
      </c>
      <c r="G331" s="30">
        <v>3</v>
      </c>
      <c r="H331" s="30">
        <v>5030</v>
      </c>
      <c r="I331" s="31">
        <v>36700</v>
      </c>
      <c r="J331" s="31">
        <f>SUMIFS(H:H, D:D, ExternalData!$D331, E:E, ExternalData!$E331, F:F, ExternalData!$F331, G:G, "&lt;="&amp;ExternalData!$G331)</f>
        <v>12700</v>
      </c>
      <c r="K331" s="32">
        <f>SUMIFS(I:I, D:D, ExternalData!$D331, E:E, ExternalData!$E331, F:F, ExternalData!$F331, G:G, "&lt;="&amp;ExternalData!$G331)</f>
        <v>92690</v>
      </c>
      <c r="L331" s="31">
        <f>ExternalData!$J331 + SUMIFS(H:H, D:D, ExternalData!$D331, E:E, ExternalData!$E331, F:F, ExternalData!$F331-1, G:G, "&gt;"&amp;ExternalData!$G331)</f>
        <v>51110</v>
      </c>
      <c r="M331" s="33">
        <f>ExternalData!$K331 + SUMIFS(I:I, D:D, ExternalData!$D331, E:E, ExternalData!$E331, F:F, ExternalData!$F331-1, G:G, "&gt;"&amp;ExternalData!$G331)</f>
        <v>333530</v>
      </c>
    </row>
    <row r="332" spans="1:13" x14ac:dyDescent="0.25">
      <c r="A332" s="24" t="s">
        <v>9</v>
      </c>
      <c r="B332" s="25" t="s">
        <v>10</v>
      </c>
      <c r="C332" s="25" t="s">
        <v>16</v>
      </c>
      <c r="D332" s="25" t="s">
        <v>17</v>
      </c>
      <c r="E332" s="25" t="s">
        <v>15</v>
      </c>
      <c r="F332" s="25">
        <v>2019</v>
      </c>
      <c r="G332" s="25">
        <v>4</v>
      </c>
      <c r="H332" s="25">
        <v>4230</v>
      </c>
      <c r="I332" s="26">
        <v>30860</v>
      </c>
      <c r="J332" s="26">
        <f>SUMIFS(H:H, D:D, ExternalData!$D332, E:E, ExternalData!$E332, F:F, ExternalData!$F332, G:G, "&lt;="&amp;ExternalData!$G332)</f>
        <v>16930</v>
      </c>
      <c r="K332" s="27">
        <f>SUMIFS(I:I, D:D, ExternalData!$D332, E:E, ExternalData!$E332, F:F, ExternalData!$F332, G:G, "&lt;="&amp;ExternalData!$G332)</f>
        <v>123550</v>
      </c>
      <c r="L332" s="26">
        <f>ExternalData!$J332 + SUMIFS(H:H, D:D, ExternalData!$D332, E:E, ExternalData!$E332, F:F, ExternalData!$F332-1, G:G, "&gt;"&amp;ExternalData!$G332)</f>
        <v>52910</v>
      </c>
      <c r="M332" s="28">
        <f>ExternalData!$K332 + SUMIFS(I:I, D:D, ExternalData!$D332, E:E, ExternalData!$E332, F:F, ExternalData!$F332-1, G:G, "&gt;"&amp;ExternalData!$G332)</f>
        <v>349310</v>
      </c>
    </row>
    <row r="333" spans="1:13" x14ac:dyDescent="0.25">
      <c r="A333" s="29" t="s">
        <v>9</v>
      </c>
      <c r="B333" s="30" t="s">
        <v>10</v>
      </c>
      <c r="C333" s="30" t="s">
        <v>16</v>
      </c>
      <c r="D333" s="30" t="s">
        <v>17</v>
      </c>
      <c r="E333" s="30" t="s">
        <v>15</v>
      </c>
      <c r="F333" s="30">
        <v>2019</v>
      </c>
      <c r="G333" s="30">
        <v>5</v>
      </c>
      <c r="H333" s="30">
        <v>4350</v>
      </c>
      <c r="I333" s="31">
        <v>31740</v>
      </c>
      <c r="J333" s="31">
        <f>SUMIFS(H:H, D:D, ExternalData!$D333, E:E, ExternalData!$E333, F:F, ExternalData!$F333, G:G, "&lt;="&amp;ExternalData!$G333)</f>
        <v>21280</v>
      </c>
      <c r="K333" s="32">
        <f>SUMIFS(I:I, D:D, ExternalData!$D333, E:E, ExternalData!$E333, F:F, ExternalData!$F333, G:G, "&lt;="&amp;ExternalData!$G333)</f>
        <v>155290</v>
      </c>
      <c r="L333" s="31">
        <f>ExternalData!$J333 + SUMIFS(H:H, D:D, ExternalData!$D333, E:E, ExternalData!$E333, F:F, ExternalData!$F333-1, G:G, "&gt;"&amp;ExternalData!$G333)</f>
        <v>52800</v>
      </c>
      <c r="M333" s="33">
        <f>ExternalData!$K333 + SUMIFS(I:I, D:D, ExternalData!$D333, E:E, ExternalData!$E333, F:F, ExternalData!$F333-1, G:G, "&gt;"&amp;ExternalData!$G333)</f>
        <v>353370</v>
      </c>
    </row>
    <row r="334" spans="1:13" x14ac:dyDescent="0.25">
      <c r="A334" s="24" t="s">
        <v>9</v>
      </c>
      <c r="B334" s="25" t="s">
        <v>10</v>
      </c>
      <c r="C334" s="25" t="s">
        <v>16</v>
      </c>
      <c r="D334" s="25" t="s">
        <v>17</v>
      </c>
      <c r="E334" s="25" t="s">
        <v>15</v>
      </c>
      <c r="F334" s="25">
        <v>2019</v>
      </c>
      <c r="G334" s="25">
        <v>6</v>
      </c>
      <c r="H334" s="25">
        <v>3190</v>
      </c>
      <c r="I334" s="26">
        <v>23340</v>
      </c>
      <c r="J334" s="26">
        <f>SUMIFS(H:H, D:D, ExternalData!$D334, E:E, ExternalData!$E334, F:F, ExternalData!$F334, G:G, "&lt;="&amp;ExternalData!$G334)</f>
        <v>24470</v>
      </c>
      <c r="K334" s="27">
        <f>SUMIFS(I:I, D:D, ExternalData!$D334, E:E, ExternalData!$E334, F:F, ExternalData!$F334, G:G, "&lt;="&amp;ExternalData!$G334)</f>
        <v>178630</v>
      </c>
      <c r="L334" s="26">
        <f>ExternalData!$J334 + SUMIFS(H:H, D:D, ExternalData!$D334, E:E, ExternalData!$E334, F:F, ExternalData!$F334-1, G:G, "&gt;"&amp;ExternalData!$G334)</f>
        <v>50710</v>
      </c>
      <c r="M334" s="28">
        <f>ExternalData!$K334 + SUMIFS(I:I, D:D, ExternalData!$D334, E:E, ExternalData!$E334, F:F, ExternalData!$F334-1, G:G, "&gt;"&amp;ExternalData!$G334)</f>
        <v>343940</v>
      </c>
    </row>
    <row r="335" spans="1:13" x14ac:dyDescent="0.25">
      <c r="A335" s="29" t="s">
        <v>9</v>
      </c>
      <c r="B335" s="30" t="s">
        <v>10</v>
      </c>
      <c r="C335" s="30" t="s">
        <v>16</v>
      </c>
      <c r="D335" s="30" t="s">
        <v>17</v>
      </c>
      <c r="E335" s="30" t="s">
        <v>15</v>
      </c>
      <c r="F335" s="30">
        <v>2019</v>
      </c>
      <c r="G335" s="30">
        <v>7</v>
      </c>
      <c r="H335" s="30">
        <v>4230</v>
      </c>
      <c r="I335" s="31">
        <v>30890</v>
      </c>
      <c r="J335" s="31">
        <f>SUMIFS(H:H, D:D, ExternalData!$D335, E:E, ExternalData!$E335, F:F, ExternalData!$F335, G:G, "&lt;="&amp;ExternalData!$G335)</f>
        <v>28700</v>
      </c>
      <c r="K335" s="32">
        <f>SUMIFS(I:I, D:D, ExternalData!$D335, E:E, ExternalData!$E335, F:F, ExternalData!$F335, G:G, "&lt;="&amp;ExternalData!$G335)</f>
        <v>209520</v>
      </c>
      <c r="L335" s="31">
        <f>ExternalData!$J335 + SUMIFS(H:H, D:D, ExternalData!$D335, E:E, ExternalData!$E335, F:F, ExternalData!$F335-1, G:G, "&gt;"&amp;ExternalData!$G335)</f>
        <v>50670</v>
      </c>
      <c r="M335" s="33">
        <f>ExternalData!$K335 + SUMIFS(I:I, D:D, ExternalData!$D335, E:E, ExternalData!$E335, F:F, ExternalData!$F335-1, G:G, "&gt;"&amp;ExternalData!$G335)</f>
        <v>348330</v>
      </c>
    </row>
    <row r="336" spans="1:13" x14ac:dyDescent="0.25">
      <c r="A336" s="24" t="s">
        <v>9</v>
      </c>
      <c r="B336" s="25" t="s">
        <v>10</v>
      </c>
      <c r="C336" s="25" t="s">
        <v>16</v>
      </c>
      <c r="D336" s="25" t="s">
        <v>17</v>
      </c>
      <c r="E336" s="25" t="s">
        <v>15</v>
      </c>
      <c r="F336" s="25">
        <v>2019</v>
      </c>
      <c r="G336" s="25">
        <v>8</v>
      </c>
      <c r="H336" s="25">
        <v>3880</v>
      </c>
      <c r="I336" s="26">
        <v>28340</v>
      </c>
      <c r="J336" s="26">
        <f>SUMIFS(H:H, D:D, ExternalData!$D336, E:E, ExternalData!$E336, F:F, ExternalData!$F336, G:G, "&lt;="&amp;ExternalData!$G336)</f>
        <v>32580</v>
      </c>
      <c r="K336" s="27">
        <f>SUMIFS(I:I, D:D, ExternalData!$D336, E:E, ExternalData!$E336, F:F, ExternalData!$F336, G:G, "&lt;="&amp;ExternalData!$G336)</f>
        <v>237860</v>
      </c>
      <c r="L336" s="26">
        <f>ExternalData!$J336 + SUMIFS(H:H, D:D, ExternalData!$D336, E:E, ExternalData!$E336, F:F, ExternalData!$F336-1, G:G, "&gt;"&amp;ExternalData!$G336)</f>
        <v>50250</v>
      </c>
      <c r="M336" s="28">
        <f>ExternalData!$K336 + SUMIFS(I:I, D:D, ExternalData!$D336, E:E, ExternalData!$E336, F:F, ExternalData!$F336-1, G:G, "&gt;"&amp;ExternalData!$G336)</f>
        <v>350000</v>
      </c>
    </row>
    <row r="337" spans="1:13" x14ac:dyDescent="0.25">
      <c r="A337" s="29" t="s">
        <v>9</v>
      </c>
      <c r="B337" s="30" t="s">
        <v>10</v>
      </c>
      <c r="C337" s="30" t="s">
        <v>16</v>
      </c>
      <c r="D337" s="30" t="s">
        <v>17</v>
      </c>
      <c r="E337" s="30" t="s">
        <v>15</v>
      </c>
      <c r="F337" s="30">
        <v>2019</v>
      </c>
      <c r="G337" s="30">
        <v>9</v>
      </c>
      <c r="H337" s="30">
        <v>3320</v>
      </c>
      <c r="I337" s="31">
        <v>24210</v>
      </c>
      <c r="J337" s="31">
        <f>SUMIFS(H:H, D:D, ExternalData!$D337, E:E, ExternalData!$E337, F:F, ExternalData!$F337, G:G, "&lt;="&amp;ExternalData!$G337)</f>
        <v>35900</v>
      </c>
      <c r="K337" s="32">
        <f>SUMIFS(I:I, D:D, ExternalData!$D337, E:E, ExternalData!$E337, F:F, ExternalData!$F337, G:G, "&lt;="&amp;ExternalData!$G337)</f>
        <v>262070</v>
      </c>
      <c r="L337" s="31">
        <f>ExternalData!$J337 + SUMIFS(H:H, D:D, ExternalData!$D337, E:E, ExternalData!$E337, F:F, ExternalData!$F337-1, G:G, "&gt;"&amp;ExternalData!$G337)</f>
        <v>50460</v>
      </c>
      <c r="M337" s="33">
        <f>ExternalData!$K337 + SUMIFS(I:I, D:D, ExternalData!$D337, E:E, ExternalData!$E337, F:F, ExternalData!$F337-1, G:G, "&gt;"&amp;ExternalData!$G337)</f>
        <v>354930</v>
      </c>
    </row>
    <row r="338" spans="1:13" x14ac:dyDescent="0.25">
      <c r="A338" s="24" t="s">
        <v>9</v>
      </c>
      <c r="B338" s="25" t="s">
        <v>10</v>
      </c>
      <c r="C338" s="25" t="s">
        <v>16</v>
      </c>
      <c r="D338" s="25" t="s">
        <v>17</v>
      </c>
      <c r="E338" s="25" t="s">
        <v>15</v>
      </c>
      <c r="F338" s="25">
        <v>2019</v>
      </c>
      <c r="G338" s="25">
        <v>10</v>
      </c>
      <c r="H338" s="25">
        <v>3710</v>
      </c>
      <c r="I338" s="26">
        <v>27080</v>
      </c>
      <c r="J338" s="26">
        <f>SUMIFS(H:H, D:D, ExternalData!$D338, E:E, ExternalData!$E338, F:F, ExternalData!$F338, G:G, "&lt;="&amp;ExternalData!$G338)</f>
        <v>39610</v>
      </c>
      <c r="K338" s="27">
        <f>SUMIFS(I:I, D:D, ExternalData!$D338, E:E, ExternalData!$E338, F:F, ExternalData!$F338, G:G, "&lt;="&amp;ExternalData!$G338)</f>
        <v>289150</v>
      </c>
      <c r="L338" s="26">
        <f>ExternalData!$J338 + SUMIFS(H:H, D:D, ExternalData!$D338, E:E, ExternalData!$E338, F:F, ExternalData!$F338-1, G:G, "&gt;"&amp;ExternalData!$G338)</f>
        <v>49500</v>
      </c>
      <c r="M338" s="28">
        <f>ExternalData!$K338 + SUMIFS(I:I, D:D, ExternalData!$D338, E:E, ExternalData!$E338, F:F, ExternalData!$F338-1, G:G, "&gt;"&amp;ExternalData!$G338)</f>
        <v>353070</v>
      </c>
    </row>
    <row r="339" spans="1:13" x14ac:dyDescent="0.25">
      <c r="A339" s="29" t="s">
        <v>9</v>
      </c>
      <c r="B339" s="30" t="s">
        <v>10</v>
      </c>
      <c r="C339" s="30" t="s">
        <v>16</v>
      </c>
      <c r="D339" s="30" t="s">
        <v>17</v>
      </c>
      <c r="E339" s="30" t="s">
        <v>15</v>
      </c>
      <c r="F339" s="30">
        <v>2019</v>
      </c>
      <c r="G339" s="30">
        <v>11</v>
      </c>
      <c r="H339" s="30">
        <v>3040</v>
      </c>
      <c r="I339" s="31">
        <v>22150</v>
      </c>
      <c r="J339" s="31">
        <f>SUMIFS(H:H, D:D, ExternalData!$D339, E:E, ExternalData!$E339, F:F, ExternalData!$F339, G:G, "&lt;="&amp;ExternalData!$G339)</f>
        <v>42650</v>
      </c>
      <c r="K339" s="32">
        <f>SUMIFS(I:I, D:D, ExternalData!$D339, E:E, ExternalData!$E339, F:F, ExternalData!$F339, G:G, "&lt;="&amp;ExternalData!$G339)</f>
        <v>311300</v>
      </c>
      <c r="L339" s="31">
        <f>ExternalData!$J339 + SUMIFS(H:H, D:D, ExternalData!$D339, E:E, ExternalData!$E339, F:F, ExternalData!$F339-1, G:G, "&gt;"&amp;ExternalData!$G339)</f>
        <v>47480</v>
      </c>
      <c r="M339" s="33">
        <f>ExternalData!$K339 + SUMIFS(I:I, D:D, ExternalData!$D339, E:E, ExternalData!$E339, F:F, ExternalData!$F339-1, G:G, "&gt;"&amp;ExternalData!$G339)</f>
        <v>343840</v>
      </c>
    </row>
    <row r="340" spans="1:13" x14ac:dyDescent="0.25">
      <c r="A340" s="24" t="s">
        <v>9</v>
      </c>
      <c r="B340" s="25" t="s">
        <v>10</v>
      </c>
      <c r="C340" s="25" t="s">
        <v>16</v>
      </c>
      <c r="D340" s="25" t="s">
        <v>17</v>
      </c>
      <c r="E340" s="25" t="s">
        <v>15</v>
      </c>
      <c r="F340" s="25">
        <v>2019</v>
      </c>
      <c r="G340" s="25">
        <v>12</v>
      </c>
      <c r="H340" s="25">
        <v>3800</v>
      </c>
      <c r="I340" s="26">
        <v>27710</v>
      </c>
      <c r="J340" s="26">
        <f>SUMIFS(H:H, D:D, ExternalData!$D340, E:E, ExternalData!$E340, F:F, ExternalData!$F340, G:G, "&lt;="&amp;ExternalData!$G340)</f>
        <v>46450</v>
      </c>
      <c r="K340" s="27">
        <f>SUMIFS(I:I, D:D, ExternalData!$D340, E:E, ExternalData!$E340, F:F, ExternalData!$F340, G:G, "&lt;="&amp;ExternalData!$G340)</f>
        <v>339010</v>
      </c>
      <c r="L340" s="26">
        <f>ExternalData!$J340 + SUMIFS(H:H, D:D, ExternalData!$D340, E:E, ExternalData!$E340, F:F, ExternalData!$F340-1, G:G, "&gt;"&amp;ExternalData!$G340)</f>
        <v>46450</v>
      </c>
      <c r="M340" s="28">
        <f>ExternalData!$K340 + SUMIFS(I:I, D:D, ExternalData!$D340, E:E, ExternalData!$E340, F:F, ExternalData!$F340-1, G:G, "&gt;"&amp;ExternalData!$G340)</f>
        <v>339010</v>
      </c>
    </row>
    <row r="341" spans="1:13" x14ac:dyDescent="0.25">
      <c r="A341" s="29" t="s">
        <v>9</v>
      </c>
      <c r="B341" s="30" t="s">
        <v>10</v>
      </c>
      <c r="C341" s="30" t="s">
        <v>16</v>
      </c>
      <c r="D341" s="30" t="s">
        <v>17</v>
      </c>
      <c r="E341" s="30" t="s">
        <v>15</v>
      </c>
      <c r="F341" s="30">
        <v>2020</v>
      </c>
      <c r="G341" s="30">
        <v>1</v>
      </c>
      <c r="H341" s="30">
        <v>4140</v>
      </c>
      <c r="I341" s="31">
        <v>30190</v>
      </c>
      <c r="J341" s="31">
        <f>SUMIFS(H:H, D:D, ExternalData!$D341, E:E, ExternalData!$E341, F:F, ExternalData!$F341, G:G, "&lt;="&amp;ExternalData!$G341)</f>
        <v>4140</v>
      </c>
      <c r="K341" s="32">
        <f>SUMIFS(I:I, D:D, ExternalData!$D341, E:E, ExternalData!$E341, F:F, ExternalData!$F341, G:G, "&lt;="&amp;ExternalData!$G341)</f>
        <v>30190</v>
      </c>
      <c r="L341" s="31">
        <f>ExternalData!$J341 + SUMIFS(H:H, D:D, ExternalData!$D341, E:E, ExternalData!$E341, F:F, ExternalData!$F341-1, G:G, "&gt;"&amp;ExternalData!$G341)</f>
        <v>46230</v>
      </c>
      <c r="M341" s="33">
        <f>ExternalData!$K341 + SUMIFS(I:I, D:D, ExternalData!$D341, E:E, ExternalData!$E341, F:F, ExternalData!$F341-1, G:G, "&gt;"&amp;ExternalData!$G341)</f>
        <v>337330</v>
      </c>
    </row>
    <row r="342" spans="1:13" x14ac:dyDescent="0.25">
      <c r="A342" s="24" t="s">
        <v>9</v>
      </c>
      <c r="B342" s="25" t="s">
        <v>10</v>
      </c>
      <c r="C342" s="25" t="s">
        <v>16</v>
      </c>
      <c r="D342" s="25" t="s">
        <v>17</v>
      </c>
      <c r="E342" s="25" t="s">
        <v>15</v>
      </c>
      <c r="F342" s="25">
        <v>2020</v>
      </c>
      <c r="G342" s="25">
        <v>2</v>
      </c>
      <c r="H342" s="25">
        <v>3370</v>
      </c>
      <c r="I342" s="26">
        <v>24590</v>
      </c>
      <c r="J342" s="26">
        <f>SUMIFS(H:H, D:D, ExternalData!$D342, E:E, ExternalData!$E342, F:F, ExternalData!$F342, G:G, "&lt;="&amp;ExternalData!$G342)</f>
        <v>7510</v>
      </c>
      <c r="K342" s="27">
        <f>SUMIFS(I:I, D:D, ExternalData!$D342, E:E, ExternalData!$E342, F:F, ExternalData!$F342, G:G, "&lt;="&amp;ExternalData!$G342)</f>
        <v>54780</v>
      </c>
      <c r="L342" s="26">
        <f>ExternalData!$J342 + SUMIFS(H:H, D:D, ExternalData!$D342, E:E, ExternalData!$E342, F:F, ExternalData!$F342-1, G:G, "&gt;"&amp;ExternalData!$G342)</f>
        <v>46290</v>
      </c>
      <c r="M342" s="28">
        <f>ExternalData!$K342 + SUMIFS(I:I, D:D, ExternalData!$D342, E:E, ExternalData!$E342, F:F, ExternalData!$F342-1, G:G, "&gt;"&amp;ExternalData!$G342)</f>
        <v>337800</v>
      </c>
    </row>
    <row r="343" spans="1:13" x14ac:dyDescent="0.25">
      <c r="A343" s="29" t="s">
        <v>9</v>
      </c>
      <c r="B343" s="30" t="s">
        <v>10</v>
      </c>
      <c r="C343" s="30" t="s">
        <v>16</v>
      </c>
      <c r="D343" s="30" t="s">
        <v>17</v>
      </c>
      <c r="E343" s="30" t="s">
        <v>15</v>
      </c>
      <c r="F343" s="30">
        <v>2020</v>
      </c>
      <c r="G343" s="30">
        <v>3</v>
      </c>
      <c r="H343" s="30">
        <v>3850</v>
      </c>
      <c r="I343" s="31">
        <v>28040</v>
      </c>
      <c r="J343" s="31">
        <f>SUMIFS(H:H, D:D, ExternalData!$D343, E:E, ExternalData!$E343, F:F, ExternalData!$F343, G:G, "&lt;="&amp;ExternalData!$G343)</f>
        <v>11360</v>
      </c>
      <c r="K343" s="32">
        <f>SUMIFS(I:I, D:D, ExternalData!$D343, E:E, ExternalData!$E343, F:F, ExternalData!$F343, G:G, "&lt;="&amp;ExternalData!$G343)</f>
        <v>82820</v>
      </c>
      <c r="L343" s="31">
        <f>ExternalData!$J343 + SUMIFS(H:H, D:D, ExternalData!$D343, E:E, ExternalData!$E343, F:F, ExternalData!$F343-1, G:G, "&gt;"&amp;ExternalData!$G343)</f>
        <v>45110</v>
      </c>
      <c r="M343" s="33">
        <f>ExternalData!$K343 + SUMIFS(I:I, D:D, ExternalData!$D343, E:E, ExternalData!$E343, F:F, ExternalData!$F343-1, G:G, "&gt;"&amp;ExternalData!$G343)</f>
        <v>329140</v>
      </c>
    </row>
    <row r="344" spans="1:13" x14ac:dyDescent="0.25">
      <c r="A344" s="24" t="s">
        <v>9</v>
      </c>
      <c r="B344" s="25" t="s">
        <v>10</v>
      </c>
      <c r="C344" s="25" t="s">
        <v>16</v>
      </c>
      <c r="D344" s="25" t="s">
        <v>17</v>
      </c>
      <c r="E344" s="25" t="s">
        <v>15</v>
      </c>
      <c r="F344" s="25">
        <v>2020</v>
      </c>
      <c r="G344" s="25">
        <v>4</v>
      </c>
      <c r="H344" s="25">
        <v>6280</v>
      </c>
      <c r="I344" s="26">
        <v>45820</v>
      </c>
      <c r="J344" s="26">
        <f>SUMIFS(H:H, D:D, ExternalData!$D344, E:E, ExternalData!$E344, F:F, ExternalData!$F344, G:G, "&lt;="&amp;ExternalData!$G344)</f>
        <v>17640</v>
      </c>
      <c r="K344" s="27">
        <f>SUMIFS(I:I, D:D, ExternalData!$D344, E:E, ExternalData!$E344, F:F, ExternalData!$F344, G:G, "&lt;="&amp;ExternalData!$G344)</f>
        <v>128640</v>
      </c>
      <c r="L344" s="26">
        <f>ExternalData!$J344 + SUMIFS(H:H, D:D, ExternalData!$D344, E:E, ExternalData!$E344, F:F, ExternalData!$F344-1, G:G, "&gt;"&amp;ExternalData!$G344)</f>
        <v>47160</v>
      </c>
      <c r="M344" s="28">
        <f>ExternalData!$K344 + SUMIFS(I:I, D:D, ExternalData!$D344, E:E, ExternalData!$E344, F:F, ExternalData!$F344-1, G:G, "&gt;"&amp;ExternalData!$G344)</f>
        <v>344100</v>
      </c>
    </row>
    <row r="345" spans="1:13" x14ac:dyDescent="0.25">
      <c r="A345" s="29" t="s">
        <v>9</v>
      </c>
      <c r="B345" s="30" t="s">
        <v>10</v>
      </c>
      <c r="C345" s="30" t="s">
        <v>16</v>
      </c>
      <c r="D345" s="30" t="s">
        <v>17</v>
      </c>
      <c r="E345" s="30" t="s">
        <v>15</v>
      </c>
      <c r="F345" s="30">
        <v>2020</v>
      </c>
      <c r="G345" s="30">
        <v>5</v>
      </c>
      <c r="H345" s="30">
        <v>2610</v>
      </c>
      <c r="I345" s="31">
        <v>19090</v>
      </c>
      <c r="J345" s="31">
        <f>SUMIFS(H:H, D:D, ExternalData!$D345, E:E, ExternalData!$E345, F:F, ExternalData!$F345, G:G, "&lt;="&amp;ExternalData!$G345)</f>
        <v>20250</v>
      </c>
      <c r="K345" s="32">
        <f>SUMIFS(I:I, D:D, ExternalData!$D345, E:E, ExternalData!$E345, F:F, ExternalData!$F345, G:G, "&lt;="&amp;ExternalData!$G345)</f>
        <v>147730</v>
      </c>
      <c r="L345" s="31">
        <f>ExternalData!$J345 + SUMIFS(H:H, D:D, ExternalData!$D345, E:E, ExternalData!$E345, F:F, ExternalData!$F345-1, G:G, "&gt;"&amp;ExternalData!$G345)</f>
        <v>45420</v>
      </c>
      <c r="M345" s="33">
        <f>ExternalData!$K345 + SUMIFS(I:I, D:D, ExternalData!$D345, E:E, ExternalData!$E345, F:F, ExternalData!$F345-1, G:G, "&gt;"&amp;ExternalData!$G345)</f>
        <v>331450</v>
      </c>
    </row>
    <row r="346" spans="1:13" x14ac:dyDescent="0.25">
      <c r="A346" s="24" t="s">
        <v>9</v>
      </c>
      <c r="B346" s="25" t="s">
        <v>10</v>
      </c>
      <c r="C346" s="25" t="s">
        <v>16</v>
      </c>
      <c r="D346" s="25" t="s">
        <v>17</v>
      </c>
      <c r="E346" s="25" t="s">
        <v>15</v>
      </c>
      <c r="F346" s="25">
        <v>2020</v>
      </c>
      <c r="G346" s="25">
        <v>6</v>
      </c>
      <c r="H346" s="25">
        <v>3240</v>
      </c>
      <c r="I346" s="26">
        <v>23630</v>
      </c>
      <c r="J346" s="26">
        <f>SUMIFS(H:H, D:D, ExternalData!$D346, E:E, ExternalData!$E346, F:F, ExternalData!$F346, G:G, "&lt;="&amp;ExternalData!$G346)</f>
        <v>23490</v>
      </c>
      <c r="K346" s="27">
        <f>SUMIFS(I:I, D:D, ExternalData!$D346, E:E, ExternalData!$E346, F:F, ExternalData!$F346, G:G, "&lt;="&amp;ExternalData!$G346)</f>
        <v>171360</v>
      </c>
      <c r="L346" s="26">
        <f>ExternalData!$J346 + SUMIFS(H:H, D:D, ExternalData!$D346, E:E, ExternalData!$E346, F:F, ExternalData!$F346-1, G:G, "&gt;"&amp;ExternalData!$G346)</f>
        <v>45470</v>
      </c>
      <c r="M346" s="28">
        <f>ExternalData!$K346 + SUMIFS(I:I, D:D, ExternalData!$D346, E:E, ExternalData!$E346, F:F, ExternalData!$F346-1, G:G, "&gt;"&amp;ExternalData!$G346)</f>
        <v>331740</v>
      </c>
    </row>
    <row r="347" spans="1:13" x14ac:dyDescent="0.25">
      <c r="A347" s="29" t="s">
        <v>9</v>
      </c>
      <c r="B347" s="30" t="s">
        <v>10</v>
      </c>
      <c r="C347" s="30" t="s">
        <v>16</v>
      </c>
      <c r="D347" s="30" t="s">
        <v>17</v>
      </c>
      <c r="E347" s="30" t="s">
        <v>15</v>
      </c>
      <c r="F347" s="30">
        <v>2020</v>
      </c>
      <c r="G347" s="30">
        <v>7</v>
      </c>
      <c r="H347" s="30">
        <v>3960</v>
      </c>
      <c r="I347" s="31">
        <v>28880</v>
      </c>
      <c r="J347" s="31">
        <f>SUMIFS(H:H, D:D, ExternalData!$D347, E:E, ExternalData!$E347, F:F, ExternalData!$F347, G:G, "&lt;="&amp;ExternalData!$G347)</f>
        <v>27450</v>
      </c>
      <c r="K347" s="32">
        <f>SUMIFS(I:I, D:D, ExternalData!$D347, E:E, ExternalData!$E347, F:F, ExternalData!$F347, G:G, "&lt;="&amp;ExternalData!$G347)</f>
        <v>200240</v>
      </c>
      <c r="L347" s="31">
        <f>ExternalData!$J347 + SUMIFS(H:H, D:D, ExternalData!$D347, E:E, ExternalData!$E347, F:F, ExternalData!$F347-1, G:G, "&gt;"&amp;ExternalData!$G347)</f>
        <v>45200</v>
      </c>
      <c r="M347" s="33">
        <f>ExternalData!$K347 + SUMIFS(I:I, D:D, ExternalData!$D347, E:E, ExternalData!$E347, F:F, ExternalData!$F347-1, G:G, "&gt;"&amp;ExternalData!$G347)</f>
        <v>329730</v>
      </c>
    </row>
    <row r="348" spans="1:13" x14ac:dyDescent="0.25">
      <c r="A348" s="24" t="s">
        <v>9</v>
      </c>
      <c r="B348" s="25" t="s">
        <v>10</v>
      </c>
      <c r="C348" s="25" t="s">
        <v>16</v>
      </c>
      <c r="D348" s="25" t="s">
        <v>17</v>
      </c>
      <c r="E348" s="25" t="s">
        <v>15</v>
      </c>
      <c r="F348" s="25">
        <v>2020</v>
      </c>
      <c r="G348" s="25">
        <v>8</v>
      </c>
      <c r="H348" s="25">
        <v>2940</v>
      </c>
      <c r="I348" s="26">
        <v>21430</v>
      </c>
      <c r="J348" s="26">
        <f>SUMIFS(H:H, D:D, ExternalData!$D348, E:E, ExternalData!$E348, F:F, ExternalData!$F348, G:G, "&lt;="&amp;ExternalData!$G348)</f>
        <v>30390</v>
      </c>
      <c r="K348" s="27">
        <f>SUMIFS(I:I, D:D, ExternalData!$D348, E:E, ExternalData!$E348, F:F, ExternalData!$F348, G:G, "&lt;="&amp;ExternalData!$G348)</f>
        <v>221670</v>
      </c>
      <c r="L348" s="26">
        <f>ExternalData!$J348 + SUMIFS(H:H, D:D, ExternalData!$D348, E:E, ExternalData!$E348, F:F, ExternalData!$F348-1, G:G, "&gt;"&amp;ExternalData!$G348)</f>
        <v>44260</v>
      </c>
      <c r="M348" s="28">
        <f>ExternalData!$K348 + SUMIFS(I:I, D:D, ExternalData!$D348, E:E, ExternalData!$E348, F:F, ExternalData!$F348-1, G:G, "&gt;"&amp;ExternalData!$G348)</f>
        <v>322820</v>
      </c>
    </row>
    <row r="349" spans="1:13" x14ac:dyDescent="0.25">
      <c r="A349" s="29" t="s">
        <v>9</v>
      </c>
      <c r="B349" s="30" t="s">
        <v>10</v>
      </c>
      <c r="C349" s="30" t="s">
        <v>16</v>
      </c>
      <c r="D349" s="30" t="s">
        <v>17</v>
      </c>
      <c r="E349" s="30" t="s">
        <v>15</v>
      </c>
      <c r="F349" s="30">
        <v>2020</v>
      </c>
      <c r="G349" s="30">
        <v>9</v>
      </c>
      <c r="H349" s="30">
        <v>3120</v>
      </c>
      <c r="I349" s="31">
        <v>22750</v>
      </c>
      <c r="J349" s="31">
        <f>SUMIFS(H:H, D:D, ExternalData!$D349, E:E, ExternalData!$E349, F:F, ExternalData!$F349, G:G, "&lt;="&amp;ExternalData!$G349)</f>
        <v>33510</v>
      </c>
      <c r="K349" s="32">
        <f>SUMIFS(I:I, D:D, ExternalData!$D349, E:E, ExternalData!$E349, F:F, ExternalData!$F349, G:G, "&lt;="&amp;ExternalData!$G349)</f>
        <v>244420</v>
      </c>
      <c r="L349" s="31">
        <f>ExternalData!$J349 + SUMIFS(H:H, D:D, ExternalData!$D349, E:E, ExternalData!$E349, F:F, ExternalData!$F349-1, G:G, "&gt;"&amp;ExternalData!$G349)</f>
        <v>44060</v>
      </c>
      <c r="M349" s="33">
        <f>ExternalData!$K349 + SUMIFS(I:I, D:D, ExternalData!$D349, E:E, ExternalData!$E349, F:F, ExternalData!$F349-1, G:G, "&gt;"&amp;ExternalData!$G349)</f>
        <v>321360</v>
      </c>
    </row>
    <row r="350" spans="1:13" x14ac:dyDescent="0.25">
      <c r="A350" s="24" t="s">
        <v>9</v>
      </c>
      <c r="B350" s="25" t="s">
        <v>10</v>
      </c>
      <c r="C350" s="25" t="s">
        <v>16</v>
      </c>
      <c r="D350" s="25" t="s">
        <v>17</v>
      </c>
      <c r="E350" s="25" t="s">
        <v>15</v>
      </c>
      <c r="F350" s="25">
        <v>2020</v>
      </c>
      <c r="G350" s="25">
        <v>10</v>
      </c>
      <c r="H350" s="25">
        <v>4440</v>
      </c>
      <c r="I350" s="26">
        <v>32430</v>
      </c>
      <c r="J350" s="26">
        <f>SUMIFS(H:H, D:D, ExternalData!$D350, E:E, ExternalData!$E350, F:F, ExternalData!$F350, G:G, "&lt;="&amp;ExternalData!$G350)</f>
        <v>37950</v>
      </c>
      <c r="K350" s="27">
        <f>SUMIFS(I:I, D:D, ExternalData!$D350, E:E, ExternalData!$E350, F:F, ExternalData!$F350, G:G, "&lt;="&amp;ExternalData!$G350)</f>
        <v>276850</v>
      </c>
      <c r="L350" s="26">
        <f>ExternalData!$J350 + SUMIFS(H:H, D:D, ExternalData!$D350, E:E, ExternalData!$E350, F:F, ExternalData!$F350-1, G:G, "&gt;"&amp;ExternalData!$G350)</f>
        <v>44790</v>
      </c>
      <c r="M350" s="28">
        <f>ExternalData!$K350 + SUMIFS(I:I, D:D, ExternalData!$D350, E:E, ExternalData!$E350, F:F, ExternalData!$F350-1, G:G, "&gt;"&amp;ExternalData!$G350)</f>
        <v>326710</v>
      </c>
    </row>
    <row r="351" spans="1:13" x14ac:dyDescent="0.25">
      <c r="A351" s="29" t="s">
        <v>9</v>
      </c>
      <c r="B351" s="30" t="s">
        <v>10</v>
      </c>
      <c r="C351" s="30" t="s">
        <v>16</v>
      </c>
      <c r="D351" s="30" t="s">
        <v>17</v>
      </c>
      <c r="E351" s="30" t="s">
        <v>15</v>
      </c>
      <c r="F351" s="30">
        <v>2020</v>
      </c>
      <c r="G351" s="30">
        <v>11</v>
      </c>
      <c r="H351" s="30">
        <v>3520</v>
      </c>
      <c r="I351" s="31">
        <v>25730</v>
      </c>
      <c r="J351" s="31">
        <f>SUMIFS(H:H, D:D, ExternalData!$D351, E:E, ExternalData!$E351, F:F, ExternalData!$F351, G:G, "&lt;="&amp;ExternalData!$G351)</f>
        <v>41470</v>
      </c>
      <c r="K351" s="32">
        <f>SUMIFS(I:I, D:D, ExternalData!$D351, E:E, ExternalData!$E351, F:F, ExternalData!$F351, G:G, "&lt;="&amp;ExternalData!$G351)</f>
        <v>302580</v>
      </c>
      <c r="L351" s="31">
        <f>ExternalData!$J351 + SUMIFS(H:H, D:D, ExternalData!$D351, E:E, ExternalData!$E351, F:F, ExternalData!$F351-1, G:G, "&gt;"&amp;ExternalData!$G351)</f>
        <v>45270</v>
      </c>
      <c r="M351" s="33">
        <f>ExternalData!$K351 + SUMIFS(I:I, D:D, ExternalData!$D351, E:E, ExternalData!$E351, F:F, ExternalData!$F351-1, G:G, "&gt;"&amp;ExternalData!$G351)</f>
        <v>330290</v>
      </c>
    </row>
    <row r="352" spans="1:13" x14ac:dyDescent="0.25">
      <c r="A352" s="24" t="s">
        <v>9</v>
      </c>
      <c r="B352" s="25" t="s">
        <v>10</v>
      </c>
      <c r="C352" s="25" t="s">
        <v>16</v>
      </c>
      <c r="D352" s="25" t="s">
        <v>17</v>
      </c>
      <c r="E352" s="25" t="s">
        <v>15</v>
      </c>
      <c r="F352" s="25">
        <v>2020</v>
      </c>
      <c r="G352" s="25">
        <v>12</v>
      </c>
      <c r="H352" s="25">
        <v>3160</v>
      </c>
      <c r="I352" s="26">
        <v>23090</v>
      </c>
      <c r="J352" s="26">
        <f>SUMIFS(H:H, D:D, ExternalData!$D352, E:E, ExternalData!$E352, F:F, ExternalData!$F352, G:G, "&lt;="&amp;ExternalData!$G352)</f>
        <v>44630</v>
      </c>
      <c r="K352" s="27">
        <f>SUMIFS(I:I, D:D, ExternalData!$D352, E:E, ExternalData!$E352, F:F, ExternalData!$F352, G:G, "&lt;="&amp;ExternalData!$G352)</f>
        <v>325670</v>
      </c>
      <c r="L352" s="26">
        <f>ExternalData!$J352 + SUMIFS(H:H, D:D, ExternalData!$D352, E:E, ExternalData!$E352, F:F, ExternalData!$F352-1, G:G, "&gt;"&amp;ExternalData!$G352)</f>
        <v>44630</v>
      </c>
      <c r="M352" s="28">
        <f>ExternalData!$K352 + SUMIFS(I:I, D:D, ExternalData!$D352, E:E, ExternalData!$E352, F:F, ExternalData!$F352-1, G:G, "&gt;"&amp;ExternalData!$G352)</f>
        <v>325670</v>
      </c>
    </row>
    <row r="353" spans="1:13" x14ac:dyDescent="0.25">
      <c r="A353" s="29" t="s">
        <v>9</v>
      </c>
      <c r="B353" s="30" t="s">
        <v>10</v>
      </c>
      <c r="C353" s="30" t="s">
        <v>16</v>
      </c>
      <c r="D353" s="30" t="s">
        <v>17</v>
      </c>
      <c r="E353" s="30" t="s">
        <v>15</v>
      </c>
      <c r="F353" s="30">
        <v>2021</v>
      </c>
      <c r="G353" s="30">
        <v>1</v>
      </c>
      <c r="H353" s="30">
        <v>3170</v>
      </c>
      <c r="I353" s="31">
        <v>23170</v>
      </c>
      <c r="J353" s="31">
        <f>SUMIFS(H:H, D:D, ExternalData!$D353, E:E, ExternalData!$E353, F:F, ExternalData!$F353, G:G, "&lt;="&amp;ExternalData!$G353)</f>
        <v>3170</v>
      </c>
      <c r="K353" s="32">
        <f>SUMIFS(I:I, D:D, ExternalData!$D353, E:E, ExternalData!$E353, F:F, ExternalData!$F353, G:G, "&lt;="&amp;ExternalData!$G353)</f>
        <v>23170</v>
      </c>
      <c r="L353" s="31">
        <f>ExternalData!$J353 + SUMIFS(H:H, D:D, ExternalData!$D353, E:E, ExternalData!$E353, F:F, ExternalData!$F353-1, G:G, "&gt;"&amp;ExternalData!$G353)</f>
        <v>43660</v>
      </c>
      <c r="M353" s="33">
        <f>ExternalData!$K353 + SUMIFS(I:I, D:D, ExternalData!$D353, E:E, ExternalData!$E353, F:F, ExternalData!$F353-1, G:G, "&gt;"&amp;ExternalData!$G353)</f>
        <v>318650</v>
      </c>
    </row>
    <row r="354" spans="1:13" x14ac:dyDescent="0.25">
      <c r="A354" s="24" t="s">
        <v>9</v>
      </c>
      <c r="B354" s="25" t="s">
        <v>10</v>
      </c>
      <c r="C354" s="25" t="s">
        <v>16</v>
      </c>
      <c r="D354" s="25" t="s">
        <v>17</v>
      </c>
      <c r="E354" s="25" t="s">
        <v>15</v>
      </c>
      <c r="F354" s="25">
        <v>2021</v>
      </c>
      <c r="G354" s="25">
        <v>2</v>
      </c>
      <c r="H354" s="25">
        <v>3480</v>
      </c>
      <c r="I354" s="26">
        <v>25410</v>
      </c>
      <c r="J354" s="26">
        <f>SUMIFS(H:H, D:D, ExternalData!$D354, E:E, ExternalData!$E354, F:F, ExternalData!$F354, G:G, "&lt;="&amp;ExternalData!$G354)</f>
        <v>6650</v>
      </c>
      <c r="K354" s="27">
        <f>SUMIFS(I:I, D:D, ExternalData!$D354, E:E, ExternalData!$E354, F:F, ExternalData!$F354, G:G, "&lt;="&amp;ExternalData!$G354)</f>
        <v>48580</v>
      </c>
      <c r="L354" s="26">
        <f>ExternalData!$J354 + SUMIFS(H:H, D:D, ExternalData!$D354, E:E, ExternalData!$E354, F:F, ExternalData!$F354-1, G:G, "&gt;"&amp;ExternalData!$G354)</f>
        <v>43770</v>
      </c>
      <c r="M354" s="28">
        <f>ExternalData!$K354 + SUMIFS(I:I, D:D, ExternalData!$D354, E:E, ExternalData!$E354, F:F, ExternalData!$F354-1, G:G, "&gt;"&amp;ExternalData!$G354)</f>
        <v>319470</v>
      </c>
    </row>
    <row r="355" spans="1:13" x14ac:dyDescent="0.25">
      <c r="A355" s="29" t="s">
        <v>9</v>
      </c>
      <c r="B355" s="30" t="s">
        <v>10</v>
      </c>
      <c r="C355" s="30" t="s">
        <v>16</v>
      </c>
      <c r="D355" s="30" t="s">
        <v>17</v>
      </c>
      <c r="E355" s="30" t="s">
        <v>15</v>
      </c>
      <c r="F355" s="30">
        <v>2021</v>
      </c>
      <c r="G355" s="30">
        <v>3</v>
      </c>
      <c r="H355" s="30">
        <v>3230</v>
      </c>
      <c r="I355" s="31">
        <v>23550</v>
      </c>
      <c r="J355" s="31">
        <f>SUMIFS(H:H, D:D, ExternalData!$D355, E:E, ExternalData!$E355, F:F, ExternalData!$F355, G:G, "&lt;="&amp;ExternalData!$G355)</f>
        <v>9880</v>
      </c>
      <c r="K355" s="32">
        <f>SUMIFS(I:I, D:D, ExternalData!$D355, E:E, ExternalData!$E355, F:F, ExternalData!$F355, G:G, "&lt;="&amp;ExternalData!$G355)</f>
        <v>72130</v>
      </c>
      <c r="L355" s="31">
        <f>ExternalData!$J355 + SUMIFS(H:H, D:D, ExternalData!$D355, E:E, ExternalData!$E355, F:F, ExternalData!$F355-1, G:G, "&gt;"&amp;ExternalData!$G355)</f>
        <v>43150</v>
      </c>
      <c r="M355" s="33">
        <f>ExternalData!$K355 + SUMIFS(I:I, D:D, ExternalData!$D355, E:E, ExternalData!$E355, F:F, ExternalData!$F355-1, G:G, "&gt;"&amp;ExternalData!$G355)</f>
        <v>314980</v>
      </c>
    </row>
    <row r="356" spans="1:13" x14ac:dyDescent="0.25">
      <c r="A356" s="24" t="s">
        <v>9</v>
      </c>
      <c r="B356" s="25" t="s">
        <v>10</v>
      </c>
      <c r="C356" s="25" t="s">
        <v>16</v>
      </c>
      <c r="D356" s="25" t="s">
        <v>17</v>
      </c>
      <c r="E356" s="25" t="s">
        <v>15</v>
      </c>
      <c r="F356" s="25">
        <v>2021</v>
      </c>
      <c r="G356" s="25">
        <v>4</v>
      </c>
      <c r="H356" s="25">
        <v>2880</v>
      </c>
      <c r="I356" s="26">
        <v>21010</v>
      </c>
      <c r="J356" s="26">
        <f>SUMIFS(H:H, D:D, ExternalData!$D356, E:E, ExternalData!$E356, F:F, ExternalData!$F356, G:G, "&lt;="&amp;ExternalData!$G356)</f>
        <v>12760</v>
      </c>
      <c r="K356" s="27">
        <f>SUMIFS(I:I, D:D, ExternalData!$D356, E:E, ExternalData!$E356, F:F, ExternalData!$F356, G:G, "&lt;="&amp;ExternalData!$G356)</f>
        <v>93140</v>
      </c>
      <c r="L356" s="26">
        <f>ExternalData!$J356 + SUMIFS(H:H, D:D, ExternalData!$D356, E:E, ExternalData!$E356, F:F, ExternalData!$F356-1, G:G, "&gt;"&amp;ExternalData!$G356)</f>
        <v>39750</v>
      </c>
      <c r="M356" s="28">
        <f>ExternalData!$K356 + SUMIFS(I:I, D:D, ExternalData!$D356, E:E, ExternalData!$E356, F:F, ExternalData!$F356-1, G:G, "&gt;"&amp;ExternalData!$G356)</f>
        <v>290170</v>
      </c>
    </row>
    <row r="357" spans="1:13" x14ac:dyDescent="0.25">
      <c r="A357" s="29" t="s">
        <v>9</v>
      </c>
      <c r="B357" s="30" t="s">
        <v>10</v>
      </c>
      <c r="C357" s="30" t="s">
        <v>16</v>
      </c>
      <c r="D357" s="30" t="s">
        <v>17</v>
      </c>
      <c r="E357" s="30" t="s">
        <v>15</v>
      </c>
      <c r="F357" s="30">
        <v>2021</v>
      </c>
      <c r="G357" s="30">
        <v>5</v>
      </c>
      <c r="H357" s="30">
        <v>2810</v>
      </c>
      <c r="I357" s="31">
        <v>20580</v>
      </c>
      <c r="J357" s="31">
        <f>SUMIFS(H:H, D:D, ExternalData!$D357, E:E, ExternalData!$E357, F:F, ExternalData!$F357, G:G, "&lt;="&amp;ExternalData!$G357)</f>
        <v>15570</v>
      </c>
      <c r="K357" s="32">
        <f>SUMIFS(I:I, D:D, ExternalData!$D357, E:E, ExternalData!$E357, F:F, ExternalData!$F357, G:G, "&lt;="&amp;ExternalData!$G357)</f>
        <v>113720</v>
      </c>
      <c r="L357" s="31">
        <f>ExternalData!$J357 + SUMIFS(H:H, D:D, ExternalData!$D357, E:E, ExternalData!$E357, F:F, ExternalData!$F357-1, G:G, "&gt;"&amp;ExternalData!$G357)</f>
        <v>39950</v>
      </c>
      <c r="M357" s="33">
        <f>ExternalData!$K357 + SUMIFS(I:I, D:D, ExternalData!$D357, E:E, ExternalData!$E357, F:F, ExternalData!$F357-1, G:G, "&gt;"&amp;ExternalData!$G357)</f>
        <v>291660</v>
      </c>
    </row>
    <row r="358" spans="1:13" x14ac:dyDescent="0.25">
      <c r="A358" s="24" t="s">
        <v>9</v>
      </c>
      <c r="B358" s="25" t="s">
        <v>10</v>
      </c>
      <c r="C358" s="25" t="s">
        <v>16</v>
      </c>
      <c r="D358" s="25" t="s">
        <v>17</v>
      </c>
      <c r="E358" s="25" t="s">
        <v>15</v>
      </c>
      <c r="F358" s="25">
        <v>2021</v>
      </c>
      <c r="G358" s="25">
        <v>6</v>
      </c>
      <c r="H358" s="25">
        <v>3760</v>
      </c>
      <c r="I358" s="26">
        <v>27430</v>
      </c>
      <c r="J358" s="26">
        <f>SUMIFS(H:H, D:D, ExternalData!$D358, E:E, ExternalData!$E358, F:F, ExternalData!$F358, G:G, "&lt;="&amp;ExternalData!$G358)</f>
        <v>19330</v>
      </c>
      <c r="K358" s="27">
        <f>SUMIFS(I:I, D:D, ExternalData!$D358, E:E, ExternalData!$E358, F:F, ExternalData!$F358, G:G, "&lt;="&amp;ExternalData!$G358)</f>
        <v>141150</v>
      </c>
      <c r="L358" s="26">
        <f>ExternalData!$J358 + SUMIFS(H:H, D:D, ExternalData!$D358, E:E, ExternalData!$E358, F:F, ExternalData!$F358-1, G:G, "&gt;"&amp;ExternalData!$G358)</f>
        <v>40470</v>
      </c>
      <c r="M358" s="28">
        <f>ExternalData!$K358 + SUMIFS(I:I, D:D, ExternalData!$D358, E:E, ExternalData!$E358, F:F, ExternalData!$F358-1, G:G, "&gt;"&amp;ExternalData!$G358)</f>
        <v>295460</v>
      </c>
    </row>
    <row r="359" spans="1:13" x14ac:dyDescent="0.25">
      <c r="A359" s="29" t="s">
        <v>9</v>
      </c>
      <c r="B359" s="30" t="s">
        <v>10</v>
      </c>
      <c r="C359" s="30" t="s">
        <v>16</v>
      </c>
      <c r="D359" s="30" t="s">
        <v>17</v>
      </c>
      <c r="E359" s="30" t="s">
        <v>15</v>
      </c>
      <c r="F359" s="30">
        <v>2021</v>
      </c>
      <c r="G359" s="30">
        <v>7</v>
      </c>
      <c r="H359" s="30">
        <v>3360</v>
      </c>
      <c r="I359" s="31">
        <v>24560</v>
      </c>
      <c r="J359" s="31">
        <f>SUMIFS(H:H, D:D, ExternalData!$D359, E:E, ExternalData!$E359, F:F, ExternalData!$F359, G:G, "&lt;="&amp;ExternalData!$G359)</f>
        <v>22690</v>
      </c>
      <c r="K359" s="32">
        <f>SUMIFS(I:I, D:D, ExternalData!$D359, E:E, ExternalData!$E359, F:F, ExternalData!$F359, G:G, "&lt;="&amp;ExternalData!$G359)</f>
        <v>165710</v>
      </c>
      <c r="L359" s="31">
        <f>ExternalData!$J359 + SUMIFS(H:H, D:D, ExternalData!$D359, E:E, ExternalData!$E359, F:F, ExternalData!$F359-1, G:G, "&gt;"&amp;ExternalData!$G359)</f>
        <v>39870</v>
      </c>
      <c r="M359" s="33">
        <f>ExternalData!$K359 + SUMIFS(I:I, D:D, ExternalData!$D359, E:E, ExternalData!$E359, F:F, ExternalData!$F359-1, G:G, "&gt;"&amp;ExternalData!$G359)</f>
        <v>291140</v>
      </c>
    </row>
    <row r="360" spans="1:13" x14ac:dyDescent="0.25">
      <c r="A360" s="24" t="s">
        <v>9</v>
      </c>
      <c r="B360" s="25" t="s">
        <v>10</v>
      </c>
      <c r="C360" s="25" t="s">
        <v>16</v>
      </c>
      <c r="D360" s="25" t="s">
        <v>17</v>
      </c>
      <c r="E360" s="25" t="s">
        <v>15</v>
      </c>
      <c r="F360" s="25">
        <v>2021</v>
      </c>
      <c r="G360" s="25">
        <v>8</v>
      </c>
      <c r="H360" s="25">
        <v>3370</v>
      </c>
      <c r="I360" s="26">
        <v>24590</v>
      </c>
      <c r="J360" s="26">
        <f>SUMIFS(H:H, D:D, ExternalData!$D360, E:E, ExternalData!$E360, F:F, ExternalData!$F360, G:G, "&lt;="&amp;ExternalData!$G360)</f>
        <v>26060</v>
      </c>
      <c r="K360" s="27">
        <f>SUMIFS(I:I, D:D, ExternalData!$D360, E:E, ExternalData!$E360, F:F, ExternalData!$F360, G:G, "&lt;="&amp;ExternalData!$G360)</f>
        <v>190300</v>
      </c>
      <c r="L360" s="26">
        <f>ExternalData!$J360 + SUMIFS(H:H, D:D, ExternalData!$D360, E:E, ExternalData!$E360, F:F, ExternalData!$F360-1, G:G, "&gt;"&amp;ExternalData!$G360)</f>
        <v>40300</v>
      </c>
      <c r="M360" s="28">
        <f>ExternalData!$K360 + SUMIFS(I:I, D:D, ExternalData!$D360, E:E, ExternalData!$E360, F:F, ExternalData!$F360-1, G:G, "&gt;"&amp;ExternalData!$G360)</f>
        <v>294300</v>
      </c>
    </row>
    <row r="361" spans="1:13" x14ac:dyDescent="0.25">
      <c r="A361" s="29" t="s">
        <v>9</v>
      </c>
      <c r="B361" s="30" t="s">
        <v>10</v>
      </c>
      <c r="C361" s="30" t="s">
        <v>16</v>
      </c>
      <c r="D361" s="30" t="s">
        <v>17</v>
      </c>
      <c r="E361" s="30" t="s">
        <v>15</v>
      </c>
      <c r="F361" s="30">
        <v>2021</v>
      </c>
      <c r="G361" s="30">
        <v>9</v>
      </c>
      <c r="H361" s="30">
        <v>2770</v>
      </c>
      <c r="I361" s="31">
        <v>20250</v>
      </c>
      <c r="J361" s="31">
        <f>SUMIFS(H:H, D:D, ExternalData!$D361, E:E, ExternalData!$E361, F:F, ExternalData!$F361, G:G, "&lt;="&amp;ExternalData!$G361)</f>
        <v>28830</v>
      </c>
      <c r="K361" s="32">
        <f>SUMIFS(I:I, D:D, ExternalData!$D361, E:E, ExternalData!$E361, F:F, ExternalData!$F361, G:G, "&lt;="&amp;ExternalData!$G361)</f>
        <v>210550</v>
      </c>
      <c r="L361" s="31">
        <f>ExternalData!$J361 + SUMIFS(H:H, D:D, ExternalData!$D361, E:E, ExternalData!$E361, F:F, ExternalData!$F361-1, G:G, "&gt;"&amp;ExternalData!$G361)</f>
        <v>39950</v>
      </c>
      <c r="M361" s="33">
        <f>ExternalData!$K361 + SUMIFS(I:I, D:D, ExternalData!$D361, E:E, ExternalData!$E361, F:F, ExternalData!$F361-1, G:G, "&gt;"&amp;ExternalData!$G361)</f>
        <v>291800</v>
      </c>
    </row>
    <row r="362" spans="1:13" x14ac:dyDescent="0.25">
      <c r="A362" s="24" t="s">
        <v>9</v>
      </c>
      <c r="B362" s="25" t="s">
        <v>10</v>
      </c>
      <c r="C362" s="25" t="s">
        <v>16</v>
      </c>
      <c r="D362" s="25" t="s">
        <v>17</v>
      </c>
      <c r="E362" s="25" t="s">
        <v>15</v>
      </c>
      <c r="F362" s="25">
        <v>2021</v>
      </c>
      <c r="G362" s="25">
        <v>10</v>
      </c>
      <c r="H362" s="25">
        <v>3110</v>
      </c>
      <c r="I362" s="26">
        <v>22700</v>
      </c>
      <c r="J362" s="26">
        <f>SUMIFS(H:H, D:D, ExternalData!$D362, E:E, ExternalData!$E362, F:F, ExternalData!$F362, G:G, "&lt;="&amp;ExternalData!$G362)</f>
        <v>31940</v>
      </c>
      <c r="K362" s="27">
        <f>SUMIFS(I:I, D:D, ExternalData!$D362, E:E, ExternalData!$E362, F:F, ExternalData!$F362, G:G, "&lt;="&amp;ExternalData!$G362)</f>
        <v>233250</v>
      </c>
      <c r="L362" s="26">
        <f>ExternalData!$J362 + SUMIFS(H:H, D:D, ExternalData!$D362, E:E, ExternalData!$E362, F:F, ExternalData!$F362-1, G:G, "&gt;"&amp;ExternalData!$G362)</f>
        <v>38620</v>
      </c>
      <c r="M362" s="28">
        <f>ExternalData!$K362 + SUMIFS(I:I, D:D, ExternalData!$D362, E:E, ExternalData!$E362, F:F, ExternalData!$F362-1, G:G, "&gt;"&amp;ExternalData!$G362)</f>
        <v>282070</v>
      </c>
    </row>
    <row r="363" spans="1:13" x14ac:dyDescent="0.25">
      <c r="A363" s="29" t="s">
        <v>9</v>
      </c>
      <c r="B363" s="30" t="s">
        <v>10</v>
      </c>
      <c r="C363" s="30" t="s">
        <v>16</v>
      </c>
      <c r="D363" s="30" t="s">
        <v>17</v>
      </c>
      <c r="E363" s="30" t="s">
        <v>15</v>
      </c>
      <c r="F363" s="30">
        <v>2021</v>
      </c>
      <c r="G363" s="30">
        <v>11</v>
      </c>
      <c r="H363" s="30">
        <v>3710</v>
      </c>
      <c r="I363" s="31">
        <v>27070</v>
      </c>
      <c r="J363" s="31">
        <f>SUMIFS(H:H, D:D, ExternalData!$D363, E:E, ExternalData!$E363, F:F, ExternalData!$F363, G:G, "&lt;="&amp;ExternalData!$G363)</f>
        <v>35650</v>
      </c>
      <c r="K363" s="32">
        <f>SUMIFS(I:I, D:D, ExternalData!$D363, E:E, ExternalData!$E363, F:F, ExternalData!$F363, G:G, "&lt;="&amp;ExternalData!$G363)</f>
        <v>260320</v>
      </c>
      <c r="L363" s="31">
        <f>ExternalData!$J363 + SUMIFS(H:H, D:D, ExternalData!$D363, E:E, ExternalData!$E363, F:F, ExternalData!$F363-1, G:G, "&gt;"&amp;ExternalData!$G363)</f>
        <v>38810</v>
      </c>
      <c r="M363" s="33">
        <f>ExternalData!$K363 + SUMIFS(I:I, D:D, ExternalData!$D363, E:E, ExternalData!$E363, F:F, ExternalData!$F363-1, G:G, "&gt;"&amp;ExternalData!$G363)</f>
        <v>283410</v>
      </c>
    </row>
    <row r="364" spans="1:13" x14ac:dyDescent="0.25">
      <c r="A364" s="24" t="s">
        <v>9</v>
      </c>
      <c r="B364" s="25" t="s">
        <v>10</v>
      </c>
      <c r="C364" s="25" t="s">
        <v>16</v>
      </c>
      <c r="D364" s="25" t="s">
        <v>17</v>
      </c>
      <c r="E364" s="25" t="s">
        <v>15</v>
      </c>
      <c r="F364" s="25">
        <v>2021</v>
      </c>
      <c r="G364" s="25">
        <v>12</v>
      </c>
      <c r="H364" s="25">
        <v>3420</v>
      </c>
      <c r="I364" s="26">
        <v>24990</v>
      </c>
      <c r="J364" s="26">
        <f>SUMIFS(H:H, D:D, ExternalData!$D364, E:E, ExternalData!$E364, F:F, ExternalData!$F364, G:G, "&lt;="&amp;ExternalData!$G364)</f>
        <v>39070</v>
      </c>
      <c r="K364" s="27">
        <f>SUMIFS(I:I, D:D, ExternalData!$D364, E:E, ExternalData!$E364, F:F, ExternalData!$F364, G:G, "&lt;="&amp;ExternalData!$G364)</f>
        <v>285310</v>
      </c>
      <c r="L364" s="26">
        <f>ExternalData!$J364 + SUMIFS(H:H, D:D, ExternalData!$D364, E:E, ExternalData!$E364, F:F, ExternalData!$F364-1, G:G, "&gt;"&amp;ExternalData!$G364)</f>
        <v>39070</v>
      </c>
      <c r="M364" s="28">
        <f>ExternalData!$K364 + SUMIFS(I:I, D:D, ExternalData!$D364, E:E, ExternalData!$E364, F:F, ExternalData!$F364-1, G:G, "&gt;"&amp;ExternalData!$G364)</f>
        <v>285310</v>
      </c>
    </row>
    <row r="365" spans="1:13" x14ac:dyDescent="0.25">
      <c r="A365" s="29" t="s">
        <v>9</v>
      </c>
      <c r="B365" s="30" t="s">
        <v>10</v>
      </c>
      <c r="C365" s="30" t="s">
        <v>16</v>
      </c>
      <c r="D365" s="30" t="s">
        <v>17</v>
      </c>
      <c r="E365" s="30" t="s">
        <v>15</v>
      </c>
      <c r="F365" s="30">
        <v>2022</v>
      </c>
      <c r="G365" s="30">
        <v>1</v>
      </c>
      <c r="H365" s="30">
        <v>3160</v>
      </c>
      <c r="I365" s="31">
        <v>23060</v>
      </c>
      <c r="J365" s="31">
        <f>SUMIFS(H:H, D:D, ExternalData!$D365, E:E, ExternalData!$E365, F:F, ExternalData!$F365, G:G, "&lt;="&amp;ExternalData!$G365)</f>
        <v>3160</v>
      </c>
      <c r="K365" s="32">
        <f>SUMIFS(I:I, D:D, ExternalData!$D365, E:E, ExternalData!$E365, F:F, ExternalData!$F365, G:G, "&lt;="&amp;ExternalData!$G365)</f>
        <v>23060</v>
      </c>
      <c r="L365" s="31">
        <f>ExternalData!$J365 + SUMIFS(H:H, D:D, ExternalData!$D365, E:E, ExternalData!$E365, F:F, ExternalData!$F365-1, G:G, "&gt;"&amp;ExternalData!$G365)</f>
        <v>39060</v>
      </c>
      <c r="M365" s="33">
        <f>ExternalData!$K365 + SUMIFS(I:I, D:D, ExternalData!$D365, E:E, ExternalData!$E365, F:F, ExternalData!$F365-1, G:G, "&gt;"&amp;ExternalData!$G365)</f>
        <v>285200</v>
      </c>
    </row>
    <row r="366" spans="1:13" x14ac:dyDescent="0.25">
      <c r="A366" s="24" t="s">
        <v>9</v>
      </c>
      <c r="B366" s="25" t="s">
        <v>10</v>
      </c>
      <c r="C366" s="25" t="s">
        <v>16</v>
      </c>
      <c r="D366" s="25" t="s">
        <v>17</v>
      </c>
      <c r="E366" s="25" t="s">
        <v>15</v>
      </c>
      <c r="F366" s="25">
        <v>2022</v>
      </c>
      <c r="G366" s="25">
        <v>2</v>
      </c>
      <c r="H366" s="25">
        <v>3170</v>
      </c>
      <c r="I366" s="26">
        <v>23140</v>
      </c>
      <c r="J366" s="26">
        <f>SUMIFS(H:H, D:D, ExternalData!$D366, E:E, ExternalData!$E366, F:F, ExternalData!$F366, G:G, "&lt;="&amp;ExternalData!$G366)</f>
        <v>6330</v>
      </c>
      <c r="K366" s="27">
        <f>SUMIFS(I:I, D:D, ExternalData!$D366, E:E, ExternalData!$E366, F:F, ExternalData!$F366, G:G, "&lt;="&amp;ExternalData!$G366)</f>
        <v>46200</v>
      </c>
      <c r="L366" s="26">
        <f>ExternalData!$J366 + SUMIFS(H:H, D:D, ExternalData!$D366, E:E, ExternalData!$E366, F:F, ExternalData!$F366-1, G:G, "&gt;"&amp;ExternalData!$G366)</f>
        <v>38750</v>
      </c>
      <c r="M366" s="28">
        <f>ExternalData!$K366 + SUMIFS(I:I, D:D, ExternalData!$D366, E:E, ExternalData!$E366, F:F, ExternalData!$F366-1, G:G, "&gt;"&amp;ExternalData!$G366)</f>
        <v>282930</v>
      </c>
    </row>
    <row r="367" spans="1:13" x14ac:dyDescent="0.25">
      <c r="A367" s="29" t="s">
        <v>9</v>
      </c>
      <c r="B367" s="30" t="s">
        <v>10</v>
      </c>
      <c r="C367" s="30" t="s">
        <v>16</v>
      </c>
      <c r="D367" s="30" t="s">
        <v>17</v>
      </c>
      <c r="E367" s="30" t="s">
        <v>15</v>
      </c>
      <c r="F367" s="30">
        <v>2022</v>
      </c>
      <c r="G367" s="30">
        <v>3</v>
      </c>
      <c r="H367" s="30">
        <v>2930</v>
      </c>
      <c r="I367" s="31">
        <v>21380</v>
      </c>
      <c r="J367" s="31">
        <f>SUMIFS(H:H, D:D, ExternalData!$D367, E:E, ExternalData!$E367, F:F, ExternalData!$F367, G:G, "&lt;="&amp;ExternalData!$G367)</f>
        <v>9260</v>
      </c>
      <c r="K367" s="32">
        <f>SUMIFS(I:I, D:D, ExternalData!$D367, E:E, ExternalData!$E367, F:F, ExternalData!$F367, G:G, "&lt;="&amp;ExternalData!$G367)</f>
        <v>67580</v>
      </c>
      <c r="L367" s="31">
        <f>ExternalData!$J367 + SUMIFS(H:H, D:D, ExternalData!$D367, E:E, ExternalData!$E367, F:F, ExternalData!$F367-1, G:G, "&gt;"&amp;ExternalData!$G367)</f>
        <v>38450</v>
      </c>
      <c r="M367" s="33">
        <f>ExternalData!$K367 + SUMIFS(I:I, D:D, ExternalData!$D367, E:E, ExternalData!$E367, F:F, ExternalData!$F367-1, G:G, "&gt;"&amp;ExternalData!$G367)</f>
        <v>280760</v>
      </c>
    </row>
    <row r="368" spans="1:13" x14ac:dyDescent="0.25">
      <c r="A368" s="24" t="s">
        <v>9</v>
      </c>
      <c r="B368" s="25" t="s">
        <v>10</v>
      </c>
      <c r="C368" s="25" t="s">
        <v>16</v>
      </c>
      <c r="D368" s="25" t="s">
        <v>17</v>
      </c>
      <c r="E368" s="25" t="s">
        <v>15</v>
      </c>
      <c r="F368" s="25">
        <v>2022</v>
      </c>
      <c r="G368" s="25">
        <v>4</v>
      </c>
      <c r="H368" s="25">
        <v>2750</v>
      </c>
      <c r="I368" s="26">
        <v>20050</v>
      </c>
      <c r="J368" s="26">
        <f>SUMIFS(H:H, D:D, ExternalData!$D368, E:E, ExternalData!$E368, F:F, ExternalData!$F368, G:G, "&lt;="&amp;ExternalData!$G368)</f>
        <v>12010</v>
      </c>
      <c r="K368" s="27">
        <f>SUMIFS(I:I, D:D, ExternalData!$D368, E:E, ExternalData!$E368, F:F, ExternalData!$F368, G:G, "&lt;="&amp;ExternalData!$G368)</f>
        <v>87630</v>
      </c>
      <c r="L368" s="26">
        <f>ExternalData!$J368 + SUMIFS(H:H, D:D, ExternalData!$D368, E:E, ExternalData!$E368, F:F, ExternalData!$F368-1, G:G, "&gt;"&amp;ExternalData!$G368)</f>
        <v>38320</v>
      </c>
      <c r="M368" s="28">
        <f>ExternalData!$K368 + SUMIFS(I:I, D:D, ExternalData!$D368, E:E, ExternalData!$E368, F:F, ExternalData!$F368-1, G:G, "&gt;"&amp;ExternalData!$G368)</f>
        <v>279800</v>
      </c>
    </row>
    <row r="369" spans="1:13" x14ac:dyDescent="0.25">
      <c r="A369" s="29" t="s">
        <v>9</v>
      </c>
      <c r="B369" s="30" t="s">
        <v>10</v>
      </c>
      <c r="C369" s="30" t="s">
        <v>16</v>
      </c>
      <c r="D369" s="30" t="s">
        <v>17</v>
      </c>
      <c r="E369" s="30" t="s">
        <v>15</v>
      </c>
      <c r="F369" s="30">
        <v>2022</v>
      </c>
      <c r="G369" s="30">
        <v>5</v>
      </c>
      <c r="H369" s="30">
        <v>2930</v>
      </c>
      <c r="I369" s="31">
        <v>21390</v>
      </c>
      <c r="J369" s="31">
        <f>SUMIFS(H:H, D:D, ExternalData!$D369, E:E, ExternalData!$E369, F:F, ExternalData!$F369, G:G, "&lt;="&amp;ExternalData!$G369)</f>
        <v>14940</v>
      </c>
      <c r="K369" s="32">
        <f>SUMIFS(I:I, D:D, ExternalData!$D369, E:E, ExternalData!$E369, F:F, ExternalData!$F369, G:G, "&lt;="&amp;ExternalData!$G369)</f>
        <v>109020</v>
      </c>
      <c r="L369" s="31">
        <f>ExternalData!$J369 + SUMIFS(H:H, D:D, ExternalData!$D369, E:E, ExternalData!$E369, F:F, ExternalData!$F369-1, G:G, "&gt;"&amp;ExternalData!$G369)</f>
        <v>38440</v>
      </c>
      <c r="M369" s="33">
        <f>ExternalData!$K369 + SUMIFS(I:I, D:D, ExternalData!$D369, E:E, ExternalData!$E369, F:F, ExternalData!$F369-1, G:G, "&gt;"&amp;ExternalData!$G369)</f>
        <v>280610</v>
      </c>
    </row>
    <row r="370" spans="1:13" x14ac:dyDescent="0.25">
      <c r="A370" s="24" t="s">
        <v>9</v>
      </c>
      <c r="B370" s="25" t="s">
        <v>10</v>
      </c>
      <c r="C370" s="25" t="s">
        <v>16</v>
      </c>
      <c r="D370" s="25" t="s">
        <v>17</v>
      </c>
      <c r="E370" s="25" t="s">
        <v>15</v>
      </c>
      <c r="F370" s="25">
        <v>2022</v>
      </c>
      <c r="G370" s="25">
        <v>6</v>
      </c>
      <c r="H370" s="25">
        <v>3150</v>
      </c>
      <c r="I370" s="26">
        <v>23000</v>
      </c>
      <c r="J370" s="26">
        <f>SUMIFS(H:H, D:D, ExternalData!$D370, E:E, ExternalData!$E370, F:F, ExternalData!$F370, G:G, "&lt;="&amp;ExternalData!$G370)</f>
        <v>18090</v>
      </c>
      <c r="K370" s="27">
        <f>SUMIFS(I:I, D:D, ExternalData!$D370, E:E, ExternalData!$E370, F:F, ExternalData!$F370, G:G, "&lt;="&amp;ExternalData!$G370)</f>
        <v>132020</v>
      </c>
      <c r="L370" s="26">
        <f>ExternalData!$J370 + SUMIFS(H:H, D:D, ExternalData!$D370, E:E, ExternalData!$E370, F:F, ExternalData!$F370-1, G:G, "&gt;"&amp;ExternalData!$G370)</f>
        <v>37830</v>
      </c>
      <c r="M370" s="28">
        <f>ExternalData!$K370 + SUMIFS(I:I, D:D, ExternalData!$D370, E:E, ExternalData!$E370, F:F, ExternalData!$F370-1, G:G, "&gt;"&amp;ExternalData!$G370)</f>
        <v>276180</v>
      </c>
    </row>
    <row r="371" spans="1:13" x14ac:dyDescent="0.25">
      <c r="A371" s="29" t="s">
        <v>9</v>
      </c>
      <c r="B371" s="30" t="s">
        <v>10</v>
      </c>
      <c r="C371" s="30" t="s">
        <v>16</v>
      </c>
      <c r="D371" s="30" t="s">
        <v>17</v>
      </c>
      <c r="E371" s="30" t="s">
        <v>15</v>
      </c>
      <c r="F371" s="30">
        <v>2022</v>
      </c>
      <c r="G371" s="30">
        <v>7</v>
      </c>
      <c r="H371" s="30">
        <v>3110</v>
      </c>
      <c r="I371" s="31">
        <v>22710</v>
      </c>
      <c r="J371" s="31">
        <f>SUMIFS(H:H, D:D, ExternalData!$D371, E:E, ExternalData!$E371, F:F, ExternalData!$F371, G:G, "&lt;="&amp;ExternalData!$G371)</f>
        <v>21200</v>
      </c>
      <c r="K371" s="32">
        <f>SUMIFS(I:I, D:D, ExternalData!$D371, E:E, ExternalData!$E371, F:F, ExternalData!$F371, G:G, "&lt;="&amp;ExternalData!$G371)</f>
        <v>154730</v>
      </c>
      <c r="L371" s="31">
        <f>ExternalData!$J371 + SUMIFS(H:H, D:D, ExternalData!$D371, E:E, ExternalData!$E371, F:F, ExternalData!$F371-1, G:G, "&gt;"&amp;ExternalData!$G371)</f>
        <v>37580</v>
      </c>
      <c r="M371" s="33">
        <f>ExternalData!$K371 + SUMIFS(I:I, D:D, ExternalData!$D371, E:E, ExternalData!$E371, F:F, ExternalData!$F371-1, G:G, "&gt;"&amp;ExternalData!$G371)</f>
        <v>274330</v>
      </c>
    </row>
    <row r="372" spans="1:13" x14ac:dyDescent="0.25">
      <c r="A372" s="24" t="s">
        <v>9</v>
      </c>
      <c r="B372" s="25" t="s">
        <v>10</v>
      </c>
      <c r="C372" s="25" t="s">
        <v>16</v>
      </c>
      <c r="D372" s="25" t="s">
        <v>17</v>
      </c>
      <c r="E372" s="25" t="s">
        <v>15</v>
      </c>
      <c r="F372" s="25">
        <v>2022</v>
      </c>
      <c r="G372" s="25">
        <v>8</v>
      </c>
      <c r="H372" s="25">
        <v>3250</v>
      </c>
      <c r="I372" s="26">
        <v>23740</v>
      </c>
      <c r="J372" s="26">
        <f>SUMIFS(H:H, D:D, ExternalData!$D372, E:E, ExternalData!$E372, F:F, ExternalData!$F372, G:G, "&lt;="&amp;ExternalData!$G372)</f>
        <v>24450</v>
      </c>
      <c r="K372" s="27">
        <f>SUMIFS(I:I, D:D, ExternalData!$D372, E:E, ExternalData!$E372, F:F, ExternalData!$F372, G:G, "&lt;="&amp;ExternalData!$G372)</f>
        <v>178470</v>
      </c>
      <c r="L372" s="26">
        <f>ExternalData!$J372 + SUMIFS(H:H, D:D, ExternalData!$D372, E:E, ExternalData!$E372, F:F, ExternalData!$F372-1, G:G, "&gt;"&amp;ExternalData!$G372)</f>
        <v>37460</v>
      </c>
      <c r="M372" s="28">
        <f>ExternalData!$K372 + SUMIFS(I:I, D:D, ExternalData!$D372, E:E, ExternalData!$E372, F:F, ExternalData!$F372-1, G:G, "&gt;"&amp;ExternalData!$G372)</f>
        <v>273480</v>
      </c>
    </row>
    <row r="373" spans="1:13" x14ac:dyDescent="0.25">
      <c r="A373" s="29" t="s">
        <v>9</v>
      </c>
      <c r="B373" s="30" t="s">
        <v>10</v>
      </c>
      <c r="C373" s="30" t="s">
        <v>16</v>
      </c>
      <c r="D373" s="30" t="s">
        <v>17</v>
      </c>
      <c r="E373" s="30" t="s">
        <v>15</v>
      </c>
      <c r="F373" s="30">
        <v>2022</v>
      </c>
      <c r="G373" s="30">
        <v>9</v>
      </c>
      <c r="H373" s="30">
        <v>3070</v>
      </c>
      <c r="I373" s="31">
        <v>22430</v>
      </c>
      <c r="J373" s="31">
        <f>SUMIFS(H:H, D:D, ExternalData!$D373, E:E, ExternalData!$E373, F:F, ExternalData!$F373, G:G, "&lt;="&amp;ExternalData!$G373)</f>
        <v>27520</v>
      </c>
      <c r="K373" s="32">
        <f>SUMIFS(I:I, D:D, ExternalData!$D373, E:E, ExternalData!$E373, F:F, ExternalData!$F373, G:G, "&lt;="&amp;ExternalData!$G373)</f>
        <v>200900</v>
      </c>
      <c r="L373" s="31">
        <f>ExternalData!$J373 + SUMIFS(H:H, D:D, ExternalData!$D373, E:E, ExternalData!$E373, F:F, ExternalData!$F373-1, G:G, "&gt;"&amp;ExternalData!$G373)</f>
        <v>37760</v>
      </c>
      <c r="M373" s="33">
        <f>ExternalData!$K373 + SUMIFS(I:I, D:D, ExternalData!$D373, E:E, ExternalData!$E373, F:F, ExternalData!$F373-1, G:G, "&gt;"&amp;ExternalData!$G373)</f>
        <v>275660</v>
      </c>
    </row>
    <row r="374" spans="1:13" x14ac:dyDescent="0.25">
      <c r="A374" s="24" t="s">
        <v>9</v>
      </c>
      <c r="B374" s="25" t="s">
        <v>10</v>
      </c>
      <c r="C374" s="25" t="s">
        <v>16</v>
      </c>
      <c r="D374" s="25" t="s">
        <v>17</v>
      </c>
      <c r="E374" s="25" t="s">
        <v>15</v>
      </c>
      <c r="F374" s="25">
        <v>2022</v>
      </c>
      <c r="G374" s="25">
        <v>10</v>
      </c>
      <c r="H374" s="25">
        <v>2620</v>
      </c>
      <c r="I374" s="26">
        <v>19170</v>
      </c>
      <c r="J374" s="26">
        <f>SUMIFS(H:H, D:D, ExternalData!$D374, E:E, ExternalData!$E374, F:F, ExternalData!$F374, G:G, "&lt;="&amp;ExternalData!$G374)</f>
        <v>30140</v>
      </c>
      <c r="K374" s="27">
        <f>SUMIFS(I:I, D:D, ExternalData!$D374, E:E, ExternalData!$E374, F:F, ExternalData!$F374, G:G, "&lt;="&amp;ExternalData!$G374)</f>
        <v>220070</v>
      </c>
      <c r="L374" s="26">
        <f>ExternalData!$J374 + SUMIFS(H:H, D:D, ExternalData!$D374, E:E, ExternalData!$E374, F:F, ExternalData!$F374-1, G:G, "&gt;"&amp;ExternalData!$G374)</f>
        <v>37270</v>
      </c>
      <c r="M374" s="28">
        <f>ExternalData!$K374 + SUMIFS(I:I, D:D, ExternalData!$D374, E:E, ExternalData!$E374, F:F, ExternalData!$F374-1, G:G, "&gt;"&amp;ExternalData!$G374)</f>
        <v>272130</v>
      </c>
    </row>
    <row r="375" spans="1:13" x14ac:dyDescent="0.25">
      <c r="A375" s="29" t="s">
        <v>9</v>
      </c>
      <c r="B375" s="30" t="s">
        <v>10</v>
      </c>
      <c r="C375" s="30" t="s">
        <v>16</v>
      </c>
      <c r="D375" s="30" t="s">
        <v>17</v>
      </c>
      <c r="E375" s="30" t="s">
        <v>15</v>
      </c>
      <c r="F375" s="30">
        <v>2022</v>
      </c>
      <c r="G375" s="30">
        <v>11</v>
      </c>
      <c r="H375" s="30">
        <v>2740</v>
      </c>
      <c r="I375" s="31">
        <v>19940</v>
      </c>
      <c r="J375" s="31">
        <f>SUMIFS(H:H, D:D, ExternalData!$D375, E:E, ExternalData!$E375, F:F, ExternalData!$F375, G:G, "&lt;="&amp;ExternalData!$G375)</f>
        <v>32880</v>
      </c>
      <c r="K375" s="32">
        <f>SUMIFS(I:I, D:D, ExternalData!$D375, E:E, ExternalData!$E375, F:F, ExternalData!$F375, G:G, "&lt;="&amp;ExternalData!$G375)</f>
        <v>240010</v>
      </c>
      <c r="L375" s="31">
        <f>ExternalData!$J375 + SUMIFS(H:H, D:D, ExternalData!$D375, E:E, ExternalData!$E375, F:F, ExternalData!$F375-1, G:G, "&gt;"&amp;ExternalData!$G375)</f>
        <v>36300</v>
      </c>
      <c r="M375" s="33">
        <f>ExternalData!$K375 + SUMIFS(I:I, D:D, ExternalData!$D375, E:E, ExternalData!$E375, F:F, ExternalData!$F375-1, G:G, "&gt;"&amp;ExternalData!$G375)</f>
        <v>265000</v>
      </c>
    </row>
    <row r="376" spans="1:13" x14ac:dyDescent="0.25">
      <c r="A376" s="24" t="s">
        <v>9</v>
      </c>
      <c r="B376" s="25" t="s">
        <v>10</v>
      </c>
      <c r="C376" s="25" t="s">
        <v>16</v>
      </c>
      <c r="D376" s="25" t="s">
        <v>17</v>
      </c>
      <c r="E376" s="25" t="s">
        <v>15</v>
      </c>
      <c r="F376" s="25">
        <v>2022</v>
      </c>
      <c r="G376" s="25">
        <v>12</v>
      </c>
      <c r="H376" s="25">
        <v>2170</v>
      </c>
      <c r="I376" s="26">
        <v>15850</v>
      </c>
      <c r="J376" s="26">
        <f>SUMIFS(H:H, D:D, ExternalData!$D376, E:E, ExternalData!$E376, F:F, ExternalData!$F376, G:G, "&lt;="&amp;ExternalData!$G376)</f>
        <v>35050</v>
      </c>
      <c r="K376" s="27">
        <f>SUMIFS(I:I, D:D, ExternalData!$D376, E:E, ExternalData!$E376, F:F, ExternalData!$F376, G:G, "&lt;="&amp;ExternalData!$G376)</f>
        <v>255860</v>
      </c>
      <c r="L376" s="26">
        <f>ExternalData!$J376 + SUMIFS(H:H, D:D, ExternalData!$D376, E:E, ExternalData!$E376, F:F, ExternalData!$F376-1, G:G, "&gt;"&amp;ExternalData!$G376)</f>
        <v>35050</v>
      </c>
      <c r="M376" s="28">
        <f>ExternalData!$K376 + SUMIFS(I:I, D:D, ExternalData!$D376, E:E, ExternalData!$E376, F:F, ExternalData!$F376-1, G:G, "&gt;"&amp;ExternalData!$G376)</f>
        <v>255860</v>
      </c>
    </row>
    <row r="377" spans="1:13" x14ac:dyDescent="0.25">
      <c r="A377" s="29" t="s">
        <v>9</v>
      </c>
      <c r="B377" s="30" t="s">
        <v>10</v>
      </c>
      <c r="C377" s="30" t="s">
        <v>16</v>
      </c>
      <c r="D377" s="30" t="s">
        <v>17</v>
      </c>
      <c r="E377" s="30" t="s">
        <v>15</v>
      </c>
      <c r="F377" s="30">
        <v>2023</v>
      </c>
      <c r="G377" s="30">
        <v>1</v>
      </c>
      <c r="H377" s="30">
        <v>950</v>
      </c>
      <c r="I377" s="31">
        <v>6950</v>
      </c>
      <c r="J377" s="31">
        <f>SUMIFS(H:H, D:D, ExternalData!$D377, E:E, ExternalData!$E377, F:F, ExternalData!$F377, G:G, "&lt;="&amp;ExternalData!$G377)</f>
        <v>950</v>
      </c>
      <c r="K377" s="32">
        <f>SUMIFS(I:I, D:D, ExternalData!$D377, E:E, ExternalData!$E377, F:F, ExternalData!$F377, G:G, "&lt;="&amp;ExternalData!$G377)</f>
        <v>6950</v>
      </c>
      <c r="L377" s="31">
        <f>ExternalData!$J377 + SUMIFS(H:H, D:D, ExternalData!$D377, E:E, ExternalData!$E377, F:F, ExternalData!$F377-1, G:G, "&gt;"&amp;ExternalData!$G377)</f>
        <v>32840</v>
      </c>
      <c r="M377" s="33">
        <f>ExternalData!$K377 + SUMIFS(I:I, D:D, ExternalData!$D377, E:E, ExternalData!$E377, F:F, ExternalData!$F377-1, G:G, "&gt;"&amp;ExternalData!$G377)</f>
        <v>239750</v>
      </c>
    </row>
    <row r="378" spans="1:13" x14ac:dyDescent="0.25">
      <c r="A378" s="24" t="s">
        <v>9</v>
      </c>
      <c r="B378" s="25" t="s">
        <v>10</v>
      </c>
      <c r="C378" s="25" t="s">
        <v>16</v>
      </c>
      <c r="D378" s="25" t="s">
        <v>17</v>
      </c>
      <c r="E378" s="25" t="s">
        <v>15</v>
      </c>
      <c r="F378" s="25">
        <v>2023</v>
      </c>
      <c r="G378" s="25">
        <v>2</v>
      </c>
      <c r="H378" s="25">
        <v>310</v>
      </c>
      <c r="I378" s="26">
        <v>2300</v>
      </c>
      <c r="J378" s="26">
        <f>SUMIFS(H:H, D:D, ExternalData!$D378, E:E, ExternalData!$E378, F:F, ExternalData!$F378, G:G, "&lt;="&amp;ExternalData!$G378)</f>
        <v>1260</v>
      </c>
      <c r="K378" s="27">
        <f>SUMIFS(I:I, D:D, ExternalData!$D378, E:E, ExternalData!$E378, F:F, ExternalData!$F378, G:G, "&lt;="&amp;ExternalData!$G378)</f>
        <v>9250</v>
      </c>
      <c r="L378" s="26">
        <f>ExternalData!$J378 + SUMIFS(H:H, D:D, ExternalData!$D378, E:E, ExternalData!$E378, F:F, ExternalData!$F378-1, G:G, "&gt;"&amp;ExternalData!$G378)</f>
        <v>29980</v>
      </c>
      <c r="M378" s="28">
        <f>ExternalData!$K378 + SUMIFS(I:I, D:D, ExternalData!$D378, E:E, ExternalData!$E378, F:F, ExternalData!$F378-1, G:G, "&gt;"&amp;ExternalData!$G378)</f>
        <v>218910</v>
      </c>
    </row>
    <row r="379" spans="1:13" x14ac:dyDescent="0.25">
      <c r="A379" s="29" t="s">
        <v>9</v>
      </c>
      <c r="B379" s="30" t="s">
        <v>10</v>
      </c>
      <c r="C379" s="30" t="s">
        <v>16</v>
      </c>
      <c r="D379" s="30" t="s">
        <v>17</v>
      </c>
      <c r="E379" s="30" t="s">
        <v>15</v>
      </c>
      <c r="F379" s="30">
        <v>2023</v>
      </c>
      <c r="G379" s="30">
        <v>3</v>
      </c>
      <c r="H379" s="30">
        <v>440</v>
      </c>
      <c r="I379" s="31">
        <v>3170</v>
      </c>
      <c r="J379" s="31">
        <f>SUMIFS(H:H, D:D, ExternalData!$D379, E:E, ExternalData!$E379, F:F, ExternalData!$F379, G:G, "&lt;="&amp;ExternalData!$G379)</f>
        <v>1700</v>
      </c>
      <c r="K379" s="32">
        <f>SUMIFS(I:I, D:D, ExternalData!$D379, E:E, ExternalData!$E379, F:F, ExternalData!$F379, G:G, "&lt;="&amp;ExternalData!$G379)</f>
        <v>12420</v>
      </c>
      <c r="L379" s="31">
        <f>ExternalData!$J379 + SUMIFS(H:H, D:D, ExternalData!$D379, E:E, ExternalData!$E379, F:F, ExternalData!$F379-1, G:G, "&gt;"&amp;ExternalData!$G379)</f>
        <v>27490</v>
      </c>
      <c r="M379" s="33">
        <f>ExternalData!$K379 + SUMIFS(I:I, D:D, ExternalData!$D379, E:E, ExternalData!$E379, F:F, ExternalData!$F379-1, G:G, "&gt;"&amp;ExternalData!$G379)</f>
        <v>200700</v>
      </c>
    </row>
    <row r="380" spans="1:13" x14ac:dyDescent="0.25">
      <c r="A380" s="24" t="s">
        <v>9</v>
      </c>
      <c r="B380" s="25" t="s">
        <v>10</v>
      </c>
      <c r="C380" s="25" t="s">
        <v>18</v>
      </c>
      <c r="D380" s="25" t="s">
        <v>19</v>
      </c>
      <c r="E380" s="25" t="s">
        <v>13</v>
      </c>
      <c r="F380" s="25">
        <v>2018</v>
      </c>
      <c r="G380" s="25">
        <v>1</v>
      </c>
      <c r="H380" s="25">
        <v>108180</v>
      </c>
      <c r="I380" s="26">
        <v>639520</v>
      </c>
      <c r="J380" s="26">
        <f>SUMIFS(H:H, D:D, ExternalData!$D380, E:E, ExternalData!$E380, F:F, ExternalData!$F380, G:G, "&lt;="&amp;ExternalData!$G380)</f>
        <v>108180</v>
      </c>
      <c r="K380" s="27">
        <f>SUMIFS(I:I, D:D, ExternalData!$D380, E:E, ExternalData!$E380, F:F, ExternalData!$F380, G:G, "&lt;="&amp;ExternalData!$G380)</f>
        <v>639520</v>
      </c>
      <c r="L380" s="26">
        <f>ExternalData!$J380 + SUMIFS(H:H, D:D, ExternalData!$D380, E:E, ExternalData!$E380, F:F, ExternalData!$F380-1, G:G, "&gt;"&amp;ExternalData!$G380)</f>
        <v>108180</v>
      </c>
      <c r="M380" s="28">
        <f>ExternalData!$K380 + SUMIFS(I:I, D:D, ExternalData!$D380, E:E, ExternalData!$E380, F:F, ExternalData!$F380-1, G:G, "&gt;"&amp;ExternalData!$G380)</f>
        <v>639520</v>
      </c>
    </row>
    <row r="381" spans="1:13" x14ac:dyDescent="0.25">
      <c r="A381" s="29" t="s">
        <v>9</v>
      </c>
      <c r="B381" s="30" t="s">
        <v>10</v>
      </c>
      <c r="C381" s="30" t="s">
        <v>18</v>
      </c>
      <c r="D381" s="30" t="s">
        <v>19</v>
      </c>
      <c r="E381" s="30" t="s">
        <v>13</v>
      </c>
      <c r="F381" s="30">
        <v>2018</v>
      </c>
      <c r="G381" s="30">
        <v>2</v>
      </c>
      <c r="H381" s="30">
        <v>104040</v>
      </c>
      <c r="I381" s="31">
        <v>619240</v>
      </c>
      <c r="J381" s="31">
        <f>SUMIFS(H:H, D:D, ExternalData!$D381, E:E, ExternalData!$E381, F:F, ExternalData!$F381, G:G, "&lt;="&amp;ExternalData!$G381)</f>
        <v>212220</v>
      </c>
      <c r="K381" s="32">
        <f>SUMIFS(I:I, D:D, ExternalData!$D381, E:E, ExternalData!$E381, F:F, ExternalData!$F381, G:G, "&lt;="&amp;ExternalData!$G381)</f>
        <v>1258760</v>
      </c>
      <c r="L381" s="31">
        <f>ExternalData!$J381 + SUMIFS(H:H, D:D, ExternalData!$D381, E:E, ExternalData!$E381, F:F, ExternalData!$F381-1, G:G, "&gt;"&amp;ExternalData!$G381)</f>
        <v>212220</v>
      </c>
      <c r="M381" s="33">
        <f>ExternalData!$K381 + SUMIFS(I:I, D:D, ExternalData!$D381, E:E, ExternalData!$E381, F:F, ExternalData!$F381-1, G:G, "&gt;"&amp;ExternalData!$G381)</f>
        <v>1258760</v>
      </c>
    </row>
    <row r="382" spans="1:13" x14ac:dyDescent="0.25">
      <c r="A382" s="24" t="s">
        <v>9</v>
      </c>
      <c r="B382" s="25" t="s">
        <v>10</v>
      </c>
      <c r="C382" s="25" t="s">
        <v>18</v>
      </c>
      <c r="D382" s="25" t="s">
        <v>19</v>
      </c>
      <c r="E382" s="25" t="s">
        <v>13</v>
      </c>
      <c r="F382" s="25">
        <v>2018</v>
      </c>
      <c r="G382" s="25">
        <v>3</v>
      </c>
      <c r="H382" s="25">
        <v>116060</v>
      </c>
      <c r="I382" s="26">
        <v>653840</v>
      </c>
      <c r="J382" s="26">
        <f>SUMIFS(H:H, D:D, ExternalData!$D382, E:E, ExternalData!$E382, F:F, ExternalData!$F382, G:G, "&lt;="&amp;ExternalData!$G382)</f>
        <v>328280</v>
      </c>
      <c r="K382" s="27">
        <f>SUMIFS(I:I, D:D, ExternalData!$D382, E:E, ExternalData!$E382, F:F, ExternalData!$F382, G:G, "&lt;="&amp;ExternalData!$G382)</f>
        <v>1912600</v>
      </c>
      <c r="L382" s="26">
        <f>ExternalData!$J382 + SUMIFS(H:H, D:D, ExternalData!$D382, E:E, ExternalData!$E382, F:F, ExternalData!$F382-1, G:G, "&gt;"&amp;ExternalData!$G382)</f>
        <v>328280</v>
      </c>
      <c r="M382" s="28">
        <f>ExternalData!$K382 + SUMIFS(I:I, D:D, ExternalData!$D382, E:E, ExternalData!$E382, F:F, ExternalData!$F382-1, G:G, "&gt;"&amp;ExternalData!$G382)</f>
        <v>1912600</v>
      </c>
    </row>
    <row r="383" spans="1:13" x14ac:dyDescent="0.25">
      <c r="A383" s="29" t="s">
        <v>9</v>
      </c>
      <c r="B383" s="30" t="s">
        <v>10</v>
      </c>
      <c r="C383" s="30" t="s">
        <v>18</v>
      </c>
      <c r="D383" s="30" t="s">
        <v>19</v>
      </c>
      <c r="E383" s="30" t="s">
        <v>13</v>
      </c>
      <c r="F383" s="30">
        <v>2018</v>
      </c>
      <c r="G383" s="30">
        <v>4</v>
      </c>
      <c r="H383" s="30">
        <v>127350</v>
      </c>
      <c r="I383" s="31">
        <v>760100</v>
      </c>
      <c r="J383" s="31">
        <f>SUMIFS(H:H, D:D, ExternalData!$D383, E:E, ExternalData!$E383, F:F, ExternalData!$F383, G:G, "&lt;="&amp;ExternalData!$G383)</f>
        <v>455630</v>
      </c>
      <c r="K383" s="32">
        <f>SUMIFS(I:I, D:D, ExternalData!$D383, E:E, ExternalData!$E383, F:F, ExternalData!$F383, G:G, "&lt;="&amp;ExternalData!$G383)</f>
        <v>2672700</v>
      </c>
      <c r="L383" s="31">
        <f>ExternalData!$J383 + SUMIFS(H:H, D:D, ExternalData!$D383, E:E, ExternalData!$E383, F:F, ExternalData!$F383-1, G:G, "&gt;"&amp;ExternalData!$G383)</f>
        <v>455630</v>
      </c>
      <c r="M383" s="33">
        <f>ExternalData!$K383 + SUMIFS(I:I, D:D, ExternalData!$D383, E:E, ExternalData!$E383, F:F, ExternalData!$F383-1, G:G, "&gt;"&amp;ExternalData!$G383)</f>
        <v>2672700</v>
      </c>
    </row>
    <row r="384" spans="1:13" x14ac:dyDescent="0.25">
      <c r="A384" s="24" t="s">
        <v>9</v>
      </c>
      <c r="B384" s="25" t="s">
        <v>10</v>
      </c>
      <c r="C384" s="25" t="s">
        <v>18</v>
      </c>
      <c r="D384" s="25" t="s">
        <v>19</v>
      </c>
      <c r="E384" s="25" t="s">
        <v>13</v>
      </c>
      <c r="F384" s="25">
        <v>2018</v>
      </c>
      <c r="G384" s="25">
        <v>5</v>
      </c>
      <c r="H384" s="25">
        <v>125410</v>
      </c>
      <c r="I384" s="26">
        <v>708300</v>
      </c>
      <c r="J384" s="26">
        <f>SUMIFS(H:H, D:D, ExternalData!$D384, E:E, ExternalData!$E384, F:F, ExternalData!$F384, G:G, "&lt;="&amp;ExternalData!$G384)</f>
        <v>581040</v>
      </c>
      <c r="K384" s="27">
        <f>SUMIFS(I:I, D:D, ExternalData!$D384, E:E, ExternalData!$E384, F:F, ExternalData!$F384, G:G, "&lt;="&amp;ExternalData!$G384)</f>
        <v>3381000</v>
      </c>
      <c r="L384" s="26">
        <f>ExternalData!$J384 + SUMIFS(H:H, D:D, ExternalData!$D384, E:E, ExternalData!$E384, F:F, ExternalData!$F384-1, G:G, "&gt;"&amp;ExternalData!$G384)</f>
        <v>581040</v>
      </c>
      <c r="M384" s="28">
        <f>ExternalData!$K384 + SUMIFS(I:I, D:D, ExternalData!$D384, E:E, ExternalData!$E384, F:F, ExternalData!$F384-1, G:G, "&gt;"&amp;ExternalData!$G384)</f>
        <v>3381000</v>
      </c>
    </row>
    <row r="385" spans="1:13" x14ac:dyDescent="0.25">
      <c r="A385" s="29" t="s">
        <v>9</v>
      </c>
      <c r="B385" s="30" t="s">
        <v>10</v>
      </c>
      <c r="C385" s="30" t="s">
        <v>18</v>
      </c>
      <c r="D385" s="30" t="s">
        <v>19</v>
      </c>
      <c r="E385" s="30" t="s">
        <v>13</v>
      </c>
      <c r="F385" s="30">
        <v>2018</v>
      </c>
      <c r="G385" s="30">
        <v>6</v>
      </c>
      <c r="H385" s="30">
        <v>126320</v>
      </c>
      <c r="I385" s="31">
        <v>709160</v>
      </c>
      <c r="J385" s="31">
        <f>SUMIFS(H:H, D:D, ExternalData!$D385, E:E, ExternalData!$E385, F:F, ExternalData!$F385, G:G, "&lt;="&amp;ExternalData!$G385)</f>
        <v>707360</v>
      </c>
      <c r="K385" s="32">
        <f>SUMIFS(I:I, D:D, ExternalData!$D385, E:E, ExternalData!$E385, F:F, ExternalData!$F385, G:G, "&lt;="&amp;ExternalData!$G385)</f>
        <v>4090160</v>
      </c>
      <c r="L385" s="31">
        <f>ExternalData!$J385 + SUMIFS(H:H, D:D, ExternalData!$D385, E:E, ExternalData!$E385, F:F, ExternalData!$F385-1, G:G, "&gt;"&amp;ExternalData!$G385)</f>
        <v>707360</v>
      </c>
      <c r="M385" s="33">
        <f>ExternalData!$K385 + SUMIFS(I:I, D:D, ExternalData!$D385, E:E, ExternalData!$E385, F:F, ExternalData!$F385-1, G:G, "&gt;"&amp;ExternalData!$G385)</f>
        <v>4090160</v>
      </c>
    </row>
    <row r="386" spans="1:13" x14ac:dyDescent="0.25">
      <c r="A386" s="24" t="s">
        <v>9</v>
      </c>
      <c r="B386" s="25" t="s">
        <v>10</v>
      </c>
      <c r="C386" s="25" t="s">
        <v>18</v>
      </c>
      <c r="D386" s="25" t="s">
        <v>19</v>
      </c>
      <c r="E386" s="25" t="s">
        <v>13</v>
      </c>
      <c r="F386" s="25">
        <v>2018</v>
      </c>
      <c r="G386" s="25">
        <v>7</v>
      </c>
      <c r="H386" s="25">
        <v>109950</v>
      </c>
      <c r="I386" s="26">
        <v>701720</v>
      </c>
      <c r="J386" s="26">
        <f>SUMIFS(H:H, D:D, ExternalData!$D386, E:E, ExternalData!$E386, F:F, ExternalData!$F386, G:G, "&lt;="&amp;ExternalData!$G386)</f>
        <v>817310</v>
      </c>
      <c r="K386" s="27">
        <f>SUMIFS(I:I, D:D, ExternalData!$D386, E:E, ExternalData!$E386, F:F, ExternalData!$F386, G:G, "&lt;="&amp;ExternalData!$G386)</f>
        <v>4791880</v>
      </c>
      <c r="L386" s="26">
        <f>ExternalData!$J386 + SUMIFS(H:H, D:D, ExternalData!$D386, E:E, ExternalData!$E386, F:F, ExternalData!$F386-1, G:G, "&gt;"&amp;ExternalData!$G386)</f>
        <v>817310</v>
      </c>
      <c r="M386" s="28">
        <f>ExternalData!$K386 + SUMIFS(I:I, D:D, ExternalData!$D386, E:E, ExternalData!$E386, F:F, ExternalData!$F386-1, G:G, "&gt;"&amp;ExternalData!$G386)</f>
        <v>4791880</v>
      </c>
    </row>
    <row r="387" spans="1:13" x14ac:dyDescent="0.25">
      <c r="A387" s="29" t="s">
        <v>9</v>
      </c>
      <c r="B387" s="30" t="s">
        <v>10</v>
      </c>
      <c r="C387" s="30" t="s">
        <v>18</v>
      </c>
      <c r="D387" s="30" t="s">
        <v>19</v>
      </c>
      <c r="E387" s="30" t="s">
        <v>13</v>
      </c>
      <c r="F387" s="30">
        <v>2018</v>
      </c>
      <c r="G387" s="30">
        <v>8</v>
      </c>
      <c r="H387" s="30">
        <v>148790</v>
      </c>
      <c r="I387" s="31">
        <v>899560</v>
      </c>
      <c r="J387" s="31">
        <f>SUMIFS(H:H, D:D, ExternalData!$D387, E:E, ExternalData!$E387, F:F, ExternalData!$F387, G:G, "&lt;="&amp;ExternalData!$G387)</f>
        <v>966100</v>
      </c>
      <c r="K387" s="32">
        <f>SUMIFS(I:I, D:D, ExternalData!$D387, E:E, ExternalData!$E387, F:F, ExternalData!$F387, G:G, "&lt;="&amp;ExternalData!$G387)</f>
        <v>5691440</v>
      </c>
      <c r="L387" s="31">
        <f>ExternalData!$J387 + SUMIFS(H:H, D:D, ExternalData!$D387, E:E, ExternalData!$E387, F:F, ExternalData!$F387-1, G:G, "&gt;"&amp;ExternalData!$G387)</f>
        <v>966100</v>
      </c>
      <c r="M387" s="33">
        <f>ExternalData!$K387 + SUMIFS(I:I, D:D, ExternalData!$D387, E:E, ExternalData!$E387, F:F, ExternalData!$F387-1, G:G, "&gt;"&amp;ExternalData!$G387)</f>
        <v>5691440</v>
      </c>
    </row>
    <row r="388" spans="1:13" x14ac:dyDescent="0.25">
      <c r="A388" s="24" t="s">
        <v>9</v>
      </c>
      <c r="B388" s="25" t="s">
        <v>10</v>
      </c>
      <c r="C388" s="25" t="s">
        <v>18</v>
      </c>
      <c r="D388" s="25" t="s">
        <v>19</v>
      </c>
      <c r="E388" s="25" t="s">
        <v>13</v>
      </c>
      <c r="F388" s="25">
        <v>2018</v>
      </c>
      <c r="G388" s="25">
        <v>9</v>
      </c>
      <c r="H388" s="25">
        <v>123510</v>
      </c>
      <c r="I388" s="26">
        <v>696460</v>
      </c>
      <c r="J388" s="26">
        <f>SUMIFS(H:H, D:D, ExternalData!$D388, E:E, ExternalData!$E388, F:F, ExternalData!$F388, G:G, "&lt;="&amp;ExternalData!$G388)</f>
        <v>1089610</v>
      </c>
      <c r="K388" s="27">
        <f>SUMIFS(I:I, D:D, ExternalData!$D388, E:E, ExternalData!$E388, F:F, ExternalData!$F388, G:G, "&lt;="&amp;ExternalData!$G388)</f>
        <v>6387900</v>
      </c>
      <c r="L388" s="26">
        <f>ExternalData!$J388 + SUMIFS(H:H, D:D, ExternalData!$D388, E:E, ExternalData!$E388, F:F, ExternalData!$F388-1, G:G, "&gt;"&amp;ExternalData!$G388)</f>
        <v>1089610</v>
      </c>
      <c r="M388" s="28">
        <f>ExternalData!$K388 + SUMIFS(I:I, D:D, ExternalData!$D388, E:E, ExternalData!$E388, F:F, ExternalData!$F388-1, G:G, "&gt;"&amp;ExternalData!$G388)</f>
        <v>6387900</v>
      </c>
    </row>
    <row r="389" spans="1:13" x14ac:dyDescent="0.25">
      <c r="A389" s="29" t="s">
        <v>9</v>
      </c>
      <c r="B389" s="30" t="s">
        <v>10</v>
      </c>
      <c r="C389" s="30" t="s">
        <v>18</v>
      </c>
      <c r="D389" s="30" t="s">
        <v>19</v>
      </c>
      <c r="E389" s="30" t="s">
        <v>13</v>
      </c>
      <c r="F389" s="30">
        <v>2018</v>
      </c>
      <c r="G389" s="30">
        <v>10</v>
      </c>
      <c r="H389" s="30">
        <v>127770</v>
      </c>
      <c r="I389" s="31">
        <v>764290</v>
      </c>
      <c r="J389" s="31">
        <f>SUMIFS(H:H, D:D, ExternalData!$D389, E:E, ExternalData!$E389, F:F, ExternalData!$F389, G:G, "&lt;="&amp;ExternalData!$G389)</f>
        <v>1217380</v>
      </c>
      <c r="K389" s="32">
        <f>SUMIFS(I:I, D:D, ExternalData!$D389, E:E, ExternalData!$E389, F:F, ExternalData!$F389, G:G, "&lt;="&amp;ExternalData!$G389)</f>
        <v>7152190</v>
      </c>
      <c r="L389" s="31">
        <f>ExternalData!$J389 + SUMIFS(H:H, D:D, ExternalData!$D389, E:E, ExternalData!$E389, F:F, ExternalData!$F389-1, G:G, "&gt;"&amp;ExternalData!$G389)</f>
        <v>1217380</v>
      </c>
      <c r="M389" s="33">
        <f>ExternalData!$K389 + SUMIFS(I:I, D:D, ExternalData!$D389, E:E, ExternalData!$E389, F:F, ExternalData!$F389-1, G:G, "&gt;"&amp;ExternalData!$G389)</f>
        <v>7152190</v>
      </c>
    </row>
    <row r="390" spans="1:13" x14ac:dyDescent="0.25">
      <c r="A390" s="24" t="s">
        <v>9</v>
      </c>
      <c r="B390" s="25" t="s">
        <v>10</v>
      </c>
      <c r="C390" s="25" t="s">
        <v>18</v>
      </c>
      <c r="D390" s="25" t="s">
        <v>19</v>
      </c>
      <c r="E390" s="25" t="s">
        <v>13</v>
      </c>
      <c r="F390" s="25">
        <v>2018</v>
      </c>
      <c r="G390" s="25">
        <v>11</v>
      </c>
      <c r="H390" s="25">
        <v>113390</v>
      </c>
      <c r="I390" s="26">
        <v>719640</v>
      </c>
      <c r="J390" s="26">
        <f>SUMIFS(H:H, D:D, ExternalData!$D390, E:E, ExternalData!$E390, F:F, ExternalData!$F390, G:G, "&lt;="&amp;ExternalData!$G390)</f>
        <v>1330770</v>
      </c>
      <c r="K390" s="27">
        <f>SUMIFS(I:I, D:D, ExternalData!$D390, E:E, ExternalData!$E390, F:F, ExternalData!$F390, G:G, "&lt;="&amp;ExternalData!$G390)</f>
        <v>7871830</v>
      </c>
      <c r="L390" s="26">
        <f>ExternalData!$J390 + SUMIFS(H:H, D:D, ExternalData!$D390, E:E, ExternalData!$E390, F:F, ExternalData!$F390-1, G:G, "&gt;"&amp;ExternalData!$G390)</f>
        <v>1330770</v>
      </c>
      <c r="M390" s="28">
        <f>ExternalData!$K390 + SUMIFS(I:I, D:D, ExternalData!$D390, E:E, ExternalData!$E390, F:F, ExternalData!$F390-1, G:G, "&gt;"&amp;ExternalData!$G390)</f>
        <v>7871830</v>
      </c>
    </row>
    <row r="391" spans="1:13" x14ac:dyDescent="0.25">
      <c r="A391" s="29" t="s">
        <v>9</v>
      </c>
      <c r="B391" s="30" t="s">
        <v>10</v>
      </c>
      <c r="C391" s="30" t="s">
        <v>18</v>
      </c>
      <c r="D391" s="30" t="s">
        <v>19</v>
      </c>
      <c r="E391" s="30" t="s">
        <v>13</v>
      </c>
      <c r="F391" s="30">
        <v>2018</v>
      </c>
      <c r="G391" s="30">
        <v>12</v>
      </c>
      <c r="H391" s="30">
        <v>163680</v>
      </c>
      <c r="I391" s="31">
        <v>988600</v>
      </c>
      <c r="J391" s="31">
        <f>SUMIFS(H:H, D:D, ExternalData!$D391, E:E, ExternalData!$E391, F:F, ExternalData!$F391, G:G, "&lt;="&amp;ExternalData!$G391)</f>
        <v>1494450</v>
      </c>
      <c r="K391" s="32">
        <f>SUMIFS(I:I, D:D, ExternalData!$D391, E:E, ExternalData!$E391, F:F, ExternalData!$F391, G:G, "&lt;="&amp;ExternalData!$G391)</f>
        <v>8860430</v>
      </c>
      <c r="L391" s="31">
        <f>ExternalData!$J391 + SUMIFS(H:H, D:D, ExternalData!$D391, E:E, ExternalData!$E391, F:F, ExternalData!$F391-1, G:G, "&gt;"&amp;ExternalData!$G391)</f>
        <v>1494450</v>
      </c>
      <c r="M391" s="33">
        <f>ExternalData!$K391 + SUMIFS(I:I, D:D, ExternalData!$D391, E:E, ExternalData!$E391, F:F, ExternalData!$F391-1, G:G, "&gt;"&amp;ExternalData!$G391)</f>
        <v>8860430</v>
      </c>
    </row>
    <row r="392" spans="1:13" x14ac:dyDescent="0.25">
      <c r="A392" s="24" t="s">
        <v>9</v>
      </c>
      <c r="B392" s="25" t="s">
        <v>10</v>
      </c>
      <c r="C392" s="25" t="s">
        <v>18</v>
      </c>
      <c r="D392" s="25" t="s">
        <v>19</v>
      </c>
      <c r="E392" s="25" t="s">
        <v>13</v>
      </c>
      <c r="F392" s="25">
        <v>2019</v>
      </c>
      <c r="G392" s="25">
        <v>1</v>
      </c>
      <c r="H392" s="25">
        <v>118120</v>
      </c>
      <c r="I392" s="26">
        <v>749210</v>
      </c>
      <c r="J392" s="26">
        <f>SUMIFS(H:H, D:D, ExternalData!$D392, E:E, ExternalData!$E392, F:F, ExternalData!$F392, G:G, "&lt;="&amp;ExternalData!$G392)</f>
        <v>118120</v>
      </c>
      <c r="K392" s="27">
        <f>SUMIFS(I:I, D:D, ExternalData!$D392, E:E, ExternalData!$E392, F:F, ExternalData!$F392, G:G, "&lt;="&amp;ExternalData!$G392)</f>
        <v>749210</v>
      </c>
      <c r="L392" s="26">
        <f>ExternalData!$J392 + SUMIFS(H:H, D:D, ExternalData!$D392, E:E, ExternalData!$E392, F:F, ExternalData!$F392-1, G:G, "&gt;"&amp;ExternalData!$G392)</f>
        <v>1504390</v>
      </c>
      <c r="M392" s="28">
        <f>ExternalData!$K392 + SUMIFS(I:I, D:D, ExternalData!$D392, E:E, ExternalData!$E392, F:F, ExternalData!$F392-1, G:G, "&gt;"&amp;ExternalData!$G392)</f>
        <v>8970120</v>
      </c>
    </row>
    <row r="393" spans="1:13" x14ac:dyDescent="0.25">
      <c r="A393" s="29" t="s">
        <v>9</v>
      </c>
      <c r="B393" s="30" t="s">
        <v>10</v>
      </c>
      <c r="C393" s="30" t="s">
        <v>18</v>
      </c>
      <c r="D393" s="30" t="s">
        <v>19</v>
      </c>
      <c r="E393" s="30" t="s">
        <v>13</v>
      </c>
      <c r="F393" s="30">
        <v>2019</v>
      </c>
      <c r="G393" s="30">
        <v>2</v>
      </c>
      <c r="H393" s="30">
        <v>130780</v>
      </c>
      <c r="I393" s="31">
        <v>739080</v>
      </c>
      <c r="J393" s="31">
        <f>SUMIFS(H:H, D:D, ExternalData!$D393, E:E, ExternalData!$E393, F:F, ExternalData!$F393, G:G, "&lt;="&amp;ExternalData!$G393)</f>
        <v>248900</v>
      </c>
      <c r="K393" s="32">
        <f>SUMIFS(I:I, D:D, ExternalData!$D393, E:E, ExternalData!$E393, F:F, ExternalData!$F393, G:G, "&lt;="&amp;ExternalData!$G393)</f>
        <v>1488290</v>
      </c>
      <c r="L393" s="31">
        <f>ExternalData!$J393 + SUMIFS(H:H, D:D, ExternalData!$D393, E:E, ExternalData!$E393, F:F, ExternalData!$F393-1, G:G, "&gt;"&amp;ExternalData!$G393)</f>
        <v>1531130</v>
      </c>
      <c r="M393" s="33">
        <f>ExternalData!$K393 + SUMIFS(I:I, D:D, ExternalData!$D393, E:E, ExternalData!$E393, F:F, ExternalData!$F393-1, G:G, "&gt;"&amp;ExternalData!$G393)</f>
        <v>9089960</v>
      </c>
    </row>
    <row r="394" spans="1:13" x14ac:dyDescent="0.25">
      <c r="A394" s="24" t="s">
        <v>9</v>
      </c>
      <c r="B394" s="25" t="s">
        <v>10</v>
      </c>
      <c r="C394" s="25" t="s">
        <v>18</v>
      </c>
      <c r="D394" s="25" t="s">
        <v>19</v>
      </c>
      <c r="E394" s="25" t="s">
        <v>13</v>
      </c>
      <c r="F394" s="25">
        <v>2019</v>
      </c>
      <c r="G394" s="25">
        <v>3</v>
      </c>
      <c r="H394" s="25">
        <v>122240</v>
      </c>
      <c r="I394" s="26">
        <v>778070</v>
      </c>
      <c r="J394" s="26">
        <f>SUMIFS(H:H, D:D, ExternalData!$D394, E:E, ExternalData!$E394, F:F, ExternalData!$F394, G:G, "&lt;="&amp;ExternalData!$G394)</f>
        <v>371140</v>
      </c>
      <c r="K394" s="27">
        <f>SUMIFS(I:I, D:D, ExternalData!$D394, E:E, ExternalData!$E394, F:F, ExternalData!$F394, G:G, "&lt;="&amp;ExternalData!$G394)</f>
        <v>2266360</v>
      </c>
      <c r="L394" s="26">
        <f>ExternalData!$J394 + SUMIFS(H:H, D:D, ExternalData!$D394, E:E, ExternalData!$E394, F:F, ExternalData!$F394-1, G:G, "&gt;"&amp;ExternalData!$G394)</f>
        <v>1537310</v>
      </c>
      <c r="M394" s="28">
        <f>ExternalData!$K394 + SUMIFS(I:I, D:D, ExternalData!$D394, E:E, ExternalData!$E394, F:F, ExternalData!$F394-1, G:G, "&gt;"&amp;ExternalData!$G394)</f>
        <v>9214190</v>
      </c>
    </row>
    <row r="395" spans="1:13" x14ac:dyDescent="0.25">
      <c r="A395" s="29" t="s">
        <v>9</v>
      </c>
      <c r="B395" s="30" t="s">
        <v>10</v>
      </c>
      <c r="C395" s="30" t="s">
        <v>18</v>
      </c>
      <c r="D395" s="30" t="s">
        <v>19</v>
      </c>
      <c r="E395" s="30" t="s">
        <v>13</v>
      </c>
      <c r="F395" s="30">
        <v>2019</v>
      </c>
      <c r="G395" s="30">
        <v>4</v>
      </c>
      <c r="H395" s="30">
        <v>137940</v>
      </c>
      <c r="I395" s="31">
        <v>831030</v>
      </c>
      <c r="J395" s="31">
        <f>SUMIFS(H:H, D:D, ExternalData!$D395, E:E, ExternalData!$E395, F:F, ExternalData!$F395, G:G, "&lt;="&amp;ExternalData!$G395)</f>
        <v>509080</v>
      </c>
      <c r="K395" s="32">
        <f>SUMIFS(I:I, D:D, ExternalData!$D395, E:E, ExternalData!$E395, F:F, ExternalData!$F395, G:G, "&lt;="&amp;ExternalData!$G395)</f>
        <v>3097390</v>
      </c>
      <c r="L395" s="31">
        <f>ExternalData!$J395 + SUMIFS(H:H, D:D, ExternalData!$D395, E:E, ExternalData!$E395, F:F, ExternalData!$F395-1, G:G, "&gt;"&amp;ExternalData!$G395)</f>
        <v>1547900</v>
      </c>
      <c r="M395" s="33">
        <f>ExternalData!$K395 + SUMIFS(I:I, D:D, ExternalData!$D395, E:E, ExternalData!$E395, F:F, ExternalData!$F395-1, G:G, "&gt;"&amp;ExternalData!$G395)</f>
        <v>9285120</v>
      </c>
    </row>
    <row r="396" spans="1:13" x14ac:dyDescent="0.25">
      <c r="A396" s="24" t="s">
        <v>9</v>
      </c>
      <c r="B396" s="25" t="s">
        <v>10</v>
      </c>
      <c r="C396" s="25" t="s">
        <v>18</v>
      </c>
      <c r="D396" s="25" t="s">
        <v>19</v>
      </c>
      <c r="E396" s="25" t="s">
        <v>13</v>
      </c>
      <c r="F396" s="25">
        <v>2019</v>
      </c>
      <c r="G396" s="25">
        <v>5</v>
      </c>
      <c r="H396" s="25">
        <v>147400</v>
      </c>
      <c r="I396" s="26">
        <v>891170</v>
      </c>
      <c r="J396" s="26">
        <f>SUMIFS(H:H, D:D, ExternalData!$D396, E:E, ExternalData!$E396, F:F, ExternalData!$F396, G:G, "&lt;="&amp;ExternalData!$G396)</f>
        <v>656480</v>
      </c>
      <c r="K396" s="27">
        <f>SUMIFS(I:I, D:D, ExternalData!$D396, E:E, ExternalData!$E396, F:F, ExternalData!$F396, G:G, "&lt;="&amp;ExternalData!$G396)</f>
        <v>3988560</v>
      </c>
      <c r="L396" s="26">
        <f>ExternalData!$J396 + SUMIFS(H:H, D:D, ExternalData!$D396, E:E, ExternalData!$E396, F:F, ExternalData!$F396-1, G:G, "&gt;"&amp;ExternalData!$G396)</f>
        <v>1569890</v>
      </c>
      <c r="M396" s="28">
        <f>ExternalData!$K396 + SUMIFS(I:I, D:D, ExternalData!$D396, E:E, ExternalData!$E396, F:F, ExternalData!$F396-1, G:G, "&gt;"&amp;ExternalData!$G396)</f>
        <v>9467990</v>
      </c>
    </row>
    <row r="397" spans="1:13" x14ac:dyDescent="0.25">
      <c r="A397" s="29" t="s">
        <v>9</v>
      </c>
      <c r="B397" s="30" t="s">
        <v>10</v>
      </c>
      <c r="C397" s="30" t="s">
        <v>18</v>
      </c>
      <c r="D397" s="30" t="s">
        <v>19</v>
      </c>
      <c r="E397" s="30" t="s">
        <v>13</v>
      </c>
      <c r="F397" s="30">
        <v>2019</v>
      </c>
      <c r="G397" s="30">
        <v>6</v>
      </c>
      <c r="H397" s="30">
        <v>129020</v>
      </c>
      <c r="I397" s="31">
        <v>823020</v>
      </c>
      <c r="J397" s="31">
        <f>SUMIFS(H:H, D:D, ExternalData!$D397, E:E, ExternalData!$E397, F:F, ExternalData!$F397, G:G, "&lt;="&amp;ExternalData!$G397)</f>
        <v>785500</v>
      </c>
      <c r="K397" s="32">
        <f>SUMIFS(I:I, D:D, ExternalData!$D397, E:E, ExternalData!$E397, F:F, ExternalData!$F397, G:G, "&lt;="&amp;ExternalData!$G397)</f>
        <v>4811580</v>
      </c>
      <c r="L397" s="31">
        <f>ExternalData!$J397 + SUMIFS(H:H, D:D, ExternalData!$D397, E:E, ExternalData!$E397, F:F, ExternalData!$F397-1, G:G, "&gt;"&amp;ExternalData!$G397)</f>
        <v>1572590</v>
      </c>
      <c r="M397" s="33">
        <f>ExternalData!$K397 + SUMIFS(I:I, D:D, ExternalData!$D397, E:E, ExternalData!$E397, F:F, ExternalData!$F397-1, G:G, "&gt;"&amp;ExternalData!$G397)</f>
        <v>9581850</v>
      </c>
    </row>
    <row r="398" spans="1:13" x14ac:dyDescent="0.25">
      <c r="A398" s="24" t="s">
        <v>9</v>
      </c>
      <c r="B398" s="25" t="s">
        <v>10</v>
      </c>
      <c r="C398" s="25" t="s">
        <v>18</v>
      </c>
      <c r="D398" s="25" t="s">
        <v>19</v>
      </c>
      <c r="E398" s="25" t="s">
        <v>13</v>
      </c>
      <c r="F398" s="25">
        <v>2019</v>
      </c>
      <c r="G398" s="25">
        <v>7</v>
      </c>
      <c r="H398" s="25">
        <v>172770</v>
      </c>
      <c r="I398" s="26">
        <v>1040470</v>
      </c>
      <c r="J398" s="26">
        <f>SUMIFS(H:H, D:D, ExternalData!$D398, E:E, ExternalData!$E398, F:F, ExternalData!$F398, G:G, "&lt;="&amp;ExternalData!$G398)</f>
        <v>958270</v>
      </c>
      <c r="K398" s="27">
        <f>SUMIFS(I:I, D:D, ExternalData!$D398, E:E, ExternalData!$E398, F:F, ExternalData!$F398, G:G, "&lt;="&amp;ExternalData!$G398)</f>
        <v>5852050</v>
      </c>
      <c r="L398" s="26">
        <f>ExternalData!$J398 + SUMIFS(H:H, D:D, ExternalData!$D398, E:E, ExternalData!$E398, F:F, ExternalData!$F398-1, G:G, "&gt;"&amp;ExternalData!$G398)</f>
        <v>1635410</v>
      </c>
      <c r="M398" s="28">
        <f>ExternalData!$K398 + SUMIFS(I:I, D:D, ExternalData!$D398, E:E, ExternalData!$E398, F:F, ExternalData!$F398-1, G:G, "&gt;"&amp;ExternalData!$G398)</f>
        <v>9920600</v>
      </c>
    </row>
    <row r="399" spans="1:13" x14ac:dyDescent="0.25">
      <c r="A399" s="29" t="s">
        <v>9</v>
      </c>
      <c r="B399" s="30" t="s">
        <v>10</v>
      </c>
      <c r="C399" s="30" t="s">
        <v>18</v>
      </c>
      <c r="D399" s="30" t="s">
        <v>19</v>
      </c>
      <c r="E399" s="30" t="s">
        <v>13</v>
      </c>
      <c r="F399" s="30">
        <v>2019</v>
      </c>
      <c r="G399" s="30">
        <v>8</v>
      </c>
      <c r="H399" s="30">
        <v>132300</v>
      </c>
      <c r="I399" s="31">
        <v>801080</v>
      </c>
      <c r="J399" s="31">
        <f>SUMIFS(H:H, D:D, ExternalData!$D399, E:E, ExternalData!$E399, F:F, ExternalData!$F399, G:G, "&lt;="&amp;ExternalData!$G399)</f>
        <v>1090570</v>
      </c>
      <c r="K399" s="32">
        <f>SUMIFS(I:I, D:D, ExternalData!$D399, E:E, ExternalData!$E399, F:F, ExternalData!$F399, G:G, "&lt;="&amp;ExternalData!$G399)</f>
        <v>6653130</v>
      </c>
      <c r="L399" s="31">
        <f>ExternalData!$J399 + SUMIFS(H:H, D:D, ExternalData!$D399, E:E, ExternalData!$E399, F:F, ExternalData!$F399-1, G:G, "&gt;"&amp;ExternalData!$G399)</f>
        <v>1618920</v>
      </c>
      <c r="M399" s="33">
        <f>ExternalData!$K399 + SUMIFS(I:I, D:D, ExternalData!$D399, E:E, ExternalData!$E399, F:F, ExternalData!$F399-1, G:G, "&gt;"&amp;ExternalData!$G399)</f>
        <v>9822120</v>
      </c>
    </row>
    <row r="400" spans="1:13" x14ac:dyDescent="0.25">
      <c r="A400" s="24" t="s">
        <v>9</v>
      </c>
      <c r="B400" s="25" t="s">
        <v>10</v>
      </c>
      <c r="C400" s="25" t="s">
        <v>18</v>
      </c>
      <c r="D400" s="25" t="s">
        <v>19</v>
      </c>
      <c r="E400" s="25" t="s">
        <v>13</v>
      </c>
      <c r="F400" s="25">
        <v>2019</v>
      </c>
      <c r="G400" s="25">
        <v>9</v>
      </c>
      <c r="H400" s="25">
        <v>141250</v>
      </c>
      <c r="I400" s="26">
        <v>853230</v>
      </c>
      <c r="J400" s="26">
        <f>SUMIFS(H:H, D:D, ExternalData!$D400, E:E, ExternalData!$E400, F:F, ExternalData!$F400, G:G, "&lt;="&amp;ExternalData!$G400)</f>
        <v>1231820</v>
      </c>
      <c r="K400" s="27">
        <f>SUMIFS(I:I, D:D, ExternalData!$D400, E:E, ExternalData!$E400, F:F, ExternalData!$F400, G:G, "&lt;="&amp;ExternalData!$G400)</f>
        <v>7506360</v>
      </c>
      <c r="L400" s="26">
        <f>ExternalData!$J400 + SUMIFS(H:H, D:D, ExternalData!$D400, E:E, ExternalData!$E400, F:F, ExternalData!$F400-1, G:G, "&gt;"&amp;ExternalData!$G400)</f>
        <v>1636660</v>
      </c>
      <c r="M400" s="28">
        <f>ExternalData!$K400 + SUMIFS(I:I, D:D, ExternalData!$D400, E:E, ExternalData!$E400, F:F, ExternalData!$F400-1, G:G, "&gt;"&amp;ExternalData!$G400)</f>
        <v>9978890</v>
      </c>
    </row>
    <row r="401" spans="1:13" x14ac:dyDescent="0.25">
      <c r="A401" s="29" t="s">
        <v>9</v>
      </c>
      <c r="B401" s="30" t="s">
        <v>10</v>
      </c>
      <c r="C401" s="30" t="s">
        <v>18</v>
      </c>
      <c r="D401" s="30" t="s">
        <v>19</v>
      </c>
      <c r="E401" s="30" t="s">
        <v>13</v>
      </c>
      <c r="F401" s="30">
        <v>2019</v>
      </c>
      <c r="G401" s="30">
        <v>10</v>
      </c>
      <c r="H401" s="30">
        <v>123950</v>
      </c>
      <c r="I401" s="31">
        <v>792060</v>
      </c>
      <c r="J401" s="31">
        <f>SUMIFS(H:H, D:D, ExternalData!$D401, E:E, ExternalData!$E401, F:F, ExternalData!$F401, G:G, "&lt;="&amp;ExternalData!$G401)</f>
        <v>1355770</v>
      </c>
      <c r="K401" s="32">
        <f>SUMIFS(I:I, D:D, ExternalData!$D401, E:E, ExternalData!$E401, F:F, ExternalData!$F401, G:G, "&lt;="&amp;ExternalData!$G401)</f>
        <v>8298420</v>
      </c>
      <c r="L401" s="31">
        <f>ExternalData!$J401 + SUMIFS(H:H, D:D, ExternalData!$D401, E:E, ExternalData!$E401, F:F, ExternalData!$F401-1, G:G, "&gt;"&amp;ExternalData!$G401)</f>
        <v>1632840</v>
      </c>
      <c r="M401" s="33">
        <f>ExternalData!$K401 + SUMIFS(I:I, D:D, ExternalData!$D401, E:E, ExternalData!$E401, F:F, ExternalData!$F401-1, G:G, "&gt;"&amp;ExternalData!$G401)</f>
        <v>10006660</v>
      </c>
    </row>
    <row r="402" spans="1:13" x14ac:dyDescent="0.25">
      <c r="A402" s="24" t="s">
        <v>9</v>
      </c>
      <c r="B402" s="25" t="s">
        <v>10</v>
      </c>
      <c r="C402" s="25" t="s">
        <v>18</v>
      </c>
      <c r="D402" s="25" t="s">
        <v>19</v>
      </c>
      <c r="E402" s="25" t="s">
        <v>13</v>
      </c>
      <c r="F402" s="25">
        <v>2019</v>
      </c>
      <c r="G402" s="25">
        <v>11</v>
      </c>
      <c r="H402" s="25">
        <v>164170</v>
      </c>
      <c r="I402" s="26">
        <v>982820</v>
      </c>
      <c r="J402" s="26">
        <f>SUMIFS(H:H, D:D, ExternalData!$D402, E:E, ExternalData!$E402, F:F, ExternalData!$F402, G:G, "&lt;="&amp;ExternalData!$G402)</f>
        <v>1519940</v>
      </c>
      <c r="K402" s="27">
        <f>SUMIFS(I:I, D:D, ExternalData!$D402, E:E, ExternalData!$E402, F:F, ExternalData!$F402, G:G, "&lt;="&amp;ExternalData!$G402)</f>
        <v>9281240</v>
      </c>
      <c r="L402" s="26">
        <f>ExternalData!$J402 + SUMIFS(H:H, D:D, ExternalData!$D402, E:E, ExternalData!$E402, F:F, ExternalData!$F402-1, G:G, "&gt;"&amp;ExternalData!$G402)</f>
        <v>1683620</v>
      </c>
      <c r="M402" s="28">
        <f>ExternalData!$K402 + SUMIFS(I:I, D:D, ExternalData!$D402, E:E, ExternalData!$E402, F:F, ExternalData!$F402-1, G:G, "&gt;"&amp;ExternalData!$G402)</f>
        <v>10269840</v>
      </c>
    </row>
    <row r="403" spans="1:13" x14ac:dyDescent="0.25">
      <c r="A403" s="29" t="s">
        <v>9</v>
      </c>
      <c r="B403" s="30" t="s">
        <v>10</v>
      </c>
      <c r="C403" s="30" t="s">
        <v>18</v>
      </c>
      <c r="D403" s="30" t="s">
        <v>19</v>
      </c>
      <c r="E403" s="30" t="s">
        <v>13</v>
      </c>
      <c r="F403" s="30">
        <v>2019</v>
      </c>
      <c r="G403" s="30">
        <v>12</v>
      </c>
      <c r="H403" s="30">
        <v>157800</v>
      </c>
      <c r="I403" s="31">
        <v>951570</v>
      </c>
      <c r="J403" s="31">
        <f>SUMIFS(H:H, D:D, ExternalData!$D403, E:E, ExternalData!$E403, F:F, ExternalData!$F403, G:G, "&lt;="&amp;ExternalData!$G403)</f>
        <v>1677740</v>
      </c>
      <c r="K403" s="32">
        <f>SUMIFS(I:I, D:D, ExternalData!$D403, E:E, ExternalData!$E403, F:F, ExternalData!$F403, G:G, "&lt;="&amp;ExternalData!$G403)</f>
        <v>10232810</v>
      </c>
      <c r="L403" s="31">
        <f>ExternalData!$J403 + SUMIFS(H:H, D:D, ExternalData!$D403, E:E, ExternalData!$E403, F:F, ExternalData!$F403-1, G:G, "&gt;"&amp;ExternalData!$G403)</f>
        <v>1677740</v>
      </c>
      <c r="M403" s="33">
        <f>ExternalData!$K403 + SUMIFS(I:I, D:D, ExternalData!$D403, E:E, ExternalData!$E403, F:F, ExternalData!$F403-1, G:G, "&gt;"&amp;ExternalData!$G403)</f>
        <v>10232810</v>
      </c>
    </row>
    <row r="404" spans="1:13" x14ac:dyDescent="0.25">
      <c r="A404" s="24" t="s">
        <v>9</v>
      </c>
      <c r="B404" s="25" t="s">
        <v>10</v>
      </c>
      <c r="C404" s="25" t="s">
        <v>18</v>
      </c>
      <c r="D404" s="25" t="s">
        <v>19</v>
      </c>
      <c r="E404" s="25" t="s">
        <v>13</v>
      </c>
      <c r="F404" s="25">
        <v>2020</v>
      </c>
      <c r="G404" s="25">
        <v>1</v>
      </c>
      <c r="H404" s="25">
        <v>193940</v>
      </c>
      <c r="I404" s="26">
        <v>1160940</v>
      </c>
      <c r="J404" s="26">
        <f>SUMIFS(H:H, D:D, ExternalData!$D404, E:E, ExternalData!$E404, F:F, ExternalData!$F404, G:G, "&lt;="&amp;ExternalData!$G404)</f>
        <v>193940</v>
      </c>
      <c r="K404" s="27">
        <f>SUMIFS(I:I, D:D, ExternalData!$D404, E:E, ExternalData!$E404, F:F, ExternalData!$F404, G:G, "&lt;="&amp;ExternalData!$G404)</f>
        <v>1160940</v>
      </c>
      <c r="L404" s="26">
        <f>ExternalData!$J404 + SUMIFS(H:H, D:D, ExternalData!$D404, E:E, ExternalData!$E404, F:F, ExternalData!$F404-1, G:G, "&gt;"&amp;ExternalData!$G404)</f>
        <v>1753560</v>
      </c>
      <c r="M404" s="28">
        <f>ExternalData!$K404 + SUMIFS(I:I, D:D, ExternalData!$D404, E:E, ExternalData!$E404, F:F, ExternalData!$F404-1, G:G, "&gt;"&amp;ExternalData!$G404)</f>
        <v>10644540</v>
      </c>
    </row>
    <row r="405" spans="1:13" x14ac:dyDescent="0.25">
      <c r="A405" s="29" t="s">
        <v>9</v>
      </c>
      <c r="B405" s="30" t="s">
        <v>10</v>
      </c>
      <c r="C405" s="30" t="s">
        <v>18</v>
      </c>
      <c r="D405" s="30" t="s">
        <v>19</v>
      </c>
      <c r="E405" s="30" t="s">
        <v>13</v>
      </c>
      <c r="F405" s="30">
        <v>2020</v>
      </c>
      <c r="G405" s="30">
        <v>2</v>
      </c>
      <c r="H405" s="30">
        <v>140910</v>
      </c>
      <c r="I405" s="31">
        <v>852480</v>
      </c>
      <c r="J405" s="31">
        <f>SUMIFS(H:H, D:D, ExternalData!$D405, E:E, ExternalData!$E405, F:F, ExternalData!$F405, G:G, "&lt;="&amp;ExternalData!$G405)</f>
        <v>334850</v>
      </c>
      <c r="K405" s="32">
        <f>SUMIFS(I:I, D:D, ExternalData!$D405, E:E, ExternalData!$E405, F:F, ExternalData!$F405, G:G, "&lt;="&amp;ExternalData!$G405)</f>
        <v>2013420</v>
      </c>
      <c r="L405" s="31">
        <f>ExternalData!$J405 + SUMIFS(H:H, D:D, ExternalData!$D405, E:E, ExternalData!$E405, F:F, ExternalData!$F405-1, G:G, "&gt;"&amp;ExternalData!$G405)</f>
        <v>1763690</v>
      </c>
      <c r="M405" s="33">
        <f>ExternalData!$K405 + SUMIFS(I:I, D:D, ExternalData!$D405, E:E, ExternalData!$E405, F:F, ExternalData!$F405-1, G:G, "&gt;"&amp;ExternalData!$G405)</f>
        <v>10757940</v>
      </c>
    </row>
    <row r="406" spans="1:13" x14ac:dyDescent="0.25">
      <c r="A406" s="24" t="s">
        <v>9</v>
      </c>
      <c r="B406" s="25" t="s">
        <v>10</v>
      </c>
      <c r="C406" s="25" t="s">
        <v>18</v>
      </c>
      <c r="D406" s="25" t="s">
        <v>19</v>
      </c>
      <c r="E406" s="25" t="s">
        <v>13</v>
      </c>
      <c r="F406" s="25">
        <v>2020</v>
      </c>
      <c r="G406" s="25">
        <v>3</v>
      </c>
      <c r="H406" s="25">
        <v>211810</v>
      </c>
      <c r="I406" s="26">
        <v>1269970</v>
      </c>
      <c r="J406" s="26">
        <f>SUMIFS(H:H, D:D, ExternalData!$D406, E:E, ExternalData!$E406, F:F, ExternalData!$F406, G:G, "&lt;="&amp;ExternalData!$G406)</f>
        <v>546660</v>
      </c>
      <c r="K406" s="27">
        <f>SUMIFS(I:I, D:D, ExternalData!$D406, E:E, ExternalData!$E406, F:F, ExternalData!$F406, G:G, "&lt;="&amp;ExternalData!$G406)</f>
        <v>3283390</v>
      </c>
      <c r="L406" s="26">
        <f>ExternalData!$J406 + SUMIFS(H:H, D:D, ExternalData!$D406, E:E, ExternalData!$E406, F:F, ExternalData!$F406-1, G:G, "&gt;"&amp;ExternalData!$G406)</f>
        <v>1853260</v>
      </c>
      <c r="M406" s="28">
        <f>ExternalData!$K406 + SUMIFS(I:I, D:D, ExternalData!$D406, E:E, ExternalData!$E406, F:F, ExternalData!$F406-1, G:G, "&gt;"&amp;ExternalData!$G406)</f>
        <v>11249840</v>
      </c>
    </row>
    <row r="407" spans="1:13" x14ac:dyDescent="0.25">
      <c r="A407" s="29" t="s">
        <v>9</v>
      </c>
      <c r="B407" s="30" t="s">
        <v>10</v>
      </c>
      <c r="C407" s="30" t="s">
        <v>18</v>
      </c>
      <c r="D407" s="30" t="s">
        <v>19</v>
      </c>
      <c r="E407" s="30" t="s">
        <v>13</v>
      </c>
      <c r="F407" s="30">
        <v>2020</v>
      </c>
      <c r="G407" s="30">
        <v>4</v>
      </c>
      <c r="H407" s="30">
        <v>143250</v>
      </c>
      <c r="I407" s="31">
        <v>864460</v>
      </c>
      <c r="J407" s="31">
        <f>SUMIFS(H:H, D:D, ExternalData!$D407, E:E, ExternalData!$E407, F:F, ExternalData!$F407, G:G, "&lt;="&amp;ExternalData!$G407)</f>
        <v>689910</v>
      </c>
      <c r="K407" s="32">
        <f>SUMIFS(I:I, D:D, ExternalData!$D407, E:E, ExternalData!$E407, F:F, ExternalData!$F407, G:G, "&lt;="&amp;ExternalData!$G407)</f>
        <v>4147850</v>
      </c>
      <c r="L407" s="31">
        <f>ExternalData!$J407 + SUMIFS(H:H, D:D, ExternalData!$D407, E:E, ExternalData!$E407, F:F, ExternalData!$F407-1, G:G, "&gt;"&amp;ExternalData!$G407)</f>
        <v>1858570</v>
      </c>
      <c r="M407" s="33">
        <f>ExternalData!$K407 + SUMIFS(I:I, D:D, ExternalData!$D407, E:E, ExternalData!$E407, F:F, ExternalData!$F407-1, G:G, "&gt;"&amp;ExternalData!$G407)</f>
        <v>11283270</v>
      </c>
    </row>
    <row r="408" spans="1:13" x14ac:dyDescent="0.25">
      <c r="A408" s="24" t="s">
        <v>9</v>
      </c>
      <c r="B408" s="25" t="s">
        <v>10</v>
      </c>
      <c r="C408" s="25" t="s">
        <v>18</v>
      </c>
      <c r="D408" s="25" t="s">
        <v>19</v>
      </c>
      <c r="E408" s="25" t="s">
        <v>13</v>
      </c>
      <c r="F408" s="25">
        <v>2020</v>
      </c>
      <c r="G408" s="25">
        <v>5</v>
      </c>
      <c r="H408" s="25">
        <v>116470</v>
      </c>
      <c r="I408" s="26">
        <v>741730</v>
      </c>
      <c r="J408" s="26">
        <f>SUMIFS(H:H, D:D, ExternalData!$D408, E:E, ExternalData!$E408, F:F, ExternalData!$F408, G:G, "&lt;="&amp;ExternalData!$G408)</f>
        <v>806380</v>
      </c>
      <c r="K408" s="27">
        <f>SUMIFS(I:I, D:D, ExternalData!$D408, E:E, ExternalData!$E408, F:F, ExternalData!$F408, G:G, "&lt;="&amp;ExternalData!$G408)</f>
        <v>4889580</v>
      </c>
      <c r="L408" s="26">
        <f>ExternalData!$J408 + SUMIFS(H:H, D:D, ExternalData!$D408, E:E, ExternalData!$E408, F:F, ExternalData!$F408-1, G:G, "&gt;"&amp;ExternalData!$G408)</f>
        <v>1827640</v>
      </c>
      <c r="M408" s="28">
        <f>ExternalData!$K408 + SUMIFS(I:I, D:D, ExternalData!$D408, E:E, ExternalData!$E408, F:F, ExternalData!$F408-1, G:G, "&gt;"&amp;ExternalData!$G408)</f>
        <v>11133830</v>
      </c>
    </row>
    <row r="409" spans="1:13" x14ac:dyDescent="0.25">
      <c r="A409" s="29" t="s">
        <v>9</v>
      </c>
      <c r="B409" s="30" t="s">
        <v>10</v>
      </c>
      <c r="C409" s="30" t="s">
        <v>18</v>
      </c>
      <c r="D409" s="30" t="s">
        <v>19</v>
      </c>
      <c r="E409" s="30" t="s">
        <v>13</v>
      </c>
      <c r="F409" s="30">
        <v>2020</v>
      </c>
      <c r="G409" s="30">
        <v>6</v>
      </c>
      <c r="H409" s="30">
        <v>180240</v>
      </c>
      <c r="I409" s="31">
        <v>1083360</v>
      </c>
      <c r="J409" s="31">
        <f>SUMIFS(H:H, D:D, ExternalData!$D409, E:E, ExternalData!$E409, F:F, ExternalData!$F409, G:G, "&lt;="&amp;ExternalData!$G409)</f>
        <v>986620</v>
      </c>
      <c r="K409" s="32">
        <f>SUMIFS(I:I, D:D, ExternalData!$D409, E:E, ExternalData!$E409, F:F, ExternalData!$F409, G:G, "&lt;="&amp;ExternalData!$G409)</f>
        <v>5972940</v>
      </c>
      <c r="L409" s="31">
        <f>ExternalData!$J409 + SUMIFS(H:H, D:D, ExternalData!$D409, E:E, ExternalData!$E409, F:F, ExternalData!$F409-1, G:G, "&gt;"&amp;ExternalData!$G409)</f>
        <v>1878860</v>
      </c>
      <c r="M409" s="33">
        <f>ExternalData!$K409 + SUMIFS(I:I, D:D, ExternalData!$D409, E:E, ExternalData!$E409, F:F, ExternalData!$F409-1, G:G, "&gt;"&amp;ExternalData!$G409)</f>
        <v>11394170</v>
      </c>
    </row>
    <row r="410" spans="1:13" x14ac:dyDescent="0.25">
      <c r="A410" s="24" t="s">
        <v>9</v>
      </c>
      <c r="B410" s="25" t="s">
        <v>10</v>
      </c>
      <c r="C410" s="25" t="s">
        <v>18</v>
      </c>
      <c r="D410" s="25" t="s">
        <v>19</v>
      </c>
      <c r="E410" s="25" t="s">
        <v>13</v>
      </c>
      <c r="F410" s="25">
        <v>2020</v>
      </c>
      <c r="G410" s="25">
        <v>7</v>
      </c>
      <c r="H410" s="25">
        <v>162790</v>
      </c>
      <c r="I410" s="26">
        <v>925990</v>
      </c>
      <c r="J410" s="26">
        <f>SUMIFS(H:H, D:D, ExternalData!$D410, E:E, ExternalData!$E410, F:F, ExternalData!$F410, G:G, "&lt;="&amp;ExternalData!$G410)</f>
        <v>1149410</v>
      </c>
      <c r="K410" s="27">
        <f>SUMIFS(I:I, D:D, ExternalData!$D410, E:E, ExternalData!$E410, F:F, ExternalData!$F410, G:G, "&lt;="&amp;ExternalData!$G410)</f>
        <v>6898930</v>
      </c>
      <c r="L410" s="26">
        <f>ExternalData!$J410 + SUMIFS(H:H, D:D, ExternalData!$D410, E:E, ExternalData!$E410, F:F, ExternalData!$F410-1, G:G, "&gt;"&amp;ExternalData!$G410)</f>
        <v>1868880</v>
      </c>
      <c r="M410" s="28">
        <f>ExternalData!$K410 + SUMIFS(I:I, D:D, ExternalData!$D410, E:E, ExternalData!$E410, F:F, ExternalData!$F410-1, G:G, "&gt;"&amp;ExternalData!$G410)</f>
        <v>11279690</v>
      </c>
    </row>
    <row r="411" spans="1:13" x14ac:dyDescent="0.25">
      <c r="A411" s="29" t="s">
        <v>9</v>
      </c>
      <c r="B411" s="30" t="s">
        <v>10</v>
      </c>
      <c r="C411" s="30" t="s">
        <v>18</v>
      </c>
      <c r="D411" s="30" t="s">
        <v>19</v>
      </c>
      <c r="E411" s="30" t="s">
        <v>13</v>
      </c>
      <c r="F411" s="30">
        <v>2020</v>
      </c>
      <c r="G411" s="30">
        <v>8</v>
      </c>
      <c r="H411" s="30">
        <v>127600</v>
      </c>
      <c r="I411" s="31">
        <v>774200</v>
      </c>
      <c r="J411" s="31">
        <f>SUMIFS(H:H, D:D, ExternalData!$D411, E:E, ExternalData!$E411, F:F, ExternalData!$F411, G:G, "&lt;="&amp;ExternalData!$G411)</f>
        <v>1277010</v>
      </c>
      <c r="K411" s="32">
        <f>SUMIFS(I:I, D:D, ExternalData!$D411, E:E, ExternalData!$E411, F:F, ExternalData!$F411, G:G, "&lt;="&amp;ExternalData!$G411)</f>
        <v>7673130</v>
      </c>
      <c r="L411" s="31">
        <f>ExternalData!$J411 + SUMIFS(H:H, D:D, ExternalData!$D411, E:E, ExternalData!$E411, F:F, ExternalData!$F411-1, G:G, "&gt;"&amp;ExternalData!$G411)</f>
        <v>1864180</v>
      </c>
      <c r="M411" s="33">
        <f>ExternalData!$K411 + SUMIFS(I:I, D:D, ExternalData!$D411, E:E, ExternalData!$E411, F:F, ExternalData!$F411-1, G:G, "&gt;"&amp;ExternalData!$G411)</f>
        <v>11252810</v>
      </c>
    </row>
    <row r="412" spans="1:13" x14ac:dyDescent="0.25">
      <c r="A412" s="24" t="s">
        <v>9</v>
      </c>
      <c r="B412" s="25" t="s">
        <v>10</v>
      </c>
      <c r="C412" s="25" t="s">
        <v>18</v>
      </c>
      <c r="D412" s="25" t="s">
        <v>19</v>
      </c>
      <c r="E412" s="25" t="s">
        <v>13</v>
      </c>
      <c r="F412" s="25">
        <v>2020</v>
      </c>
      <c r="G412" s="25">
        <v>9</v>
      </c>
      <c r="H412" s="25">
        <v>137470</v>
      </c>
      <c r="I412" s="26">
        <v>877760</v>
      </c>
      <c r="J412" s="26">
        <f>SUMIFS(H:H, D:D, ExternalData!$D412, E:E, ExternalData!$E412, F:F, ExternalData!$F412, G:G, "&lt;="&amp;ExternalData!$G412)</f>
        <v>1414480</v>
      </c>
      <c r="K412" s="27">
        <f>SUMIFS(I:I, D:D, ExternalData!$D412, E:E, ExternalData!$E412, F:F, ExternalData!$F412, G:G, "&lt;="&amp;ExternalData!$G412)</f>
        <v>8550890</v>
      </c>
      <c r="L412" s="26">
        <f>ExternalData!$J412 + SUMIFS(H:H, D:D, ExternalData!$D412, E:E, ExternalData!$E412, F:F, ExternalData!$F412-1, G:G, "&gt;"&amp;ExternalData!$G412)</f>
        <v>1860400</v>
      </c>
      <c r="M412" s="28">
        <f>ExternalData!$K412 + SUMIFS(I:I, D:D, ExternalData!$D412, E:E, ExternalData!$E412, F:F, ExternalData!$F412-1, G:G, "&gt;"&amp;ExternalData!$G412)</f>
        <v>11277340</v>
      </c>
    </row>
    <row r="413" spans="1:13" x14ac:dyDescent="0.25">
      <c r="A413" s="29" t="s">
        <v>9</v>
      </c>
      <c r="B413" s="30" t="s">
        <v>10</v>
      </c>
      <c r="C413" s="30" t="s">
        <v>18</v>
      </c>
      <c r="D413" s="30" t="s">
        <v>19</v>
      </c>
      <c r="E413" s="30" t="s">
        <v>13</v>
      </c>
      <c r="F413" s="30">
        <v>2020</v>
      </c>
      <c r="G413" s="30">
        <v>10</v>
      </c>
      <c r="H413" s="30">
        <v>196660</v>
      </c>
      <c r="I413" s="31">
        <v>1181760</v>
      </c>
      <c r="J413" s="31">
        <f>SUMIFS(H:H, D:D, ExternalData!$D413, E:E, ExternalData!$E413, F:F, ExternalData!$F413, G:G, "&lt;="&amp;ExternalData!$G413)</f>
        <v>1611140</v>
      </c>
      <c r="K413" s="32">
        <f>SUMIFS(I:I, D:D, ExternalData!$D413, E:E, ExternalData!$E413, F:F, ExternalData!$F413, G:G, "&lt;="&amp;ExternalData!$G413)</f>
        <v>9732650</v>
      </c>
      <c r="L413" s="31">
        <f>ExternalData!$J413 + SUMIFS(H:H, D:D, ExternalData!$D413, E:E, ExternalData!$E413, F:F, ExternalData!$F413-1, G:G, "&gt;"&amp;ExternalData!$G413)</f>
        <v>1933110</v>
      </c>
      <c r="M413" s="33">
        <f>ExternalData!$K413 + SUMIFS(I:I, D:D, ExternalData!$D413, E:E, ExternalData!$E413, F:F, ExternalData!$F413-1, G:G, "&gt;"&amp;ExternalData!$G413)</f>
        <v>11667040</v>
      </c>
    </row>
    <row r="414" spans="1:13" x14ac:dyDescent="0.25">
      <c r="A414" s="24" t="s">
        <v>9</v>
      </c>
      <c r="B414" s="25" t="s">
        <v>10</v>
      </c>
      <c r="C414" s="25" t="s">
        <v>18</v>
      </c>
      <c r="D414" s="25" t="s">
        <v>19</v>
      </c>
      <c r="E414" s="25" t="s">
        <v>13</v>
      </c>
      <c r="F414" s="25">
        <v>2020</v>
      </c>
      <c r="G414" s="25">
        <v>11</v>
      </c>
      <c r="H414" s="25">
        <v>139880</v>
      </c>
      <c r="I414" s="26">
        <v>795020</v>
      </c>
      <c r="J414" s="26">
        <f>SUMIFS(H:H, D:D, ExternalData!$D414, E:E, ExternalData!$E414, F:F, ExternalData!$F414, G:G, "&lt;="&amp;ExternalData!$G414)</f>
        <v>1751020</v>
      </c>
      <c r="K414" s="27">
        <f>SUMIFS(I:I, D:D, ExternalData!$D414, E:E, ExternalData!$E414, F:F, ExternalData!$F414, G:G, "&lt;="&amp;ExternalData!$G414)</f>
        <v>10527670</v>
      </c>
      <c r="L414" s="26">
        <f>ExternalData!$J414 + SUMIFS(H:H, D:D, ExternalData!$D414, E:E, ExternalData!$E414, F:F, ExternalData!$F414-1, G:G, "&gt;"&amp;ExternalData!$G414)</f>
        <v>1908820</v>
      </c>
      <c r="M414" s="28">
        <f>ExternalData!$K414 + SUMIFS(I:I, D:D, ExternalData!$D414, E:E, ExternalData!$E414, F:F, ExternalData!$F414-1, G:G, "&gt;"&amp;ExternalData!$G414)</f>
        <v>11479240</v>
      </c>
    </row>
    <row r="415" spans="1:13" x14ac:dyDescent="0.25">
      <c r="A415" s="29" t="s">
        <v>9</v>
      </c>
      <c r="B415" s="30" t="s">
        <v>10</v>
      </c>
      <c r="C415" s="30" t="s">
        <v>18</v>
      </c>
      <c r="D415" s="30" t="s">
        <v>19</v>
      </c>
      <c r="E415" s="30" t="s">
        <v>13</v>
      </c>
      <c r="F415" s="30">
        <v>2020</v>
      </c>
      <c r="G415" s="30">
        <v>12</v>
      </c>
      <c r="H415" s="30">
        <v>145480</v>
      </c>
      <c r="I415" s="31">
        <v>920810</v>
      </c>
      <c r="J415" s="31">
        <f>SUMIFS(H:H, D:D, ExternalData!$D415, E:E, ExternalData!$E415, F:F, ExternalData!$F415, G:G, "&lt;="&amp;ExternalData!$G415)</f>
        <v>1896500</v>
      </c>
      <c r="K415" s="32">
        <f>SUMIFS(I:I, D:D, ExternalData!$D415, E:E, ExternalData!$E415, F:F, ExternalData!$F415, G:G, "&lt;="&amp;ExternalData!$G415)</f>
        <v>11448480</v>
      </c>
      <c r="L415" s="31">
        <f>ExternalData!$J415 + SUMIFS(H:H, D:D, ExternalData!$D415, E:E, ExternalData!$E415, F:F, ExternalData!$F415-1, G:G, "&gt;"&amp;ExternalData!$G415)</f>
        <v>1896500</v>
      </c>
      <c r="M415" s="33">
        <f>ExternalData!$K415 + SUMIFS(I:I, D:D, ExternalData!$D415, E:E, ExternalData!$E415, F:F, ExternalData!$F415-1, G:G, "&gt;"&amp;ExternalData!$G415)</f>
        <v>11448480</v>
      </c>
    </row>
    <row r="416" spans="1:13" x14ac:dyDescent="0.25">
      <c r="A416" s="24" t="s">
        <v>9</v>
      </c>
      <c r="B416" s="25" t="s">
        <v>10</v>
      </c>
      <c r="C416" s="25" t="s">
        <v>18</v>
      </c>
      <c r="D416" s="25" t="s">
        <v>19</v>
      </c>
      <c r="E416" s="25" t="s">
        <v>13</v>
      </c>
      <c r="F416" s="25">
        <v>2021</v>
      </c>
      <c r="G416" s="25">
        <v>1</v>
      </c>
      <c r="H416" s="25">
        <v>150130</v>
      </c>
      <c r="I416" s="26">
        <v>851970</v>
      </c>
      <c r="J416" s="26">
        <f>SUMIFS(H:H, D:D, ExternalData!$D416, E:E, ExternalData!$E416, F:F, ExternalData!$F416, G:G, "&lt;="&amp;ExternalData!$G416)</f>
        <v>150130</v>
      </c>
      <c r="K416" s="27">
        <f>SUMIFS(I:I, D:D, ExternalData!$D416, E:E, ExternalData!$E416, F:F, ExternalData!$F416, G:G, "&lt;="&amp;ExternalData!$G416)</f>
        <v>851970</v>
      </c>
      <c r="L416" s="26">
        <f>ExternalData!$J416 + SUMIFS(H:H, D:D, ExternalData!$D416, E:E, ExternalData!$E416, F:F, ExternalData!$F416-1, G:G, "&gt;"&amp;ExternalData!$G416)</f>
        <v>1852690</v>
      </c>
      <c r="M416" s="28">
        <f>ExternalData!$K416 + SUMIFS(I:I, D:D, ExternalData!$D416, E:E, ExternalData!$E416, F:F, ExternalData!$F416-1, G:G, "&gt;"&amp;ExternalData!$G416)</f>
        <v>11139510</v>
      </c>
    </row>
    <row r="417" spans="1:13" x14ac:dyDescent="0.25">
      <c r="A417" s="29" t="s">
        <v>9</v>
      </c>
      <c r="B417" s="30" t="s">
        <v>10</v>
      </c>
      <c r="C417" s="30" t="s">
        <v>18</v>
      </c>
      <c r="D417" s="30" t="s">
        <v>19</v>
      </c>
      <c r="E417" s="30" t="s">
        <v>13</v>
      </c>
      <c r="F417" s="30">
        <v>2021</v>
      </c>
      <c r="G417" s="30">
        <v>2</v>
      </c>
      <c r="H417" s="30">
        <v>126820</v>
      </c>
      <c r="I417" s="31">
        <v>770870</v>
      </c>
      <c r="J417" s="31">
        <f>SUMIFS(H:H, D:D, ExternalData!$D417, E:E, ExternalData!$E417, F:F, ExternalData!$F417, G:G, "&lt;="&amp;ExternalData!$G417)</f>
        <v>276950</v>
      </c>
      <c r="K417" s="32">
        <f>SUMIFS(I:I, D:D, ExternalData!$D417, E:E, ExternalData!$E417, F:F, ExternalData!$F417, G:G, "&lt;="&amp;ExternalData!$G417)</f>
        <v>1622840</v>
      </c>
      <c r="L417" s="31">
        <f>ExternalData!$J417 + SUMIFS(H:H, D:D, ExternalData!$D417, E:E, ExternalData!$E417, F:F, ExternalData!$F417-1, G:G, "&gt;"&amp;ExternalData!$G417)</f>
        <v>1838600</v>
      </c>
      <c r="M417" s="33">
        <f>ExternalData!$K417 + SUMIFS(I:I, D:D, ExternalData!$D417, E:E, ExternalData!$E417, F:F, ExternalData!$F417-1, G:G, "&gt;"&amp;ExternalData!$G417)</f>
        <v>11057900</v>
      </c>
    </row>
    <row r="418" spans="1:13" x14ac:dyDescent="0.25">
      <c r="A418" s="24" t="s">
        <v>9</v>
      </c>
      <c r="B418" s="25" t="s">
        <v>10</v>
      </c>
      <c r="C418" s="25" t="s">
        <v>18</v>
      </c>
      <c r="D418" s="25" t="s">
        <v>19</v>
      </c>
      <c r="E418" s="25" t="s">
        <v>13</v>
      </c>
      <c r="F418" s="25">
        <v>2021</v>
      </c>
      <c r="G418" s="25">
        <v>3</v>
      </c>
      <c r="H418" s="25">
        <v>158080</v>
      </c>
      <c r="I418" s="26">
        <v>899110</v>
      </c>
      <c r="J418" s="26">
        <f>SUMIFS(H:H, D:D, ExternalData!$D418, E:E, ExternalData!$E418, F:F, ExternalData!$F418, G:G, "&lt;="&amp;ExternalData!$G418)</f>
        <v>435030</v>
      </c>
      <c r="K418" s="27">
        <f>SUMIFS(I:I, D:D, ExternalData!$D418, E:E, ExternalData!$E418, F:F, ExternalData!$F418, G:G, "&lt;="&amp;ExternalData!$G418)</f>
        <v>2521950</v>
      </c>
      <c r="L418" s="26">
        <f>ExternalData!$J418 + SUMIFS(H:H, D:D, ExternalData!$D418, E:E, ExternalData!$E418, F:F, ExternalData!$F418-1, G:G, "&gt;"&amp;ExternalData!$G418)</f>
        <v>1784870</v>
      </c>
      <c r="M418" s="28">
        <f>ExternalData!$K418 + SUMIFS(I:I, D:D, ExternalData!$D418, E:E, ExternalData!$E418, F:F, ExternalData!$F418-1, G:G, "&gt;"&amp;ExternalData!$G418)</f>
        <v>10687040</v>
      </c>
    </row>
    <row r="419" spans="1:13" x14ac:dyDescent="0.25">
      <c r="A419" s="29" t="s">
        <v>9</v>
      </c>
      <c r="B419" s="30" t="s">
        <v>10</v>
      </c>
      <c r="C419" s="30" t="s">
        <v>18</v>
      </c>
      <c r="D419" s="30" t="s">
        <v>19</v>
      </c>
      <c r="E419" s="30" t="s">
        <v>13</v>
      </c>
      <c r="F419" s="30">
        <v>2021</v>
      </c>
      <c r="G419" s="30">
        <v>4</v>
      </c>
      <c r="H419" s="30">
        <v>142040</v>
      </c>
      <c r="I419" s="31">
        <v>903070</v>
      </c>
      <c r="J419" s="31">
        <f>SUMIFS(H:H, D:D, ExternalData!$D419, E:E, ExternalData!$E419, F:F, ExternalData!$F419, G:G, "&lt;="&amp;ExternalData!$G419)</f>
        <v>577070</v>
      </c>
      <c r="K419" s="32">
        <f>SUMIFS(I:I, D:D, ExternalData!$D419, E:E, ExternalData!$E419, F:F, ExternalData!$F419, G:G, "&lt;="&amp;ExternalData!$G419)</f>
        <v>3425020</v>
      </c>
      <c r="L419" s="31">
        <f>ExternalData!$J419 + SUMIFS(H:H, D:D, ExternalData!$D419, E:E, ExternalData!$E419, F:F, ExternalData!$F419-1, G:G, "&gt;"&amp;ExternalData!$G419)</f>
        <v>1783660</v>
      </c>
      <c r="M419" s="33">
        <f>ExternalData!$K419 + SUMIFS(I:I, D:D, ExternalData!$D419, E:E, ExternalData!$E419, F:F, ExternalData!$F419-1, G:G, "&gt;"&amp;ExternalData!$G419)</f>
        <v>10725650</v>
      </c>
    </row>
    <row r="420" spans="1:13" x14ac:dyDescent="0.25">
      <c r="A420" s="24" t="s">
        <v>9</v>
      </c>
      <c r="B420" s="25" t="s">
        <v>10</v>
      </c>
      <c r="C420" s="25" t="s">
        <v>18</v>
      </c>
      <c r="D420" s="25" t="s">
        <v>19</v>
      </c>
      <c r="E420" s="25" t="s">
        <v>13</v>
      </c>
      <c r="F420" s="25">
        <v>2021</v>
      </c>
      <c r="G420" s="25">
        <v>5</v>
      </c>
      <c r="H420" s="25">
        <v>192000</v>
      </c>
      <c r="I420" s="26">
        <v>1155450</v>
      </c>
      <c r="J420" s="26">
        <f>SUMIFS(H:H, D:D, ExternalData!$D420, E:E, ExternalData!$E420, F:F, ExternalData!$F420, G:G, "&lt;="&amp;ExternalData!$G420)</f>
        <v>769070</v>
      </c>
      <c r="K420" s="27">
        <f>SUMIFS(I:I, D:D, ExternalData!$D420, E:E, ExternalData!$E420, F:F, ExternalData!$F420, G:G, "&lt;="&amp;ExternalData!$G420)</f>
        <v>4580470</v>
      </c>
      <c r="L420" s="26">
        <f>ExternalData!$J420 + SUMIFS(H:H, D:D, ExternalData!$D420, E:E, ExternalData!$E420, F:F, ExternalData!$F420-1, G:G, "&gt;"&amp;ExternalData!$G420)</f>
        <v>1859190</v>
      </c>
      <c r="M420" s="28">
        <f>ExternalData!$K420 + SUMIFS(I:I, D:D, ExternalData!$D420, E:E, ExternalData!$E420, F:F, ExternalData!$F420-1, G:G, "&gt;"&amp;ExternalData!$G420)</f>
        <v>11139370</v>
      </c>
    </row>
    <row r="421" spans="1:13" x14ac:dyDescent="0.25">
      <c r="A421" s="29" t="s">
        <v>9</v>
      </c>
      <c r="B421" s="30" t="s">
        <v>10</v>
      </c>
      <c r="C421" s="30" t="s">
        <v>18</v>
      </c>
      <c r="D421" s="30" t="s">
        <v>19</v>
      </c>
      <c r="E421" s="30" t="s">
        <v>13</v>
      </c>
      <c r="F421" s="30">
        <v>2021</v>
      </c>
      <c r="G421" s="30">
        <v>6</v>
      </c>
      <c r="H421" s="30">
        <v>159300</v>
      </c>
      <c r="I421" s="31">
        <v>981000</v>
      </c>
      <c r="J421" s="31">
        <f>SUMIFS(H:H, D:D, ExternalData!$D421, E:E, ExternalData!$E421, F:F, ExternalData!$F421, G:G, "&lt;="&amp;ExternalData!$G421)</f>
        <v>928370</v>
      </c>
      <c r="K421" s="32">
        <f>SUMIFS(I:I, D:D, ExternalData!$D421, E:E, ExternalData!$E421, F:F, ExternalData!$F421, G:G, "&lt;="&amp;ExternalData!$G421)</f>
        <v>5561470</v>
      </c>
      <c r="L421" s="31">
        <f>ExternalData!$J421 + SUMIFS(H:H, D:D, ExternalData!$D421, E:E, ExternalData!$E421, F:F, ExternalData!$F421-1, G:G, "&gt;"&amp;ExternalData!$G421)</f>
        <v>1838250</v>
      </c>
      <c r="M421" s="33">
        <f>ExternalData!$K421 + SUMIFS(I:I, D:D, ExternalData!$D421, E:E, ExternalData!$E421, F:F, ExternalData!$F421-1, G:G, "&gt;"&amp;ExternalData!$G421)</f>
        <v>11037010</v>
      </c>
    </row>
    <row r="422" spans="1:13" x14ac:dyDescent="0.25">
      <c r="A422" s="24" t="s">
        <v>9</v>
      </c>
      <c r="B422" s="25" t="s">
        <v>10</v>
      </c>
      <c r="C422" s="25" t="s">
        <v>18</v>
      </c>
      <c r="D422" s="25" t="s">
        <v>19</v>
      </c>
      <c r="E422" s="25" t="s">
        <v>13</v>
      </c>
      <c r="F422" s="25">
        <v>2021</v>
      </c>
      <c r="G422" s="25">
        <v>7</v>
      </c>
      <c r="H422" s="25">
        <v>157920</v>
      </c>
      <c r="I422" s="26">
        <v>988190</v>
      </c>
      <c r="J422" s="26">
        <f>SUMIFS(H:H, D:D, ExternalData!$D422, E:E, ExternalData!$E422, F:F, ExternalData!$F422, G:G, "&lt;="&amp;ExternalData!$G422)</f>
        <v>1086290</v>
      </c>
      <c r="K422" s="27">
        <f>SUMIFS(I:I, D:D, ExternalData!$D422, E:E, ExternalData!$E422, F:F, ExternalData!$F422, G:G, "&lt;="&amp;ExternalData!$G422)</f>
        <v>6549660</v>
      </c>
      <c r="L422" s="26">
        <f>ExternalData!$J422 + SUMIFS(H:H, D:D, ExternalData!$D422, E:E, ExternalData!$E422, F:F, ExternalData!$F422-1, G:G, "&gt;"&amp;ExternalData!$G422)</f>
        <v>1833380</v>
      </c>
      <c r="M422" s="28">
        <f>ExternalData!$K422 + SUMIFS(I:I, D:D, ExternalData!$D422, E:E, ExternalData!$E422, F:F, ExternalData!$F422-1, G:G, "&gt;"&amp;ExternalData!$G422)</f>
        <v>11099210</v>
      </c>
    </row>
    <row r="423" spans="1:13" x14ac:dyDescent="0.25">
      <c r="A423" s="29" t="s">
        <v>9</v>
      </c>
      <c r="B423" s="30" t="s">
        <v>10</v>
      </c>
      <c r="C423" s="30" t="s">
        <v>18</v>
      </c>
      <c r="D423" s="30" t="s">
        <v>19</v>
      </c>
      <c r="E423" s="30" t="s">
        <v>13</v>
      </c>
      <c r="F423" s="30">
        <v>2021</v>
      </c>
      <c r="G423" s="30">
        <v>8</v>
      </c>
      <c r="H423" s="30">
        <v>131670</v>
      </c>
      <c r="I423" s="31">
        <v>774140</v>
      </c>
      <c r="J423" s="31">
        <f>SUMIFS(H:H, D:D, ExternalData!$D423, E:E, ExternalData!$E423, F:F, ExternalData!$F423, G:G, "&lt;="&amp;ExternalData!$G423)</f>
        <v>1217960</v>
      </c>
      <c r="K423" s="32">
        <f>SUMIFS(I:I, D:D, ExternalData!$D423, E:E, ExternalData!$E423, F:F, ExternalData!$F423, G:G, "&lt;="&amp;ExternalData!$G423)</f>
        <v>7323800</v>
      </c>
      <c r="L423" s="31">
        <f>ExternalData!$J423 + SUMIFS(H:H, D:D, ExternalData!$D423, E:E, ExternalData!$E423, F:F, ExternalData!$F423-1, G:G, "&gt;"&amp;ExternalData!$G423)</f>
        <v>1837450</v>
      </c>
      <c r="M423" s="33">
        <f>ExternalData!$K423 + SUMIFS(I:I, D:D, ExternalData!$D423, E:E, ExternalData!$E423, F:F, ExternalData!$F423-1, G:G, "&gt;"&amp;ExternalData!$G423)</f>
        <v>11099150</v>
      </c>
    </row>
    <row r="424" spans="1:13" x14ac:dyDescent="0.25">
      <c r="A424" s="24" t="s">
        <v>9</v>
      </c>
      <c r="B424" s="25" t="s">
        <v>10</v>
      </c>
      <c r="C424" s="25" t="s">
        <v>18</v>
      </c>
      <c r="D424" s="25" t="s">
        <v>19</v>
      </c>
      <c r="E424" s="25" t="s">
        <v>13</v>
      </c>
      <c r="F424" s="25">
        <v>2021</v>
      </c>
      <c r="G424" s="25">
        <v>9</v>
      </c>
      <c r="H424" s="25">
        <v>189790</v>
      </c>
      <c r="I424" s="26">
        <v>1187490</v>
      </c>
      <c r="J424" s="26">
        <f>SUMIFS(H:H, D:D, ExternalData!$D424, E:E, ExternalData!$E424, F:F, ExternalData!$F424, G:G, "&lt;="&amp;ExternalData!$G424)</f>
        <v>1407750</v>
      </c>
      <c r="K424" s="27">
        <f>SUMIFS(I:I, D:D, ExternalData!$D424, E:E, ExternalData!$E424, F:F, ExternalData!$F424, G:G, "&lt;="&amp;ExternalData!$G424)</f>
        <v>8511290</v>
      </c>
      <c r="L424" s="26">
        <f>ExternalData!$J424 + SUMIFS(H:H, D:D, ExternalData!$D424, E:E, ExternalData!$E424, F:F, ExternalData!$F424-1, G:G, "&gt;"&amp;ExternalData!$G424)</f>
        <v>1889770</v>
      </c>
      <c r="M424" s="28">
        <f>ExternalData!$K424 + SUMIFS(I:I, D:D, ExternalData!$D424, E:E, ExternalData!$E424, F:F, ExternalData!$F424-1, G:G, "&gt;"&amp;ExternalData!$G424)</f>
        <v>11408880</v>
      </c>
    </row>
    <row r="425" spans="1:13" x14ac:dyDescent="0.25">
      <c r="A425" s="29" t="s">
        <v>9</v>
      </c>
      <c r="B425" s="30" t="s">
        <v>10</v>
      </c>
      <c r="C425" s="30" t="s">
        <v>18</v>
      </c>
      <c r="D425" s="30" t="s">
        <v>19</v>
      </c>
      <c r="E425" s="30" t="s">
        <v>13</v>
      </c>
      <c r="F425" s="30">
        <v>2021</v>
      </c>
      <c r="G425" s="30">
        <v>10</v>
      </c>
      <c r="H425" s="30">
        <v>164200</v>
      </c>
      <c r="I425" s="31">
        <v>1061720</v>
      </c>
      <c r="J425" s="31">
        <f>SUMIFS(H:H, D:D, ExternalData!$D425, E:E, ExternalData!$E425, F:F, ExternalData!$F425, G:G, "&lt;="&amp;ExternalData!$G425)</f>
        <v>1571950</v>
      </c>
      <c r="K425" s="32">
        <f>SUMIFS(I:I, D:D, ExternalData!$D425, E:E, ExternalData!$E425, F:F, ExternalData!$F425, G:G, "&lt;="&amp;ExternalData!$G425)</f>
        <v>9573010</v>
      </c>
      <c r="L425" s="31">
        <f>ExternalData!$J425 + SUMIFS(H:H, D:D, ExternalData!$D425, E:E, ExternalData!$E425, F:F, ExternalData!$F425-1, G:G, "&gt;"&amp;ExternalData!$G425)</f>
        <v>1857310</v>
      </c>
      <c r="M425" s="33">
        <f>ExternalData!$K425 + SUMIFS(I:I, D:D, ExternalData!$D425, E:E, ExternalData!$E425, F:F, ExternalData!$F425-1, G:G, "&gt;"&amp;ExternalData!$G425)</f>
        <v>11288840</v>
      </c>
    </row>
    <row r="426" spans="1:13" x14ac:dyDescent="0.25">
      <c r="A426" s="24" t="s">
        <v>9</v>
      </c>
      <c r="B426" s="25" t="s">
        <v>10</v>
      </c>
      <c r="C426" s="25" t="s">
        <v>18</v>
      </c>
      <c r="D426" s="25" t="s">
        <v>19</v>
      </c>
      <c r="E426" s="25" t="s">
        <v>13</v>
      </c>
      <c r="F426" s="25">
        <v>2021</v>
      </c>
      <c r="G426" s="25">
        <v>11</v>
      </c>
      <c r="H426" s="25">
        <v>152640</v>
      </c>
      <c r="I426" s="26">
        <v>959720</v>
      </c>
      <c r="J426" s="26">
        <f>SUMIFS(H:H, D:D, ExternalData!$D426, E:E, ExternalData!$E426, F:F, ExternalData!$F426, G:G, "&lt;="&amp;ExternalData!$G426)</f>
        <v>1724590</v>
      </c>
      <c r="K426" s="27">
        <f>SUMIFS(I:I, D:D, ExternalData!$D426, E:E, ExternalData!$E426, F:F, ExternalData!$F426, G:G, "&lt;="&amp;ExternalData!$G426)</f>
        <v>10532730</v>
      </c>
      <c r="L426" s="26">
        <f>ExternalData!$J426 + SUMIFS(H:H, D:D, ExternalData!$D426, E:E, ExternalData!$E426, F:F, ExternalData!$F426-1, G:G, "&gt;"&amp;ExternalData!$G426)</f>
        <v>1870070</v>
      </c>
      <c r="M426" s="28">
        <f>ExternalData!$K426 + SUMIFS(I:I, D:D, ExternalData!$D426, E:E, ExternalData!$E426, F:F, ExternalData!$F426-1, G:G, "&gt;"&amp;ExternalData!$G426)</f>
        <v>11453540</v>
      </c>
    </row>
    <row r="427" spans="1:13" x14ac:dyDescent="0.25">
      <c r="A427" s="29" t="s">
        <v>9</v>
      </c>
      <c r="B427" s="30" t="s">
        <v>10</v>
      </c>
      <c r="C427" s="30" t="s">
        <v>18</v>
      </c>
      <c r="D427" s="30" t="s">
        <v>19</v>
      </c>
      <c r="E427" s="30" t="s">
        <v>13</v>
      </c>
      <c r="F427" s="30">
        <v>2021</v>
      </c>
      <c r="G427" s="30">
        <v>12</v>
      </c>
      <c r="H427" s="30">
        <v>151550</v>
      </c>
      <c r="I427" s="31">
        <v>983660</v>
      </c>
      <c r="J427" s="31">
        <f>SUMIFS(H:H, D:D, ExternalData!$D427, E:E, ExternalData!$E427, F:F, ExternalData!$F427, G:G, "&lt;="&amp;ExternalData!$G427)</f>
        <v>1876140</v>
      </c>
      <c r="K427" s="32">
        <f>SUMIFS(I:I, D:D, ExternalData!$D427, E:E, ExternalData!$E427, F:F, ExternalData!$F427, G:G, "&lt;="&amp;ExternalData!$G427)</f>
        <v>11516390</v>
      </c>
      <c r="L427" s="31">
        <f>ExternalData!$J427 + SUMIFS(H:H, D:D, ExternalData!$D427, E:E, ExternalData!$E427, F:F, ExternalData!$F427-1, G:G, "&gt;"&amp;ExternalData!$G427)</f>
        <v>1876140</v>
      </c>
      <c r="M427" s="33">
        <f>ExternalData!$K427 + SUMIFS(I:I, D:D, ExternalData!$D427, E:E, ExternalData!$E427, F:F, ExternalData!$F427-1, G:G, "&gt;"&amp;ExternalData!$G427)</f>
        <v>11516390</v>
      </c>
    </row>
    <row r="428" spans="1:13" x14ac:dyDescent="0.25">
      <c r="A428" s="24" t="s">
        <v>9</v>
      </c>
      <c r="B428" s="25" t="s">
        <v>10</v>
      </c>
      <c r="C428" s="25" t="s">
        <v>18</v>
      </c>
      <c r="D428" s="25" t="s">
        <v>19</v>
      </c>
      <c r="E428" s="25" t="s">
        <v>13</v>
      </c>
      <c r="F428" s="25">
        <v>2022</v>
      </c>
      <c r="G428" s="25">
        <v>1</v>
      </c>
      <c r="H428" s="25">
        <v>151900</v>
      </c>
      <c r="I428" s="26">
        <v>981660</v>
      </c>
      <c r="J428" s="26">
        <f>SUMIFS(H:H, D:D, ExternalData!$D428, E:E, ExternalData!$E428, F:F, ExternalData!$F428, G:G, "&lt;="&amp;ExternalData!$G428)</f>
        <v>151900</v>
      </c>
      <c r="K428" s="27">
        <f>SUMIFS(I:I, D:D, ExternalData!$D428, E:E, ExternalData!$E428, F:F, ExternalData!$F428, G:G, "&lt;="&amp;ExternalData!$G428)</f>
        <v>981660</v>
      </c>
      <c r="L428" s="26">
        <f>ExternalData!$J428 + SUMIFS(H:H, D:D, ExternalData!$D428, E:E, ExternalData!$E428, F:F, ExternalData!$F428-1, G:G, "&gt;"&amp;ExternalData!$G428)</f>
        <v>1877910</v>
      </c>
      <c r="M428" s="28">
        <f>ExternalData!$K428 + SUMIFS(I:I, D:D, ExternalData!$D428, E:E, ExternalData!$E428, F:F, ExternalData!$F428-1, G:G, "&gt;"&amp;ExternalData!$G428)</f>
        <v>11646080</v>
      </c>
    </row>
    <row r="429" spans="1:13" x14ac:dyDescent="0.25">
      <c r="A429" s="29" t="s">
        <v>9</v>
      </c>
      <c r="B429" s="30" t="s">
        <v>10</v>
      </c>
      <c r="C429" s="30" t="s">
        <v>18</v>
      </c>
      <c r="D429" s="30" t="s">
        <v>19</v>
      </c>
      <c r="E429" s="30" t="s">
        <v>13</v>
      </c>
      <c r="F429" s="30">
        <v>2022</v>
      </c>
      <c r="G429" s="30">
        <v>2</v>
      </c>
      <c r="H429" s="30">
        <v>181980</v>
      </c>
      <c r="I429" s="31">
        <v>1135960</v>
      </c>
      <c r="J429" s="31">
        <f>SUMIFS(H:H, D:D, ExternalData!$D429, E:E, ExternalData!$E429, F:F, ExternalData!$F429, G:G, "&lt;="&amp;ExternalData!$G429)</f>
        <v>333880</v>
      </c>
      <c r="K429" s="32">
        <f>SUMIFS(I:I, D:D, ExternalData!$D429, E:E, ExternalData!$E429, F:F, ExternalData!$F429, G:G, "&lt;="&amp;ExternalData!$G429)</f>
        <v>2117620</v>
      </c>
      <c r="L429" s="31">
        <f>ExternalData!$J429 + SUMIFS(H:H, D:D, ExternalData!$D429, E:E, ExternalData!$E429, F:F, ExternalData!$F429-1, G:G, "&gt;"&amp;ExternalData!$G429)</f>
        <v>1933070</v>
      </c>
      <c r="M429" s="33">
        <f>ExternalData!$K429 + SUMIFS(I:I, D:D, ExternalData!$D429, E:E, ExternalData!$E429, F:F, ExternalData!$F429-1, G:G, "&gt;"&amp;ExternalData!$G429)</f>
        <v>12011170</v>
      </c>
    </row>
    <row r="430" spans="1:13" x14ac:dyDescent="0.25">
      <c r="A430" s="24" t="s">
        <v>9</v>
      </c>
      <c r="B430" s="25" t="s">
        <v>10</v>
      </c>
      <c r="C430" s="25" t="s">
        <v>18</v>
      </c>
      <c r="D430" s="25" t="s">
        <v>19</v>
      </c>
      <c r="E430" s="25" t="s">
        <v>13</v>
      </c>
      <c r="F430" s="25">
        <v>2022</v>
      </c>
      <c r="G430" s="25">
        <v>3</v>
      </c>
      <c r="H430" s="25">
        <v>171680</v>
      </c>
      <c r="I430" s="26">
        <v>1008940</v>
      </c>
      <c r="J430" s="26">
        <f>SUMIFS(H:H, D:D, ExternalData!$D430, E:E, ExternalData!$E430, F:F, ExternalData!$F430, G:G, "&lt;="&amp;ExternalData!$G430)</f>
        <v>505560</v>
      </c>
      <c r="K430" s="27">
        <f>SUMIFS(I:I, D:D, ExternalData!$D430, E:E, ExternalData!$E430, F:F, ExternalData!$F430, G:G, "&lt;="&amp;ExternalData!$G430)</f>
        <v>3126560</v>
      </c>
      <c r="L430" s="26">
        <f>ExternalData!$J430 + SUMIFS(H:H, D:D, ExternalData!$D430, E:E, ExternalData!$E430, F:F, ExternalData!$F430-1, G:G, "&gt;"&amp;ExternalData!$G430)</f>
        <v>1946670</v>
      </c>
      <c r="M430" s="28">
        <f>ExternalData!$K430 + SUMIFS(I:I, D:D, ExternalData!$D430, E:E, ExternalData!$E430, F:F, ExternalData!$F430-1, G:G, "&gt;"&amp;ExternalData!$G430)</f>
        <v>12121000</v>
      </c>
    </row>
    <row r="431" spans="1:13" x14ac:dyDescent="0.25">
      <c r="A431" s="29" t="s">
        <v>9</v>
      </c>
      <c r="B431" s="30" t="s">
        <v>10</v>
      </c>
      <c r="C431" s="30" t="s">
        <v>18</v>
      </c>
      <c r="D431" s="30" t="s">
        <v>19</v>
      </c>
      <c r="E431" s="30" t="s">
        <v>13</v>
      </c>
      <c r="F431" s="30">
        <v>2022</v>
      </c>
      <c r="G431" s="30">
        <v>4</v>
      </c>
      <c r="H431" s="30">
        <v>189460</v>
      </c>
      <c r="I431" s="31">
        <v>1187420</v>
      </c>
      <c r="J431" s="31">
        <f>SUMIFS(H:H, D:D, ExternalData!$D431, E:E, ExternalData!$E431, F:F, ExternalData!$F431, G:G, "&lt;="&amp;ExternalData!$G431)</f>
        <v>695020</v>
      </c>
      <c r="K431" s="32">
        <f>SUMIFS(I:I, D:D, ExternalData!$D431, E:E, ExternalData!$E431, F:F, ExternalData!$F431, G:G, "&lt;="&amp;ExternalData!$G431)</f>
        <v>4313980</v>
      </c>
      <c r="L431" s="31">
        <f>ExternalData!$J431 + SUMIFS(H:H, D:D, ExternalData!$D431, E:E, ExternalData!$E431, F:F, ExternalData!$F431-1, G:G, "&gt;"&amp;ExternalData!$G431)</f>
        <v>1994090</v>
      </c>
      <c r="M431" s="33">
        <f>ExternalData!$K431 + SUMIFS(I:I, D:D, ExternalData!$D431, E:E, ExternalData!$E431, F:F, ExternalData!$F431-1, G:G, "&gt;"&amp;ExternalData!$G431)</f>
        <v>12405350</v>
      </c>
    </row>
    <row r="432" spans="1:13" x14ac:dyDescent="0.25">
      <c r="A432" s="24" t="s">
        <v>9</v>
      </c>
      <c r="B432" s="25" t="s">
        <v>10</v>
      </c>
      <c r="C432" s="25" t="s">
        <v>18</v>
      </c>
      <c r="D432" s="25" t="s">
        <v>19</v>
      </c>
      <c r="E432" s="25" t="s">
        <v>13</v>
      </c>
      <c r="F432" s="25">
        <v>2022</v>
      </c>
      <c r="G432" s="25">
        <v>5</v>
      </c>
      <c r="H432" s="25">
        <v>184420</v>
      </c>
      <c r="I432" s="26">
        <v>1195900</v>
      </c>
      <c r="J432" s="26">
        <f>SUMIFS(H:H, D:D, ExternalData!$D432, E:E, ExternalData!$E432, F:F, ExternalData!$F432, G:G, "&lt;="&amp;ExternalData!$G432)</f>
        <v>879440</v>
      </c>
      <c r="K432" s="27">
        <f>SUMIFS(I:I, D:D, ExternalData!$D432, E:E, ExternalData!$E432, F:F, ExternalData!$F432, G:G, "&lt;="&amp;ExternalData!$G432)</f>
        <v>5509880</v>
      </c>
      <c r="L432" s="26">
        <f>ExternalData!$J432 + SUMIFS(H:H, D:D, ExternalData!$D432, E:E, ExternalData!$E432, F:F, ExternalData!$F432-1, G:G, "&gt;"&amp;ExternalData!$G432)</f>
        <v>1986510</v>
      </c>
      <c r="M432" s="28">
        <f>ExternalData!$K432 + SUMIFS(I:I, D:D, ExternalData!$D432, E:E, ExternalData!$E432, F:F, ExternalData!$F432-1, G:G, "&gt;"&amp;ExternalData!$G432)</f>
        <v>12445800</v>
      </c>
    </row>
    <row r="433" spans="1:13" x14ac:dyDescent="0.25">
      <c r="A433" s="29" t="s">
        <v>9</v>
      </c>
      <c r="B433" s="30" t="s">
        <v>10</v>
      </c>
      <c r="C433" s="30" t="s">
        <v>18</v>
      </c>
      <c r="D433" s="30" t="s">
        <v>19</v>
      </c>
      <c r="E433" s="30" t="s">
        <v>13</v>
      </c>
      <c r="F433" s="30">
        <v>2022</v>
      </c>
      <c r="G433" s="30">
        <v>6</v>
      </c>
      <c r="H433" s="30">
        <v>185420</v>
      </c>
      <c r="I433" s="31">
        <v>1089030</v>
      </c>
      <c r="J433" s="31">
        <f>SUMIFS(H:H, D:D, ExternalData!$D433, E:E, ExternalData!$E433, F:F, ExternalData!$F433, G:G, "&lt;="&amp;ExternalData!$G433)</f>
        <v>1064860</v>
      </c>
      <c r="K433" s="32">
        <f>SUMIFS(I:I, D:D, ExternalData!$D433, E:E, ExternalData!$E433, F:F, ExternalData!$F433, G:G, "&lt;="&amp;ExternalData!$G433)</f>
        <v>6598910</v>
      </c>
      <c r="L433" s="31">
        <f>ExternalData!$J433 + SUMIFS(H:H, D:D, ExternalData!$D433, E:E, ExternalData!$E433, F:F, ExternalData!$F433-1, G:G, "&gt;"&amp;ExternalData!$G433)</f>
        <v>2012630</v>
      </c>
      <c r="M433" s="33">
        <f>ExternalData!$K433 + SUMIFS(I:I, D:D, ExternalData!$D433, E:E, ExternalData!$E433, F:F, ExternalData!$F433-1, G:G, "&gt;"&amp;ExternalData!$G433)</f>
        <v>12553830</v>
      </c>
    </row>
    <row r="434" spans="1:13" x14ac:dyDescent="0.25">
      <c r="A434" s="24" t="s">
        <v>9</v>
      </c>
      <c r="B434" s="25" t="s">
        <v>10</v>
      </c>
      <c r="C434" s="25" t="s">
        <v>18</v>
      </c>
      <c r="D434" s="25" t="s">
        <v>19</v>
      </c>
      <c r="E434" s="25" t="s">
        <v>13</v>
      </c>
      <c r="F434" s="25">
        <v>2022</v>
      </c>
      <c r="G434" s="25">
        <v>7</v>
      </c>
      <c r="H434" s="25">
        <v>151160</v>
      </c>
      <c r="I434" s="26">
        <v>983840</v>
      </c>
      <c r="J434" s="26">
        <f>SUMIFS(H:H, D:D, ExternalData!$D434, E:E, ExternalData!$E434, F:F, ExternalData!$F434, G:G, "&lt;="&amp;ExternalData!$G434)</f>
        <v>1216020</v>
      </c>
      <c r="K434" s="27">
        <f>SUMIFS(I:I, D:D, ExternalData!$D434, E:E, ExternalData!$E434, F:F, ExternalData!$F434, G:G, "&lt;="&amp;ExternalData!$G434)</f>
        <v>7582750</v>
      </c>
      <c r="L434" s="26">
        <f>ExternalData!$J434 + SUMIFS(H:H, D:D, ExternalData!$D434, E:E, ExternalData!$E434, F:F, ExternalData!$F434-1, G:G, "&gt;"&amp;ExternalData!$G434)</f>
        <v>2005870</v>
      </c>
      <c r="M434" s="28">
        <f>ExternalData!$K434 + SUMIFS(I:I, D:D, ExternalData!$D434, E:E, ExternalData!$E434, F:F, ExternalData!$F434-1, G:G, "&gt;"&amp;ExternalData!$G434)</f>
        <v>12549480</v>
      </c>
    </row>
    <row r="435" spans="1:13" x14ac:dyDescent="0.25">
      <c r="A435" s="29" t="s">
        <v>9</v>
      </c>
      <c r="B435" s="30" t="s">
        <v>10</v>
      </c>
      <c r="C435" s="30" t="s">
        <v>18</v>
      </c>
      <c r="D435" s="30" t="s">
        <v>19</v>
      </c>
      <c r="E435" s="30" t="s">
        <v>13</v>
      </c>
      <c r="F435" s="30">
        <v>2022</v>
      </c>
      <c r="G435" s="30">
        <v>8</v>
      </c>
      <c r="H435" s="30">
        <v>205890</v>
      </c>
      <c r="I435" s="31">
        <v>1293310</v>
      </c>
      <c r="J435" s="31">
        <f>SUMIFS(H:H, D:D, ExternalData!$D435, E:E, ExternalData!$E435, F:F, ExternalData!$F435, G:G, "&lt;="&amp;ExternalData!$G435)</f>
        <v>1421910</v>
      </c>
      <c r="K435" s="32">
        <f>SUMIFS(I:I, D:D, ExternalData!$D435, E:E, ExternalData!$E435, F:F, ExternalData!$F435, G:G, "&lt;="&amp;ExternalData!$G435)</f>
        <v>8876060</v>
      </c>
      <c r="L435" s="31">
        <f>ExternalData!$J435 + SUMIFS(H:H, D:D, ExternalData!$D435, E:E, ExternalData!$E435, F:F, ExternalData!$F435-1, G:G, "&gt;"&amp;ExternalData!$G435)</f>
        <v>2080090</v>
      </c>
      <c r="M435" s="33">
        <f>ExternalData!$K435 + SUMIFS(I:I, D:D, ExternalData!$D435, E:E, ExternalData!$E435, F:F, ExternalData!$F435-1, G:G, "&gt;"&amp;ExternalData!$G435)</f>
        <v>13068650</v>
      </c>
    </row>
    <row r="436" spans="1:13" x14ac:dyDescent="0.25">
      <c r="A436" s="24" t="s">
        <v>9</v>
      </c>
      <c r="B436" s="25" t="s">
        <v>10</v>
      </c>
      <c r="C436" s="25" t="s">
        <v>18</v>
      </c>
      <c r="D436" s="25" t="s">
        <v>19</v>
      </c>
      <c r="E436" s="25" t="s">
        <v>13</v>
      </c>
      <c r="F436" s="25">
        <v>2022</v>
      </c>
      <c r="G436" s="25">
        <v>9</v>
      </c>
      <c r="H436" s="25">
        <v>180900</v>
      </c>
      <c r="I436" s="26">
        <v>1172650</v>
      </c>
      <c r="J436" s="26">
        <f>SUMIFS(H:H, D:D, ExternalData!$D436, E:E, ExternalData!$E436, F:F, ExternalData!$F436, G:G, "&lt;="&amp;ExternalData!$G436)</f>
        <v>1602810</v>
      </c>
      <c r="K436" s="27">
        <f>SUMIFS(I:I, D:D, ExternalData!$D436, E:E, ExternalData!$E436, F:F, ExternalData!$F436, G:G, "&lt;="&amp;ExternalData!$G436)</f>
        <v>10048710</v>
      </c>
      <c r="L436" s="26">
        <f>ExternalData!$J436 + SUMIFS(H:H, D:D, ExternalData!$D436, E:E, ExternalData!$E436, F:F, ExternalData!$F436-1, G:G, "&gt;"&amp;ExternalData!$G436)</f>
        <v>2071200</v>
      </c>
      <c r="M436" s="28">
        <f>ExternalData!$K436 + SUMIFS(I:I, D:D, ExternalData!$D436, E:E, ExternalData!$E436, F:F, ExternalData!$F436-1, G:G, "&gt;"&amp;ExternalData!$G436)</f>
        <v>13053810</v>
      </c>
    </row>
    <row r="437" spans="1:13" x14ac:dyDescent="0.25">
      <c r="A437" s="29" t="s">
        <v>9</v>
      </c>
      <c r="B437" s="30" t="s">
        <v>10</v>
      </c>
      <c r="C437" s="30" t="s">
        <v>18</v>
      </c>
      <c r="D437" s="30" t="s">
        <v>19</v>
      </c>
      <c r="E437" s="30" t="s">
        <v>13</v>
      </c>
      <c r="F437" s="30">
        <v>2022</v>
      </c>
      <c r="G437" s="30">
        <v>10</v>
      </c>
      <c r="H437" s="30">
        <v>176410</v>
      </c>
      <c r="I437" s="31">
        <v>1111770</v>
      </c>
      <c r="J437" s="31">
        <f>SUMIFS(H:H, D:D, ExternalData!$D437, E:E, ExternalData!$E437, F:F, ExternalData!$F437, G:G, "&lt;="&amp;ExternalData!$G437)</f>
        <v>1779220</v>
      </c>
      <c r="K437" s="32">
        <f>SUMIFS(I:I, D:D, ExternalData!$D437, E:E, ExternalData!$E437, F:F, ExternalData!$F437, G:G, "&lt;="&amp;ExternalData!$G437)</f>
        <v>11160480</v>
      </c>
      <c r="L437" s="31">
        <f>ExternalData!$J437 + SUMIFS(H:H, D:D, ExternalData!$D437, E:E, ExternalData!$E437, F:F, ExternalData!$F437-1, G:G, "&gt;"&amp;ExternalData!$G437)</f>
        <v>2083410</v>
      </c>
      <c r="M437" s="33">
        <f>ExternalData!$K437 + SUMIFS(I:I, D:D, ExternalData!$D437, E:E, ExternalData!$E437, F:F, ExternalData!$F437-1, G:G, "&gt;"&amp;ExternalData!$G437)</f>
        <v>13103860</v>
      </c>
    </row>
    <row r="438" spans="1:13" x14ac:dyDescent="0.25">
      <c r="A438" s="24" t="s">
        <v>9</v>
      </c>
      <c r="B438" s="25" t="s">
        <v>10</v>
      </c>
      <c r="C438" s="25" t="s">
        <v>18</v>
      </c>
      <c r="D438" s="25" t="s">
        <v>19</v>
      </c>
      <c r="E438" s="25" t="s">
        <v>13</v>
      </c>
      <c r="F438" s="25">
        <v>2022</v>
      </c>
      <c r="G438" s="25">
        <v>11</v>
      </c>
      <c r="H438" s="25">
        <v>163550</v>
      </c>
      <c r="I438" s="26">
        <v>960770</v>
      </c>
      <c r="J438" s="26">
        <f>SUMIFS(H:H, D:D, ExternalData!$D438, E:E, ExternalData!$E438, F:F, ExternalData!$F438, G:G, "&lt;="&amp;ExternalData!$G438)</f>
        <v>1942770</v>
      </c>
      <c r="K438" s="27">
        <f>SUMIFS(I:I, D:D, ExternalData!$D438, E:E, ExternalData!$E438, F:F, ExternalData!$F438, G:G, "&lt;="&amp;ExternalData!$G438)</f>
        <v>12121250</v>
      </c>
      <c r="L438" s="26">
        <f>ExternalData!$J438 + SUMIFS(H:H, D:D, ExternalData!$D438, E:E, ExternalData!$E438, F:F, ExternalData!$F438-1, G:G, "&gt;"&amp;ExternalData!$G438)</f>
        <v>2094320</v>
      </c>
      <c r="M438" s="28">
        <f>ExternalData!$K438 + SUMIFS(I:I, D:D, ExternalData!$D438, E:E, ExternalData!$E438, F:F, ExternalData!$F438-1, G:G, "&gt;"&amp;ExternalData!$G438)</f>
        <v>13104910</v>
      </c>
    </row>
    <row r="439" spans="1:13" x14ac:dyDescent="0.25">
      <c r="A439" s="29" t="s">
        <v>9</v>
      </c>
      <c r="B439" s="30" t="s">
        <v>10</v>
      </c>
      <c r="C439" s="30" t="s">
        <v>18</v>
      </c>
      <c r="D439" s="30" t="s">
        <v>19</v>
      </c>
      <c r="E439" s="30" t="s">
        <v>13</v>
      </c>
      <c r="F439" s="30">
        <v>2022</v>
      </c>
      <c r="G439" s="30">
        <v>12</v>
      </c>
      <c r="H439" s="30">
        <v>237860</v>
      </c>
      <c r="I439" s="31">
        <v>1532390</v>
      </c>
      <c r="J439" s="31">
        <f>SUMIFS(H:H, D:D, ExternalData!$D439, E:E, ExternalData!$E439, F:F, ExternalData!$F439, G:G, "&lt;="&amp;ExternalData!$G439)</f>
        <v>2180630</v>
      </c>
      <c r="K439" s="32">
        <f>SUMIFS(I:I, D:D, ExternalData!$D439, E:E, ExternalData!$E439, F:F, ExternalData!$F439, G:G, "&lt;="&amp;ExternalData!$G439)</f>
        <v>13653640</v>
      </c>
      <c r="L439" s="31">
        <f>ExternalData!$J439 + SUMIFS(H:H, D:D, ExternalData!$D439, E:E, ExternalData!$E439, F:F, ExternalData!$F439-1, G:G, "&gt;"&amp;ExternalData!$G439)</f>
        <v>2180630</v>
      </c>
      <c r="M439" s="33">
        <f>ExternalData!$K439 + SUMIFS(I:I, D:D, ExternalData!$D439, E:E, ExternalData!$E439, F:F, ExternalData!$F439-1, G:G, "&gt;"&amp;ExternalData!$G439)</f>
        <v>13653640</v>
      </c>
    </row>
    <row r="440" spans="1:13" x14ac:dyDescent="0.25">
      <c r="A440" s="24" t="s">
        <v>9</v>
      </c>
      <c r="B440" s="25" t="s">
        <v>10</v>
      </c>
      <c r="C440" s="25" t="s">
        <v>18</v>
      </c>
      <c r="D440" s="25" t="s">
        <v>19</v>
      </c>
      <c r="E440" s="25" t="s">
        <v>13</v>
      </c>
      <c r="F440" s="25">
        <v>2023</v>
      </c>
      <c r="G440" s="25">
        <v>1</v>
      </c>
      <c r="H440" s="25">
        <v>176640</v>
      </c>
      <c r="I440" s="26">
        <v>1118140</v>
      </c>
      <c r="J440" s="26">
        <f>SUMIFS(H:H, D:D, ExternalData!$D440, E:E, ExternalData!$E440, F:F, ExternalData!$F440, G:G, "&lt;="&amp;ExternalData!$G440)</f>
        <v>176640</v>
      </c>
      <c r="K440" s="27">
        <f>SUMIFS(I:I, D:D, ExternalData!$D440, E:E, ExternalData!$E440, F:F, ExternalData!$F440, G:G, "&lt;="&amp;ExternalData!$G440)</f>
        <v>1118140</v>
      </c>
      <c r="L440" s="26">
        <f>ExternalData!$J440 + SUMIFS(H:H, D:D, ExternalData!$D440, E:E, ExternalData!$E440, F:F, ExternalData!$F440-1, G:G, "&gt;"&amp;ExternalData!$G440)</f>
        <v>2205370</v>
      </c>
      <c r="M440" s="28">
        <f>ExternalData!$K440 + SUMIFS(I:I, D:D, ExternalData!$D440, E:E, ExternalData!$E440, F:F, ExternalData!$F440-1, G:G, "&gt;"&amp;ExternalData!$G440)</f>
        <v>13790120</v>
      </c>
    </row>
    <row r="441" spans="1:13" x14ac:dyDescent="0.25">
      <c r="A441" s="29" t="s">
        <v>9</v>
      </c>
      <c r="B441" s="30" t="s">
        <v>10</v>
      </c>
      <c r="C441" s="30" t="s">
        <v>18</v>
      </c>
      <c r="D441" s="30" t="s">
        <v>19</v>
      </c>
      <c r="E441" s="30" t="s">
        <v>13</v>
      </c>
      <c r="F441" s="30">
        <v>2023</v>
      </c>
      <c r="G441" s="30">
        <v>2</v>
      </c>
      <c r="H441" s="30">
        <v>178890</v>
      </c>
      <c r="I441" s="31">
        <v>1229650</v>
      </c>
      <c r="J441" s="31">
        <f>SUMIFS(H:H, D:D, ExternalData!$D441, E:E, ExternalData!$E441, F:F, ExternalData!$F441, G:G, "&lt;="&amp;ExternalData!$G441)</f>
        <v>355530</v>
      </c>
      <c r="K441" s="32">
        <f>SUMIFS(I:I, D:D, ExternalData!$D441, E:E, ExternalData!$E441, F:F, ExternalData!$F441, G:G, "&lt;="&amp;ExternalData!$G441)</f>
        <v>2347790</v>
      </c>
      <c r="L441" s="31">
        <f>ExternalData!$J441 + SUMIFS(H:H, D:D, ExternalData!$D441, E:E, ExternalData!$E441, F:F, ExternalData!$F441-1, G:G, "&gt;"&amp;ExternalData!$G441)</f>
        <v>2202280</v>
      </c>
      <c r="M441" s="33">
        <f>ExternalData!$K441 + SUMIFS(I:I, D:D, ExternalData!$D441, E:E, ExternalData!$E441, F:F, ExternalData!$F441-1, G:G, "&gt;"&amp;ExternalData!$G441)</f>
        <v>13883810</v>
      </c>
    </row>
    <row r="442" spans="1:13" x14ac:dyDescent="0.25">
      <c r="A442" s="24" t="s">
        <v>9</v>
      </c>
      <c r="B442" s="25" t="s">
        <v>10</v>
      </c>
      <c r="C442" s="25" t="s">
        <v>18</v>
      </c>
      <c r="D442" s="25" t="s">
        <v>19</v>
      </c>
      <c r="E442" s="25" t="s">
        <v>13</v>
      </c>
      <c r="F442" s="25">
        <v>2023</v>
      </c>
      <c r="G442" s="25">
        <v>3</v>
      </c>
      <c r="H442" s="25">
        <v>177760</v>
      </c>
      <c r="I442" s="26">
        <v>1124060</v>
      </c>
      <c r="J442" s="26">
        <f>SUMIFS(H:H, D:D, ExternalData!$D442, E:E, ExternalData!$E442, F:F, ExternalData!$F442, G:G, "&lt;="&amp;ExternalData!$G442)</f>
        <v>533290</v>
      </c>
      <c r="K442" s="27">
        <f>SUMIFS(I:I, D:D, ExternalData!$D442, E:E, ExternalData!$E442, F:F, ExternalData!$F442, G:G, "&lt;="&amp;ExternalData!$G442)</f>
        <v>3471850</v>
      </c>
      <c r="L442" s="26">
        <f>ExternalData!$J442 + SUMIFS(H:H, D:D, ExternalData!$D442, E:E, ExternalData!$E442, F:F, ExternalData!$F442-1, G:G, "&gt;"&amp;ExternalData!$G442)</f>
        <v>2208360</v>
      </c>
      <c r="M442" s="28">
        <f>ExternalData!$K442 + SUMIFS(I:I, D:D, ExternalData!$D442, E:E, ExternalData!$E442, F:F, ExternalData!$F442-1, G:G, "&gt;"&amp;ExternalData!$G442)</f>
        <v>13998930</v>
      </c>
    </row>
    <row r="443" spans="1:13" x14ac:dyDescent="0.25">
      <c r="A443" s="29" t="s">
        <v>9</v>
      </c>
      <c r="B443" s="30" t="s">
        <v>10</v>
      </c>
      <c r="C443" s="30" t="s">
        <v>18</v>
      </c>
      <c r="D443" s="30" t="s">
        <v>19</v>
      </c>
      <c r="E443" s="30" t="s">
        <v>14</v>
      </c>
      <c r="F443" s="30">
        <v>2018</v>
      </c>
      <c r="G443" s="30">
        <v>1</v>
      </c>
      <c r="H443" s="30">
        <v>16850</v>
      </c>
      <c r="I443" s="31">
        <v>98090</v>
      </c>
      <c r="J443" s="31">
        <f>SUMIFS(H:H, D:D, ExternalData!$D443, E:E, ExternalData!$E443, F:F, ExternalData!$F443, G:G, "&lt;="&amp;ExternalData!$G443)</f>
        <v>16850</v>
      </c>
      <c r="K443" s="32">
        <f>SUMIFS(I:I, D:D, ExternalData!$D443, E:E, ExternalData!$E443, F:F, ExternalData!$F443, G:G, "&lt;="&amp;ExternalData!$G443)</f>
        <v>98090</v>
      </c>
      <c r="L443" s="31">
        <f>ExternalData!$J443 + SUMIFS(H:H, D:D, ExternalData!$D443, E:E, ExternalData!$E443, F:F, ExternalData!$F443-1, G:G, "&gt;"&amp;ExternalData!$G443)</f>
        <v>16850</v>
      </c>
      <c r="M443" s="33">
        <f>ExternalData!$K443 + SUMIFS(I:I, D:D, ExternalData!$D443, E:E, ExternalData!$E443, F:F, ExternalData!$F443-1, G:G, "&gt;"&amp;ExternalData!$G443)</f>
        <v>98090</v>
      </c>
    </row>
    <row r="444" spans="1:13" x14ac:dyDescent="0.25">
      <c r="A444" s="24" t="s">
        <v>9</v>
      </c>
      <c r="B444" s="25" t="s">
        <v>10</v>
      </c>
      <c r="C444" s="25" t="s">
        <v>18</v>
      </c>
      <c r="D444" s="25" t="s">
        <v>19</v>
      </c>
      <c r="E444" s="25" t="s">
        <v>14</v>
      </c>
      <c r="F444" s="25">
        <v>2018</v>
      </c>
      <c r="G444" s="25">
        <v>2</v>
      </c>
      <c r="H444" s="25">
        <v>9560</v>
      </c>
      <c r="I444" s="26">
        <v>61220</v>
      </c>
      <c r="J444" s="26">
        <f>SUMIFS(H:H, D:D, ExternalData!$D444, E:E, ExternalData!$E444, F:F, ExternalData!$F444, G:G, "&lt;="&amp;ExternalData!$G444)</f>
        <v>26410</v>
      </c>
      <c r="K444" s="27">
        <f>SUMIFS(I:I, D:D, ExternalData!$D444, E:E, ExternalData!$E444, F:F, ExternalData!$F444, G:G, "&lt;="&amp;ExternalData!$G444)</f>
        <v>159310</v>
      </c>
      <c r="L444" s="26">
        <f>ExternalData!$J444 + SUMIFS(H:H, D:D, ExternalData!$D444, E:E, ExternalData!$E444, F:F, ExternalData!$F444-1, G:G, "&gt;"&amp;ExternalData!$G444)</f>
        <v>26410</v>
      </c>
      <c r="M444" s="28">
        <f>ExternalData!$K444 + SUMIFS(I:I, D:D, ExternalData!$D444, E:E, ExternalData!$E444, F:F, ExternalData!$F444-1, G:G, "&gt;"&amp;ExternalData!$G444)</f>
        <v>159310</v>
      </c>
    </row>
    <row r="445" spans="1:13" x14ac:dyDescent="0.25">
      <c r="A445" s="29" t="s">
        <v>9</v>
      </c>
      <c r="B445" s="30" t="s">
        <v>10</v>
      </c>
      <c r="C445" s="30" t="s">
        <v>18</v>
      </c>
      <c r="D445" s="30" t="s">
        <v>19</v>
      </c>
      <c r="E445" s="30" t="s">
        <v>14</v>
      </c>
      <c r="F445" s="30">
        <v>2018</v>
      </c>
      <c r="G445" s="30">
        <v>3</v>
      </c>
      <c r="H445" s="30">
        <v>19080</v>
      </c>
      <c r="I445" s="31">
        <v>111070</v>
      </c>
      <c r="J445" s="31">
        <f>SUMIFS(H:H, D:D, ExternalData!$D445, E:E, ExternalData!$E445, F:F, ExternalData!$F445, G:G, "&lt;="&amp;ExternalData!$G445)</f>
        <v>45490</v>
      </c>
      <c r="K445" s="32">
        <f>SUMIFS(I:I, D:D, ExternalData!$D445, E:E, ExternalData!$E445, F:F, ExternalData!$F445, G:G, "&lt;="&amp;ExternalData!$G445)</f>
        <v>270380</v>
      </c>
      <c r="L445" s="31">
        <f>ExternalData!$J445 + SUMIFS(H:H, D:D, ExternalData!$D445, E:E, ExternalData!$E445, F:F, ExternalData!$F445-1, G:G, "&gt;"&amp;ExternalData!$G445)</f>
        <v>45490</v>
      </c>
      <c r="M445" s="33">
        <f>ExternalData!$K445 + SUMIFS(I:I, D:D, ExternalData!$D445, E:E, ExternalData!$E445, F:F, ExternalData!$F445-1, G:G, "&gt;"&amp;ExternalData!$G445)</f>
        <v>270380</v>
      </c>
    </row>
    <row r="446" spans="1:13" x14ac:dyDescent="0.25">
      <c r="A446" s="24" t="s">
        <v>9</v>
      </c>
      <c r="B446" s="25" t="s">
        <v>10</v>
      </c>
      <c r="C446" s="25" t="s">
        <v>18</v>
      </c>
      <c r="D446" s="25" t="s">
        <v>19</v>
      </c>
      <c r="E446" s="25" t="s">
        <v>14</v>
      </c>
      <c r="F446" s="25">
        <v>2018</v>
      </c>
      <c r="G446" s="25">
        <v>4</v>
      </c>
      <c r="H446" s="25">
        <v>9270</v>
      </c>
      <c r="I446" s="26">
        <v>59670</v>
      </c>
      <c r="J446" s="26">
        <f>SUMIFS(H:H, D:D, ExternalData!$D446, E:E, ExternalData!$E446, F:F, ExternalData!$F446, G:G, "&lt;="&amp;ExternalData!$G446)</f>
        <v>54760</v>
      </c>
      <c r="K446" s="27">
        <f>SUMIFS(I:I, D:D, ExternalData!$D446, E:E, ExternalData!$E446, F:F, ExternalData!$F446, G:G, "&lt;="&amp;ExternalData!$G446)</f>
        <v>330050</v>
      </c>
      <c r="L446" s="26">
        <f>ExternalData!$J446 + SUMIFS(H:H, D:D, ExternalData!$D446, E:E, ExternalData!$E446, F:F, ExternalData!$F446-1, G:G, "&gt;"&amp;ExternalData!$G446)</f>
        <v>54760</v>
      </c>
      <c r="M446" s="28">
        <f>ExternalData!$K446 + SUMIFS(I:I, D:D, ExternalData!$D446, E:E, ExternalData!$E446, F:F, ExternalData!$F446-1, G:G, "&gt;"&amp;ExternalData!$G446)</f>
        <v>330050</v>
      </c>
    </row>
    <row r="447" spans="1:13" x14ac:dyDescent="0.25">
      <c r="A447" s="29" t="s">
        <v>9</v>
      </c>
      <c r="B447" s="30" t="s">
        <v>10</v>
      </c>
      <c r="C447" s="30" t="s">
        <v>18</v>
      </c>
      <c r="D447" s="30" t="s">
        <v>19</v>
      </c>
      <c r="E447" s="30" t="s">
        <v>14</v>
      </c>
      <c r="F447" s="30">
        <v>2018</v>
      </c>
      <c r="G447" s="30">
        <v>5</v>
      </c>
      <c r="H447" s="30">
        <v>22250</v>
      </c>
      <c r="I447" s="31">
        <v>129280</v>
      </c>
      <c r="J447" s="31">
        <f>SUMIFS(H:H, D:D, ExternalData!$D447, E:E, ExternalData!$E447, F:F, ExternalData!$F447, G:G, "&lt;="&amp;ExternalData!$G447)</f>
        <v>77010</v>
      </c>
      <c r="K447" s="32">
        <f>SUMIFS(I:I, D:D, ExternalData!$D447, E:E, ExternalData!$E447, F:F, ExternalData!$F447, G:G, "&lt;="&amp;ExternalData!$G447)</f>
        <v>459330</v>
      </c>
      <c r="L447" s="31">
        <f>ExternalData!$J447 + SUMIFS(H:H, D:D, ExternalData!$D447, E:E, ExternalData!$E447, F:F, ExternalData!$F447-1, G:G, "&gt;"&amp;ExternalData!$G447)</f>
        <v>77010</v>
      </c>
      <c r="M447" s="33">
        <f>ExternalData!$K447 + SUMIFS(I:I, D:D, ExternalData!$D447, E:E, ExternalData!$E447, F:F, ExternalData!$F447-1, G:G, "&gt;"&amp;ExternalData!$G447)</f>
        <v>459330</v>
      </c>
    </row>
    <row r="448" spans="1:13" x14ac:dyDescent="0.25">
      <c r="A448" s="24" t="s">
        <v>9</v>
      </c>
      <c r="B448" s="25" t="s">
        <v>10</v>
      </c>
      <c r="C448" s="25" t="s">
        <v>18</v>
      </c>
      <c r="D448" s="25" t="s">
        <v>19</v>
      </c>
      <c r="E448" s="25" t="s">
        <v>14</v>
      </c>
      <c r="F448" s="25">
        <v>2018</v>
      </c>
      <c r="G448" s="25">
        <v>6</v>
      </c>
      <c r="H448" s="25">
        <v>19070</v>
      </c>
      <c r="I448" s="26">
        <v>106540</v>
      </c>
      <c r="J448" s="26">
        <f>SUMIFS(H:H, D:D, ExternalData!$D448, E:E, ExternalData!$E448, F:F, ExternalData!$F448, G:G, "&lt;="&amp;ExternalData!$G448)</f>
        <v>96080</v>
      </c>
      <c r="K448" s="27">
        <f>SUMIFS(I:I, D:D, ExternalData!$D448, E:E, ExternalData!$E448, F:F, ExternalData!$F448, G:G, "&lt;="&amp;ExternalData!$G448)</f>
        <v>565870</v>
      </c>
      <c r="L448" s="26">
        <f>ExternalData!$J448 + SUMIFS(H:H, D:D, ExternalData!$D448, E:E, ExternalData!$E448, F:F, ExternalData!$F448-1, G:G, "&gt;"&amp;ExternalData!$G448)</f>
        <v>96080</v>
      </c>
      <c r="M448" s="28">
        <f>ExternalData!$K448 + SUMIFS(I:I, D:D, ExternalData!$D448, E:E, ExternalData!$E448, F:F, ExternalData!$F448-1, G:G, "&gt;"&amp;ExternalData!$G448)</f>
        <v>565870</v>
      </c>
    </row>
    <row r="449" spans="1:13" x14ac:dyDescent="0.25">
      <c r="A449" s="29" t="s">
        <v>9</v>
      </c>
      <c r="B449" s="30" t="s">
        <v>10</v>
      </c>
      <c r="C449" s="30" t="s">
        <v>18</v>
      </c>
      <c r="D449" s="30" t="s">
        <v>19</v>
      </c>
      <c r="E449" s="30" t="s">
        <v>14</v>
      </c>
      <c r="F449" s="30">
        <v>2018</v>
      </c>
      <c r="G449" s="30">
        <v>7</v>
      </c>
      <c r="H449" s="30">
        <v>15910</v>
      </c>
      <c r="I449" s="31">
        <v>88110</v>
      </c>
      <c r="J449" s="31">
        <f>SUMIFS(H:H, D:D, ExternalData!$D449, E:E, ExternalData!$E449, F:F, ExternalData!$F449, G:G, "&lt;="&amp;ExternalData!$G449)</f>
        <v>111990</v>
      </c>
      <c r="K449" s="32">
        <f>SUMIFS(I:I, D:D, ExternalData!$D449, E:E, ExternalData!$E449, F:F, ExternalData!$F449, G:G, "&lt;="&amp;ExternalData!$G449)</f>
        <v>653980</v>
      </c>
      <c r="L449" s="31">
        <f>ExternalData!$J449 + SUMIFS(H:H, D:D, ExternalData!$D449, E:E, ExternalData!$E449, F:F, ExternalData!$F449-1, G:G, "&gt;"&amp;ExternalData!$G449)</f>
        <v>111990</v>
      </c>
      <c r="M449" s="33">
        <f>ExternalData!$K449 + SUMIFS(I:I, D:D, ExternalData!$D449, E:E, ExternalData!$E449, F:F, ExternalData!$F449-1, G:G, "&gt;"&amp;ExternalData!$G449)</f>
        <v>653980</v>
      </c>
    </row>
    <row r="450" spans="1:13" x14ac:dyDescent="0.25">
      <c r="A450" s="24" t="s">
        <v>9</v>
      </c>
      <c r="B450" s="25" t="s">
        <v>10</v>
      </c>
      <c r="C450" s="25" t="s">
        <v>18</v>
      </c>
      <c r="D450" s="25" t="s">
        <v>19</v>
      </c>
      <c r="E450" s="25" t="s">
        <v>14</v>
      </c>
      <c r="F450" s="25">
        <v>2018</v>
      </c>
      <c r="G450" s="25">
        <v>8</v>
      </c>
      <c r="H450" s="25">
        <v>13610</v>
      </c>
      <c r="I450" s="26">
        <v>86840</v>
      </c>
      <c r="J450" s="26">
        <f>SUMIFS(H:H, D:D, ExternalData!$D450, E:E, ExternalData!$E450, F:F, ExternalData!$F450, G:G, "&lt;="&amp;ExternalData!$G450)</f>
        <v>125600</v>
      </c>
      <c r="K450" s="27">
        <f>SUMIFS(I:I, D:D, ExternalData!$D450, E:E, ExternalData!$E450, F:F, ExternalData!$F450, G:G, "&lt;="&amp;ExternalData!$G450)</f>
        <v>740820</v>
      </c>
      <c r="L450" s="26">
        <f>ExternalData!$J450 + SUMIFS(H:H, D:D, ExternalData!$D450, E:E, ExternalData!$E450, F:F, ExternalData!$F450-1, G:G, "&gt;"&amp;ExternalData!$G450)</f>
        <v>125600</v>
      </c>
      <c r="M450" s="28">
        <f>ExternalData!$K450 + SUMIFS(I:I, D:D, ExternalData!$D450, E:E, ExternalData!$E450, F:F, ExternalData!$F450-1, G:G, "&gt;"&amp;ExternalData!$G450)</f>
        <v>740820</v>
      </c>
    </row>
    <row r="451" spans="1:13" x14ac:dyDescent="0.25">
      <c r="A451" s="29" t="s">
        <v>9</v>
      </c>
      <c r="B451" s="30" t="s">
        <v>10</v>
      </c>
      <c r="C451" s="30" t="s">
        <v>18</v>
      </c>
      <c r="D451" s="30" t="s">
        <v>19</v>
      </c>
      <c r="E451" s="30" t="s">
        <v>14</v>
      </c>
      <c r="F451" s="30">
        <v>2018</v>
      </c>
      <c r="G451" s="30">
        <v>9</v>
      </c>
      <c r="H451" s="30">
        <v>25380</v>
      </c>
      <c r="I451" s="31">
        <v>150320</v>
      </c>
      <c r="J451" s="31">
        <f>SUMIFS(H:H, D:D, ExternalData!$D451, E:E, ExternalData!$E451, F:F, ExternalData!$F451, G:G, "&lt;="&amp;ExternalData!$G451)</f>
        <v>150980</v>
      </c>
      <c r="K451" s="32">
        <f>SUMIFS(I:I, D:D, ExternalData!$D451, E:E, ExternalData!$E451, F:F, ExternalData!$F451, G:G, "&lt;="&amp;ExternalData!$G451)</f>
        <v>891140</v>
      </c>
      <c r="L451" s="31">
        <f>ExternalData!$J451 + SUMIFS(H:H, D:D, ExternalData!$D451, E:E, ExternalData!$E451, F:F, ExternalData!$F451-1, G:G, "&gt;"&amp;ExternalData!$G451)</f>
        <v>150980</v>
      </c>
      <c r="M451" s="33">
        <f>ExternalData!$K451 + SUMIFS(I:I, D:D, ExternalData!$D451, E:E, ExternalData!$E451, F:F, ExternalData!$F451-1, G:G, "&gt;"&amp;ExternalData!$G451)</f>
        <v>891140</v>
      </c>
    </row>
    <row r="452" spans="1:13" x14ac:dyDescent="0.25">
      <c r="A452" s="24" t="s">
        <v>9</v>
      </c>
      <c r="B452" s="25" t="s">
        <v>10</v>
      </c>
      <c r="C452" s="25" t="s">
        <v>18</v>
      </c>
      <c r="D452" s="25" t="s">
        <v>19</v>
      </c>
      <c r="E452" s="25" t="s">
        <v>14</v>
      </c>
      <c r="F452" s="25">
        <v>2018</v>
      </c>
      <c r="G452" s="25">
        <v>10</v>
      </c>
      <c r="H452" s="25">
        <v>21150</v>
      </c>
      <c r="I452" s="26">
        <v>117160</v>
      </c>
      <c r="J452" s="26">
        <f>SUMIFS(H:H, D:D, ExternalData!$D452, E:E, ExternalData!$E452, F:F, ExternalData!$F452, G:G, "&lt;="&amp;ExternalData!$G452)</f>
        <v>172130</v>
      </c>
      <c r="K452" s="27">
        <f>SUMIFS(I:I, D:D, ExternalData!$D452, E:E, ExternalData!$E452, F:F, ExternalData!$F452, G:G, "&lt;="&amp;ExternalData!$G452)</f>
        <v>1008300</v>
      </c>
      <c r="L452" s="26">
        <f>ExternalData!$J452 + SUMIFS(H:H, D:D, ExternalData!$D452, E:E, ExternalData!$E452, F:F, ExternalData!$F452-1, G:G, "&gt;"&amp;ExternalData!$G452)</f>
        <v>172130</v>
      </c>
      <c r="M452" s="28">
        <f>ExternalData!$K452 + SUMIFS(I:I, D:D, ExternalData!$D452, E:E, ExternalData!$E452, F:F, ExternalData!$F452-1, G:G, "&gt;"&amp;ExternalData!$G452)</f>
        <v>1008300</v>
      </c>
    </row>
    <row r="453" spans="1:13" x14ac:dyDescent="0.25">
      <c r="A453" s="29" t="s">
        <v>9</v>
      </c>
      <c r="B453" s="30" t="s">
        <v>10</v>
      </c>
      <c r="C453" s="30" t="s">
        <v>18</v>
      </c>
      <c r="D453" s="30" t="s">
        <v>19</v>
      </c>
      <c r="E453" s="30" t="s">
        <v>14</v>
      </c>
      <c r="F453" s="30">
        <v>2018</v>
      </c>
      <c r="G453" s="30">
        <v>11</v>
      </c>
      <c r="H453" s="30">
        <v>20230</v>
      </c>
      <c r="I453" s="31">
        <v>117290</v>
      </c>
      <c r="J453" s="31">
        <f>SUMIFS(H:H, D:D, ExternalData!$D453, E:E, ExternalData!$E453, F:F, ExternalData!$F453, G:G, "&lt;="&amp;ExternalData!$G453)</f>
        <v>192360</v>
      </c>
      <c r="K453" s="32">
        <f>SUMIFS(I:I, D:D, ExternalData!$D453, E:E, ExternalData!$E453, F:F, ExternalData!$F453, G:G, "&lt;="&amp;ExternalData!$G453)</f>
        <v>1125590</v>
      </c>
      <c r="L453" s="31">
        <f>ExternalData!$J453 + SUMIFS(H:H, D:D, ExternalData!$D453, E:E, ExternalData!$E453, F:F, ExternalData!$F453-1, G:G, "&gt;"&amp;ExternalData!$G453)</f>
        <v>192360</v>
      </c>
      <c r="M453" s="33">
        <f>ExternalData!$K453 + SUMIFS(I:I, D:D, ExternalData!$D453, E:E, ExternalData!$E453, F:F, ExternalData!$F453-1, G:G, "&gt;"&amp;ExternalData!$G453)</f>
        <v>1125590</v>
      </c>
    </row>
    <row r="454" spans="1:13" x14ac:dyDescent="0.25">
      <c r="A454" s="24" t="s">
        <v>9</v>
      </c>
      <c r="B454" s="25" t="s">
        <v>10</v>
      </c>
      <c r="C454" s="25" t="s">
        <v>18</v>
      </c>
      <c r="D454" s="25" t="s">
        <v>19</v>
      </c>
      <c r="E454" s="25" t="s">
        <v>14</v>
      </c>
      <c r="F454" s="25">
        <v>2018</v>
      </c>
      <c r="G454" s="25">
        <v>12</v>
      </c>
      <c r="H454" s="25">
        <v>13400</v>
      </c>
      <c r="I454" s="26">
        <v>85320</v>
      </c>
      <c r="J454" s="26">
        <f>SUMIFS(H:H, D:D, ExternalData!$D454, E:E, ExternalData!$E454, F:F, ExternalData!$F454, G:G, "&lt;="&amp;ExternalData!$G454)</f>
        <v>205760</v>
      </c>
      <c r="K454" s="27">
        <f>SUMIFS(I:I, D:D, ExternalData!$D454, E:E, ExternalData!$E454, F:F, ExternalData!$F454, G:G, "&lt;="&amp;ExternalData!$G454)</f>
        <v>1210910</v>
      </c>
      <c r="L454" s="26">
        <f>ExternalData!$J454 + SUMIFS(H:H, D:D, ExternalData!$D454, E:E, ExternalData!$E454, F:F, ExternalData!$F454-1, G:G, "&gt;"&amp;ExternalData!$G454)</f>
        <v>205760</v>
      </c>
      <c r="M454" s="28">
        <f>ExternalData!$K454 + SUMIFS(I:I, D:D, ExternalData!$D454, E:E, ExternalData!$E454, F:F, ExternalData!$F454-1, G:G, "&gt;"&amp;ExternalData!$G454)</f>
        <v>1210910</v>
      </c>
    </row>
    <row r="455" spans="1:13" x14ac:dyDescent="0.25">
      <c r="A455" s="29" t="s">
        <v>9</v>
      </c>
      <c r="B455" s="30" t="s">
        <v>10</v>
      </c>
      <c r="C455" s="30" t="s">
        <v>18</v>
      </c>
      <c r="D455" s="30" t="s">
        <v>19</v>
      </c>
      <c r="E455" s="30" t="s">
        <v>14</v>
      </c>
      <c r="F455" s="30">
        <v>2019</v>
      </c>
      <c r="G455" s="30">
        <v>1</v>
      </c>
      <c r="H455" s="30">
        <v>23130</v>
      </c>
      <c r="I455" s="31">
        <v>128550</v>
      </c>
      <c r="J455" s="31">
        <f>SUMIFS(H:H, D:D, ExternalData!$D455, E:E, ExternalData!$E455, F:F, ExternalData!$F455, G:G, "&lt;="&amp;ExternalData!$G455)</f>
        <v>23130</v>
      </c>
      <c r="K455" s="32">
        <f>SUMIFS(I:I, D:D, ExternalData!$D455, E:E, ExternalData!$E455, F:F, ExternalData!$F455, G:G, "&lt;="&amp;ExternalData!$G455)</f>
        <v>128550</v>
      </c>
      <c r="L455" s="31">
        <f>ExternalData!$J455 + SUMIFS(H:H, D:D, ExternalData!$D455, E:E, ExternalData!$E455, F:F, ExternalData!$F455-1, G:G, "&gt;"&amp;ExternalData!$G455)</f>
        <v>212040</v>
      </c>
      <c r="M455" s="33">
        <f>ExternalData!$K455 + SUMIFS(I:I, D:D, ExternalData!$D455, E:E, ExternalData!$E455, F:F, ExternalData!$F455-1, G:G, "&gt;"&amp;ExternalData!$G455)</f>
        <v>1241370</v>
      </c>
    </row>
    <row r="456" spans="1:13" x14ac:dyDescent="0.25">
      <c r="A456" s="24" t="s">
        <v>9</v>
      </c>
      <c r="B456" s="25" t="s">
        <v>10</v>
      </c>
      <c r="C456" s="25" t="s">
        <v>18</v>
      </c>
      <c r="D456" s="25" t="s">
        <v>19</v>
      </c>
      <c r="E456" s="25" t="s">
        <v>14</v>
      </c>
      <c r="F456" s="25">
        <v>2019</v>
      </c>
      <c r="G456" s="25">
        <v>2</v>
      </c>
      <c r="H456" s="25">
        <v>26740</v>
      </c>
      <c r="I456" s="26">
        <v>158340</v>
      </c>
      <c r="J456" s="26">
        <f>SUMIFS(H:H, D:D, ExternalData!$D456, E:E, ExternalData!$E456, F:F, ExternalData!$F456, G:G, "&lt;="&amp;ExternalData!$G456)</f>
        <v>49870</v>
      </c>
      <c r="K456" s="27">
        <f>SUMIFS(I:I, D:D, ExternalData!$D456, E:E, ExternalData!$E456, F:F, ExternalData!$F456, G:G, "&lt;="&amp;ExternalData!$G456)</f>
        <v>286890</v>
      </c>
      <c r="L456" s="26">
        <f>ExternalData!$J456 + SUMIFS(H:H, D:D, ExternalData!$D456, E:E, ExternalData!$E456, F:F, ExternalData!$F456-1, G:G, "&gt;"&amp;ExternalData!$G456)</f>
        <v>229220</v>
      </c>
      <c r="M456" s="28">
        <f>ExternalData!$K456 + SUMIFS(I:I, D:D, ExternalData!$D456, E:E, ExternalData!$E456, F:F, ExternalData!$F456-1, G:G, "&gt;"&amp;ExternalData!$G456)</f>
        <v>1338490</v>
      </c>
    </row>
    <row r="457" spans="1:13" x14ac:dyDescent="0.25">
      <c r="A457" s="29" t="s">
        <v>9</v>
      </c>
      <c r="B457" s="30" t="s">
        <v>10</v>
      </c>
      <c r="C457" s="30" t="s">
        <v>18</v>
      </c>
      <c r="D457" s="30" t="s">
        <v>19</v>
      </c>
      <c r="E457" s="30" t="s">
        <v>14</v>
      </c>
      <c r="F457" s="30">
        <v>2019</v>
      </c>
      <c r="G457" s="30">
        <v>3</v>
      </c>
      <c r="H457" s="30">
        <v>20670</v>
      </c>
      <c r="I457" s="31">
        <v>115100</v>
      </c>
      <c r="J457" s="31">
        <f>SUMIFS(H:H, D:D, ExternalData!$D457, E:E, ExternalData!$E457, F:F, ExternalData!$F457, G:G, "&lt;="&amp;ExternalData!$G457)</f>
        <v>70540</v>
      </c>
      <c r="K457" s="32">
        <f>SUMIFS(I:I, D:D, ExternalData!$D457, E:E, ExternalData!$E457, F:F, ExternalData!$F457, G:G, "&lt;="&amp;ExternalData!$G457)</f>
        <v>401990</v>
      </c>
      <c r="L457" s="31">
        <f>ExternalData!$J457 + SUMIFS(H:H, D:D, ExternalData!$D457, E:E, ExternalData!$E457, F:F, ExternalData!$F457-1, G:G, "&gt;"&amp;ExternalData!$G457)</f>
        <v>230810</v>
      </c>
      <c r="M457" s="33">
        <f>ExternalData!$K457 + SUMIFS(I:I, D:D, ExternalData!$D457, E:E, ExternalData!$E457, F:F, ExternalData!$F457-1, G:G, "&gt;"&amp;ExternalData!$G457)</f>
        <v>1342520</v>
      </c>
    </row>
    <row r="458" spans="1:13" x14ac:dyDescent="0.25">
      <c r="A458" s="24" t="s">
        <v>9</v>
      </c>
      <c r="B458" s="25" t="s">
        <v>10</v>
      </c>
      <c r="C458" s="25" t="s">
        <v>18</v>
      </c>
      <c r="D458" s="25" t="s">
        <v>19</v>
      </c>
      <c r="E458" s="25" t="s">
        <v>14</v>
      </c>
      <c r="F458" s="25">
        <v>2019</v>
      </c>
      <c r="G458" s="25">
        <v>4</v>
      </c>
      <c r="H458" s="25">
        <v>24350</v>
      </c>
      <c r="I458" s="26">
        <v>144100</v>
      </c>
      <c r="J458" s="26">
        <f>SUMIFS(H:H, D:D, ExternalData!$D458, E:E, ExternalData!$E458, F:F, ExternalData!$F458, G:G, "&lt;="&amp;ExternalData!$G458)</f>
        <v>94890</v>
      </c>
      <c r="K458" s="27">
        <f>SUMIFS(I:I, D:D, ExternalData!$D458, E:E, ExternalData!$E458, F:F, ExternalData!$F458, G:G, "&lt;="&amp;ExternalData!$G458)</f>
        <v>546090</v>
      </c>
      <c r="L458" s="26">
        <f>ExternalData!$J458 + SUMIFS(H:H, D:D, ExternalData!$D458, E:E, ExternalData!$E458, F:F, ExternalData!$F458-1, G:G, "&gt;"&amp;ExternalData!$G458)</f>
        <v>245890</v>
      </c>
      <c r="M458" s="28">
        <f>ExternalData!$K458 + SUMIFS(I:I, D:D, ExternalData!$D458, E:E, ExternalData!$E458, F:F, ExternalData!$F458-1, G:G, "&gt;"&amp;ExternalData!$G458)</f>
        <v>1426950</v>
      </c>
    </row>
    <row r="459" spans="1:13" x14ac:dyDescent="0.25">
      <c r="A459" s="29" t="s">
        <v>9</v>
      </c>
      <c r="B459" s="30" t="s">
        <v>10</v>
      </c>
      <c r="C459" s="30" t="s">
        <v>18</v>
      </c>
      <c r="D459" s="30" t="s">
        <v>19</v>
      </c>
      <c r="E459" s="30" t="s">
        <v>14</v>
      </c>
      <c r="F459" s="30">
        <v>2019</v>
      </c>
      <c r="G459" s="30">
        <v>5</v>
      </c>
      <c r="H459" s="30">
        <v>25800</v>
      </c>
      <c r="I459" s="31">
        <v>153510</v>
      </c>
      <c r="J459" s="31">
        <f>SUMIFS(H:H, D:D, ExternalData!$D459, E:E, ExternalData!$E459, F:F, ExternalData!$F459, G:G, "&lt;="&amp;ExternalData!$G459)</f>
        <v>120690</v>
      </c>
      <c r="K459" s="32">
        <f>SUMIFS(I:I, D:D, ExternalData!$D459, E:E, ExternalData!$E459, F:F, ExternalData!$F459, G:G, "&lt;="&amp;ExternalData!$G459)</f>
        <v>699600</v>
      </c>
      <c r="L459" s="31">
        <f>ExternalData!$J459 + SUMIFS(H:H, D:D, ExternalData!$D459, E:E, ExternalData!$E459, F:F, ExternalData!$F459-1, G:G, "&gt;"&amp;ExternalData!$G459)</f>
        <v>249440</v>
      </c>
      <c r="M459" s="33">
        <f>ExternalData!$K459 + SUMIFS(I:I, D:D, ExternalData!$D459, E:E, ExternalData!$E459, F:F, ExternalData!$F459-1, G:G, "&gt;"&amp;ExternalData!$G459)</f>
        <v>1451180</v>
      </c>
    </row>
    <row r="460" spans="1:13" x14ac:dyDescent="0.25">
      <c r="A460" s="24" t="s">
        <v>9</v>
      </c>
      <c r="B460" s="25" t="s">
        <v>10</v>
      </c>
      <c r="C460" s="25" t="s">
        <v>18</v>
      </c>
      <c r="D460" s="25" t="s">
        <v>19</v>
      </c>
      <c r="E460" s="25" t="s">
        <v>14</v>
      </c>
      <c r="F460" s="25">
        <v>2019</v>
      </c>
      <c r="G460" s="25">
        <v>6</v>
      </c>
      <c r="H460" s="25">
        <v>21570</v>
      </c>
      <c r="I460" s="26">
        <v>128130</v>
      </c>
      <c r="J460" s="26">
        <f>SUMIFS(H:H, D:D, ExternalData!$D460, E:E, ExternalData!$E460, F:F, ExternalData!$F460, G:G, "&lt;="&amp;ExternalData!$G460)</f>
        <v>142260</v>
      </c>
      <c r="K460" s="27">
        <f>SUMIFS(I:I, D:D, ExternalData!$D460, E:E, ExternalData!$E460, F:F, ExternalData!$F460, G:G, "&lt;="&amp;ExternalData!$G460)</f>
        <v>827730</v>
      </c>
      <c r="L460" s="26">
        <f>ExternalData!$J460 + SUMIFS(H:H, D:D, ExternalData!$D460, E:E, ExternalData!$E460, F:F, ExternalData!$F460-1, G:G, "&gt;"&amp;ExternalData!$G460)</f>
        <v>251940</v>
      </c>
      <c r="M460" s="28">
        <f>ExternalData!$K460 + SUMIFS(I:I, D:D, ExternalData!$D460, E:E, ExternalData!$E460, F:F, ExternalData!$F460-1, G:G, "&gt;"&amp;ExternalData!$G460)</f>
        <v>1472770</v>
      </c>
    </row>
    <row r="461" spans="1:13" x14ac:dyDescent="0.25">
      <c r="A461" s="29" t="s">
        <v>9</v>
      </c>
      <c r="B461" s="30" t="s">
        <v>10</v>
      </c>
      <c r="C461" s="30" t="s">
        <v>18</v>
      </c>
      <c r="D461" s="30" t="s">
        <v>19</v>
      </c>
      <c r="E461" s="30" t="s">
        <v>14</v>
      </c>
      <c r="F461" s="30">
        <v>2019</v>
      </c>
      <c r="G461" s="30">
        <v>7</v>
      </c>
      <c r="H461" s="30">
        <v>22650</v>
      </c>
      <c r="I461" s="31">
        <v>144440</v>
      </c>
      <c r="J461" s="31">
        <f>SUMIFS(H:H, D:D, ExternalData!$D461, E:E, ExternalData!$E461, F:F, ExternalData!$F461, G:G, "&lt;="&amp;ExternalData!$G461)</f>
        <v>164910</v>
      </c>
      <c r="K461" s="32">
        <f>SUMIFS(I:I, D:D, ExternalData!$D461, E:E, ExternalData!$E461, F:F, ExternalData!$F461, G:G, "&lt;="&amp;ExternalData!$G461)</f>
        <v>972170</v>
      </c>
      <c r="L461" s="31">
        <f>ExternalData!$J461 + SUMIFS(H:H, D:D, ExternalData!$D461, E:E, ExternalData!$E461, F:F, ExternalData!$F461-1, G:G, "&gt;"&amp;ExternalData!$G461)</f>
        <v>258680</v>
      </c>
      <c r="M461" s="33">
        <f>ExternalData!$K461 + SUMIFS(I:I, D:D, ExternalData!$D461, E:E, ExternalData!$E461, F:F, ExternalData!$F461-1, G:G, "&gt;"&amp;ExternalData!$G461)</f>
        <v>1529100</v>
      </c>
    </row>
    <row r="462" spans="1:13" x14ac:dyDescent="0.25">
      <c r="A462" s="24" t="s">
        <v>9</v>
      </c>
      <c r="B462" s="25" t="s">
        <v>10</v>
      </c>
      <c r="C462" s="25" t="s">
        <v>18</v>
      </c>
      <c r="D462" s="25" t="s">
        <v>19</v>
      </c>
      <c r="E462" s="25" t="s">
        <v>14</v>
      </c>
      <c r="F462" s="25">
        <v>2019</v>
      </c>
      <c r="G462" s="25">
        <v>8</v>
      </c>
      <c r="H462" s="25">
        <v>32610</v>
      </c>
      <c r="I462" s="26">
        <v>194270</v>
      </c>
      <c r="J462" s="26">
        <f>SUMIFS(H:H, D:D, ExternalData!$D462, E:E, ExternalData!$E462, F:F, ExternalData!$F462, G:G, "&lt;="&amp;ExternalData!$G462)</f>
        <v>197520</v>
      </c>
      <c r="K462" s="27">
        <f>SUMIFS(I:I, D:D, ExternalData!$D462, E:E, ExternalData!$E462, F:F, ExternalData!$F462, G:G, "&lt;="&amp;ExternalData!$G462)</f>
        <v>1166440</v>
      </c>
      <c r="L462" s="26">
        <f>ExternalData!$J462 + SUMIFS(H:H, D:D, ExternalData!$D462, E:E, ExternalData!$E462, F:F, ExternalData!$F462-1, G:G, "&gt;"&amp;ExternalData!$G462)</f>
        <v>277680</v>
      </c>
      <c r="M462" s="28">
        <f>ExternalData!$K462 + SUMIFS(I:I, D:D, ExternalData!$D462, E:E, ExternalData!$E462, F:F, ExternalData!$F462-1, G:G, "&gt;"&amp;ExternalData!$G462)</f>
        <v>1636530</v>
      </c>
    </row>
    <row r="463" spans="1:13" x14ac:dyDescent="0.25">
      <c r="A463" s="29" t="s">
        <v>9</v>
      </c>
      <c r="B463" s="30" t="s">
        <v>10</v>
      </c>
      <c r="C463" s="30" t="s">
        <v>18</v>
      </c>
      <c r="D463" s="30" t="s">
        <v>19</v>
      </c>
      <c r="E463" s="30" t="s">
        <v>14</v>
      </c>
      <c r="F463" s="30">
        <v>2019</v>
      </c>
      <c r="G463" s="30">
        <v>9</v>
      </c>
      <c r="H463" s="30">
        <v>25070</v>
      </c>
      <c r="I463" s="31">
        <v>140200</v>
      </c>
      <c r="J463" s="31">
        <f>SUMIFS(H:H, D:D, ExternalData!$D463, E:E, ExternalData!$E463, F:F, ExternalData!$F463, G:G, "&lt;="&amp;ExternalData!$G463)</f>
        <v>222590</v>
      </c>
      <c r="K463" s="32">
        <f>SUMIFS(I:I, D:D, ExternalData!$D463, E:E, ExternalData!$E463, F:F, ExternalData!$F463, G:G, "&lt;="&amp;ExternalData!$G463)</f>
        <v>1306640</v>
      </c>
      <c r="L463" s="31">
        <f>ExternalData!$J463 + SUMIFS(H:H, D:D, ExternalData!$D463, E:E, ExternalData!$E463, F:F, ExternalData!$F463-1, G:G, "&gt;"&amp;ExternalData!$G463)</f>
        <v>277370</v>
      </c>
      <c r="M463" s="33">
        <f>ExternalData!$K463 + SUMIFS(I:I, D:D, ExternalData!$D463, E:E, ExternalData!$E463, F:F, ExternalData!$F463-1, G:G, "&gt;"&amp;ExternalData!$G463)</f>
        <v>1626410</v>
      </c>
    </row>
    <row r="464" spans="1:13" x14ac:dyDescent="0.25">
      <c r="A464" s="24" t="s">
        <v>9</v>
      </c>
      <c r="B464" s="25" t="s">
        <v>10</v>
      </c>
      <c r="C464" s="25" t="s">
        <v>18</v>
      </c>
      <c r="D464" s="25" t="s">
        <v>19</v>
      </c>
      <c r="E464" s="25" t="s">
        <v>14</v>
      </c>
      <c r="F464" s="25">
        <v>2019</v>
      </c>
      <c r="G464" s="25">
        <v>10</v>
      </c>
      <c r="H464" s="25">
        <v>27900</v>
      </c>
      <c r="I464" s="26">
        <v>165860</v>
      </c>
      <c r="J464" s="26">
        <f>SUMIFS(H:H, D:D, ExternalData!$D464, E:E, ExternalData!$E464, F:F, ExternalData!$F464, G:G, "&lt;="&amp;ExternalData!$G464)</f>
        <v>250490</v>
      </c>
      <c r="K464" s="27">
        <f>SUMIFS(I:I, D:D, ExternalData!$D464, E:E, ExternalData!$E464, F:F, ExternalData!$F464, G:G, "&lt;="&amp;ExternalData!$G464)</f>
        <v>1472500</v>
      </c>
      <c r="L464" s="26">
        <f>ExternalData!$J464 + SUMIFS(H:H, D:D, ExternalData!$D464, E:E, ExternalData!$E464, F:F, ExternalData!$F464-1, G:G, "&gt;"&amp;ExternalData!$G464)</f>
        <v>284120</v>
      </c>
      <c r="M464" s="28">
        <f>ExternalData!$K464 + SUMIFS(I:I, D:D, ExternalData!$D464, E:E, ExternalData!$E464, F:F, ExternalData!$F464-1, G:G, "&gt;"&amp;ExternalData!$G464)</f>
        <v>1675110</v>
      </c>
    </row>
    <row r="465" spans="1:13" x14ac:dyDescent="0.25">
      <c r="A465" s="29" t="s">
        <v>9</v>
      </c>
      <c r="B465" s="30" t="s">
        <v>10</v>
      </c>
      <c r="C465" s="30" t="s">
        <v>18</v>
      </c>
      <c r="D465" s="30" t="s">
        <v>19</v>
      </c>
      <c r="E465" s="30" t="s">
        <v>14</v>
      </c>
      <c r="F465" s="30">
        <v>2019</v>
      </c>
      <c r="G465" s="30">
        <v>11</v>
      </c>
      <c r="H465" s="30">
        <v>16150</v>
      </c>
      <c r="I465" s="31">
        <v>102380</v>
      </c>
      <c r="J465" s="31">
        <f>SUMIFS(H:H, D:D, ExternalData!$D465, E:E, ExternalData!$E465, F:F, ExternalData!$F465, G:G, "&lt;="&amp;ExternalData!$G465)</f>
        <v>266640</v>
      </c>
      <c r="K465" s="32">
        <f>SUMIFS(I:I, D:D, ExternalData!$D465, E:E, ExternalData!$E465, F:F, ExternalData!$F465, G:G, "&lt;="&amp;ExternalData!$G465)</f>
        <v>1574880</v>
      </c>
      <c r="L465" s="31">
        <f>ExternalData!$J465 + SUMIFS(H:H, D:D, ExternalData!$D465, E:E, ExternalData!$E465, F:F, ExternalData!$F465-1, G:G, "&gt;"&amp;ExternalData!$G465)</f>
        <v>280040</v>
      </c>
      <c r="M465" s="33">
        <f>ExternalData!$K465 + SUMIFS(I:I, D:D, ExternalData!$D465, E:E, ExternalData!$E465, F:F, ExternalData!$F465-1, G:G, "&gt;"&amp;ExternalData!$G465)</f>
        <v>1660200</v>
      </c>
    </row>
    <row r="466" spans="1:13" x14ac:dyDescent="0.25">
      <c r="A466" s="24" t="s">
        <v>9</v>
      </c>
      <c r="B466" s="25" t="s">
        <v>10</v>
      </c>
      <c r="C466" s="25" t="s">
        <v>18</v>
      </c>
      <c r="D466" s="25" t="s">
        <v>19</v>
      </c>
      <c r="E466" s="25" t="s">
        <v>14</v>
      </c>
      <c r="F466" s="25">
        <v>2019</v>
      </c>
      <c r="G466" s="25">
        <v>12</v>
      </c>
      <c r="H466" s="25">
        <v>32550</v>
      </c>
      <c r="I466" s="26">
        <v>193480</v>
      </c>
      <c r="J466" s="26">
        <f>SUMIFS(H:H, D:D, ExternalData!$D466, E:E, ExternalData!$E466, F:F, ExternalData!$F466, G:G, "&lt;="&amp;ExternalData!$G466)</f>
        <v>299190</v>
      </c>
      <c r="K466" s="27">
        <f>SUMIFS(I:I, D:D, ExternalData!$D466, E:E, ExternalData!$E466, F:F, ExternalData!$F466, G:G, "&lt;="&amp;ExternalData!$G466)</f>
        <v>1768360</v>
      </c>
      <c r="L466" s="26">
        <f>ExternalData!$J466 + SUMIFS(H:H, D:D, ExternalData!$D466, E:E, ExternalData!$E466, F:F, ExternalData!$F466-1, G:G, "&gt;"&amp;ExternalData!$G466)</f>
        <v>299190</v>
      </c>
      <c r="M466" s="28">
        <f>ExternalData!$K466 + SUMIFS(I:I, D:D, ExternalData!$D466, E:E, ExternalData!$E466, F:F, ExternalData!$F466-1, G:G, "&gt;"&amp;ExternalData!$G466)</f>
        <v>1768360</v>
      </c>
    </row>
    <row r="467" spans="1:13" x14ac:dyDescent="0.25">
      <c r="A467" s="29" t="s">
        <v>9</v>
      </c>
      <c r="B467" s="30" t="s">
        <v>10</v>
      </c>
      <c r="C467" s="30" t="s">
        <v>18</v>
      </c>
      <c r="D467" s="30" t="s">
        <v>19</v>
      </c>
      <c r="E467" s="30" t="s">
        <v>14</v>
      </c>
      <c r="F467" s="30">
        <v>2020</v>
      </c>
      <c r="G467" s="30">
        <v>1</v>
      </c>
      <c r="H467" s="30">
        <v>20480</v>
      </c>
      <c r="I467" s="31">
        <v>131000</v>
      </c>
      <c r="J467" s="31">
        <f>SUMIFS(H:H, D:D, ExternalData!$D467, E:E, ExternalData!$E467, F:F, ExternalData!$F467, G:G, "&lt;="&amp;ExternalData!$G467)</f>
        <v>20480</v>
      </c>
      <c r="K467" s="32">
        <f>SUMIFS(I:I, D:D, ExternalData!$D467, E:E, ExternalData!$E467, F:F, ExternalData!$F467, G:G, "&lt;="&amp;ExternalData!$G467)</f>
        <v>131000</v>
      </c>
      <c r="L467" s="31">
        <f>ExternalData!$J467 + SUMIFS(H:H, D:D, ExternalData!$D467, E:E, ExternalData!$E467, F:F, ExternalData!$F467-1, G:G, "&gt;"&amp;ExternalData!$G467)</f>
        <v>296540</v>
      </c>
      <c r="M467" s="33">
        <f>ExternalData!$K467 + SUMIFS(I:I, D:D, ExternalData!$D467, E:E, ExternalData!$E467, F:F, ExternalData!$F467-1, G:G, "&gt;"&amp;ExternalData!$G467)</f>
        <v>1770810</v>
      </c>
    </row>
    <row r="468" spans="1:13" x14ac:dyDescent="0.25">
      <c r="A468" s="24" t="s">
        <v>9</v>
      </c>
      <c r="B468" s="25" t="s">
        <v>10</v>
      </c>
      <c r="C468" s="25" t="s">
        <v>18</v>
      </c>
      <c r="D468" s="25" t="s">
        <v>19</v>
      </c>
      <c r="E468" s="25" t="s">
        <v>14</v>
      </c>
      <c r="F468" s="25">
        <v>2020</v>
      </c>
      <c r="G468" s="25">
        <v>2</v>
      </c>
      <c r="H468" s="25">
        <v>25280</v>
      </c>
      <c r="I468" s="26">
        <v>141330</v>
      </c>
      <c r="J468" s="26">
        <f>SUMIFS(H:H, D:D, ExternalData!$D468, E:E, ExternalData!$E468, F:F, ExternalData!$F468, G:G, "&lt;="&amp;ExternalData!$G468)</f>
        <v>45760</v>
      </c>
      <c r="K468" s="27">
        <f>SUMIFS(I:I, D:D, ExternalData!$D468, E:E, ExternalData!$E468, F:F, ExternalData!$F468, G:G, "&lt;="&amp;ExternalData!$G468)</f>
        <v>272330</v>
      </c>
      <c r="L468" s="26">
        <f>ExternalData!$J468 + SUMIFS(H:H, D:D, ExternalData!$D468, E:E, ExternalData!$E468, F:F, ExternalData!$F468-1, G:G, "&gt;"&amp;ExternalData!$G468)</f>
        <v>295080</v>
      </c>
      <c r="M468" s="28">
        <f>ExternalData!$K468 + SUMIFS(I:I, D:D, ExternalData!$D468, E:E, ExternalData!$E468, F:F, ExternalData!$F468-1, G:G, "&gt;"&amp;ExternalData!$G468)</f>
        <v>1753800</v>
      </c>
    </row>
    <row r="469" spans="1:13" x14ac:dyDescent="0.25">
      <c r="A469" s="29" t="s">
        <v>9</v>
      </c>
      <c r="B469" s="30" t="s">
        <v>10</v>
      </c>
      <c r="C469" s="30" t="s">
        <v>18</v>
      </c>
      <c r="D469" s="30" t="s">
        <v>19</v>
      </c>
      <c r="E469" s="30" t="s">
        <v>14</v>
      </c>
      <c r="F469" s="30">
        <v>2020</v>
      </c>
      <c r="G469" s="30">
        <v>3</v>
      </c>
      <c r="H469" s="30">
        <v>21180</v>
      </c>
      <c r="I469" s="31">
        <v>134670</v>
      </c>
      <c r="J469" s="31">
        <f>SUMIFS(H:H, D:D, ExternalData!$D469, E:E, ExternalData!$E469, F:F, ExternalData!$F469, G:G, "&lt;="&amp;ExternalData!$G469)</f>
        <v>66940</v>
      </c>
      <c r="K469" s="32">
        <f>SUMIFS(I:I, D:D, ExternalData!$D469, E:E, ExternalData!$E469, F:F, ExternalData!$F469, G:G, "&lt;="&amp;ExternalData!$G469)</f>
        <v>407000</v>
      </c>
      <c r="L469" s="31">
        <f>ExternalData!$J469 + SUMIFS(H:H, D:D, ExternalData!$D469, E:E, ExternalData!$E469, F:F, ExternalData!$F469-1, G:G, "&gt;"&amp;ExternalData!$G469)</f>
        <v>295590</v>
      </c>
      <c r="M469" s="33">
        <f>ExternalData!$K469 + SUMIFS(I:I, D:D, ExternalData!$D469, E:E, ExternalData!$E469, F:F, ExternalData!$F469-1, G:G, "&gt;"&amp;ExternalData!$G469)</f>
        <v>1773370</v>
      </c>
    </row>
    <row r="470" spans="1:13" x14ac:dyDescent="0.25">
      <c r="A470" s="24" t="s">
        <v>9</v>
      </c>
      <c r="B470" s="25" t="s">
        <v>10</v>
      </c>
      <c r="C470" s="25" t="s">
        <v>18</v>
      </c>
      <c r="D470" s="25" t="s">
        <v>19</v>
      </c>
      <c r="E470" s="25" t="s">
        <v>14</v>
      </c>
      <c r="F470" s="25">
        <v>2020</v>
      </c>
      <c r="G470" s="25">
        <v>4</v>
      </c>
      <c r="H470" s="25">
        <v>24920</v>
      </c>
      <c r="I470" s="26">
        <v>148380</v>
      </c>
      <c r="J470" s="26">
        <f>SUMIFS(H:H, D:D, ExternalData!$D470, E:E, ExternalData!$E470, F:F, ExternalData!$F470, G:G, "&lt;="&amp;ExternalData!$G470)</f>
        <v>91860</v>
      </c>
      <c r="K470" s="27">
        <f>SUMIFS(I:I, D:D, ExternalData!$D470, E:E, ExternalData!$E470, F:F, ExternalData!$F470, G:G, "&lt;="&amp;ExternalData!$G470)</f>
        <v>555380</v>
      </c>
      <c r="L470" s="26">
        <f>ExternalData!$J470 + SUMIFS(H:H, D:D, ExternalData!$D470, E:E, ExternalData!$E470, F:F, ExternalData!$F470-1, G:G, "&gt;"&amp;ExternalData!$G470)</f>
        <v>296160</v>
      </c>
      <c r="M470" s="28">
        <f>ExternalData!$K470 + SUMIFS(I:I, D:D, ExternalData!$D470, E:E, ExternalData!$E470, F:F, ExternalData!$F470-1, G:G, "&gt;"&amp;ExternalData!$G470)</f>
        <v>1777650</v>
      </c>
    </row>
    <row r="471" spans="1:13" x14ac:dyDescent="0.25">
      <c r="A471" s="29" t="s">
        <v>9</v>
      </c>
      <c r="B471" s="30" t="s">
        <v>10</v>
      </c>
      <c r="C471" s="30" t="s">
        <v>18</v>
      </c>
      <c r="D471" s="30" t="s">
        <v>19</v>
      </c>
      <c r="E471" s="30" t="s">
        <v>14</v>
      </c>
      <c r="F471" s="30">
        <v>2020</v>
      </c>
      <c r="G471" s="30">
        <v>5</v>
      </c>
      <c r="H471" s="30">
        <v>22140</v>
      </c>
      <c r="I471" s="31">
        <v>124510</v>
      </c>
      <c r="J471" s="31">
        <f>SUMIFS(H:H, D:D, ExternalData!$D471, E:E, ExternalData!$E471, F:F, ExternalData!$F471, G:G, "&lt;="&amp;ExternalData!$G471)</f>
        <v>114000</v>
      </c>
      <c r="K471" s="32">
        <f>SUMIFS(I:I, D:D, ExternalData!$D471, E:E, ExternalData!$E471, F:F, ExternalData!$F471, G:G, "&lt;="&amp;ExternalData!$G471)</f>
        <v>679890</v>
      </c>
      <c r="L471" s="31">
        <f>ExternalData!$J471 + SUMIFS(H:H, D:D, ExternalData!$D471, E:E, ExternalData!$E471, F:F, ExternalData!$F471-1, G:G, "&gt;"&amp;ExternalData!$G471)</f>
        <v>292500</v>
      </c>
      <c r="M471" s="33">
        <f>ExternalData!$K471 + SUMIFS(I:I, D:D, ExternalData!$D471, E:E, ExternalData!$E471, F:F, ExternalData!$F471-1, G:G, "&gt;"&amp;ExternalData!$G471)</f>
        <v>1748650</v>
      </c>
    </row>
    <row r="472" spans="1:13" x14ac:dyDescent="0.25">
      <c r="A472" s="24" t="s">
        <v>9</v>
      </c>
      <c r="B472" s="25" t="s">
        <v>10</v>
      </c>
      <c r="C472" s="25" t="s">
        <v>18</v>
      </c>
      <c r="D472" s="25" t="s">
        <v>19</v>
      </c>
      <c r="E472" s="25" t="s">
        <v>14</v>
      </c>
      <c r="F472" s="25">
        <v>2020</v>
      </c>
      <c r="G472" s="25">
        <v>6</v>
      </c>
      <c r="H472" s="25">
        <v>18590</v>
      </c>
      <c r="I472" s="26">
        <v>119660</v>
      </c>
      <c r="J472" s="26">
        <f>SUMIFS(H:H, D:D, ExternalData!$D472, E:E, ExternalData!$E472, F:F, ExternalData!$F472, G:G, "&lt;="&amp;ExternalData!$G472)</f>
        <v>132590</v>
      </c>
      <c r="K472" s="27">
        <f>SUMIFS(I:I, D:D, ExternalData!$D472, E:E, ExternalData!$E472, F:F, ExternalData!$F472, G:G, "&lt;="&amp;ExternalData!$G472)</f>
        <v>799550</v>
      </c>
      <c r="L472" s="26">
        <f>ExternalData!$J472 + SUMIFS(H:H, D:D, ExternalData!$D472, E:E, ExternalData!$E472, F:F, ExternalData!$F472-1, G:G, "&gt;"&amp;ExternalData!$G472)</f>
        <v>289520</v>
      </c>
      <c r="M472" s="28">
        <f>ExternalData!$K472 + SUMIFS(I:I, D:D, ExternalData!$D472, E:E, ExternalData!$E472, F:F, ExternalData!$F472-1, G:G, "&gt;"&amp;ExternalData!$G472)</f>
        <v>1740180</v>
      </c>
    </row>
    <row r="473" spans="1:13" x14ac:dyDescent="0.25">
      <c r="A473" s="29" t="s">
        <v>9</v>
      </c>
      <c r="B473" s="30" t="s">
        <v>10</v>
      </c>
      <c r="C473" s="30" t="s">
        <v>18</v>
      </c>
      <c r="D473" s="30" t="s">
        <v>19</v>
      </c>
      <c r="E473" s="30" t="s">
        <v>14</v>
      </c>
      <c r="F473" s="30">
        <v>2020</v>
      </c>
      <c r="G473" s="30">
        <v>7</v>
      </c>
      <c r="H473" s="30">
        <v>34730</v>
      </c>
      <c r="I473" s="31">
        <v>206150</v>
      </c>
      <c r="J473" s="31">
        <f>SUMIFS(H:H, D:D, ExternalData!$D473, E:E, ExternalData!$E473, F:F, ExternalData!$F473, G:G, "&lt;="&amp;ExternalData!$G473)</f>
        <v>167320</v>
      </c>
      <c r="K473" s="32">
        <f>SUMIFS(I:I, D:D, ExternalData!$D473, E:E, ExternalData!$E473, F:F, ExternalData!$F473, G:G, "&lt;="&amp;ExternalData!$G473)</f>
        <v>1005700</v>
      </c>
      <c r="L473" s="31">
        <f>ExternalData!$J473 + SUMIFS(H:H, D:D, ExternalData!$D473, E:E, ExternalData!$E473, F:F, ExternalData!$F473-1, G:G, "&gt;"&amp;ExternalData!$G473)</f>
        <v>301600</v>
      </c>
      <c r="M473" s="33">
        <f>ExternalData!$K473 + SUMIFS(I:I, D:D, ExternalData!$D473, E:E, ExternalData!$E473, F:F, ExternalData!$F473-1, G:G, "&gt;"&amp;ExternalData!$G473)</f>
        <v>1801890</v>
      </c>
    </row>
    <row r="474" spans="1:13" x14ac:dyDescent="0.25">
      <c r="A474" s="24" t="s">
        <v>9</v>
      </c>
      <c r="B474" s="25" t="s">
        <v>10</v>
      </c>
      <c r="C474" s="25" t="s">
        <v>18</v>
      </c>
      <c r="D474" s="25" t="s">
        <v>19</v>
      </c>
      <c r="E474" s="25" t="s">
        <v>14</v>
      </c>
      <c r="F474" s="25">
        <v>2020</v>
      </c>
      <c r="G474" s="25">
        <v>8</v>
      </c>
      <c r="H474" s="25">
        <v>24030</v>
      </c>
      <c r="I474" s="26">
        <v>143770</v>
      </c>
      <c r="J474" s="26">
        <f>SUMIFS(H:H, D:D, ExternalData!$D474, E:E, ExternalData!$E474, F:F, ExternalData!$F474, G:G, "&lt;="&amp;ExternalData!$G474)</f>
        <v>191350</v>
      </c>
      <c r="K474" s="27">
        <f>SUMIFS(I:I, D:D, ExternalData!$D474, E:E, ExternalData!$E474, F:F, ExternalData!$F474, G:G, "&lt;="&amp;ExternalData!$G474)</f>
        <v>1149470</v>
      </c>
      <c r="L474" s="26">
        <f>ExternalData!$J474 + SUMIFS(H:H, D:D, ExternalData!$D474, E:E, ExternalData!$E474, F:F, ExternalData!$F474-1, G:G, "&gt;"&amp;ExternalData!$G474)</f>
        <v>293020</v>
      </c>
      <c r="M474" s="28">
        <f>ExternalData!$K474 + SUMIFS(I:I, D:D, ExternalData!$D474, E:E, ExternalData!$E474, F:F, ExternalData!$F474-1, G:G, "&gt;"&amp;ExternalData!$G474)</f>
        <v>1751390</v>
      </c>
    </row>
    <row r="475" spans="1:13" x14ac:dyDescent="0.25">
      <c r="A475" s="29" t="s">
        <v>9</v>
      </c>
      <c r="B475" s="30" t="s">
        <v>10</v>
      </c>
      <c r="C475" s="30" t="s">
        <v>18</v>
      </c>
      <c r="D475" s="30" t="s">
        <v>19</v>
      </c>
      <c r="E475" s="30" t="s">
        <v>14</v>
      </c>
      <c r="F475" s="30">
        <v>2020</v>
      </c>
      <c r="G475" s="30">
        <v>9</v>
      </c>
      <c r="H475" s="30">
        <v>24690</v>
      </c>
      <c r="I475" s="31">
        <v>146090</v>
      </c>
      <c r="J475" s="31">
        <f>SUMIFS(H:H, D:D, ExternalData!$D475, E:E, ExternalData!$E475, F:F, ExternalData!$F475, G:G, "&lt;="&amp;ExternalData!$G475)</f>
        <v>216040</v>
      </c>
      <c r="K475" s="32">
        <f>SUMIFS(I:I, D:D, ExternalData!$D475, E:E, ExternalData!$E475, F:F, ExternalData!$F475, G:G, "&lt;="&amp;ExternalData!$G475)</f>
        <v>1295560</v>
      </c>
      <c r="L475" s="31">
        <f>ExternalData!$J475 + SUMIFS(H:H, D:D, ExternalData!$D475, E:E, ExternalData!$E475, F:F, ExternalData!$F475-1, G:G, "&gt;"&amp;ExternalData!$G475)</f>
        <v>292640</v>
      </c>
      <c r="M475" s="33">
        <f>ExternalData!$K475 + SUMIFS(I:I, D:D, ExternalData!$D475, E:E, ExternalData!$E475, F:F, ExternalData!$F475-1, G:G, "&gt;"&amp;ExternalData!$G475)</f>
        <v>1757280</v>
      </c>
    </row>
    <row r="476" spans="1:13" x14ac:dyDescent="0.25">
      <c r="A476" s="24" t="s">
        <v>9</v>
      </c>
      <c r="B476" s="25" t="s">
        <v>10</v>
      </c>
      <c r="C476" s="25" t="s">
        <v>18</v>
      </c>
      <c r="D476" s="25" t="s">
        <v>19</v>
      </c>
      <c r="E476" s="25" t="s">
        <v>14</v>
      </c>
      <c r="F476" s="25">
        <v>2020</v>
      </c>
      <c r="G476" s="25">
        <v>10</v>
      </c>
      <c r="H476" s="25">
        <v>20680</v>
      </c>
      <c r="I476" s="26">
        <v>132010</v>
      </c>
      <c r="J476" s="26">
        <f>SUMIFS(H:H, D:D, ExternalData!$D476, E:E, ExternalData!$E476, F:F, ExternalData!$F476, G:G, "&lt;="&amp;ExternalData!$G476)</f>
        <v>236720</v>
      </c>
      <c r="K476" s="27">
        <f>SUMIFS(I:I, D:D, ExternalData!$D476, E:E, ExternalData!$E476, F:F, ExternalData!$F476, G:G, "&lt;="&amp;ExternalData!$G476)</f>
        <v>1427570</v>
      </c>
      <c r="L476" s="26">
        <f>ExternalData!$J476 + SUMIFS(H:H, D:D, ExternalData!$D476, E:E, ExternalData!$E476, F:F, ExternalData!$F476-1, G:G, "&gt;"&amp;ExternalData!$G476)</f>
        <v>285420</v>
      </c>
      <c r="M476" s="28">
        <f>ExternalData!$K476 + SUMIFS(I:I, D:D, ExternalData!$D476, E:E, ExternalData!$E476, F:F, ExternalData!$F476-1, G:G, "&gt;"&amp;ExternalData!$G476)</f>
        <v>1723430</v>
      </c>
    </row>
    <row r="477" spans="1:13" x14ac:dyDescent="0.25">
      <c r="A477" s="29" t="s">
        <v>9</v>
      </c>
      <c r="B477" s="30" t="s">
        <v>10</v>
      </c>
      <c r="C477" s="30" t="s">
        <v>18</v>
      </c>
      <c r="D477" s="30" t="s">
        <v>19</v>
      </c>
      <c r="E477" s="30" t="s">
        <v>14</v>
      </c>
      <c r="F477" s="30">
        <v>2020</v>
      </c>
      <c r="G477" s="30">
        <v>11</v>
      </c>
      <c r="H477" s="30">
        <v>32130</v>
      </c>
      <c r="I477" s="31">
        <v>189790</v>
      </c>
      <c r="J477" s="31">
        <f>SUMIFS(H:H, D:D, ExternalData!$D477, E:E, ExternalData!$E477, F:F, ExternalData!$F477, G:G, "&lt;="&amp;ExternalData!$G477)</f>
        <v>268850</v>
      </c>
      <c r="K477" s="32">
        <f>SUMIFS(I:I, D:D, ExternalData!$D477, E:E, ExternalData!$E477, F:F, ExternalData!$F477, G:G, "&lt;="&amp;ExternalData!$G477)</f>
        <v>1617360</v>
      </c>
      <c r="L477" s="31">
        <f>ExternalData!$J477 + SUMIFS(H:H, D:D, ExternalData!$D477, E:E, ExternalData!$E477, F:F, ExternalData!$F477-1, G:G, "&gt;"&amp;ExternalData!$G477)</f>
        <v>301400</v>
      </c>
      <c r="M477" s="33">
        <f>ExternalData!$K477 + SUMIFS(I:I, D:D, ExternalData!$D477, E:E, ExternalData!$E477, F:F, ExternalData!$F477-1, G:G, "&gt;"&amp;ExternalData!$G477)</f>
        <v>1810840</v>
      </c>
    </row>
    <row r="478" spans="1:13" x14ac:dyDescent="0.25">
      <c r="A478" s="24" t="s">
        <v>9</v>
      </c>
      <c r="B478" s="25" t="s">
        <v>10</v>
      </c>
      <c r="C478" s="25" t="s">
        <v>18</v>
      </c>
      <c r="D478" s="25" t="s">
        <v>19</v>
      </c>
      <c r="E478" s="25" t="s">
        <v>14</v>
      </c>
      <c r="F478" s="25">
        <v>2020</v>
      </c>
      <c r="G478" s="25">
        <v>12</v>
      </c>
      <c r="H478" s="25">
        <v>28290</v>
      </c>
      <c r="I478" s="26">
        <v>157710</v>
      </c>
      <c r="J478" s="26">
        <f>SUMIFS(H:H, D:D, ExternalData!$D478, E:E, ExternalData!$E478, F:F, ExternalData!$F478, G:G, "&lt;="&amp;ExternalData!$G478)</f>
        <v>297140</v>
      </c>
      <c r="K478" s="27">
        <f>SUMIFS(I:I, D:D, ExternalData!$D478, E:E, ExternalData!$E478, F:F, ExternalData!$F478, G:G, "&lt;="&amp;ExternalData!$G478)</f>
        <v>1775070</v>
      </c>
      <c r="L478" s="26">
        <f>ExternalData!$J478 + SUMIFS(H:H, D:D, ExternalData!$D478, E:E, ExternalData!$E478, F:F, ExternalData!$F478-1, G:G, "&gt;"&amp;ExternalData!$G478)</f>
        <v>297140</v>
      </c>
      <c r="M478" s="28">
        <f>ExternalData!$K478 + SUMIFS(I:I, D:D, ExternalData!$D478, E:E, ExternalData!$E478, F:F, ExternalData!$F478-1, G:G, "&gt;"&amp;ExternalData!$G478)</f>
        <v>1775070</v>
      </c>
    </row>
    <row r="479" spans="1:13" x14ac:dyDescent="0.25">
      <c r="A479" s="29" t="s">
        <v>9</v>
      </c>
      <c r="B479" s="30" t="s">
        <v>10</v>
      </c>
      <c r="C479" s="30" t="s">
        <v>18</v>
      </c>
      <c r="D479" s="30" t="s">
        <v>19</v>
      </c>
      <c r="E479" s="30" t="s">
        <v>14</v>
      </c>
      <c r="F479" s="30">
        <v>2021</v>
      </c>
      <c r="G479" s="30">
        <v>1</v>
      </c>
      <c r="H479" s="30">
        <v>35000</v>
      </c>
      <c r="I479" s="31">
        <v>206730</v>
      </c>
      <c r="J479" s="31">
        <f>SUMIFS(H:H, D:D, ExternalData!$D479, E:E, ExternalData!$E479, F:F, ExternalData!$F479, G:G, "&lt;="&amp;ExternalData!$G479)</f>
        <v>35000</v>
      </c>
      <c r="K479" s="32">
        <f>SUMIFS(I:I, D:D, ExternalData!$D479, E:E, ExternalData!$E479, F:F, ExternalData!$F479, G:G, "&lt;="&amp;ExternalData!$G479)</f>
        <v>206730</v>
      </c>
      <c r="L479" s="31">
        <f>ExternalData!$J479 + SUMIFS(H:H, D:D, ExternalData!$D479, E:E, ExternalData!$E479, F:F, ExternalData!$F479-1, G:G, "&gt;"&amp;ExternalData!$G479)</f>
        <v>311660</v>
      </c>
      <c r="M479" s="33">
        <f>ExternalData!$K479 + SUMIFS(I:I, D:D, ExternalData!$D479, E:E, ExternalData!$E479, F:F, ExternalData!$F479-1, G:G, "&gt;"&amp;ExternalData!$G479)</f>
        <v>1850800</v>
      </c>
    </row>
    <row r="480" spans="1:13" x14ac:dyDescent="0.25">
      <c r="A480" s="24" t="s">
        <v>9</v>
      </c>
      <c r="B480" s="25" t="s">
        <v>10</v>
      </c>
      <c r="C480" s="25" t="s">
        <v>18</v>
      </c>
      <c r="D480" s="25" t="s">
        <v>19</v>
      </c>
      <c r="E480" s="25" t="s">
        <v>14</v>
      </c>
      <c r="F480" s="25">
        <v>2021</v>
      </c>
      <c r="G480" s="25">
        <v>2</v>
      </c>
      <c r="H480" s="25">
        <v>25900</v>
      </c>
      <c r="I480" s="26">
        <v>153640</v>
      </c>
      <c r="J480" s="26">
        <f>SUMIFS(H:H, D:D, ExternalData!$D480, E:E, ExternalData!$E480, F:F, ExternalData!$F480, G:G, "&lt;="&amp;ExternalData!$G480)</f>
        <v>60900</v>
      </c>
      <c r="K480" s="27">
        <f>SUMIFS(I:I, D:D, ExternalData!$D480, E:E, ExternalData!$E480, F:F, ExternalData!$F480, G:G, "&lt;="&amp;ExternalData!$G480)</f>
        <v>360370</v>
      </c>
      <c r="L480" s="26">
        <f>ExternalData!$J480 + SUMIFS(H:H, D:D, ExternalData!$D480, E:E, ExternalData!$E480, F:F, ExternalData!$F480-1, G:G, "&gt;"&amp;ExternalData!$G480)</f>
        <v>312280</v>
      </c>
      <c r="M480" s="28">
        <f>ExternalData!$K480 + SUMIFS(I:I, D:D, ExternalData!$D480, E:E, ExternalData!$E480, F:F, ExternalData!$F480-1, G:G, "&gt;"&amp;ExternalData!$G480)</f>
        <v>1863110</v>
      </c>
    </row>
    <row r="481" spans="1:13" x14ac:dyDescent="0.25">
      <c r="A481" s="29" t="s">
        <v>9</v>
      </c>
      <c r="B481" s="30" t="s">
        <v>10</v>
      </c>
      <c r="C481" s="30" t="s">
        <v>18</v>
      </c>
      <c r="D481" s="30" t="s">
        <v>19</v>
      </c>
      <c r="E481" s="30" t="s">
        <v>14</v>
      </c>
      <c r="F481" s="30">
        <v>2021</v>
      </c>
      <c r="G481" s="30">
        <v>3</v>
      </c>
      <c r="H481" s="30">
        <v>38150</v>
      </c>
      <c r="I481" s="31">
        <v>225090</v>
      </c>
      <c r="J481" s="31">
        <f>SUMIFS(H:H, D:D, ExternalData!$D481, E:E, ExternalData!$E481, F:F, ExternalData!$F481, G:G, "&lt;="&amp;ExternalData!$G481)</f>
        <v>99050</v>
      </c>
      <c r="K481" s="32">
        <f>SUMIFS(I:I, D:D, ExternalData!$D481, E:E, ExternalData!$E481, F:F, ExternalData!$F481, G:G, "&lt;="&amp;ExternalData!$G481)</f>
        <v>585460</v>
      </c>
      <c r="L481" s="31">
        <f>ExternalData!$J481 + SUMIFS(H:H, D:D, ExternalData!$D481, E:E, ExternalData!$E481, F:F, ExternalData!$F481-1, G:G, "&gt;"&amp;ExternalData!$G481)</f>
        <v>329250</v>
      </c>
      <c r="M481" s="33">
        <f>ExternalData!$K481 + SUMIFS(I:I, D:D, ExternalData!$D481, E:E, ExternalData!$E481, F:F, ExternalData!$F481-1, G:G, "&gt;"&amp;ExternalData!$G481)</f>
        <v>1953530</v>
      </c>
    </row>
    <row r="482" spans="1:13" x14ac:dyDescent="0.25">
      <c r="A482" s="24" t="s">
        <v>9</v>
      </c>
      <c r="B482" s="25" t="s">
        <v>10</v>
      </c>
      <c r="C482" s="25" t="s">
        <v>18</v>
      </c>
      <c r="D482" s="25" t="s">
        <v>19</v>
      </c>
      <c r="E482" s="25" t="s">
        <v>14</v>
      </c>
      <c r="F482" s="25">
        <v>2021</v>
      </c>
      <c r="G482" s="25">
        <v>4</v>
      </c>
      <c r="H482" s="25">
        <v>30560</v>
      </c>
      <c r="I482" s="26">
        <v>171010</v>
      </c>
      <c r="J482" s="26">
        <f>SUMIFS(H:H, D:D, ExternalData!$D482, E:E, ExternalData!$E482, F:F, ExternalData!$F482, G:G, "&lt;="&amp;ExternalData!$G482)</f>
        <v>129610</v>
      </c>
      <c r="K482" s="27">
        <f>SUMIFS(I:I, D:D, ExternalData!$D482, E:E, ExternalData!$E482, F:F, ExternalData!$F482, G:G, "&lt;="&amp;ExternalData!$G482)</f>
        <v>756470</v>
      </c>
      <c r="L482" s="26">
        <f>ExternalData!$J482 + SUMIFS(H:H, D:D, ExternalData!$D482, E:E, ExternalData!$E482, F:F, ExternalData!$F482-1, G:G, "&gt;"&amp;ExternalData!$G482)</f>
        <v>334890</v>
      </c>
      <c r="M482" s="28">
        <f>ExternalData!$K482 + SUMIFS(I:I, D:D, ExternalData!$D482, E:E, ExternalData!$E482, F:F, ExternalData!$F482-1, G:G, "&gt;"&amp;ExternalData!$G482)</f>
        <v>1976160</v>
      </c>
    </row>
    <row r="483" spans="1:13" x14ac:dyDescent="0.25">
      <c r="A483" s="29" t="s">
        <v>9</v>
      </c>
      <c r="B483" s="30" t="s">
        <v>10</v>
      </c>
      <c r="C483" s="30" t="s">
        <v>18</v>
      </c>
      <c r="D483" s="30" t="s">
        <v>19</v>
      </c>
      <c r="E483" s="30" t="s">
        <v>14</v>
      </c>
      <c r="F483" s="30">
        <v>2021</v>
      </c>
      <c r="G483" s="30">
        <v>5</v>
      </c>
      <c r="H483" s="30">
        <v>23940</v>
      </c>
      <c r="I483" s="31">
        <v>153200</v>
      </c>
      <c r="J483" s="31">
        <f>SUMIFS(H:H, D:D, ExternalData!$D483, E:E, ExternalData!$E483, F:F, ExternalData!$F483, G:G, "&lt;="&amp;ExternalData!$G483)</f>
        <v>153550</v>
      </c>
      <c r="K483" s="32">
        <f>SUMIFS(I:I, D:D, ExternalData!$D483, E:E, ExternalData!$E483, F:F, ExternalData!$F483, G:G, "&lt;="&amp;ExternalData!$G483)</f>
        <v>909670</v>
      </c>
      <c r="L483" s="31">
        <f>ExternalData!$J483 + SUMIFS(H:H, D:D, ExternalData!$D483, E:E, ExternalData!$E483, F:F, ExternalData!$F483-1, G:G, "&gt;"&amp;ExternalData!$G483)</f>
        <v>336690</v>
      </c>
      <c r="M483" s="33">
        <f>ExternalData!$K483 + SUMIFS(I:I, D:D, ExternalData!$D483, E:E, ExternalData!$E483, F:F, ExternalData!$F483-1, G:G, "&gt;"&amp;ExternalData!$G483)</f>
        <v>2004850</v>
      </c>
    </row>
    <row r="484" spans="1:13" x14ac:dyDescent="0.25">
      <c r="A484" s="24" t="s">
        <v>9</v>
      </c>
      <c r="B484" s="25" t="s">
        <v>10</v>
      </c>
      <c r="C484" s="25" t="s">
        <v>18</v>
      </c>
      <c r="D484" s="25" t="s">
        <v>19</v>
      </c>
      <c r="E484" s="25" t="s">
        <v>14</v>
      </c>
      <c r="F484" s="25">
        <v>2021</v>
      </c>
      <c r="G484" s="25">
        <v>6</v>
      </c>
      <c r="H484" s="25">
        <v>37670</v>
      </c>
      <c r="I484" s="26">
        <v>228180</v>
      </c>
      <c r="J484" s="26">
        <f>SUMIFS(H:H, D:D, ExternalData!$D484, E:E, ExternalData!$E484, F:F, ExternalData!$F484, G:G, "&lt;="&amp;ExternalData!$G484)</f>
        <v>191220</v>
      </c>
      <c r="K484" s="27">
        <f>SUMIFS(I:I, D:D, ExternalData!$D484, E:E, ExternalData!$E484, F:F, ExternalData!$F484, G:G, "&lt;="&amp;ExternalData!$G484)</f>
        <v>1137850</v>
      </c>
      <c r="L484" s="26">
        <f>ExternalData!$J484 + SUMIFS(H:H, D:D, ExternalData!$D484, E:E, ExternalData!$E484, F:F, ExternalData!$F484-1, G:G, "&gt;"&amp;ExternalData!$G484)</f>
        <v>355770</v>
      </c>
      <c r="M484" s="28">
        <f>ExternalData!$K484 + SUMIFS(I:I, D:D, ExternalData!$D484, E:E, ExternalData!$E484, F:F, ExternalData!$F484-1, G:G, "&gt;"&amp;ExternalData!$G484)</f>
        <v>2113370</v>
      </c>
    </row>
    <row r="485" spans="1:13" x14ac:dyDescent="0.25">
      <c r="A485" s="29" t="s">
        <v>9</v>
      </c>
      <c r="B485" s="30" t="s">
        <v>10</v>
      </c>
      <c r="C485" s="30" t="s">
        <v>18</v>
      </c>
      <c r="D485" s="30" t="s">
        <v>19</v>
      </c>
      <c r="E485" s="30" t="s">
        <v>14</v>
      </c>
      <c r="F485" s="30">
        <v>2021</v>
      </c>
      <c r="G485" s="30">
        <v>7</v>
      </c>
      <c r="H485" s="30">
        <v>31930</v>
      </c>
      <c r="I485" s="31">
        <v>185900</v>
      </c>
      <c r="J485" s="31">
        <f>SUMIFS(H:H, D:D, ExternalData!$D485, E:E, ExternalData!$E485, F:F, ExternalData!$F485, G:G, "&lt;="&amp;ExternalData!$G485)</f>
        <v>223150</v>
      </c>
      <c r="K485" s="32">
        <f>SUMIFS(I:I, D:D, ExternalData!$D485, E:E, ExternalData!$E485, F:F, ExternalData!$F485, G:G, "&lt;="&amp;ExternalData!$G485)</f>
        <v>1323750</v>
      </c>
      <c r="L485" s="31">
        <f>ExternalData!$J485 + SUMIFS(H:H, D:D, ExternalData!$D485, E:E, ExternalData!$E485, F:F, ExternalData!$F485-1, G:G, "&gt;"&amp;ExternalData!$G485)</f>
        <v>352970</v>
      </c>
      <c r="M485" s="33">
        <f>ExternalData!$K485 + SUMIFS(I:I, D:D, ExternalData!$D485, E:E, ExternalData!$E485, F:F, ExternalData!$F485-1, G:G, "&gt;"&amp;ExternalData!$G485)</f>
        <v>2093120</v>
      </c>
    </row>
    <row r="486" spans="1:13" x14ac:dyDescent="0.25">
      <c r="A486" s="24" t="s">
        <v>9</v>
      </c>
      <c r="B486" s="25" t="s">
        <v>10</v>
      </c>
      <c r="C486" s="25" t="s">
        <v>18</v>
      </c>
      <c r="D486" s="25" t="s">
        <v>19</v>
      </c>
      <c r="E486" s="25" t="s">
        <v>14</v>
      </c>
      <c r="F486" s="25">
        <v>2021</v>
      </c>
      <c r="G486" s="25">
        <v>8</v>
      </c>
      <c r="H486" s="25">
        <v>26380</v>
      </c>
      <c r="I486" s="26">
        <v>153890</v>
      </c>
      <c r="J486" s="26">
        <f>SUMIFS(H:H, D:D, ExternalData!$D486, E:E, ExternalData!$E486, F:F, ExternalData!$F486, G:G, "&lt;="&amp;ExternalData!$G486)</f>
        <v>249530</v>
      </c>
      <c r="K486" s="27">
        <f>SUMIFS(I:I, D:D, ExternalData!$D486, E:E, ExternalData!$E486, F:F, ExternalData!$F486, G:G, "&lt;="&amp;ExternalData!$G486)</f>
        <v>1477640</v>
      </c>
      <c r="L486" s="26">
        <f>ExternalData!$J486 + SUMIFS(H:H, D:D, ExternalData!$D486, E:E, ExternalData!$E486, F:F, ExternalData!$F486-1, G:G, "&gt;"&amp;ExternalData!$G486)</f>
        <v>355320</v>
      </c>
      <c r="M486" s="28">
        <f>ExternalData!$K486 + SUMIFS(I:I, D:D, ExternalData!$D486, E:E, ExternalData!$E486, F:F, ExternalData!$F486-1, G:G, "&gt;"&amp;ExternalData!$G486)</f>
        <v>2103240</v>
      </c>
    </row>
    <row r="487" spans="1:13" x14ac:dyDescent="0.25">
      <c r="A487" s="29" t="s">
        <v>9</v>
      </c>
      <c r="B487" s="30" t="s">
        <v>10</v>
      </c>
      <c r="C487" s="30" t="s">
        <v>18</v>
      </c>
      <c r="D487" s="30" t="s">
        <v>19</v>
      </c>
      <c r="E487" s="30" t="s">
        <v>14</v>
      </c>
      <c r="F487" s="30">
        <v>2021</v>
      </c>
      <c r="G487" s="30">
        <v>9</v>
      </c>
      <c r="H487" s="30">
        <v>24900</v>
      </c>
      <c r="I487" s="31">
        <v>163590</v>
      </c>
      <c r="J487" s="31">
        <f>SUMIFS(H:H, D:D, ExternalData!$D487, E:E, ExternalData!$E487, F:F, ExternalData!$F487, G:G, "&lt;="&amp;ExternalData!$G487)</f>
        <v>274430</v>
      </c>
      <c r="K487" s="32">
        <f>SUMIFS(I:I, D:D, ExternalData!$D487, E:E, ExternalData!$E487, F:F, ExternalData!$F487, G:G, "&lt;="&amp;ExternalData!$G487)</f>
        <v>1641230</v>
      </c>
      <c r="L487" s="31">
        <f>ExternalData!$J487 + SUMIFS(H:H, D:D, ExternalData!$D487, E:E, ExternalData!$E487, F:F, ExternalData!$F487-1, G:G, "&gt;"&amp;ExternalData!$G487)</f>
        <v>355530</v>
      </c>
      <c r="M487" s="33">
        <f>ExternalData!$K487 + SUMIFS(I:I, D:D, ExternalData!$D487, E:E, ExternalData!$E487, F:F, ExternalData!$F487-1, G:G, "&gt;"&amp;ExternalData!$G487)</f>
        <v>2120740</v>
      </c>
    </row>
    <row r="488" spans="1:13" x14ac:dyDescent="0.25">
      <c r="A488" s="24" t="s">
        <v>9</v>
      </c>
      <c r="B488" s="25" t="s">
        <v>10</v>
      </c>
      <c r="C488" s="25" t="s">
        <v>18</v>
      </c>
      <c r="D488" s="25" t="s">
        <v>19</v>
      </c>
      <c r="E488" s="25" t="s">
        <v>14</v>
      </c>
      <c r="F488" s="25">
        <v>2021</v>
      </c>
      <c r="G488" s="25">
        <v>10</v>
      </c>
      <c r="H488" s="25">
        <v>37690</v>
      </c>
      <c r="I488" s="26">
        <v>232660</v>
      </c>
      <c r="J488" s="26">
        <f>SUMIFS(H:H, D:D, ExternalData!$D488, E:E, ExternalData!$E488, F:F, ExternalData!$F488, G:G, "&lt;="&amp;ExternalData!$G488)</f>
        <v>312120</v>
      </c>
      <c r="K488" s="27">
        <f>SUMIFS(I:I, D:D, ExternalData!$D488, E:E, ExternalData!$E488, F:F, ExternalData!$F488, G:G, "&lt;="&amp;ExternalData!$G488)</f>
        <v>1873890</v>
      </c>
      <c r="L488" s="26">
        <f>ExternalData!$J488 + SUMIFS(H:H, D:D, ExternalData!$D488, E:E, ExternalData!$E488, F:F, ExternalData!$F488-1, G:G, "&gt;"&amp;ExternalData!$G488)</f>
        <v>372540</v>
      </c>
      <c r="M488" s="28">
        <f>ExternalData!$K488 + SUMIFS(I:I, D:D, ExternalData!$D488, E:E, ExternalData!$E488, F:F, ExternalData!$F488-1, G:G, "&gt;"&amp;ExternalData!$G488)</f>
        <v>2221390</v>
      </c>
    </row>
    <row r="489" spans="1:13" x14ac:dyDescent="0.25">
      <c r="A489" s="29" t="s">
        <v>9</v>
      </c>
      <c r="B489" s="30" t="s">
        <v>10</v>
      </c>
      <c r="C489" s="30" t="s">
        <v>18</v>
      </c>
      <c r="D489" s="30" t="s">
        <v>19</v>
      </c>
      <c r="E489" s="30" t="s">
        <v>14</v>
      </c>
      <c r="F489" s="30">
        <v>2021</v>
      </c>
      <c r="G489" s="30">
        <v>11</v>
      </c>
      <c r="H489" s="30">
        <v>26720</v>
      </c>
      <c r="I489" s="31">
        <v>165580</v>
      </c>
      <c r="J489" s="31">
        <f>SUMIFS(H:H, D:D, ExternalData!$D489, E:E, ExternalData!$E489, F:F, ExternalData!$F489, G:G, "&lt;="&amp;ExternalData!$G489)</f>
        <v>338840</v>
      </c>
      <c r="K489" s="32">
        <f>SUMIFS(I:I, D:D, ExternalData!$D489, E:E, ExternalData!$E489, F:F, ExternalData!$F489, G:G, "&lt;="&amp;ExternalData!$G489)</f>
        <v>2039470</v>
      </c>
      <c r="L489" s="31">
        <f>ExternalData!$J489 + SUMIFS(H:H, D:D, ExternalData!$D489, E:E, ExternalData!$E489, F:F, ExternalData!$F489-1, G:G, "&gt;"&amp;ExternalData!$G489)</f>
        <v>367130</v>
      </c>
      <c r="M489" s="33">
        <f>ExternalData!$K489 + SUMIFS(I:I, D:D, ExternalData!$D489, E:E, ExternalData!$E489, F:F, ExternalData!$F489-1, G:G, "&gt;"&amp;ExternalData!$G489)</f>
        <v>2197180</v>
      </c>
    </row>
    <row r="490" spans="1:13" x14ac:dyDescent="0.25">
      <c r="A490" s="24" t="s">
        <v>9</v>
      </c>
      <c r="B490" s="25" t="s">
        <v>10</v>
      </c>
      <c r="C490" s="25" t="s">
        <v>18</v>
      </c>
      <c r="D490" s="25" t="s">
        <v>19</v>
      </c>
      <c r="E490" s="25" t="s">
        <v>14</v>
      </c>
      <c r="F490" s="25">
        <v>2021</v>
      </c>
      <c r="G490" s="25">
        <v>12</v>
      </c>
      <c r="H490" s="25">
        <v>31700</v>
      </c>
      <c r="I490" s="26">
        <v>195950</v>
      </c>
      <c r="J490" s="26">
        <f>SUMIFS(H:H, D:D, ExternalData!$D490, E:E, ExternalData!$E490, F:F, ExternalData!$F490, G:G, "&lt;="&amp;ExternalData!$G490)</f>
        <v>370540</v>
      </c>
      <c r="K490" s="27">
        <f>SUMIFS(I:I, D:D, ExternalData!$D490, E:E, ExternalData!$E490, F:F, ExternalData!$F490, G:G, "&lt;="&amp;ExternalData!$G490)</f>
        <v>2235420</v>
      </c>
      <c r="L490" s="26">
        <f>ExternalData!$J490 + SUMIFS(H:H, D:D, ExternalData!$D490, E:E, ExternalData!$E490, F:F, ExternalData!$F490-1, G:G, "&gt;"&amp;ExternalData!$G490)</f>
        <v>370540</v>
      </c>
      <c r="M490" s="28">
        <f>ExternalData!$K490 + SUMIFS(I:I, D:D, ExternalData!$D490, E:E, ExternalData!$E490, F:F, ExternalData!$F490-1, G:G, "&gt;"&amp;ExternalData!$G490)</f>
        <v>2235420</v>
      </c>
    </row>
    <row r="491" spans="1:13" x14ac:dyDescent="0.25">
      <c r="A491" s="29" t="s">
        <v>9</v>
      </c>
      <c r="B491" s="30" t="s">
        <v>10</v>
      </c>
      <c r="C491" s="30" t="s">
        <v>18</v>
      </c>
      <c r="D491" s="30" t="s">
        <v>19</v>
      </c>
      <c r="E491" s="30" t="s">
        <v>14</v>
      </c>
      <c r="F491" s="30">
        <v>2022</v>
      </c>
      <c r="G491" s="30">
        <v>1</v>
      </c>
      <c r="H491" s="30">
        <v>31430</v>
      </c>
      <c r="I491" s="31">
        <v>182820</v>
      </c>
      <c r="J491" s="31">
        <f>SUMIFS(H:H, D:D, ExternalData!$D491, E:E, ExternalData!$E491, F:F, ExternalData!$F491, G:G, "&lt;="&amp;ExternalData!$G491)</f>
        <v>31430</v>
      </c>
      <c r="K491" s="32">
        <f>SUMIFS(I:I, D:D, ExternalData!$D491, E:E, ExternalData!$E491, F:F, ExternalData!$F491, G:G, "&lt;="&amp;ExternalData!$G491)</f>
        <v>182820</v>
      </c>
      <c r="L491" s="31">
        <f>ExternalData!$J491 + SUMIFS(H:H, D:D, ExternalData!$D491, E:E, ExternalData!$E491, F:F, ExternalData!$F491-1, G:G, "&gt;"&amp;ExternalData!$G491)</f>
        <v>366970</v>
      </c>
      <c r="M491" s="33">
        <f>ExternalData!$K491 + SUMIFS(I:I, D:D, ExternalData!$D491, E:E, ExternalData!$E491, F:F, ExternalData!$F491-1, G:G, "&gt;"&amp;ExternalData!$G491)</f>
        <v>2211510</v>
      </c>
    </row>
    <row r="492" spans="1:13" x14ac:dyDescent="0.25">
      <c r="A492" s="24" t="s">
        <v>9</v>
      </c>
      <c r="B492" s="25" t="s">
        <v>10</v>
      </c>
      <c r="C492" s="25" t="s">
        <v>18</v>
      </c>
      <c r="D492" s="25" t="s">
        <v>19</v>
      </c>
      <c r="E492" s="25" t="s">
        <v>14</v>
      </c>
      <c r="F492" s="25">
        <v>2022</v>
      </c>
      <c r="G492" s="25">
        <v>2</v>
      </c>
      <c r="H492" s="25">
        <v>25070</v>
      </c>
      <c r="I492" s="26">
        <v>164170</v>
      </c>
      <c r="J492" s="26">
        <f>SUMIFS(H:H, D:D, ExternalData!$D492, E:E, ExternalData!$E492, F:F, ExternalData!$F492, G:G, "&lt;="&amp;ExternalData!$G492)</f>
        <v>56500</v>
      </c>
      <c r="K492" s="27">
        <f>SUMIFS(I:I, D:D, ExternalData!$D492, E:E, ExternalData!$E492, F:F, ExternalData!$F492, G:G, "&lt;="&amp;ExternalData!$G492)</f>
        <v>346990</v>
      </c>
      <c r="L492" s="26">
        <f>ExternalData!$J492 + SUMIFS(H:H, D:D, ExternalData!$D492, E:E, ExternalData!$E492, F:F, ExternalData!$F492-1, G:G, "&gt;"&amp;ExternalData!$G492)</f>
        <v>366140</v>
      </c>
      <c r="M492" s="28">
        <f>ExternalData!$K492 + SUMIFS(I:I, D:D, ExternalData!$D492, E:E, ExternalData!$E492, F:F, ExternalData!$F492-1, G:G, "&gt;"&amp;ExternalData!$G492)</f>
        <v>2222040</v>
      </c>
    </row>
    <row r="493" spans="1:13" x14ac:dyDescent="0.25">
      <c r="A493" s="29" t="s">
        <v>9</v>
      </c>
      <c r="B493" s="30" t="s">
        <v>10</v>
      </c>
      <c r="C493" s="30" t="s">
        <v>18</v>
      </c>
      <c r="D493" s="30" t="s">
        <v>19</v>
      </c>
      <c r="E493" s="30" t="s">
        <v>14</v>
      </c>
      <c r="F493" s="30">
        <v>2022</v>
      </c>
      <c r="G493" s="30">
        <v>3</v>
      </c>
      <c r="H493" s="30">
        <v>36690</v>
      </c>
      <c r="I493" s="31">
        <v>214670</v>
      </c>
      <c r="J493" s="31">
        <f>SUMIFS(H:H, D:D, ExternalData!$D493, E:E, ExternalData!$E493, F:F, ExternalData!$F493, G:G, "&lt;="&amp;ExternalData!$G493)</f>
        <v>93190</v>
      </c>
      <c r="K493" s="32">
        <f>SUMIFS(I:I, D:D, ExternalData!$D493, E:E, ExternalData!$E493, F:F, ExternalData!$F493, G:G, "&lt;="&amp;ExternalData!$G493)</f>
        <v>561660</v>
      </c>
      <c r="L493" s="31">
        <f>ExternalData!$J493 + SUMIFS(H:H, D:D, ExternalData!$D493, E:E, ExternalData!$E493, F:F, ExternalData!$F493-1, G:G, "&gt;"&amp;ExternalData!$G493)</f>
        <v>364680</v>
      </c>
      <c r="M493" s="33">
        <f>ExternalData!$K493 + SUMIFS(I:I, D:D, ExternalData!$D493, E:E, ExternalData!$E493, F:F, ExternalData!$F493-1, G:G, "&gt;"&amp;ExternalData!$G493)</f>
        <v>2211620</v>
      </c>
    </row>
    <row r="494" spans="1:13" x14ac:dyDescent="0.25">
      <c r="A494" s="24" t="s">
        <v>9</v>
      </c>
      <c r="B494" s="25" t="s">
        <v>10</v>
      </c>
      <c r="C494" s="25" t="s">
        <v>18</v>
      </c>
      <c r="D494" s="25" t="s">
        <v>19</v>
      </c>
      <c r="E494" s="25" t="s">
        <v>14</v>
      </c>
      <c r="F494" s="25">
        <v>2022</v>
      </c>
      <c r="G494" s="25">
        <v>4</v>
      </c>
      <c r="H494" s="25">
        <v>28870</v>
      </c>
      <c r="I494" s="26">
        <v>189330</v>
      </c>
      <c r="J494" s="26">
        <f>SUMIFS(H:H, D:D, ExternalData!$D494, E:E, ExternalData!$E494, F:F, ExternalData!$F494, G:G, "&lt;="&amp;ExternalData!$G494)</f>
        <v>122060</v>
      </c>
      <c r="K494" s="27">
        <f>SUMIFS(I:I, D:D, ExternalData!$D494, E:E, ExternalData!$E494, F:F, ExternalData!$F494, G:G, "&lt;="&amp;ExternalData!$G494)</f>
        <v>750990</v>
      </c>
      <c r="L494" s="26">
        <f>ExternalData!$J494 + SUMIFS(H:H, D:D, ExternalData!$D494, E:E, ExternalData!$E494, F:F, ExternalData!$F494-1, G:G, "&gt;"&amp;ExternalData!$G494)</f>
        <v>362990</v>
      </c>
      <c r="M494" s="28">
        <f>ExternalData!$K494 + SUMIFS(I:I, D:D, ExternalData!$D494, E:E, ExternalData!$E494, F:F, ExternalData!$F494-1, G:G, "&gt;"&amp;ExternalData!$G494)</f>
        <v>2229940</v>
      </c>
    </row>
    <row r="495" spans="1:13" x14ac:dyDescent="0.25">
      <c r="A495" s="29" t="s">
        <v>9</v>
      </c>
      <c r="B495" s="30" t="s">
        <v>10</v>
      </c>
      <c r="C495" s="30" t="s">
        <v>18</v>
      </c>
      <c r="D495" s="30" t="s">
        <v>19</v>
      </c>
      <c r="E495" s="30" t="s">
        <v>14</v>
      </c>
      <c r="F495" s="30">
        <v>2022</v>
      </c>
      <c r="G495" s="30">
        <v>5</v>
      </c>
      <c r="H495" s="30">
        <v>53990</v>
      </c>
      <c r="I495" s="31">
        <v>334940</v>
      </c>
      <c r="J495" s="31">
        <f>SUMIFS(H:H, D:D, ExternalData!$D495, E:E, ExternalData!$E495, F:F, ExternalData!$F495, G:G, "&lt;="&amp;ExternalData!$G495)</f>
        <v>176050</v>
      </c>
      <c r="K495" s="32">
        <f>SUMIFS(I:I, D:D, ExternalData!$D495, E:E, ExternalData!$E495, F:F, ExternalData!$F495, G:G, "&lt;="&amp;ExternalData!$G495)</f>
        <v>1085930</v>
      </c>
      <c r="L495" s="31">
        <f>ExternalData!$J495 + SUMIFS(H:H, D:D, ExternalData!$D495, E:E, ExternalData!$E495, F:F, ExternalData!$F495-1, G:G, "&gt;"&amp;ExternalData!$G495)</f>
        <v>393040</v>
      </c>
      <c r="M495" s="33">
        <f>ExternalData!$K495 + SUMIFS(I:I, D:D, ExternalData!$D495, E:E, ExternalData!$E495, F:F, ExternalData!$F495-1, G:G, "&gt;"&amp;ExternalData!$G495)</f>
        <v>2411680</v>
      </c>
    </row>
    <row r="496" spans="1:13" x14ac:dyDescent="0.25">
      <c r="A496" s="24" t="s">
        <v>9</v>
      </c>
      <c r="B496" s="25" t="s">
        <v>10</v>
      </c>
      <c r="C496" s="25" t="s">
        <v>18</v>
      </c>
      <c r="D496" s="25" t="s">
        <v>19</v>
      </c>
      <c r="E496" s="25" t="s">
        <v>14</v>
      </c>
      <c r="F496" s="25">
        <v>2022</v>
      </c>
      <c r="G496" s="25">
        <v>6</v>
      </c>
      <c r="H496" s="25">
        <v>36660</v>
      </c>
      <c r="I496" s="26">
        <v>227740</v>
      </c>
      <c r="J496" s="26">
        <f>SUMIFS(H:H, D:D, ExternalData!$D496, E:E, ExternalData!$E496, F:F, ExternalData!$F496, G:G, "&lt;="&amp;ExternalData!$G496)</f>
        <v>212710</v>
      </c>
      <c r="K496" s="27">
        <f>SUMIFS(I:I, D:D, ExternalData!$D496, E:E, ExternalData!$E496, F:F, ExternalData!$F496, G:G, "&lt;="&amp;ExternalData!$G496)</f>
        <v>1313670</v>
      </c>
      <c r="L496" s="26">
        <f>ExternalData!$J496 + SUMIFS(H:H, D:D, ExternalData!$D496, E:E, ExternalData!$E496, F:F, ExternalData!$F496-1, G:G, "&gt;"&amp;ExternalData!$G496)</f>
        <v>392030</v>
      </c>
      <c r="M496" s="28">
        <f>ExternalData!$K496 + SUMIFS(I:I, D:D, ExternalData!$D496, E:E, ExternalData!$E496, F:F, ExternalData!$F496-1, G:G, "&gt;"&amp;ExternalData!$G496)</f>
        <v>2411240</v>
      </c>
    </row>
    <row r="497" spans="1:13" x14ac:dyDescent="0.25">
      <c r="A497" s="29" t="s">
        <v>9</v>
      </c>
      <c r="B497" s="30" t="s">
        <v>10</v>
      </c>
      <c r="C497" s="30" t="s">
        <v>18</v>
      </c>
      <c r="D497" s="30" t="s">
        <v>19</v>
      </c>
      <c r="E497" s="30" t="s">
        <v>14</v>
      </c>
      <c r="F497" s="30">
        <v>2022</v>
      </c>
      <c r="G497" s="30">
        <v>7</v>
      </c>
      <c r="H497" s="30">
        <v>34460</v>
      </c>
      <c r="I497" s="31">
        <v>201440</v>
      </c>
      <c r="J497" s="31">
        <f>SUMIFS(H:H, D:D, ExternalData!$D497, E:E, ExternalData!$E497, F:F, ExternalData!$F497, G:G, "&lt;="&amp;ExternalData!$G497)</f>
        <v>247170</v>
      </c>
      <c r="K497" s="32">
        <f>SUMIFS(I:I, D:D, ExternalData!$D497, E:E, ExternalData!$E497, F:F, ExternalData!$F497, G:G, "&lt;="&amp;ExternalData!$G497)</f>
        <v>1515110</v>
      </c>
      <c r="L497" s="31">
        <f>ExternalData!$J497 + SUMIFS(H:H, D:D, ExternalData!$D497, E:E, ExternalData!$E497, F:F, ExternalData!$F497-1, G:G, "&gt;"&amp;ExternalData!$G497)</f>
        <v>394560</v>
      </c>
      <c r="M497" s="33">
        <f>ExternalData!$K497 + SUMIFS(I:I, D:D, ExternalData!$D497, E:E, ExternalData!$E497, F:F, ExternalData!$F497-1, G:G, "&gt;"&amp;ExternalData!$G497)</f>
        <v>2426780</v>
      </c>
    </row>
    <row r="498" spans="1:13" x14ac:dyDescent="0.25">
      <c r="A498" s="24" t="s">
        <v>9</v>
      </c>
      <c r="B498" s="25" t="s">
        <v>10</v>
      </c>
      <c r="C498" s="25" t="s">
        <v>18</v>
      </c>
      <c r="D498" s="25" t="s">
        <v>19</v>
      </c>
      <c r="E498" s="25" t="s">
        <v>14</v>
      </c>
      <c r="F498" s="25">
        <v>2022</v>
      </c>
      <c r="G498" s="25">
        <v>8</v>
      </c>
      <c r="H498" s="25">
        <v>29190</v>
      </c>
      <c r="I498" s="26">
        <v>190760</v>
      </c>
      <c r="J498" s="26">
        <f>SUMIFS(H:H, D:D, ExternalData!$D498, E:E, ExternalData!$E498, F:F, ExternalData!$F498, G:G, "&lt;="&amp;ExternalData!$G498)</f>
        <v>276360</v>
      </c>
      <c r="K498" s="27">
        <f>SUMIFS(I:I, D:D, ExternalData!$D498, E:E, ExternalData!$E498, F:F, ExternalData!$F498, G:G, "&lt;="&amp;ExternalData!$G498)</f>
        <v>1705870</v>
      </c>
      <c r="L498" s="26">
        <f>ExternalData!$J498 + SUMIFS(H:H, D:D, ExternalData!$D498, E:E, ExternalData!$E498, F:F, ExternalData!$F498-1, G:G, "&gt;"&amp;ExternalData!$G498)</f>
        <v>397370</v>
      </c>
      <c r="M498" s="28">
        <f>ExternalData!$K498 + SUMIFS(I:I, D:D, ExternalData!$D498, E:E, ExternalData!$E498, F:F, ExternalData!$F498-1, G:G, "&gt;"&amp;ExternalData!$G498)</f>
        <v>2463650</v>
      </c>
    </row>
    <row r="499" spans="1:13" x14ac:dyDescent="0.25">
      <c r="A499" s="29" t="s">
        <v>9</v>
      </c>
      <c r="B499" s="30" t="s">
        <v>10</v>
      </c>
      <c r="C499" s="30" t="s">
        <v>18</v>
      </c>
      <c r="D499" s="30" t="s">
        <v>19</v>
      </c>
      <c r="E499" s="30" t="s">
        <v>14</v>
      </c>
      <c r="F499" s="30">
        <v>2022</v>
      </c>
      <c r="G499" s="30">
        <v>9</v>
      </c>
      <c r="H499" s="30">
        <v>51430</v>
      </c>
      <c r="I499" s="31">
        <v>320990</v>
      </c>
      <c r="J499" s="31">
        <f>SUMIFS(H:H, D:D, ExternalData!$D499, E:E, ExternalData!$E499, F:F, ExternalData!$F499, G:G, "&lt;="&amp;ExternalData!$G499)</f>
        <v>327790</v>
      </c>
      <c r="K499" s="32">
        <f>SUMIFS(I:I, D:D, ExternalData!$D499, E:E, ExternalData!$E499, F:F, ExternalData!$F499, G:G, "&lt;="&amp;ExternalData!$G499)</f>
        <v>2026860</v>
      </c>
      <c r="L499" s="31">
        <f>ExternalData!$J499 + SUMIFS(H:H, D:D, ExternalData!$D499, E:E, ExternalData!$E499, F:F, ExternalData!$F499-1, G:G, "&gt;"&amp;ExternalData!$G499)</f>
        <v>423900</v>
      </c>
      <c r="M499" s="33">
        <f>ExternalData!$K499 + SUMIFS(I:I, D:D, ExternalData!$D499, E:E, ExternalData!$E499, F:F, ExternalData!$F499-1, G:G, "&gt;"&amp;ExternalData!$G499)</f>
        <v>2621050</v>
      </c>
    </row>
    <row r="500" spans="1:13" x14ac:dyDescent="0.25">
      <c r="A500" s="24" t="s">
        <v>9</v>
      </c>
      <c r="B500" s="25" t="s">
        <v>10</v>
      </c>
      <c r="C500" s="25" t="s">
        <v>18</v>
      </c>
      <c r="D500" s="25" t="s">
        <v>19</v>
      </c>
      <c r="E500" s="25" t="s">
        <v>14</v>
      </c>
      <c r="F500" s="25">
        <v>2022</v>
      </c>
      <c r="G500" s="25">
        <v>10</v>
      </c>
      <c r="H500" s="25">
        <v>42890</v>
      </c>
      <c r="I500" s="26">
        <v>251160</v>
      </c>
      <c r="J500" s="26">
        <f>SUMIFS(H:H, D:D, ExternalData!$D500, E:E, ExternalData!$E500, F:F, ExternalData!$F500, G:G, "&lt;="&amp;ExternalData!$G500)</f>
        <v>370680</v>
      </c>
      <c r="K500" s="27">
        <f>SUMIFS(I:I, D:D, ExternalData!$D500, E:E, ExternalData!$E500, F:F, ExternalData!$F500, G:G, "&lt;="&amp;ExternalData!$G500)</f>
        <v>2278020</v>
      </c>
      <c r="L500" s="26">
        <f>ExternalData!$J500 + SUMIFS(H:H, D:D, ExternalData!$D500, E:E, ExternalData!$E500, F:F, ExternalData!$F500-1, G:G, "&gt;"&amp;ExternalData!$G500)</f>
        <v>429100</v>
      </c>
      <c r="M500" s="28">
        <f>ExternalData!$K500 + SUMIFS(I:I, D:D, ExternalData!$D500, E:E, ExternalData!$E500, F:F, ExternalData!$F500-1, G:G, "&gt;"&amp;ExternalData!$G500)</f>
        <v>2639550</v>
      </c>
    </row>
    <row r="501" spans="1:13" x14ac:dyDescent="0.25">
      <c r="A501" s="29" t="s">
        <v>9</v>
      </c>
      <c r="B501" s="30" t="s">
        <v>10</v>
      </c>
      <c r="C501" s="30" t="s">
        <v>18</v>
      </c>
      <c r="D501" s="30" t="s">
        <v>19</v>
      </c>
      <c r="E501" s="30" t="s">
        <v>14</v>
      </c>
      <c r="F501" s="30">
        <v>2022</v>
      </c>
      <c r="G501" s="30">
        <v>11</v>
      </c>
      <c r="H501" s="30">
        <v>38360</v>
      </c>
      <c r="I501" s="31">
        <v>237510</v>
      </c>
      <c r="J501" s="31">
        <f>SUMIFS(H:H, D:D, ExternalData!$D501, E:E, ExternalData!$E501, F:F, ExternalData!$F501, G:G, "&lt;="&amp;ExternalData!$G501)</f>
        <v>409040</v>
      </c>
      <c r="K501" s="32">
        <f>SUMIFS(I:I, D:D, ExternalData!$D501, E:E, ExternalData!$E501, F:F, ExternalData!$F501, G:G, "&lt;="&amp;ExternalData!$G501)</f>
        <v>2515530</v>
      </c>
      <c r="L501" s="31">
        <f>ExternalData!$J501 + SUMIFS(H:H, D:D, ExternalData!$D501, E:E, ExternalData!$E501, F:F, ExternalData!$F501-1, G:G, "&gt;"&amp;ExternalData!$G501)</f>
        <v>440740</v>
      </c>
      <c r="M501" s="33">
        <f>ExternalData!$K501 + SUMIFS(I:I, D:D, ExternalData!$D501, E:E, ExternalData!$E501, F:F, ExternalData!$F501-1, G:G, "&gt;"&amp;ExternalData!$G501)</f>
        <v>2711480</v>
      </c>
    </row>
    <row r="502" spans="1:13" x14ac:dyDescent="0.25">
      <c r="A502" s="24" t="s">
        <v>9</v>
      </c>
      <c r="B502" s="25" t="s">
        <v>10</v>
      </c>
      <c r="C502" s="25" t="s">
        <v>18</v>
      </c>
      <c r="D502" s="25" t="s">
        <v>19</v>
      </c>
      <c r="E502" s="25" t="s">
        <v>14</v>
      </c>
      <c r="F502" s="25">
        <v>2022</v>
      </c>
      <c r="G502" s="25">
        <v>12</v>
      </c>
      <c r="H502" s="25">
        <v>41540</v>
      </c>
      <c r="I502" s="26">
        <v>277340</v>
      </c>
      <c r="J502" s="26">
        <f>SUMIFS(H:H, D:D, ExternalData!$D502, E:E, ExternalData!$E502, F:F, ExternalData!$F502, G:G, "&lt;="&amp;ExternalData!$G502)</f>
        <v>450580</v>
      </c>
      <c r="K502" s="27">
        <f>SUMIFS(I:I, D:D, ExternalData!$D502, E:E, ExternalData!$E502, F:F, ExternalData!$F502, G:G, "&lt;="&amp;ExternalData!$G502)</f>
        <v>2792870</v>
      </c>
      <c r="L502" s="26">
        <f>ExternalData!$J502 + SUMIFS(H:H, D:D, ExternalData!$D502, E:E, ExternalData!$E502, F:F, ExternalData!$F502-1, G:G, "&gt;"&amp;ExternalData!$G502)</f>
        <v>450580</v>
      </c>
      <c r="M502" s="28">
        <f>ExternalData!$K502 + SUMIFS(I:I, D:D, ExternalData!$D502, E:E, ExternalData!$E502, F:F, ExternalData!$F502-1, G:G, "&gt;"&amp;ExternalData!$G502)</f>
        <v>2792870</v>
      </c>
    </row>
    <row r="503" spans="1:13" x14ac:dyDescent="0.25">
      <c r="A503" s="29" t="s">
        <v>9</v>
      </c>
      <c r="B503" s="30" t="s">
        <v>10</v>
      </c>
      <c r="C503" s="30" t="s">
        <v>18</v>
      </c>
      <c r="D503" s="30" t="s">
        <v>19</v>
      </c>
      <c r="E503" s="30" t="s">
        <v>14</v>
      </c>
      <c r="F503" s="30">
        <v>2023</v>
      </c>
      <c r="G503" s="30">
        <v>1</v>
      </c>
      <c r="H503" s="30">
        <v>52250</v>
      </c>
      <c r="I503" s="31">
        <v>360800</v>
      </c>
      <c r="J503" s="31">
        <f>SUMIFS(H:H, D:D, ExternalData!$D503, E:E, ExternalData!$E503, F:F, ExternalData!$F503, G:G, "&lt;="&amp;ExternalData!$G503)</f>
        <v>52250</v>
      </c>
      <c r="K503" s="32">
        <f>SUMIFS(I:I, D:D, ExternalData!$D503, E:E, ExternalData!$E503, F:F, ExternalData!$F503, G:G, "&lt;="&amp;ExternalData!$G503)</f>
        <v>360800</v>
      </c>
      <c r="L503" s="31">
        <f>ExternalData!$J503 + SUMIFS(H:H, D:D, ExternalData!$D503, E:E, ExternalData!$E503, F:F, ExternalData!$F503-1, G:G, "&gt;"&amp;ExternalData!$G503)</f>
        <v>471400</v>
      </c>
      <c r="M503" s="33">
        <f>ExternalData!$K503 + SUMIFS(I:I, D:D, ExternalData!$D503, E:E, ExternalData!$E503, F:F, ExternalData!$F503-1, G:G, "&gt;"&amp;ExternalData!$G503)</f>
        <v>2970850</v>
      </c>
    </row>
    <row r="504" spans="1:13" x14ac:dyDescent="0.25">
      <c r="A504" s="24" t="s">
        <v>9</v>
      </c>
      <c r="B504" s="25" t="s">
        <v>10</v>
      </c>
      <c r="C504" s="25" t="s">
        <v>18</v>
      </c>
      <c r="D504" s="25" t="s">
        <v>19</v>
      </c>
      <c r="E504" s="25" t="s">
        <v>14</v>
      </c>
      <c r="F504" s="25">
        <v>2023</v>
      </c>
      <c r="G504" s="25">
        <v>2</v>
      </c>
      <c r="H504" s="25">
        <v>56450</v>
      </c>
      <c r="I504" s="26">
        <v>372870</v>
      </c>
      <c r="J504" s="26">
        <f>SUMIFS(H:H, D:D, ExternalData!$D504, E:E, ExternalData!$E504, F:F, ExternalData!$F504, G:G, "&lt;="&amp;ExternalData!$G504)</f>
        <v>108700</v>
      </c>
      <c r="K504" s="27">
        <f>SUMIFS(I:I, D:D, ExternalData!$D504, E:E, ExternalData!$E504, F:F, ExternalData!$F504, G:G, "&lt;="&amp;ExternalData!$G504)</f>
        <v>733670</v>
      </c>
      <c r="L504" s="26">
        <f>ExternalData!$J504 + SUMIFS(H:H, D:D, ExternalData!$D504, E:E, ExternalData!$E504, F:F, ExternalData!$F504-1, G:G, "&gt;"&amp;ExternalData!$G504)</f>
        <v>502780</v>
      </c>
      <c r="M504" s="28">
        <f>ExternalData!$K504 + SUMIFS(I:I, D:D, ExternalData!$D504, E:E, ExternalData!$E504, F:F, ExternalData!$F504-1, G:G, "&gt;"&amp;ExternalData!$G504)</f>
        <v>3179550</v>
      </c>
    </row>
    <row r="505" spans="1:13" x14ac:dyDescent="0.25">
      <c r="A505" s="29" t="s">
        <v>9</v>
      </c>
      <c r="B505" s="30" t="s">
        <v>10</v>
      </c>
      <c r="C505" s="30" t="s">
        <v>18</v>
      </c>
      <c r="D505" s="30" t="s">
        <v>19</v>
      </c>
      <c r="E505" s="30" t="s">
        <v>14</v>
      </c>
      <c r="F505" s="30">
        <v>2023</v>
      </c>
      <c r="G505" s="30">
        <v>3</v>
      </c>
      <c r="H505" s="30">
        <v>46760</v>
      </c>
      <c r="I505" s="31">
        <v>294430</v>
      </c>
      <c r="J505" s="31">
        <f>SUMIFS(H:H, D:D, ExternalData!$D505, E:E, ExternalData!$E505, F:F, ExternalData!$F505, G:G, "&lt;="&amp;ExternalData!$G505)</f>
        <v>155460</v>
      </c>
      <c r="K505" s="32">
        <f>SUMIFS(I:I, D:D, ExternalData!$D505, E:E, ExternalData!$E505, F:F, ExternalData!$F505, G:G, "&lt;="&amp;ExternalData!$G505)</f>
        <v>1028100</v>
      </c>
      <c r="L505" s="31">
        <f>ExternalData!$J505 + SUMIFS(H:H, D:D, ExternalData!$D505, E:E, ExternalData!$E505, F:F, ExternalData!$F505-1, G:G, "&gt;"&amp;ExternalData!$G505)</f>
        <v>512850</v>
      </c>
      <c r="M505" s="33">
        <f>ExternalData!$K505 + SUMIFS(I:I, D:D, ExternalData!$D505, E:E, ExternalData!$E505, F:F, ExternalData!$F505-1, G:G, "&gt;"&amp;ExternalData!$G505)</f>
        <v>3259310</v>
      </c>
    </row>
    <row r="506" spans="1:13" x14ac:dyDescent="0.25">
      <c r="A506" s="24" t="s">
        <v>9</v>
      </c>
      <c r="B506" s="25" t="s">
        <v>10</v>
      </c>
      <c r="C506" s="25" t="s">
        <v>18</v>
      </c>
      <c r="D506" s="25" t="s">
        <v>19</v>
      </c>
      <c r="E506" s="25" t="s">
        <v>15</v>
      </c>
      <c r="F506" s="25">
        <v>2018</v>
      </c>
      <c r="G506" s="25">
        <v>1</v>
      </c>
      <c r="H506" s="25">
        <v>12260</v>
      </c>
      <c r="I506" s="26">
        <v>75630</v>
      </c>
      <c r="J506" s="26">
        <f>SUMIFS(H:H, D:D, ExternalData!$D506, E:E, ExternalData!$E506, F:F, ExternalData!$F506, G:G, "&lt;="&amp;ExternalData!$G506)</f>
        <v>12260</v>
      </c>
      <c r="K506" s="27">
        <f>SUMIFS(I:I, D:D, ExternalData!$D506, E:E, ExternalData!$E506, F:F, ExternalData!$F506, G:G, "&lt;="&amp;ExternalData!$G506)</f>
        <v>75630</v>
      </c>
      <c r="L506" s="26">
        <f>ExternalData!$J506 + SUMIFS(H:H, D:D, ExternalData!$D506, E:E, ExternalData!$E506, F:F, ExternalData!$F506-1, G:G, "&gt;"&amp;ExternalData!$G506)</f>
        <v>12260</v>
      </c>
      <c r="M506" s="28">
        <f>ExternalData!$K506 + SUMIFS(I:I, D:D, ExternalData!$D506, E:E, ExternalData!$E506, F:F, ExternalData!$F506-1, G:G, "&gt;"&amp;ExternalData!$G506)</f>
        <v>75630</v>
      </c>
    </row>
    <row r="507" spans="1:13" x14ac:dyDescent="0.25">
      <c r="A507" s="29" t="s">
        <v>9</v>
      </c>
      <c r="B507" s="30" t="s">
        <v>10</v>
      </c>
      <c r="C507" s="30" t="s">
        <v>18</v>
      </c>
      <c r="D507" s="30" t="s">
        <v>19</v>
      </c>
      <c r="E507" s="30" t="s">
        <v>15</v>
      </c>
      <c r="F507" s="30">
        <v>2018</v>
      </c>
      <c r="G507" s="30">
        <v>2</v>
      </c>
      <c r="H507" s="30">
        <v>8100</v>
      </c>
      <c r="I507" s="31">
        <v>52440</v>
      </c>
      <c r="J507" s="31">
        <f>SUMIFS(H:H, D:D, ExternalData!$D507, E:E, ExternalData!$E507, F:F, ExternalData!$F507, G:G, "&lt;="&amp;ExternalData!$G507)</f>
        <v>20360</v>
      </c>
      <c r="K507" s="32">
        <f>SUMIFS(I:I, D:D, ExternalData!$D507, E:E, ExternalData!$E507, F:F, ExternalData!$F507, G:G, "&lt;="&amp;ExternalData!$G507)</f>
        <v>128070</v>
      </c>
      <c r="L507" s="31">
        <f>ExternalData!$J507 + SUMIFS(H:H, D:D, ExternalData!$D507, E:E, ExternalData!$E507, F:F, ExternalData!$F507-1, G:G, "&gt;"&amp;ExternalData!$G507)</f>
        <v>20360</v>
      </c>
      <c r="M507" s="33">
        <f>ExternalData!$K507 + SUMIFS(I:I, D:D, ExternalData!$D507, E:E, ExternalData!$E507, F:F, ExternalData!$F507-1, G:G, "&gt;"&amp;ExternalData!$G507)</f>
        <v>128070</v>
      </c>
    </row>
    <row r="508" spans="1:13" x14ac:dyDescent="0.25">
      <c r="A508" s="24" t="s">
        <v>9</v>
      </c>
      <c r="B508" s="25" t="s">
        <v>10</v>
      </c>
      <c r="C508" s="25" t="s">
        <v>18</v>
      </c>
      <c r="D508" s="25" t="s">
        <v>19</v>
      </c>
      <c r="E508" s="25" t="s">
        <v>15</v>
      </c>
      <c r="F508" s="25">
        <v>2018</v>
      </c>
      <c r="G508" s="25">
        <v>3</v>
      </c>
      <c r="H508" s="25">
        <v>15630</v>
      </c>
      <c r="I508" s="26">
        <v>96800</v>
      </c>
      <c r="J508" s="26">
        <f>SUMIFS(H:H, D:D, ExternalData!$D508, E:E, ExternalData!$E508, F:F, ExternalData!$F508, G:G, "&lt;="&amp;ExternalData!$G508)</f>
        <v>35990</v>
      </c>
      <c r="K508" s="27">
        <f>SUMIFS(I:I, D:D, ExternalData!$D508, E:E, ExternalData!$E508, F:F, ExternalData!$F508, G:G, "&lt;="&amp;ExternalData!$G508)</f>
        <v>224870</v>
      </c>
      <c r="L508" s="26">
        <f>ExternalData!$J508 + SUMIFS(H:H, D:D, ExternalData!$D508, E:E, ExternalData!$E508, F:F, ExternalData!$F508-1, G:G, "&gt;"&amp;ExternalData!$G508)</f>
        <v>35990</v>
      </c>
      <c r="M508" s="28">
        <f>ExternalData!$K508 + SUMIFS(I:I, D:D, ExternalData!$D508, E:E, ExternalData!$E508, F:F, ExternalData!$F508-1, G:G, "&gt;"&amp;ExternalData!$G508)</f>
        <v>224870</v>
      </c>
    </row>
    <row r="509" spans="1:13" x14ac:dyDescent="0.25">
      <c r="A509" s="29" t="s">
        <v>9</v>
      </c>
      <c r="B509" s="30" t="s">
        <v>10</v>
      </c>
      <c r="C509" s="30" t="s">
        <v>18</v>
      </c>
      <c r="D509" s="30" t="s">
        <v>19</v>
      </c>
      <c r="E509" s="30" t="s">
        <v>15</v>
      </c>
      <c r="F509" s="30">
        <v>2018</v>
      </c>
      <c r="G509" s="30">
        <v>4</v>
      </c>
      <c r="H509" s="30">
        <v>9030</v>
      </c>
      <c r="I509" s="31">
        <v>58790</v>
      </c>
      <c r="J509" s="31">
        <f>SUMIFS(H:H, D:D, ExternalData!$D509, E:E, ExternalData!$E509, F:F, ExternalData!$F509, G:G, "&lt;="&amp;ExternalData!$G509)</f>
        <v>45020</v>
      </c>
      <c r="K509" s="32">
        <f>SUMIFS(I:I, D:D, ExternalData!$D509, E:E, ExternalData!$E509, F:F, ExternalData!$F509, G:G, "&lt;="&amp;ExternalData!$G509)</f>
        <v>283660</v>
      </c>
      <c r="L509" s="31">
        <f>ExternalData!$J509 + SUMIFS(H:H, D:D, ExternalData!$D509, E:E, ExternalData!$E509, F:F, ExternalData!$F509-1, G:G, "&gt;"&amp;ExternalData!$G509)</f>
        <v>45020</v>
      </c>
      <c r="M509" s="33">
        <f>ExternalData!$K509 + SUMIFS(I:I, D:D, ExternalData!$D509, E:E, ExternalData!$E509, F:F, ExternalData!$F509-1, G:G, "&gt;"&amp;ExternalData!$G509)</f>
        <v>283660</v>
      </c>
    </row>
    <row r="510" spans="1:13" x14ac:dyDescent="0.25">
      <c r="A510" s="24" t="s">
        <v>9</v>
      </c>
      <c r="B510" s="25" t="s">
        <v>10</v>
      </c>
      <c r="C510" s="25" t="s">
        <v>18</v>
      </c>
      <c r="D510" s="25" t="s">
        <v>19</v>
      </c>
      <c r="E510" s="25" t="s">
        <v>15</v>
      </c>
      <c r="F510" s="25">
        <v>2018</v>
      </c>
      <c r="G510" s="25">
        <v>5</v>
      </c>
      <c r="H510" s="25">
        <v>7600</v>
      </c>
      <c r="I510" s="26">
        <v>42330</v>
      </c>
      <c r="J510" s="26">
        <f>SUMIFS(H:H, D:D, ExternalData!$D510, E:E, ExternalData!$E510, F:F, ExternalData!$F510, G:G, "&lt;="&amp;ExternalData!$G510)</f>
        <v>52620</v>
      </c>
      <c r="K510" s="27">
        <f>SUMIFS(I:I, D:D, ExternalData!$D510, E:E, ExternalData!$E510, F:F, ExternalData!$F510, G:G, "&lt;="&amp;ExternalData!$G510)</f>
        <v>325990</v>
      </c>
      <c r="L510" s="26">
        <f>ExternalData!$J510 + SUMIFS(H:H, D:D, ExternalData!$D510, E:E, ExternalData!$E510, F:F, ExternalData!$F510-1, G:G, "&gt;"&amp;ExternalData!$G510)</f>
        <v>52620</v>
      </c>
      <c r="M510" s="28">
        <f>ExternalData!$K510 + SUMIFS(I:I, D:D, ExternalData!$D510, E:E, ExternalData!$E510, F:F, ExternalData!$F510-1, G:G, "&gt;"&amp;ExternalData!$G510)</f>
        <v>325990</v>
      </c>
    </row>
    <row r="511" spans="1:13" x14ac:dyDescent="0.25">
      <c r="A511" s="29" t="s">
        <v>9</v>
      </c>
      <c r="B511" s="30" t="s">
        <v>10</v>
      </c>
      <c r="C511" s="30" t="s">
        <v>18</v>
      </c>
      <c r="D511" s="30" t="s">
        <v>19</v>
      </c>
      <c r="E511" s="30" t="s">
        <v>15</v>
      </c>
      <c r="F511" s="30">
        <v>2018</v>
      </c>
      <c r="G511" s="30">
        <v>6</v>
      </c>
      <c r="H511" s="30">
        <v>13940</v>
      </c>
      <c r="I511" s="31">
        <v>86910</v>
      </c>
      <c r="J511" s="31">
        <f>SUMIFS(H:H, D:D, ExternalData!$D511, E:E, ExternalData!$E511, F:F, ExternalData!$F511, G:G, "&lt;="&amp;ExternalData!$G511)</f>
        <v>66560</v>
      </c>
      <c r="K511" s="32">
        <f>SUMIFS(I:I, D:D, ExternalData!$D511, E:E, ExternalData!$E511, F:F, ExternalData!$F511, G:G, "&lt;="&amp;ExternalData!$G511)</f>
        <v>412900</v>
      </c>
      <c r="L511" s="31">
        <f>ExternalData!$J511 + SUMIFS(H:H, D:D, ExternalData!$D511, E:E, ExternalData!$E511, F:F, ExternalData!$F511-1, G:G, "&gt;"&amp;ExternalData!$G511)</f>
        <v>66560</v>
      </c>
      <c r="M511" s="33">
        <f>ExternalData!$K511 + SUMIFS(I:I, D:D, ExternalData!$D511, E:E, ExternalData!$E511, F:F, ExternalData!$F511-1, G:G, "&gt;"&amp;ExternalData!$G511)</f>
        <v>412900</v>
      </c>
    </row>
    <row r="512" spans="1:13" x14ac:dyDescent="0.25">
      <c r="A512" s="24" t="s">
        <v>9</v>
      </c>
      <c r="B512" s="25" t="s">
        <v>10</v>
      </c>
      <c r="C512" s="25" t="s">
        <v>18</v>
      </c>
      <c r="D512" s="25" t="s">
        <v>19</v>
      </c>
      <c r="E512" s="25" t="s">
        <v>15</v>
      </c>
      <c r="F512" s="25">
        <v>2018</v>
      </c>
      <c r="G512" s="25">
        <v>7</v>
      </c>
      <c r="H512" s="25">
        <v>11550</v>
      </c>
      <c r="I512" s="26">
        <v>72440</v>
      </c>
      <c r="J512" s="26">
        <f>SUMIFS(H:H, D:D, ExternalData!$D512, E:E, ExternalData!$E512, F:F, ExternalData!$F512, G:G, "&lt;="&amp;ExternalData!$G512)</f>
        <v>78110</v>
      </c>
      <c r="K512" s="27">
        <f>SUMIFS(I:I, D:D, ExternalData!$D512, E:E, ExternalData!$E512, F:F, ExternalData!$F512, G:G, "&lt;="&amp;ExternalData!$G512)</f>
        <v>485340</v>
      </c>
      <c r="L512" s="26">
        <f>ExternalData!$J512 + SUMIFS(H:H, D:D, ExternalData!$D512, E:E, ExternalData!$E512, F:F, ExternalData!$F512-1, G:G, "&gt;"&amp;ExternalData!$G512)</f>
        <v>78110</v>
      </c>
      <c r="M512" s="28">
        <f>ExternalData!$K512 + SUMIFS(I:I, D:D, ExternalData!$D512, E:E, ExternalData!$E512, F:F, ExternalData!$F512-1, G:G, "&gt;"&amp;ExternalData!$G512)</f>
        <v>485340</v>
      </c>
    </row>
    <row r="513" spans="1:13" x14ac:dyDescent="0.25">
      <c r="A513" s="29" t="s">
        <v>9</v>
      </c>
      <c r="B513" s="30" t="s">
        <v>10</v>
      </c>
      <c r="C513" s="30" t="s">
        <v>18</v>
      </c>
      <c r="D513" s="30" t="s">
        <v>19</v>
      </c>
      <c r="E513" s="30" t="s">
        <v>15</v>
      </c>
      <c r="F513" s="30">
        <v>2018</v>
      </c>
      <c r="G513" s="30">
        <v>8</v>
      </c>
      <c r="H513" s="30">
        <v>9050</v>
      </c>
      <c r="I513" s="31">
        <v>50760</v>
      </c>
      <c r="J513" s="31">
        <f>SUMIFS(H:H, D:D, ExternalData!$D513, E:E, ExternalData!$E513, F:F, ExternalData!$F513, G:G, "&lt;="&amp;ExternalData!$G513)</f>
        <v>87160</v>
      </c>
      <c r="K513" s="32">
        <f>SUMIFS(I:I, D:D, ExternalData!$D513, E:E, ExternalData!$E513, F:F, ExternalData!$F513, G:G, "&lt;="&amp;ExternalData!$G513)</f>
        <v>536100</v>
      </c>
      <c r="L513" s="31">
        <f>ExternalData!$J513 + SUMIFS(H:H, D:D, ExternalData!$D513, E:E, ExternalData!$E513, F:F, ExternalData!$F513-1, G:G, "&gt;"&amp;ExternalData!$G513)</f>
        <v>87160</v>
      </c>
      <c r="M513" s="33">
        <f>ExternalData!$K513 + SUMIFS(I:I, D:D, ExternalData!$D513, E:E, ExternalData!$E513, F:F, ExternalData!$F513-1, G:G, "&gt;"&amp;ExternalData!$G513)</f>
        <v>536100</v>
      </c>
    </row>
    <row r="514" spans="1:13" x14ac:dyDescent="0.25">
      <c r="A514" s="24" t="s">
        <v>9</v>
      </c>
      <c r="B514" s="25" t="s">
        <v>10</v>
      </c>
      <c r="C514" s="25" t="s">
        <v>18</v>
      </c>
      <c r="D514" s="25" t="s">
        <v>19</v>
      </c>
      <c r="E514" s="25" t="s">
        <v>15</v>
      </c>
      <c r="F514" s="25">
        <v>2018</v>
      </c>
      <c r="G514" s="25">
        <v>9</v>
      </c>
      <c r="H514" s="25">
        <v>10420</v>
      </c>
      <c r="I514" s="26">
        <v>58080</v>
      </c>
      <c r="J514" s="26">
        <f>SUMIFS(H:H, D:D, ExternalData!$D514, E:E, ExternalData!$E514, F:F, ExternalData!$F514, G:G, "&lt;="&amp;ExternalData!$G514)</f>
        <v>97580</v>
      </c>
      <c r="K514" s="27">
        <f>SUMIFS(I:I, D:D, ExternalData!$D514, E:E, ExternalData!$E514, F:F, ExternalData!$F514, G:G, "&lt;="&amp;ExternalData!$G514)</f>
        <v>594180</v>
      </c>
      <c r="L514" s="26">
        <f>ExternalData!$J514 + SUMIFS(H:H, D:D, ExternalData!$D514, E:E, ExternalData!$E514, F:F, ExternalData!$F514-1, G:G, "&gt;"&amp;ExternalData!$G514)</f>
        <v>97580</v>
      </c>
      <c r="M514" s="28">
        <f>ExternalData!$K514 + SUMIFS(I:I, D:D, ExternalData!$D514, E:E, ExternalData!$E514, F:F, ExternalData!$F514-1, G:G, "&gt;"&amp;ExternalData!$G514)</f>
        <v>594180</v>
      </c>
    </row>
    <row r="515" spans="1:13" x14ac:dyDescent="0.25">
      <c r="A515" s="29" t="s">
        <v>9</v>
      </c>
      <c r="B515" s="30" t="s">
        <v>10</v>
      </c>
      <c r="C515" s="30" t="s">
        <v>18</v>
      </c>
      <c r="D515" s="30" t="s">
        <v>19</v>
      </c>
      <c r="E515" s="30" t="s">
        <v>15</v>
      </c>
      <c r="F515" s="30">
        <v>2018</v>
      </c>
      <c r="G515" s="30">
        <v>10</v>
      </c>
      <c r="H515" s="30">
        <v>16410</v>
      </c>
      <c r="I515" s="31">
        <v>102050</v>
      </c>
      <c r="J515" s="31">
        <f>SUMIFS(H:H, D:D, ExternalData!$D515, E:E, ExternalData!$E515, F:F, ExternalData!$F515, G:G, "&lt;="&amp;ExternalData!$G515)</f>
        <v>113990</v>
      </c>
      <c r="K515" s="32">
        <f>SUMIFS(I:I, D:D, ExternalData!$D515, E:E, ExternalData!$E515, F:F, ExternalData!$F515, G:G, "&lt;="&amp;ExternalData!$G515)</f>
        <v>696230</v>
      </c>
      <c r="L515" s="31">
        <f>ExternalData!$J515 + SUMIFS(H:H, D:D, ExternalData!$D515, E:E, ExternalData!$E515, F:F, ExternalData!$F515-1, G:G, "&gt;"&amp;ExternalData!$G515)</f>
        <v>113990</v>
      </c>
      <c r="M515" s="33">
        <f>ExternalData!$K515 + SUMIFS(I:I, D:D, ExternalData!$D515, E:E, ExternalData!$E515, F:F, ExternalData!$F515-1, G:G, "&gt;"&amp;ExternalData!$G515)</f>
        <v>696230</v>
      </c>
    </row>
    <row r="516" spans="1:13" x14ac:dyDescent="0.25">
      <c r="A516" s="24" t="s">
        <v>9</v>
      </c>
      <c r="B516" s="25" t="s">
        <v>10</v>
      </c>
      <c r="C516" s="25" t="s">
        <v>18</v>
      </c>
      <c r="D516" s="25" t="s">
        <v>19</v>
      </c>
      <c r="E516" s="25" t="s">
        <v>15</v>
      </c>
      <c r="F516" s="25">
        <v>2018</v>
      </c>
      <c r="G516" s="25">
        <v>11</v>
      </c>
      <c r="H516" s="25">
        <v>14600</v>
      </c>
      <c r="I516" s="26">
        <v>89850</v>
      </c>
      <c r="J516" s="26">
        <f>SUMIFS(H:H, D:D, ExternalData!$D516, E:E, ExternalData!$E516, F:F, ExternalData!$F516, G:G, "&lt;="&amp;ExternalData!$G516)</f>
        <v>128590</v>
      </c>
      <c r="K516" s="27">
        <f>SUMIFS(I:I, D:D, ExternalData!$D516, E:E, ExternalData!$E516, F:F, ExternalData!$F516, G:G, "&lt;="&amp;ExternalData!$G516)</f>
        <v>786080</v>
      </c>
      <c r="L516" s="26">
        <f>ExternalData!$J516 + SUMIFS(H:H, D:D, ExternalData!$D516, E:E, ExternalData!$E516, F:F, ExternalData!$F516-1, G:G, "&gt;"&amp;ExternalData!$G516)</f>
        <v>128590</v>
      </c>
      <c r="M516" s="28">
        <f>ExternalData!$K516 + SUMIFS(I:I, D:D, ExternalData!$D516, E:E, ExternalData!$E516, F:F, ExternalData!$F516-1, G:G, "&gt;"&amp;ExternalData!$G516)</f>
        <v>786080</v>
      </c>
    </row>
    <row r="517" spans="1:13" x14ac:dyDescent="0.25">
      <c r="A517" s="29" t="s">
        <v>9</v>
      </c>
      <c r="B517" s="30" t="s">
        <v>10</v>
      </c>
      <c r="C517" s="30" t="s">
        <v>18</v>
      </c>
      <c r="D517" s="30" t="s">
        <v>19</v>
      </c>
      <c r="E517" s="30" t="s">
        <v>15</v>
      </c>
      <c r="F517" s="30">
        <v>2018</v>
      </c>
      <c r="G517" s="30">
        <v>12</v>
      </c>
      <c r="H517" s="30">
        <v>10320</v>
      </c>
      <c r="I517" s="31">
        <v>67750</v>
      </c>
      <c r="J517" s="31">
        <f>SUMIFS(H:H, D:D, ExternalData!$D517, E:E, ExternalData!$E517, F:F, ExternalData!$F517, G:G, "&lt;="&amp;ExternalData!$G517)</f>
        <v>138910</v>
      </c>
      <c r="K517" s="32">
        <f>SUMIFS(I:I, D:D, ExternalData!$D517, E:E, ExternalData!$E517, F:F, ExternalData!$F517, G:G, "&lt;="&amp;ExternalData!$G517)</f>
        <v>853830</v>
      </c>
      <c r="L517" s="31">
        <f>ExternalData!$J517 + SUMIFS(H:H, D:D, ExternalData!$D517, E:E, ExternalData!$E517, F:F, ExternalData!$F517-1, G:G, "&gt;"&amp;ExternalData!$G517)</f>
        <v>138910</v>
      </c>
      <c r="M517" s="33">
        <f>ExternalData!$K517 + SUMIFS(I:I, D:D, ExternalData!$D517, E:E, ExternalData!$E517, F:F, ExternalData!$F517-1, G:G, "&gt;"&amp;ExternalData!$G517)</f>
        <v>853830</v>
      </c>
    </row>
    <row r="518" spans="1:13" x14ac:dyDescent="0.25">
      <c r="A518" s="24" t="s">
        <v>9</v>
      </c>
      <c r="B518" s="25" t="s">
        <v>10</v>
      </c>
      <c r="C518" s="25" t="s">
        <v>18</v>
      </c>
      <c r="D518" s="25" t="s">
        <v>19</v>
      </c>
      <c r="E518" s="25" t="s">
        <v>15</v>
      </c>
      <c r="F518" s="25">
        <v>2019</v>
      </c>
      <c r="G518" s="25">
        <v>1</v>
      </c>
      <c r="H518" s="25">
        <v>11580</v>
      </c>
      <c r="I518" s="26">
        <v>71350</v>
      </c>
      <c r="J518" s="26">
        <f>SUMIFS(H:H, D:D, ExternalData!$D518, E:E, ExternalData!$E518, F:F, ExternalData!$F518, G:G, "&lt;="&amp;ExternalData!$G518)</f>
        <v>11580</v>
      </c>
      <c r="K518" s="27">
        <f>SUMIFS(I:I, D:D, ExternalData!$D518, E:E, ExternalData!$E518, F:F, ExternalData!$F518, G:G, "&lt;="&amp;ExternalData!$G518)</f>
        <v>71350</v>
      </c>
      <c r="L518" s="26">
        <f>ExternalData!$J518 + SUMIFS(H:H, D:D, ExternalData!$D518, E:E, ExternalData!$E518, F:F, ExternalData!$F518-1, G:G, "&gt;"&amp;ExternalData!$G518)</f>
        <v>138230</v>
      </c>
      <c r="M518" s="28">
        <f>ExternalData!$K518 + SUMIFS(I:I, D:D, ExternalData!$D518, E:E, ExternalData!$E518, F:F, ExternalData!$F518-1, G:G, "&gt;"&amp;ExternalData!$G518)</f>
        <v>849550</v>
      </c>
    </row>
    <row r="519" spans="1:13" x14ac:dyDescent="0.25">
      <c r="A519" s="29" t="s">
        <v>9</v>
      </c>
      <c r="B519" s="30" t="s">
        <v>10</v>
      </c>
      <c r="C519" s="30" t="s">
        <v>18</v>
      </c>
      <c r="D519" s="30" t="s">
        <v>19</v>
      </c>
      <c r="E519" s="30" t="s">
        <v>15</v>
      </c>
      <c r="F519" s="30">
        <v>2019</v>
      </c>
      <c r="G519" s="30">
        <v>2</v>
      </c>
      <c r="H519" s="30">
        <v>10540</v>
      </c>
      <c r="I519" s="31">
        <v>60100</v>
      </c>
      <c r="J519" s="31">
        <f>SUMIFS(H:H, D:D, ExternalData!$D519, E:E, ExternalData!$E519, F:F, ExternalData!$F519, G:G, "&lt;="&amp;ExternalData!$G519)</f>
        <v>22120</v>
      </c>
      <c r="K519" s="32">
        <f>SUMIFS(I:I, D:D, ExternalData!$D519, E:E, ExternalData!$E519, F:F, ExternalData!$F519, G:G, "&lt;="&amp;ExternalData!$G519)</f>
        <v>131450</v>
      </c>
      <c r="L519" s="31">
        <f>ExternalData!$J519 + SUMIFS(H:H, D:D, ExternalData!$D519, E:E, ExternalData!$E519, F:F, ExternalData!$F519-1, G:G, "&gt;"&amp;ExternalData!$G519)</f>
        <v>140670</v>
      </c>
      <c r="M519" s="33">
        <f>ExternalData!$K519 + SUMIFS(I:I, D:D, ExternalData!$D519, E:E, ExternalData!$E519, F:F, ExternalData!$F519-1, G:G, "&gt;"&amp;ExternalData!$G519)</f>
        <v>857210</v>
      </c>
    </row>
    <row r="520" spans="1:13" x14ac:dyDescent="0.25">
      <c r="A520" s="24" t="s">
        <v>9</v>
      </c>
      <c r="B520" s="25" t="s">
        <v>10</v>
      </c>
      <c r="C520" s="25" t="s">
        <v>18</v>
      </c>
      <c r="D520" s="25" t="s">
        <v>19</v>
      </c>
      <c r="E520" s="25" t="s">
        <v>15</v>
      </c>
      <c r="F520" s="25">
        <v>2019</v>
      </c>
      <c r="G520" s="25">
        <v>3</v>
      </c>
      <c r="H520" s="25">
        <v>12610</v>
      </c>
      <c r="I520" s="26">
        <v>77060</v>
      </c>
      <c r="J520" s="26">
        <f>SUMIFS(H:H, D:D, ExternalData!$D520, E:E, ExternalData!$E520, F:F, ExternalData!$F520, G:G, "&lt;="&amp;ExternalData!$G520)</f>
        <v>34730</v>
      </c>
      <c r="K520" s="27">
        <f>SUMIFS(I:I, D:D, ExternalData!$D520, E:E, ExternalData!$E520, F:F, ExternalData!$F520, G:G, "&lt;="&amp;ExternalData!$G520)</f>
        <v>208510</v>
      </c>
      <c r="L520" s="26">
        <f>ExternalData!$J520 + SUMIFS(H:H, D:D, ExternalData!$D520, E:E, ExternalData!$E520, F:F, ExternalData!$F520-1, G:G, "&gt;"&amp;ExternalData!$G520)</f>
        <v>137650</v>
      </c>
      <c r="M520" s="28">
        <f>ExternalData!$K520 + SUMIFS(I:I, D:D, ExternalData!$D520, E:E, ExternalData!$E520, F:F, ExternalData!$F520-1, G:G, "&gt;"&amp;ExternalData!$G520)</f>
        <v>837470</v>
      </c>
    </row>
    <row r="521" spans="1:13" x14ac:dyDescent="0.25">
      <c r="A521" s="29" t="s">
        <v>9</v>
      </c>
      <c r="B521" s="30" t="s">
        <v>10</v>
      </c>
      <c r="C521" s="30" t="s">
        <v>18</v>
      </c>
      <c r="D521" s="30" t="s">
        <v>19</v>
      </c>
      <c r="E521" s="30" t="s">
        <v>15</v>
      </c>
      <c r="F521" s="30">
        <v>2019</v>
      </c>
      <c r="G521" s="30">
        <v>4</v>
      </c>
      <c r="H521" s="30">
        <v>9460</v>
      </c>
      <c r="I521" s="31">
        <v>53330</v>
      </c>
      <c r="J521" s="31">
        <f>SUMIFS(H:H, D:D, ExternalData!$D521, E:E, ExternalData!$E521, F:F, ExternalData!$F521, G:G, "&lt;="&amp;ExternalData!$G521)</f>
        <v>44190</v>
      </c>
      <c r="K521" s="32">
        <f>SUMIFS(I:I, D:D, ExternalData!$D521, E:E, ExternalData!$E521, F:F, ExternalData!$F521, G:G, "&lt;="&amp;ExternalData!$G521)</f>
        <v>261840</v>
      </c>
      <c r="L521" s="31">
        <f>ExternalData!$J521 + SUMIFS(H:H, D:D, ExternalData!$D521, E:E, ExternalData!$E521, F:F, ExternalData!$F521-1, G:G, "&gt;"&amp;ExternalData!$G521)</f>
        <v>138080</v>
      </c>
      <c r="M521" s="33">
        <f>ExternalData!$K521 + SUMIFS(I:I, D:D, ExternalData!$D521, E:E, ExternalData!$E521, F:F, ExternalData!$F521-1, G:G, "&gt;"&amp;ExternalData!$G521)</f>
        <v>832010</v>
      </c>
    </row>
    <row r="522" spans="1:13" x14ac:dyDescent="0.25">
      <c r="A522" s="24" t="s">
        <v>9</v>
      </c>
      <c r="B522" s="25" t="s">
        <v>10</v>
      </c>
      <c r="C522" s="25" t="s">
        <v>18</v>
      </c>
      <c r="D522" s="25" t="s">
        <v>19</v>
      </c>
      <c r="E522" s="25" t="s">
        <v>15</v>
      </c>
      <c r="F522" s="25">
        <v>2019</v>
      </c>
      <c r="G522" s="25">
        <v>5</v>
      </c>
      <c r="H522" s="25">
        <v>17700</v>
      </c>
      <c r="I522" s="26">
        <v>109660</v>
      </c>
      <c r="J522" s="26">
        <f>SUMIFS(H:H, D:D, ExternalData!$D522, E:E, ExternalData!$E522, F:F, ExternalData!$F522, G:G, "&lt;="&amp;ExternalData!$G522)</f>
        <v>61890</v>
      </c>
      <c r="K522" s="27">
        <f>SUMIFS(I:I, D:D, ExternalData!$D522, E:E, ExternalData!$E522, F:F, ExternalData!$F522, G:G, "&lt;="&amp;ExternalData!$G522)</f>
        <v>371500</v>
      </c>
      <c r="L522" s="26">
        <f>ExternalData!$J522 + SUMIFS(H:H, D:D, ExternalData!$D522, E:E, ExternalData!$E522, F:F, ExternalData!$F522-1, G:G, "&gt;"&amp;ExternalData!$G522)</f>
        <v>148180</v>
      </c>
      <c r="M522" s="28">
        <f>ExternalData!$K522 + SUMIFS(I:I, D:D, ExternalData!$D522, E:E, ExternalData!$E522, F:F, ExternalData!$F522-1, G:G, "&gt;"&amp;ExternalData!$G522)</f>
        <v>899340</v>
      </c>
    </row>
    <row r="523" spans="1:13" x14ac:dyDescent="0.25">
      <c r="A523" s="29" t="s">
        <v>9</v>
      </c>
      <c r="B523" s="30" t="s">
        <v>10</v>
      </c>
      <c r="C523" s="30" t="s">
        <v>18</v>
      </c>
      <c r="D523" s="30" t="s">
        <v>19</v>
      </c>
      <c r="E523" s="30" t="s">
        <v>15</v>
      </c>
      <c r="F523" s="30">
        <v>2019</v>
      </c>
      <c r="G523" s="30">
        <v>6</v>
      </c>
      <c r="H523" s="30">
        <v>14280</v>
      </c>
      <c r="I523" s="31">
        <v>89450</v>
      </c>
      <c r="J523" s="31">
        <f>SUMIFS(H:H, D:D, ExternalData!$D523, E:E, ExternalData!$E523, F:F, ExternalData!$F523, G:G, "&lt;="&amp;ExternalData!$G523)</f>
        <v>76170</v>
      </c>
      <c r="K523" s="32">
        <f>SUMIFS(I:I, D:D, ExternalData!$D523, E:E, ExternalData!$E523, F:F, ExternalData!$F523, G:G, "&lt;="&amp;ExternalData!$G523)</f>
        <v>460950</v>
      </c>
      <c r="L523" s="31">
        <f>ExternalData!$J523 + SUMIFS(H:H, D:D, ExternalData!$D523, E:E, ExternalData!$E523, F:F, ExternalData!$F523-1, G:G, "&gt;"&amp;ExternalData!$G523)</f>
        <v>148520</v>
      </c>
      <c r="M523" s="33">
        <f>ExternalData!$K523 + SUMIFS(I:I, D:D, ExternalData!$D523, E:E, ExternalData!$E523, F:F, ExternalData!$F523-1, G:G, "&gt;"&amp;ExternalData!$G523)</f>
        <v>901880</v>
      </c>
    </row>
    <row r="524" spans="1:13" x14ac:dyDescent="0.25">
      <c r="A524" s="24" t="s">
        <v>9</v>
      </c>
      <c r="B524" s="25" t="s">
        <v>10</v>
      </c>
      <c r="C524" s="25" t="s">
        <v>18</v>
      </c>
      <c r="D524" s="25" t="s">
        <v>19</v>
      </c>
      <c r="E524" s="25" t="s">
        <v>15</v>
      </c>
      <c r="F524" s="25">
        <v>2019</v>
      </c>
      <c r="G524" s="25">
        <v>7</v>
      </c>
      <c r="H524" s="25">
        <v>13770</v>
      </c>
      <c r="I524" s="26">
        <v>89890</v>
      </c>
      <c r="J524" s="26">
        <f>SUMIFS(H:H, D:D, ExternalData!$D524, E:E, ExternalData!$E524, F:F, ExternalData!$F524, G:G, "&lt;="&amp;ExternalData!$G524)</f>
        <v>89940</v>
      </c>
      <c r="K524" s="27">
        <f>SUMIFS(I:I, D:D, ExternalData!$D524, E:E, ExternalData!$E524, F:F, ExternalData!$F524, G:G, "&lt;="&amp;ExternalData!$G524)</f>
        <v>550840</v>
      </c>
      <c r="L524" s="26">
        <f>ExternalData!$J524 + SUMIFS(H:H, D:D, ExternalData!$D524, E:E, ExternalData!$E524, F:F, ExternalData!$F524-1, G:G, "&gt;"&amp;ExternalData!$G524)</f>
        <v>150740</v>
      </c>
      <c r="M524" s="28">
        <f>ExternalData!$K524 + SUMIFS(I:I, D:D, ExternalData!$D524, E:E, ExternalData!$E524, F:F, ExternalData!$F524-1, G:G, "&gt;"&amp;ExternalData!$G524)</f>
        <v>919330</v>
      </c>
    </row>
    <row r="525" spans="1:13" x14ac:dyDescent="0.25">
      <c r="A525" s="29" t="s">
        <v>9</v>
      </c>
      <c r="B525" s="30" t="s">
        <v>10</v>
      </c>
      <c r="C525" s="30" t="s">
        <v>18</v>
      </c>
      <c r="D525" s="30" t="s">
        <v>19</v>
      </c>
      <c r="E525" s="30" t="s">
        <v>15</v>
      </c>
      <c r="F525" s="30">
        <v>2019</v>
      </c>
      <c r="G525" s="30">
        <v>8</v>
      </c>
      <c r="H525" s="30">
        <v>10610</v>
      </c>
      <c r="I525" s="31">
        <v>59720</v>
      </c>
      <c r="J525" s="31">
        <f>SUMIFS(H:H, D:D, ExternalData!$D525, E:E, ExternalData!$E525, F:F, ExternalData!$F525, G:G, "&lt;="&amp;ExternalData!$G525)</f>
        <v>100550</v>
      </c>
      <c r="K525" s="32">
        <f>SUMIFS(I:I, D:D, ExternalData!$D525, E:E, ExternalData!$E525, F:F, ExternalData!$F525, G:G, "&lt;="&amp;ExternalData!$G525)</f>
        <v>610560</v>
      </c>
      <c r="L525" s="31">
        <f>ExternalData!$J525 + SUMIFS(H:H, D:D, ExternalData!$D525, E:E, ExternalData!$E525, F:F, ExternalData!$F525-1, G:G, "&gt;"&amp;ExternalData!$G525)</f>
        <v>152300</v>
      </c>
      <c r="M525" s="33">
        <f>ExternalData!$K525 + SUMIFS(I:I, D:D, ExternalData!$D525, E:E, ExternalData!$E525, F:F, ExternalData!$F525-1, G:G, "&gt;"&amp;ExternalData!$G525)</f>
        <v>928290</v>
      </c>
    </row>
    <row r="526" spans="1:13" x14ac:dyDescent="0.25">
      <c r="A526" s="24" t="s">
        <v>9</v>
      </c>
      <c r="B526" s="25" t="s">
        <v>10</v>
      </c>
      <c r="C526" s="25" t="s">
        <v>18</v>
      </c>
      <c r="D526" s="25" t="s">
        <v>19</v>
      </c>
      <c r="E526" s="25" t="s">
        <v>15</v>
      </c>
      <c r="F526" s="25">
        <v>2019</v>
      </c>
      <c r="G526" s="25">
        <v>9</v>
      </c>
      <c r="H526" s="25">
        <v>16320</v>
      </c>
      <c r="I526" s="26">
        <v>100250</v>
      </c>
      <c r="J526" s="26">
        <f>SUMIFS(H:H, D:D, ExternalData!$D526, E:E, ExternalData!$E526, F:F, ExternalData!$F526, G:G, "&lt;="&amp;ExternalData!$G526)</f>
        <v>116870</v>
      </c>
      <c r="K526" s="27">
        <f>SUMIFS(I:I, D:D, ExternalData!$D526, E:E, ExternalData!$E526, F:F, ExternalData!$F526, G:G, "&lt;="&amp;ExternalData!$G526)</f>
        <v>710810</v>
      </c>
      <c r="L526" s="26">
        <f>ExternalData!$J526 + SUMIFS(H:H, D:D, ExternalData!$D526, E:E, ExternalData!$E526, F:F, ExternalData!$F526-1, G:G, "&gt;"&amp;ExternalData!$G526)</f>
        <v>158200</v>
      </c>
      <c r="M526" s="28">
        <f>ExternalData!$K526 + SUMIFS(I:I, D:D, ExternalData!$D526, E:E, ExternalData!$E526, F:F, ExternalData!$F526-1, G:G, "&gt;"&amp;ExternalData!$G526)</f>
        <v>970460</v>
      </c>
    </row>
    <row r="527" spans="1:13" x14ac:dyDescent="0.25">
      <c r="A527" s="29" t="s">
        <v>9</v>
      </c>
      <c r="B527" s="30" t="s">
        <v>10</v>
      </c>
      <c r="C527" s="30" t="s">
        <v>18</v>
      </c>
      <c r="D527" s="30" t="s">
        <v>19</v>
      </c>
      <c r="E527" s="30" t="s">
        <v>15</v>
      </c>
      <c r="F527" s="30">
        <v>2019</v>
      </c>
      <c r="G527" s="30">
        <v>10</v>
      </c>
      <c r="H527" s="30">
        <v>14160</v>
      </c>
      <c r="I527" s="31">
        <v>85850</v>
      </c>
      <c r="J527" s="31">
        <f>SUMIFS(H:H, D:D, ExternalData!$D527, E:E, ExternalData!$E527, F:F, ExternalData!$F527, G:G, "&lt;="&amp;ExternalData!$G527)</f>
        <v>131030</v>
      </c>
      <c r="K527" s="32">
        <f>SUMIFS(I:I, D:D, ExternalData!$D527, E:E, ExternalData!$E527, F:F, ExternalData!$F527, G:G, "&lt;="&amp;ExternalData!$G527)</f>
        <v>796660</v>
      </c>
      <c r="L527" s="31">
        <f>ExternalData!$J527 + SUMIFS(H:H, D:D, ExternalData!$D527, E:E, ExternalData!$E527, F:F, ExternalData!$F527-1, G:G, "&gt;"&amp;ExternalData!$G527)</f>
        <v>155950</v>
      </c>
      <c r="M527" s="33">
        <f>ExternalData!$K527 + SUMIFS(I:I, D:D, ExternalData!$D527, E:E, ExternalData!$E527, F:F, ExternalData!$F527-1, G:G, "&gt;"&amp;ExternalData!$G527)</f>
        <v>954260</v>
      </c>
    </row>
    <row r="528" spans="1:13" x14ac:dyDescent="0.25">
      <c r="A528" s="24" t="s">
        <v>9</v>
      </c>
      <c r="B528" s="25" t="s">
        <v>10</v>
      </c>
      <c r="C528" s="25" t="s">
        <v>18</v>
      </c>
      <c r="D528" s="25" t="s">
        <v>19</v>
      </c>
      <c r="E528" s="25" t="s">
        <v>15</v>
      </c>
      <c r="F528" s="25">
        <v>2019</v>
      </c>
      <c r="G528" s="25">
        <v>11</v>
      </c>
      <c r="H528" s="25">
        <v>12790</v>
      </c>
      <c r="I528" s="26">
        <v>82440</v>
      </c>
      <c r="J528" s="26">
        <f>SUMIFS(H:H, D:D, ExternalData!$D528, E:E, ExternalData!$E528, F:F, ExternalData!$F528, G:G, "&lt;="&amp;ExternalData!$G528)</f>
        <v>143820</v>
      </c>
      <c r="K528" s="27">
        <f>SUMIFS(I:I, D:D, ExternalData!$D528, E:E, ExternalData!$E528, F:F, ExternalData!$F528, G:G, "&lt;="&amp;ExternalData!$G528)</f>
        <v>879100</v>
      </c>
      <c r="L528" s="26">
        <f>ExternalData!$J528 + SUMIFS(H:H, D:D, ExternalData!$D528, E:E, ExternalData!$E528, F:F, ExternalData!$F528-1, G:G, "&gt;"&amp;ExternalData!$G528)</f>
        <v>154140</v>
      </c>
      <c r="M528" s="28">
        <f>ExternalData!$K528 + SUMIFS(I:I, D:D, ExternalData!$D528, E:E, ExternalData!$E528, F:F, ExternalData!$F528-1, G:G, "&gt;"&amp;ExternalData!$G528)</f>
        <v>946850</v>
      </c>
    </row>
    <row r="529" spans="1:13" x14ac:dyDescent="0.25">
      <c r="A529" s="29" t="s">
        <v>9</v>
      </c>
      <c r="B529" s="30" t="s">
        <v>10</v>
      </c>
      <c r="C529" s="30" t="s">
        <v>18</v>
      </c>
      <c r="D529" s="30" t="s">
        <v>19</v>
      </c>
      <c r="E529" s="30" t="s">
        <v>15</v>
      </c>
      <c r="F529" s="30">
        <v>2019</v>
      </c>
      <c r="G529" s="30">
        <v>12</v>
      </c>
      <c r="H529" s="30">
        <v>10640</v>
      </c>
      <c r="I529" s="31">
        <v>60130</v>
      </c>
      <c r="J529" s="31">
        <f>SUMIFS(H:H, D:D, ExternalData!$D529, E:E, ExternalData!$E529, F:F, ExternalData!$F529, G:G, "&lt;="&amp;ExternalData!$G529)</f>
        <v>154460</v>
      </c>
      <c r="K529" s="32">
        <f>SUMIFS(I:I, D:D, ExternalData!$D529, E:E, ExternalData!$E529, F:F, ExternalData!$F529, G:G, "&lt;="&amp;ExternalData!$G529)</f>
        <v>939230</v>
      </c>
      <c r="L529" s="31">
        <f>ExternalData!$J529 + SUMIFS(H:H, D:D, ExternalData!$D529, E:E, ExternalData!$E529, F:F, ExternalData!$F529-1, G:G, "&gt;"&amp;ExternalData!$G529)</f>
        <v>154460</v>
      </c>
      <c r="M529" s="33">
        <f>ExternalData!$K529 + SUMIFS(I:I, D:D, ExternalData!$D529, E:E, ExternalData!$E529, F:F, ExternalData!$F529-1, G:G, "&gt;"&amp;ExternalData!$G529)</f>
        <v>939230</v>
      </c>
    </row>
    <row r="530" spans="1:13" x14ac:dyDescent="0.25">
      <c r="A530" s="24" t="s">
        <v>9</v>
      </c>
      <c r="B530" s="25" t="s">
        <v>10</v>
      </c>
      <c r="C530" s="25" t="s">
        <v>18</v>
      </c>
      <c r="D530" s="25" t="s">
        <v>19</v>
      </c>
      <c r="E530" s="25" t="s">
        <v>15</v>
      </c>
      <c r="F530" s="25">
        <v>2020</v>
      </c>
      <c r="G530" s="25">
        <v>1</v>
      </c>
      <c r="H530" s="25">
        <v>11340</v>
      </c>
      <c r="I530" s="26">
        <v>63650</v>
      </c>
      <c r="J530" s="26">
        <f>SUMIFS(H:H, D:D, ExternalData!$D530, E:E, ExternalData!$E530, F:F, ExternalData!$F530, G:G, "&lt;="&amp;ExternalData!$G530)</f>
        <v>11340</v>
      </c>
      <c r="K530" s="27">
        <f>SUMIFS(I:I, D:D, ExternalData!$D530, E:E, ExternalData!$E530, F:F, ExternalData!$F530, G:G, "&lt;="&amp;ExternalData!$G530)</f>
        <v>63650</v>
      </c>
      <c r="L530" s="26">
        <f>ExternalData!$J530 + SUMIFS(H:H, D:D, ExternalData!$D530, E:E, ExternalData!$E530, F:F, ExternalData!$F530-1, G:G, "&gt;"&amp;ExternalData!$G530)</f>
        <v>154220</v>
      </c>
      <c r="M530" s="28">
        <f>ExternalData!$K530 + SUMIFS(I:I, D:D, ExternalData!$D530, E:E, ExternalData!$E530, F:F, ExternalData!$F530-1, G:G, "&gt;"&amp;ExternalData!$G530)</f>
        <v>931530</v>
      </c>
    </row>
    <row r="531" spans="1:13" x14ac:dyDescent="0.25">
      <c r="A531" s="29" t="s">
        <v>9</v>
      </c>
      <c r="B531" s="30" t="s">
        <v>10</v>
      </c>
      <c r="C531" s="30" t="s">
        <v>18</v>
      </c>
      <c r="D531" s="30" t="s">
        <v>19</v>
      </c>
      <c r="E531" s="30" t="s">
        <v>15</v>
      </c>
      <c r="F531" s="30">
        <v>2020</v>
      </c>
      <c r="G531" s="30">
        <v>2</v>
      </c>
      <c r="H531" s="30">
        <v>12410</v>
      </c>
      <c r="I531" s="31">
        <v>76080</v>
      </c>
      <c r="J531" s="31">
        <f>SUMIFS(H:H, D:D, ExternalData!$D531, E:E, ExternalData!$E531, F:F, ExternalData!$F531, G:G, "&lt;="&amp;ExternalData!$G531)</f>
        <v>23750</v>
      </c>
      <c r="K531" s="32">
        <f>SUMIFS(I:I, D:D, ExternalData!$D531, E:E, ExternalData!$E531, F:F, ExternalData!$F531, G:G, "&lt;="&amp;ExternalData!$G531)</f>
        <v>139730</v>
      </c>
      <c r="L531" s="31">
        <f>ExternalData!$J531 + SUMIFS(H:H, D:D, ExternalData!$D531, E:E, ExternalData!$E531, F:F, ExternalData!$F531-1, G:G, "&gt;"&amp;ExternalData!$G531)</f>
        <v>156090</v>
      </c>
      <c r="M531" s="33">
        <f>ExternalData!$K531 + SUMIFS(I:I, D:D, ExternalData!$D531, E:E, ExternalData!$E531, F:F, ExternalData!$F531-1, G:G, "&gt;"&amp;ExternalData!$G531)</f>
        <v>947510</v>
      </c>
    </row>
    <row r="532" spans="1:13" x14ac:dyDescent="0.25">
      <c r="A532" s="24" t="s">
        <v>9</v>
      </c>
      <c r="B532" s="25" t="s">
        <v>10</v>
      </c>
      <c r="C532" s="25" t="s">
        <v>18</v>
      </c>
      <c r="D532" s="25" t="s">
        <v>19</v>
      </c>
      <c r="E532" s="25" t="s">
        <v>15</v>
      </c>
      <c r="F532" s="25">
        <v>2020</v>
      </c>
      <c r="G532" s="25">
        <v>3</v>
      </c>
      <c r="H532" s="25">
        <v>10490</v>
      </c>
      <c r="I532" s="26">
        <v>68050</v>
      </c>
      <c r="J532" s="26">
        <f>SUMIFS(H:H, D:D, ExternalData!$D532, E:E, ExternalData!$E532, F:F, ExternalData!$F532, G:G, "&lt;="&amp;ExternalData!$G532)</f>
        <v>34240</v>
      </c>
      <c r="K532" s="27">
        <f>SUMIFS(I:I, D:D, ExternalData!$D532, E:E, ExternalData!$E532, F:F, ExternalData!$F532, G:G, "&lt;="&amp;ExternalData!$G532)</f>
        <v>207780</v>
      </c>
      <c r="L532" s="26">
        <f>ExternalData!$J532 + SUMIFS(H:H, D:D, ExternalData!$D532, E:E, ExternalData!$E532, F:F, ExternalData!$F532-1, G:G, "&gt;"&amp;ExternalData!$G532)</f>
        <v>153970</v>
      </c>
      <c r="M532" s="28">
        <f>ExternalData!$K532 + SUMIFS(I:I, D:D, ExternalData!$D532, E:E, ExternalData!$E532, F:F, ExternalData!$F532-1, G:G, "&gt;"&amp;ExternalData!$G532)</f>
        <v>938500</v>
      </c>
    </row>
    <row r="533" spans="1:13" x14ac:dyDescent="0.25">
      <c r="A533" s="29" t="s">
        <v>9</v>
      </c>
      <c r="B533" s="30" t="s">
        <v>10</v>
      </c>
      <c r="C533" s="30" t="s">
        <v>18</v>
      </c>
      <c r="D533" s="30" t="s">
        <v>19</v>
      </c>
      <c r="E533" s="30" t="s">
        <v>15</v>
      </c>
      <c r="F533" s="30">
        <v>2020</v>
      </c>
      <c r="G533" s="30">
        <v>4</v>
      </c>
      <c r="H533" s="30">
        <v>11790</v>
      </c>
      <c r="I533" s="31">
        <v>72150</v>
      </c>
      <c r="J533" s="31">
        <f>SUMIFS(H:H, D:D, ExternalData!$D533, E:E, ExternalData!$E533, F:F, ExternalData!$F533, G:G, "&lt;="&amp;ExternalData!$G533)</f>
        <v>46030</v>
      </c>
      <c r="K533" s="32">
        <f>SUMIFS(I:I, D:D, ExternalData!$D533, E:E, ExternalData!$E533, F:F, ExternalData!$F533, G:G, "&lt;="&amp;ExternalData!$G533)</f>
        <v>279930</v>
      </c>
      <c r="L533" s="31">
        <f>ExternalData!$J533 + SUMIFS(H:H, D:D, ExternalData!$D533, E:E, ExternalData!$E533, F:F, ExternalData!$F533-1, G:G, "&gt;"&amp;ExternalData!$G533)</f>
        <v>156300</v>
      </c>
      <c r="M533" s="33">
        <f>ExternalData!$K533 + SUMIFS(I:I, D:D, ExternalData!$D533, E:E, ExternalData!$E533, F:F, ExternalData!$F533-1, G:G, "&gt;"&amp;ExternalData!$G533)</f>
        <v>957320</v>
      </c>
    </row>
    <row r="534" spans="1:13" x14ac:dyDescent="0.25">
      <c r="A534" s="24" t="s">
        <v>9</v>
      </c>
      <c r="B534" s="25" t="s">
        <v>10</v>
      </c>
      <c r="C534" s="25" t="s">
        <v>18</v>
      </c>
      <c r="D534" s="25" t="s">
        <v>19</v>
      </c>
      <c r="E534" s="25" t="s">
        <v>15</v>
      </c>
      <c r="F534" s="25">
        <v>2020</v>
      </c>
      <c r="G534" s="25">
        <v>5</v>
      </c>
      <c r="H534" s="25">
        <v>8720</v>
      </c>
      <c r="I534" s="26">
        <v>54290</v>
      </c>
      <c r="J534" s="26">
        <f>SUMIFS(H:H, D:D, ExternalData!$D534, E:E, ExternalData!$E534, F:F, ExternalData!$F534, G:G, "&lt;="&amp;ExternalData!$G534)</f>
        <v>54750</v>
      </c>
      <c r="K534" s="27">
        <f>SUMIFS(I:I, D:D, ExternalData!$D534, E:E, ExternalData!$E534, F:F, ExternalData!$F534, G:G, "&lt;="&amp;ExternalData!$G534)</f>
        <v>334220</v>
      </c>
      <c r="L534" s="26">
        <f>ExternalData!$J534 + SUMIFS(H:H, D:D, ExternalData!$D534, E:E, ExternalData!$E534, F:F, ExternalData!$F534-1, G:G, "&gt;"&amp;ExternalData!$G534)</f>
        <v>147320</v>
      </c>
      <c r="M534" s="28">
        <f>ExternalData!$K534 + SUMIFS(I:I, D:D, ExternalData!$D534, E:E, ExternalData!$E534, F:F, ExternalData!$F534-1, G:G, "&gt;"&amp;ExternalData!$G534)</f>
        <v>901950</v>
      </c>
    </row>
    <row r="535" spans="1:13" x14ac:dyDescent="0.25">
      <c r="A535" s="29" t="s">
        <v>9</v>
      </c>
      <c r="B535" s="30" t="s">
        <v>10</v>
      </c>
      <c r="C535" s="30" t="s">
        <v>18</v>
      </c>
      <c r="D535" s="30" t="s">
        <v>19</v>
      </c>
      <c r="E535" s="30" t="s">
        <v>15</v>
      </c>
      <c r="F535" s="30">
        <v>2020</v>
      </c>
      <c r="G535" s="30">
        <v>6</v>
      </c>
      <c r="H535" s="30">
        <v>11590</v>
      </c>
      <c r="I535" s="31">
        <v>75250</v>
      </c>
      <c r="J535" s="31">
        <f>SUMIFS(H:H, D:D, ExternalData!$D535, E:E, ExternalData!$E535, F:F, ExternalData!$F535, G:G, "&lt;="&amp;ExternalData!$G535)</f>
        <v>66340</v>
      </c>
      <c r="K535" s="32">
        <f>SUMIFS(I:I, D:D, ExternalData!$D535, E:E, ExternalData!$E535, F:F, ExternalData!$F535, G:G, "&lt;="&amp;ExternalData!$G535)</f>
        <v>409470</v>
      </c>
      <c r="L535" s="31">
        <f>ExternalData!$J535 + SUMIFS(H:H, D:D, ExternalData!$D535, E:E, ExternalData!$E535, F:F, ExternalData!$F535-1, G:G, "&gt;"&amp;ExternalData!$G535)</f>
        <v>144630</v>
      </c>
      <c r="M535" s="33">
        <f>ExternalData!$K535 + SUMIFS(I:I, D:D, ExternalData!$D535, E:E, ExternalData!$E535, F:F, ExternalData!$F535-1, G:G, "&gt;"&amp;ExternalData!$G535)</f>
        <v>887750</v>
      </c>
    </row>
    <row r="536" spans="1:13" x14ac:dyDescent="0.25">
      <c r="A536" s="24" t="s">
        <v>9</v>
      </c>
      <c r="B536" s="25" t="s">
        <v>10</v>
      </c>
      <c r="C536" s="25" t="s">
        <v>18</v>
      </c>
      <c r="D536" s="25" t="s">
        <v>19</v>
      </c>
      <c r="E536" s="25" t="s">
        <v>15</v>
      </c>
      <c r="F536" s="25">
        <v>2020</v>
      </c>
      <c r="G536" s="25">
        <v>7</v>
      </c>
      <c r="H536" s="25">
        <v>7550</v>
      </c>
      <c r="I536" s="26">
        <v>42560</v>
      </c>
      <c r="J536" s="26">
        <f>SUMIFS(H:H, D:D, ExternalData!$D536, E:E, ExternalData!$E536, F:F, ExternalData!$F536, G:G, "&lt;="&amp;ExternalData!$G536)</f>
        <v>73890</v>
      </c>
      <c r="K536" s="27">
        <f>SUMIFS(I:I, D:D, ExternalData!$D536, E:E, ExternalData!$E536, F:F, ExternalData!$F536, G:G, "&lt;="&amp;ExternalData!$G536)</f>
        <v>452030</v>
      </c>
      <c r="L536" s="26">
        <f>ExternalData!$J536 + SUMIFS(H:H, D:D, ExternalData!$D536, E:E, ExternalData!$E536, F:F, ExternalData!$F536-1, G:G, "&gt;"&amp;ExternalData!$G536)</f>
        <v>138410</v>
      </c>
      <c r="M536" s="28">
        <f>ExternalData!$K536 + SUMIFS(I:I, D:D, ExternalData!$D536, E:E, ExternalData!$E536, F:F, ExternalData!$F536-1, G:G, "&gt;"&amp;ExternalData!$G536)</f>
        <v>840420</v>
      </c>
    </row>
    <row r="537" spans="1:13" x14ac:dyDescent="0.25">
      <c r="A537" s="29" t="s">
        <v>9</v>
      </c>
      <c r="B537" s="30" t="s">
        <v>10</v>
      </c>
      <c r="C537" s="30" t="s">
        <v>18</v>
      </c>
      <c r="D537" s="30" t="s">
        <v>19</v>
      </c>
      <c r="E537" s="30" t="s">
        <v>15</v>
      </c>
      <c r="F537" s="30">
        <v>2020</v>
      </c>
      <c r="G537" s="30">
        <v>8</v>
      </c>
      <c r="H537" s="30">
        <v>10960</v>
      </c>
      <c r="I537" s="31">
        <v>67700</v>
      </c>
      <c r="J537" s="31">
        <f>SUMIFS(H:H, D:D, ExternalData!$D537, E:E, ExternalData!$E537, F:F, ExternalData!$F537, G:G, "&lt;="&amp;ExternalData!$G537)</f>
        <v>84850</v>
      </c>
      <c r="K537" s="32">
        <f>SUMIFS(I:I, D:D, ExternalData!$D537, E:E, ExternalData!$E537, F:F, ExternalData!$F537, G:G, "&lt;="&amp;ExternalData!$G537)</f>
        <v>519730</v>
      </c>
      <c r="L537" s="31">
        <f>ExternalData!$J537 + SUMIFS(H:H, D:D, ExternalData!$D537, E:E, ExternalData!$E537, F:F, ExternalData!$F537-1, G:G, "&gt;"&amp;ExternalData!$G537)</f>
        <v>138760</v>
      </c>
      <c r="M537" s="33">
        <f>ExternalData!$K537 + SUMIFS(I:I, D:D, ExternalData!$D537, E:E, ExternalData!$E537, F:F, ExternalData!$F537-1, G:G, "&gt;"&amp;ExternalData!$G537)</f>
        <v>848400</v>
      </c>
    </row>
    <row r="538" spans="1:13" x14ac:dyDescent="0.25">
      <c r="A538" s="24" t="s">
        <v>9</v>
      </c>
      <c r="B538" s="25" t="s">
        <v>10</v>
      </c>
      <c r="C538" s="25" t="s">
        <v>18</v>
      </c>
      <c r="D538" s="25" t="s">
        <v>19</v>
      </c>
      <c r="E538" s="25" t="s">
        <v>15</v>
      </c>
      <c r="F538" s="25">
        <v>2020</v>
      </c>
      <c r="G538" s="25">
        <v>9</v>
      </c>
      <c r="H538" s="25">
        <v>11700</v>
      </c>
      <c r="I538" s="26">
        <v>73440</v>
      </c>
      <c r="J538" s="26">
        <f>SUMIFS(H:H, D:D, ExternalData!$D538, E:E, ExternalData!$E538, F:F, ExternalData!$F538, G:G, "&lt;="&amp;ExternalData!$G538)</f>
        <v>96550</v>
      </c>
      <c r="K538" s="27">
        <f>SUMIFS(I:I, D:D, ExternalData!$D538, E:E, ExternalData!$E538, F:F, ExternalData!$F538, G:G, "&lt;="&amp;ExternalData!$G538)</f>
        <v>593170</v>
      </c>
      <c r="L538" s="26">
        <f>ExternalData!$J538 + SUMIFS(H:H, D:D, ExternalData!$D538, E:E, ExternalData!$E538, F:F, ExternalData!$F538-1, G:G, "&gt;"&amp;ExternalData!$G538)</f>
        <v>134140</v>
      </c>
      <c r="M538" s="28">
        <f>ExternalData!$K538 + SUMIFS(I:I, D:D, ExternalData!$D538, E:E, ExternalData!$E538, F:F, ExternalData!$F538-1, G:G, "&gt;"&amp;ExternalData!$G538)</f>
        <v>821590</v>
      </c>
    </row>
    <row r="539" spans="1:13" x14ac:dyDescent="0.25">
      <c r="A539" s="29" t="s">
        <v>9</v>
      </c>
      <c r="B539" s="30" t="s">
        <v>10</v>
      </c>
      <c r="C539" s="30" t="s">
        <v>18</v>
      </c>
      <c r="D539" s="30" t="s">
        <v>19</v>
      </c>
      <c r="E539" s="30" t="s">
        <v>15</v>
      </c>
      <c r="F539" s="30">
        <v>2020</v>
      </c>
      <c r="G539" s="30">
        <v>10</v>
      </c>
      <c r="H539" s="30">
        <v>9480</v>
      </c>
      <c r="I539" s="31">
        <v>53230</v>
      </c>
      <c r="J539" s="31">
        <f>SUMIFS(H:H, D:D, ExternalData!$D539, E:E, ExternalData!$E539, F:F, ExternalData!$F539, G:G, "&lt;="&amp;ExternalData!$G539)</f>
        <v>106030</v>
      </c>
      <c r="K539" s="32">
        <f>SUMIFS(I:I, D:D, ExternalData!$D539, E:E, ExternalData!$E539, F:F, ExternalData!$F539, G:G, "&lt;="&amp;ExternalData!$G539)</f>
        <v>646400</v>
      </c>
      <c r="L539" s="31">
        <f>ExternalData!$J539 + SUMIFS(H:H, D:D, ExternalData!$D539, E:E, ExternalData!$E539, F:F, ExternalData!$F539-1, G:G, "&gt;"&amp;ExternalData!$G539)</f>
        <v>129460</v>
      </c>
      <c r="M539" s="33">
        <f>ExternalData!$K539 + SUMIFS(I:I, D:D, ExternalData!$D539, E:E, ExternalData!$E539, F:F, ExternalData!$F539-1, G:G, "&gt;"&amp;ExternalData!$G539)</f>
        <v>788970</v>
      </c>
    </row>
    <row r="540" spans="1:13" x14ac:dyDescent="0.25">
      <c r="A540" s="24" t="s">
        <v>9</v>
      </c>
      <c r="B540" s="25" t="s">
        <v>10</v>
      </c>
      <c r="C540" s="25" t="s">
        <v>18</v>
      </c>
      <c r="D540" s="25" t="s">
        <v>19</v>
      </c>
      <c r="E540" s="25" t="s">
        <v>15</v>
      </c>
      <c r="F540" s="25">
        <v>2020</v>
      </c>
      <c r="G540" s="25">
        <v>11</v>
      </c>
      <c r="H540" s="25">
        <v>6920</v>
      </c>
      <c r="I540" s="26">
        <v>38920</v>
      </c>
      <c r="J540" s="26">
        <f>SUMIFS(H:H, D:D, ExternalData!$D540, E:E, ExternalData!$E540, F:F, ExternalData!$F540, G:G, "&lt;="&amp;ExternalData!$G540)</f>
        <v>112950</v>
      </c>
      <c r="K540" s="27">
        <f>SUMIFS(I:I, D:D, ExternalData!$D540, E:E, ExternalData!$E540, F:F, ExternalData!$F540, G:G, "&lt;="&amp;ExternalData!$G540)</f>
        <v>685320</v>
      </c>
      <c r="L540" s="26">
        <f>ExternalData!$J540 + SUMIFS(H:H, D:D, ExternalData!$D540, E:E, ExternalData!$E540, F:F, ExternalData!$F540-1, G:G, "&gt;"&amp;ExternalData!$G540)</f>
        <v>123590</v>
      </c>
      <c r="M540" s="28">
        <f>ExternalData!$K540 + SUMIFS(I:I, D:D, ExternalData!$D540, E:E, ExternalData!$E540, F:F, ExternalData!$F540-1, G:G, "&gt;"&amp;ExternalData!$G540)</f>
        <v>745450</v>
      </c>
    </row>
    <row r="541" spans="1:13" x14ac:dyDescent="0.25">
      <c r="A541" s="29" t="s">
        <v>9</v>
      </c>
      <c r="B541" s="30" t="s">
        <v>10</v>
      </c>
      <c r="C541" s="30" t="s">
        <v>18</v>
      </c>
      <c r="D541" s="30" t="s">
        <v>19</v>
      </c>
      <c r="E541" s="30" t="s">
        <v>15</v>
      </c>
      <c r="F541" s="30">
        <v>2020</v>
      </c>
      <c r="G541" s="30">
        <v>12</v>
      </c>
      <c r="H541" s="30">
        <v>12040</v>
      </c>
      <c r="I541" s="31">
        <v>74550</v>
      </c>
      <c r="J541" s="31">
        <f>SUMIFS(H:H, D:D, ExternalData!$D541, E:E, ExternalData!$E541, F:F, ExternalData!$F541, G:G, "&lt;="&amp;ExternalData!$G541)</f>
        <v>124990</v>
      </c>
      <c r="K541" s="32">
        <f>SUMIFS(I:I, D:D, ExternalData!$D541, E:E, ExternalData!$E541, F:F, ExternalData!$F541, G:G, "&lt;="&amp;ExternalData!$G541)</f>
        <v>759870</v>
      </c>
      <c r="L541" s="31">
        <f>ExternalData!$J541 + SUMIFS(H:H, D:D, ExternalData!$D541, E:E, ExternalData!$E541, F:F, ExternalData!$F541-1, G:G, "&gt;"&amp;ExternalData!$G541)</f>
        <v>124990</v>
      </c>
      <c r="M541" s="33">
        <f>ExternalData!$K541 + SUMIFS(I:I, D:D, ExternalData!$D541, E:E, ExternalData!$E541, F:F, ExternalData!$F541-1, G:G, "&gt;"&amp;ExternalData!$G541)</f>
        <v>759870</v>
      </c>
    </row>
    <row r="542" spans="1:13" x14ac:dyDescent="0.25">
      <c r="A542" s="24" t="s">
        <v>9</v>
      </c>
      <c r="B542" s="25" t="s">
        <v>10</v>
      </c>
      <c r="C542" s="25" t="s">
        <v>18</v>
      </c>
      <c r="D542" s="25" t="s">
        <v>19</v>
      </c>
      <c r="E542" s="25" t="s">
        <v>15</v>
      </c>
      <c r="F542" s="25">
        <v>2021</v>
      </c>
      <c r="G542" s="25">
        <v>1</v>
      </c>
      <c r="H542" s="25">
        <v>6620</v>
      </c>
      <c r="I542" s="26">
        <v>36860</v>
      </c>
      <c r="J542" s="26">
        <f>SUMIFS(H:H, D:D, ExternalData!$D542, E:E, ExternalData!$E542, F:F, ExternalData!$F542, G:G, "&lt;="&amp;ExternalData!$G542)</f>
        <v>6620</v>
      </c>
      <c r="K542" s="27">
        <f>SUMIFS(I:I, D:D, ExternalData!$D542, E:E, ExternalData!$E542, F:F, ExternalData!$F542, G:G, "&lt;="&amp;ExternalData!$G542)</f>
        <v>36860</v>
      </c>
      <c r="L542" s="26">
        <f>ExternalData!$J542 + SUMIFS(H:H, D:D, ExternalData!$D542, E:E, ExternalData!$E542, F:F, ExternalData!$F542-1, G:G, "&gt;"&amp;ExternalData!$G542)</f>
        <v>120270</v>
      </c>
      <c r="M542" s="28">
        <f>ExternalData!$K542 + SUMIFS(I:I, D:D, ExternalData!$D542, E:E, ExternalData!$E542, F:F, ExternalData!$F542-1, G:G, "&gt;"&amp;ExternalData!$G542)</f>
        <v>733080</v>
      </c>
    </row>
    <row r="543" spans="1:13" x14ac:dyDescent="0.25">
      <c r="A543" s="29" t="s">
        <v>9</v>
      </c>
      <c r="B543" s="30" t="s">
        <v>10</v>
      </c>
      <c r="C543" s="30" t="s">
        <v>18</v>
      </c>
      <c r="D543" s="30" t="s">
        <v>19</v>
      </c>
      <c r="E543" s="30" t="s">
        <v>15</v>
      </c>
      <c r="F543" s="30">
        <v>2021</v>
      </c>
      <c r="G543" s="30">
        <v>2</v>
      </c>
      <c r="H543" s="30">
        <v>9880</v>
      </c>
      <c r="I543" s="31">
        <v>60920</v>
      </c>
      <c r="J543" s="31">
        <f>SUMIFS(H:H, D:D, ExternalData!$D543, E:E, ExternalData!$E543, F:F, ExternalData!$F543, G:G, "&lt;="&amp;ExternalData!$G543)</f>
        <v>16500</v>
      </c>
      <c r="K543" s="32">
        <f>SUMIFS(I:I, D:D, ExternalData!$D543, E:E, ExternalData!$E543, F:F, ExternalData!$F543, G:G, "&lt;="&amp;ExternalData!$G543)</f>
        <v>97780</v>
      </c>
      <c r="L543" s="31">
        <f>ExternalData!$J543 + SUMIFS(H:H, D:D, ExternalData!$D543, E:E, ExternalData!$E543, F:F, ExternalData!$F543-1, G:G, "&gt;"&amp;ExternalData!$G543)</f>
        <v>117740</v>
      </c>
      <c r="M543" s="33">
        <f>ExternalData!$K543 + SUMIFS(I:I, D:D, ExternalData!$D543, E:E, ExternalData!$E543, F:F, ExternalData!$F543-1, G:G, "&gt;"&amp;ExternalData!$G543)</f>
        <v>717920</v>
      </c>
    </row>
    <row r="544" spans="1:13" x14ac:dyDescent="0.25">
      <c r="A544" s="24" t="s">
        <v>9</v>
      </c>
      <c r="B544" s="25" t="s">
        <v>10</v>
      </c>
      <c r="C544" s="25" t="s">
        <v>18</v>
      </c>
      <c r="D544" s="25" t="s">
        <v>19</v>
      </c>
      <c r="E544" s="25" t="s">
        <v>15</v>
      </c>
      <c r="F544" s="25">
        <v>2021</v>
      </c>
      <c r="G544" s="25">
        <v>3</v>
      </c>
      <c r="H544" s="25">
        <v>8490</v>
      </c>
      <c r="I544" s="26">
        <v>47930</v>
      </c>
      <c r="J544" s="26">
        <f>SUMIFS(H:H, D:D, ExternalData!$D544, E:E, ExternalData!$E544, F:F, ExternalData!$F544, G:G, "&lt;="&amp;ExternalData!$G544)</f>
        <v>24990</v>
      </c>
      <c r="K544" s="27">
        <f>SUMIFS(I:I, D:D, ExternalData!$D544, E:E, ExternalData!$E544, F:F, ExternalData!$F544, G:G, "&lt;="&amp;ExternalData!$G544)</f>
        <v>145710</v>
      </c>
      <c r="L544" s="26">
        <f>ExternalData!$J544 + SUMIFS(H:H, D:D, ExternalData!$D544, E:E, ExternalData!$E544, F:F, ExternalData!$F544-1, G:G, "&gt;"&amp;ExternalData!$G544)</f>
        <v>115740</v>
      </c>
      <c r="M544" s="28">
        <f>ExternalData!$K544 + SUMIFS(I:I, D:D, ExternalData!$D544, E:E, ExternalData!$E544, F:F, ExternalData!$F544-1, G:G, "&gt;"&amp;ExternalData!$G544)</f>
        <v>697800</v>
      </c>
    </row>
    <row r="545" spans="1:13" x14ac:dyDescent="0.25">
      <c r="A545" s="29" t="s">
        <v>9</v>
      </c>
      <c r="B545" s="30" t="s">
        <v>10</v>
      </c>
      <c r="C545" s="30" t="s">
        <v>18</v>
      </c>
      <c r="D545" s="30" t="s">
        <v>19</v>
      </c>
      <c r="E545" s="30" t="s">
        <v>15</v>
      </c>
      <c r="F545" s="30">
        <v>2021</v>
      </c>
      <c r="G545" s="30">
        <v>4</v>
      </c>
      <c r="H545" s="30">
        <v>9600</v>
      </c>
      <c r="I545" s="31">
        <v>61130</v>
      </c>
      <c r="J545" s="31">
        <f>SUMIFS(H:H, D:D, ExternalData!$D545, E:E, ExternalData!$E545, F:F, ExternalData!$F545, G:G, "&lt;="&amp;ExternalData!$G545)</f>
        <v>34590</v>
      </c>
      <c r="K545" s="32">
        <f>SUMIFS(I:I, D:D, ExternalData!$D545, E:E, ExternalData!$E545, F:F, ExternalData!$F545, G:G, "&lt;="&amp;ExternalData!$G545)</f>
        <v>206840</v>
      </c>
      <c r="L545" s="31">
        <f>ExternalData!$J545 + SUMIFS(H:H, D:D, ExternalData!$D545, E:E, ExternalData!$E545, F:F, ExternalData!$F545-1, G:G, "&gt;"&amp;ExternalData!$G545)</f>
        <v>113550</v>
      </c>
      <c r="M545" s="33">
        <f>ExternalData!$K545 + SUMIFS(I:I, D:D, ExternalData!$D545, E:E, ExternalData!$E545, F:F, ExternalData!$F545-1, G:G, "&gt;"&amp;ExternalData!$G545)</f>
        <v>686780</v>
      </c>
    </row>
    <row r="546" spans="1:13" x14ac:dyDescent="0.25">
      <c r="A546" s="24" t="s">
        <v>9</v>
      </c>
      <c r="B546" s="25" t="s">
        <v>10</v>
      </c>
      <c r="C546" s="25" t="s">
        <v>18</v>
      </c>
      <c r="D546" s="25" t="s">
        <v>19</v>
      </c>
      <c r="E546" s="25" t="s">
        <v>15</v>
      </c>
      <c r="F546" s="25">
        <v>2021</v>
      </c>
      <c r="G546" s="25">
        <v>5</v>
      </c>
      <c r="H546" s="25">
        <v>8890</v>
      </c>
      <c r="I546" s="26">
        <v>57560</v>
      </c>
      <c r="J546" s="26">
        <f>SUMIFS(H:H, D:D, ExternalData!$D546, E:E, ExternalData!$E546, F:F, ExternalData!$F546, G:G, "&lt;="&amp;ExternalData!$G546)</f>
        <v>43480</v>
      </c>
      <c r="K546" s="27">
        <f>SUMIFS(I:I, D:D, ExternalData!$D546, E:E, ExternalData!$E546, F:F, ExternalData!$F546, G:G, "&lt;="&amp;ExternalData!$G546)</f>
        <v>264400</v>
      </c>
      <c r="L546" s="26">
        <f>ExternalData!$J546 + SUMIFS(H:H, D:D, ExternalData!$D546, E:E, ExternalData!$E546, F:F, ExternalData!$F546-1, G:G, "&gt;"&amp;ExternalData!$G546)</f>
        <v>113720</v>
      </c>
      <c r="M546" s="28">
        <f>ExternalData!$K546 + SUMIFS(I:I, D:D, ExternalData!$D546, E:E, ExternalData!$E546, F:F, ExternalData!$F546-1, G:G, "&gt;"&amp;ExternalData!$G546)</f>
        <v>690050</v>
      </c>
    </row>
    <row r="547" spans="1:13" x14ac:dyDescent="0.25">
      <c r="A547" s="29" t="s">
        <v>9</v>
      </c>
      <c r="B547" s="30" t="s">
        <v>10</v>
      </c>
      <c r="C547" s="30" t="s">
        <v>18</v>
      </c>
      <c r="D547" s="30" t="s">
        <v>19</v>
      </c>
      <c r="E547" s="30" t="s">
        <v>15</v>
      </c>
      <c r="F547" s="30">
        <v>2021</v>
      </c>
      <c r="G547" s="30">
        <v>6</v>
      </c>
      <c r="H547" s="30">
        <v>9370</v>
      </c>
      <c r="I547" s="31">
        <v>53860</v>
      </c>
      <c r="J547" s="31">
        <f>SUMIFS(H:H, D:D, ExternalData!$D547, E:E, ExternalData!$E547, F:F, ExternalData!$F547, G:G, "&lt;="&amp;ExternalData!$G547)</f>
        <v>52850</v>
      </c>
      <c r="K547" s="32">
        <f>SUMIFS(I:I, D:D, ExternalData!$D547, E:E, ExternalData!$E547, F:F, ExternalData!$F547, G:G, "&lt;="&amp;ExternalData!$G547)</f>
        <v>318260</v>
      </c>
      <c r="L547" s="31">
        <f>ExternalData!$J547 + SUMIFS(H:H, D:D, ExternalData!$D547, E:E, ExternalData!$E547, F:F, ExternalData!$F547-1, G:G, "&gt;"&amp;ExternalData!$G547)</f>
        <v>111500</v>
      </c>
      <c r="M547" s="33">
        <f>ExternalData!$K547 + SUMIFS(I:I, D:D, ExternalData!$D547, E:E, ExternalData!$E547, F:F, ExternalData!$F547-1, G:G, "&gt;"&amp;ExternalData!$G547)</f>
        <v>668660</v>
      </c>
    </row>
    <row r="548" spans="1:13" x14ac:dyDescent="0.25">
      <c r="A548" s="24" t="s">
        <v>9</v>
      </c>
      <c r="B548" s="25" t="s">
        <v>10</v>
      </c>
      <c r="C548" s="25" t="s">
        <v>18</v>
      </c>
      <c r="D548" s="25" t="s">
        <v>19</v>
      </c>
      <c r="E548" s="25" t="s">
        <v>15</v>
      </c>
      <c r="F548" s="25">
        <v>2021</v>
      </c>
      <c r="G548" s="25">
        <v>7</v>
      </c>
      <c r="H548" s="25">
        <v>10580</v>
      </c>
      <c r="I548" s="26">
        <v>66920</v>
      </c>
      <c r="J548" s="26">
        <f>SUMIFS(H:H, D:D, ExternalData!$D548, E:E, ExternalData!$E548, F:F, ExternalData!$F548, G:G, "&lt;="&amp;ExternalData!$G548)</f>
        <v>63430</v>
      </c>
      <c r="K548" s="27">
        <f>SUMIFS(I:I, D:D, ExternalData!$D548, E:E, ExternalData!$E548, F:F, ExternalData!$F548, G:G, "&lt;="&amp;ExternalData!$G548)</f>
        <v>385180</v>
      </c>
      <c r="L548" s="26">
        <f>ExternalData!$J548 + SUMIFS(H:H, D:D, ExternalData!$D548, E:E, ExternalData!$E548, F:F, ExternalData!$F548-1, G:G, "&gt;"&amp;ExternalData!$G548)</f>
        <v>114530</v>
      </c>
      <c r="M548" s="28">
        <f>ExternalData!$K548 + SUMIFS(I:I, D:D, ExternalData!$D548, E:E, ExternalData!$E548, F:F, ExternalData!$F548-1, G:G, "&gt;"&amp;ExternalData!$G548)</f>
        <v>693020</v>
      </c>
    </row>
    <row r="549" spans="1:13" x14ac:dyDescent="0.25">
      <c r="A549" s="29" t="s">
        <v>9</v>
      </c>
      <c r="B549" s="30" t="s">
        <v>10</v>
      </c>
      <c r="C549" s="30" t="s">
        <v>18</v>
      </c>
      <c r="D549" s="30" t="s">
        <v>19</v>
      </c>
      <c r="E549" s="30" t="s">
        <v>15</v>
      </c>
      <c r="F549" s="30">
        <v>2021</v>
      </c>
      <c r="G549" s="30">
        <v>8</v>
      </c>
      <c r="H549" s="30">
        <v>9660</v>
      </c>
      <c r="I549" s="31">
        <v>62290</v>
      </c>
      <c r="J549" s="31">
        <f>SUMIFS(H:H, D:D, ExternalData!$D549, E:E, ExternalData!$E549, F:F, ExternalData!$F549, G:G, "&lt;="&amp;ExternalData!$G549)</f>
        <v>73090</v>
      </c>
      <c r="K549" s="32">
        <f>SUMIFS(I:I, D:D, ExternalData!$D549, E:E, ExternalData!$E549, F:F, ExternalData!$F549, G:G, "&lt;="&amp;ExternalData!$G549)</f>
        <v>447470</v>
      </c>
      <c r="L549" s="31">
        <f>ExternalData!$J549 + SUMIFS(H:H, D:D, ExternalData!$D549, E:E, ExternalData!$E549, F:F, ExternalData!$F549-1, G:G, "&gt;"&amp;ExternalData!$G549)</f>
        <v>113230</v>
      </c>
      <c r="M549" s="33">
        <f>ExternalData!$K549 + SUMIFS(I:I, D:D, ExternalData!$D549, E:E, ExternalData!$E549, F:F, ExternalData!$F549-1, G:G, "&gt;"&amp;ExternalData!$G549)</f>
        <v>687610</v>
      </c>
    </row>
    <row r="550" spans="1:13" x14ac:dyDescent="0.25">
      <c r="A550" s="24" t="s">
        <v>9</v>
      </c>
      <c r="B550" s="25" t="s">
        <v>10</v>
      </c>
      <c r="C550" s="25" t="s">
        <v>18</v>
      </c>
      <c r="D550" s="25" t="s">
        <v>19</v>
      </c>
      <c r="E550" s="25" t="s">
        <v>15</v>
      </c>
      <c r="F550" s="25">
        <v>2021</v>
      </c>
      <c r="G550" s="25">
        <v>9</v>
      </c>
      <c r="H550" s="25">
        <v>9870</v>
      </c>
      <c r="I550" s="26">
        <v>64740</v>
      </c>
      <c r="J550" s="26">
        <f>SUMIFS(H:H, D:D, ExternalData!$D550, E:E, ExternalData!$E550, F:F, ExternalData!$F550, G:G, "&lt;="&amp;ExternalData!$G550)</f>
        <v>82960</v>
      </c>
      <c r="K550" s="27">
        <f>SUMIFS(I:I, D:D, ExternalData!$D550, E:E, ExternalData!$E550, F:F, ExternalData!$F550, G:G, "&lt;="&amp;ExternalData!$G550)</f>
        <v>512210</v>
      </c>
      <c r="L550" s="26">
        <f>ExternalData!$J550 + SUMIFS(H:H, D:D, ExternalData!$D550, E:E, ExternalData!$E550, F:F, ExternalData!$F550-1, G:G, "&gt;"&amp;ExternalData!$G550)</f>
        <v>111400</v>
      </c>
      <c r="M550" s="28">
        <f>ExternalData!$K550 + SUMIFS(I:I, D:D, ExternalData!$D550, E:E, ExternalData!$E550, F:F, ExternalData!$F550-1, G:G, "&gt;"&amp;ExternalData!$G550)</f>
        <v>678910</v>
      </c>
    </row>
    <row r="551" spans="1:13" x14ac:dyDescent="0.25">
      <c r="A551" s="29" t="s">
        <v>9</v>
      </c>
      <c r="B551" s="30" t="s">
        <v>10</v>
      </c>
      <c r="C551" s="30" t="s">
        <v>18</v>
      </c>
      <c r="D551" s="30" t="s">
        <v>19</v>
      </c>
      <c r="E551" s="30" t="s">
        <v>15</v>
      </c>
      <c r="F551" s="30">
        <v>2021</v>
      </c>
      <c r="G551" s="30">
        <v>10</v>
      </c>
      <c r="H551" s="30">
        <v>11430</v>
      </c>
      <c r="I551" s="31">
        <v>66920</v>
      </c>
      <c r="J551" s="31">
        <f>SUMIFS(H:H, D:D, ExternalData!$D551, E:E, ExternalData!$E551, F:F, ExternalData!$F551, G:G, "&lt;="&amp;ExternalData!$G551)</f>
        <v>94390</v>
      </c>
      <c r="K551" s="32">
        <f>SUMIFS(I:I, D:D, ExternalData!$D551, E:E, ExternalData!$E551, F:F, ExternalData!$F551, G:G, "&lt;="&amp;ExternalData!$G551)</f>
        <v>579130</v>
      </c>
      <c r="L551" s="31">
        <f>ExternalData!$J551 + SUMIFS(H:H, D:D, ExternalData!$D551, E:E, ExternalData!$E551, F:F, ExternalData!$F551-1, G:G, "&gt;"&amp;ExternalData!$G551)</f>
        <v>113350</v>
      </c>
      <c r="M551" s="33">
        <f>ExternalData!$K551 + SUMIFS(I:I, D:D, ExternalData!$D551, E:E, ExternalData!$E551, F:F, ExternalData!$F551-1, G:G, "&gt;"&amp;ExternalData!$G551)</f>
        <v>692600</v>
      </c>
    </row>
    <row r="552" spans="1:13" x14ac:dyDescent="0.25">
      <c r="A552" s="24" t="s">
        <v>9</v>
      </c>
      <c r="B552" s="25" t="s">
        <v>10</v>
      </c>
      <c r="C552" s="25" t="s">
        <v>18</v>
      </c>
      <c r="D552" s="25" t="s">
        <v>19</v>
      </c>
      <c r="E552" s="25" t="s">
        <v>15</v>
      </c>
      <c r="F552" s="25">
        <v>2021</v>
      </c>
      <c r="G552" s="25">
        <v>11</v>
      </c>
      <c r="H552" s="25">
        <v>13240</v>
      </c>
      <c r="I552" s="26">
        <v>84640</v>
      </c>
      <c r="J552" s="26">
        <f>SUMIFS(H:H, D:D, ExternalData!$D552, E:E, ExternalData!$E552, F:F, ExternalData!$F552, G:G, "&lt;="&amp;ExternalData!$G552)</f>
        <v>107630</v>
      </c>
      <c r="K552" s="27">
        <f>SUMIFS(I:I, D:D, ExternalData!$D552, E:E, ExternalData!$E552, F:F, ExternalData!$F552, G:G, "&lt;="&amp;ExternalData!$G552)</f>
        <v>663770</v>
      </c>
      <c r="L552" s="26">
        <f>ExternalData!$J552 + SUMIFS(H:H, D:D, ExternalData!$D552, E:E, ExternalData!$E552, F:F, ExternalData!$F552-1, G:G, "&gt;"&amp;ExternalData!$G552)</f>
        <v>119670</v>
      </c>
      <c r="M552" s="28">
        <f>ExternalData!$K552 + SUMIFS(I:I, D:D, ExternalData!$D552, E:E, ExternalData!$E552, F:F, ExternalData!$F552-1, G:G, "&gt;"&amp;ExternalData!$G552)</f>
        <v>738320</v>
      </c>
    </row>
    <row r="553" spans="1:13" x14ac:dyDescent="0.25">
      <c r="A553" s="29" t="s">
        <v>9</v>
      </c>
      <c r="B553" s="30" t="s">
        <v>10</v>
      </c>
      <c r="C553" s="30" t="s">
        <v>18</v>
      </c>
      <c r="D553" s="30" t="s">
        <v>19</v>
      </c>
      <c r="E553" s="30" t="s">
        <v>15</v>
      </c>
      <c r="F553" s="30">
        <v>2021</v>
      </c>
      <c r="G553" s="30">
        <v>12</v>
      </c>
      <c r="H553" s="30">
        <v>12390</v>
      </c>
      <c r="I553" s="31">
        <v>79980</v>
      </c>
      <c r="J553" s="31">
        <f>SUMIFS(H:H, D:D, ExternalData!$D553, E:E, ExternalData!$E553, F:F, ExternalData!$F553, G:G, "&lt;="&amp;ExternalData!$G553)</f>
        <v>120020</v>
      </c>
      <c r="K553" s="32">
        <f>SUMIFS(I:I, D:D, ExternalData!$D553, E:E, ExternalData!$E553, F:F, ExternalData!$F553, G:G, "&lt;="&amp;ExternalData!$G553)</f>
        <v>743750</v>
      </c>
      <c r="L553" s="31">
        <f>ExternalData!$J553 + SUMIFS(H:H, D:D, ExternalData!$D553, E:E, ExternalData!$E553, F:F, ExternalData!$F553-1, G:G, "&gt;"&amp;ExternalData!$G553)</f>
        <v>120020</v>
      </c>
      <c r="M553" s="33">
        <f>ExternalData!$K553 + SUMIFS(I:I, D:D, ExternalData!$D553, E:E, ExternalData!$E553, F:F, ExternalData!$F553-1, G:G, "&gt;"&amp;ExternalData!$G553)</f>
        <v>743750</v>
      </c>
    </row>
    <row r="554" spans="1:13" x14ac:dyDescent="0.25">
      <c r="A554" s="24" t="s">
        <v>9</v>
      </c>
      <c r="B554" s="25" t="s">
        <v>10</v>
      </c>
      <c r="C554" s="25" t="s">
        <v>18</v>
      </c>
      <c r="D554" s="25" t="s">
        <v>19</v>
      </c>
      <c r="E554" s="25" t="s">
        <v>15</v>
      </c>
      <c r="F554" s="25">
        <v>2022</v>
      </c>
      <c r="G554" s="25">
        <v>1</v>
      </c>
      <c r="H554" s="25">
        <v>13690</v>
      </c>
      <c r="I554" s="26">
        <v>87500</v>
      </c>
      <c r="J554" s="26">
        <f>SUMIFS(H:H, D:D, ExternalData!$D554, E:E, ExternalData!$E554, F:F, ExternalData!$F554, G:G, "&lt;="&amp;ExternalData!$G554)</f>
        <v>13690</v>
      </c>
      <c r="K554" s="27">
        <f>SUMIFS(I:I, D:D, ExternalData!$D554, E:E, ExternalData!$E554, F:F, ExternalData!$F554, G:G, "&lt;="&amp;ExternalData!$G554)</f>
        <v>87500</v>
      </c>
      <c r="L554" s="26">
        <f>ExternalData!$J554 + SUMIFS(H:H, D:D, ExternalData!$D554, E:E, ExternalData!$E554, F:F, ExternalData!$F554-1, G:G, "&gt;"&amp;ExternalData!$G554)</f>
        <v>127090</v>
      </c>
      <c r="M554" s="28">
        <f>ExternalData!$K554 + SUMIFS(I:I, D:D, ExternalData!$D554, E:E, ExternalData!$E554, F:F, ExternalData!$F554-1, G:G, "&gt;"&amp;ExternalData!$G554)</f>
        <v>794390</v>
      </c>
    </row>
    <row r="555" spans="1:13" x14ac:dyDescent="0.25">
      <c r="A555" s="29" t="s">
        <v>9</v>
      </c>
      <c r="B555" s="30" t="s">
        <v>10</v>
      </c>
      <c r="C555" s="30" t="s">
        <v>18</v>
      </c>
      <c r="D555" s="30" t="s">
        <v>19</v>
      </c>
      <c r="E555" s="30" t="s">
        <v>15</v>
      </c>
      <c r="F555" s="30">
        <v>2022</v>
      </c>
      <c r="G555" s="30">
        <v>2</v>
      </c>
      <c r="H555" s="30">
        <v>12050</v>
      </c>
      <c r="I555" s="31">
        <v>77300</v>
      </c>
      <c r="J555" s="31">
        <f>SUMIFS(H:H, D:D, ExternalData!$D555, E:E, ExternalData!$E555, F:F, ExternalData!$F555, G:G, "&lt;="&amp;ExternalData!$G555)</f>
        <v>25740</v>
      </c>
      <c r="K555" s="32">
        <f>SUMIFS(I:I, D:D, ExternalData!$D555, E:E, ExternalData!$E555, F:F, ExternalData!$F555, G:G, "&lt;="&amp;ExternalData!$G555)</f>
        <v>164800</v>
      </c>
      <c r="L555" s="31">
        <f>ExternalData!$J555 + SUMIFS(H:H, D:D, ExternalData!$D555, E:E, ExternalData!$E555, F:F, ExternalData!$F555-1, G:G, "&gt;"&amp;ExternalData!$G555)</f>
        <v>129260</v>
      </c>
      <c r="M555" s="33">
        <f>ExternalData!$K555 + SUMIFS(I:I, D:D, ExternalData!$D555, E:E, ExternalData!$E555, F:F, ExternalData!$F555-1, G:G, "&gt;"&amp;ExternalData!$G555)</f>
        <v>810770</v>
      </c>
    </row>
    <row r="556" spans="1:13" x14ac:dyDescent="0.25">
      <c r="A556" s="24" t="s">
        <v>9</v>
      </c>
      <c r="B556" s="25" t="s">
        <v>10</v>
      </c>
      <c r="C556" s="25" t="s">
        <v>18</v>
      </c>
      <c r="D556" s="25" t="s">
        <v>19</v>
      </c>
      <c r="E556" s="25" t="s">
        <v>15</v>
      </c>
      <c r="F556" s="25">
        <v>2022</v>
      </c>
      <c r="G556" s="25">
        <v>3</v>
      </c>
      <c r="H556" s="25">
        <v>17040</v>
      </c>
      <c r="I556" s="26">
        <v>108700</v>
      </c>
      <c r="J556" s="26">
        <f>SUMIFS(H:H, D:D, ExternalData!$D556, E:E, ExternalData!$E556, F:F, ExternalData!$F556, G:G, "&lt;="&amp;ExternalData!$G556)</f>
        <v>42780</v>
      </c>
      <c r="K556" s="27">
        <f>SUMIFS(I:I, D:D, ExternalData!$D556, E:E, ExternalData!$E556, F:F, ExternalData!$F556, G:G, "&lt;="&amp;ExternalData!$G556)</f>
        <v>273500</v>
      </c>
      <c r="L556" s="26">
        <f>ExternalData!$J556 + SUMIFS(H:H, D:D, ExternalData!$D556, E:E, ExternalData!$E556, F:F, ExternalData!$F556-1, G:G, "&gt;"&amp;ExternalData!$G556)</f>
        <v>137810</v>
      </c>
      <c r="M556" s="28">
        <f>ExternalData!$K556 + SUMIFS(I:I, D:D, ExternalData!$D556, E:E, ExternalData!$E556, F:F, ExternalData!$F556-1, G:G, "&gt;"&amp;ExternalData!$G556)</f>
        <v>871540</v>
      </c>
    </row>
    <row r="557" spans="1:13" x14ac:dyDescent="0.25">
      <c r="A557" s="29" t="s">
        <v>9</v>
      </c>
      <c r="B557" s="30" t="s">
        <v>10</v>
      </c>
      <c r="C557" s="30" t="s">
        <v>18</v>
      </c>
      <c r="D557" s="30" t="s">
        <v>19</v>
      </c>
      <c r="E557" s="30" t="s">
        <v>15</v>
      </c>
      <c r="F557" s="30">
        <v>2022</v>
      </c>
      <c r="G557" s="30">
        <v>4</v>
      </c>
      <c r="H557" s="30">
        <v>14080</v>
      </c>
      <c r="I557" s="31">
        <v>91240</v>
      </c>
      <c r="J557" s="31">
        <f>SUMIFS(H:H, D:D, ExternalData!$D557, E:E, ExternalData!$E557, F:F, ExternalData!$F557, G:G, "&lt;="&amp;ExternalData!$G557)</f>
        <v>56860</v>
      </c>
      <c r="K557" s="32">
        <f>SUMIFS(I:I, D:D, ExternalData!$D557, E:E, ExternalData!$E557, F:F, ExternalData!$F557, G:G, "&lt;="&amp;ExternalData!$G557)</f>
        <v>364740</v>
      </c>
      <c r="L557" s="31">
        <f>ExternalData!$J557 + SUMIFS(H:H, D:D, ExternalData!$D557, E:E, ExternalData!$E557, F:F, ExternalData!$F557-1, G:G, "&gt;"&amp;ExternalData!$G557)</f>
        <v>142290</v>
      </c>
      <c r="M557" s="33">
        <f>ExternalData!$K557 + SUMIFS(I:I, D:D, ExternalData!$D557, E:E, ExternalData!$E557, F:F, ExternalData!$F557-1, G:G, "&gt;"&amp;ExternalData!$G557)</f>
        <v>901650</v>
      </c>
    </row>
    <row r="558" spans="1:13" x14ac:dyDescent="0.25">
      <c r="A558" s="24" t="s">
        <v>9</v>
      </c>
      <c r="B558" s="25" t="s">
        <v>10</v>
      </c>
      <c r="C558" s="25" t="s">
        <v>18</v>
      </c>
      <c r="D558" s="25" t="s">
        <v>19</v>
      </c>
      <c r="E558" s="25" t="s">
        <v>15</v>
      </c>
      <c r="F558" s="25">
        <v>2022</v>
      </c>
      <c r="G558" s="25">
        <v>5</v>
      </c>
      <c r="H558" s="25">
        <v>12440</v>
      </c>
      <c r="I558" s="26">
        <v>73250</v>
      </c>
      <c r="J558" s="26">
        <f>SUMIFS(H:H, D:D, ExternalData!$D558, E:E, ExternalData!$E558, F:F, ExternalData!$F558, G:G, "&lt;="&amp;ExternalData!$G558)</f>
        <v>69300</v>
      </c>
      <c r="K558" s="27">
        <f>SUMIFS(I:I, D:D, ExternalData!$D558, E:E, ExternalData!$E558, F:F, ExternalData!$F558, G:G, "&lt;="&amp;ExternalData!$G558)</f>
        <v>437990</v>
      </c>
      <c r="L558" s="26">
        <f>ExternalData!$J558 + SUMIFS(H:H, D:D, ExternalData!$D558, E:E, ExternalData!$E558, F:F, ExternalData!$F558-1, G:G, "&gt;"&amp;ExternalData!$G558)</f>
        <v>145840</v>
      </c>
      <c r="M558" s="28">
        <f>ExternalData!$K558 + SUMIFS(I:I, D:D, ExternalData!$D558, E:E, ExternalData!$E558, F:F, ExternalData!$F558-1, G:G, "&gt;"&amp;ExternalData!$G558)</f>
        <v>917340</v>
      </c>
    </row>
    <row r="559" spans="1:13" x14ac:dyDescent="0.25">
      <c r="A559" s="29" t="s">
        <v>9</v>
      </c>
      <c r="B559" s="30" t="s">
        <v>10</v>
      </c>
      <c r="C559" s="30" t="s">
        <v>18</v>
      </c>
      <c r="D559" s="30" t="s">
        <v>19</v>
      </c>
      <c r="E559" s="30" t="s">
        <v>15</v>
      </c>
      <c r="F559" s="30">
        <v>2022</v>
      </c>
      <c r="G559" s="30">
        <v>6</v>
      </c>
      <c r="H559" s="30">
        <v>18190</v>
      </c>
      <c r="I559" s="31">
        <v>116640</v>
      </c>
      <c r="J559" s="31">
        <f>SUMIFS(H:H, D:D, ExternalData!$D559, E:E, ExternalData!$E559, F:F, ExternalData!$F559, G:G, "&lt;="&amp;ExternalData!$G559)</f>
        <v>87490</v>
      </c>
      <c r="K559" s="32">
        <f>SUMIFS(I:I, D:D, ExternalData!$D559, E:E, ExternalData!$E559, F:F, ExternalData!$F559, G:G, "&lt;="&amp;ExternalData!$G559)</f>
        <v>554630</v>
      </c>
      <c r="L559" s="31">
        <f>ExternalData!$J559 + SUMIFS(H:H, D:D, ExternalData!$D559, E:E, ExternalData!$E559, F:F, ExternalData!$F559-1, G:G, "&gt;"&amp;ExternalData!$G559)</f>
        <v>154660</v>
      </c>
      <c r="M559" s="33">
        <f>ExternalData!$K559 + SUMIFS(I:I, D:D, ExternalData!$D559, E:E, ExternalData!$E559, F:F, ExternalData!$F559-1, G:G, "&gt;"&amp;ExternalData!$G559)</f>
        <v>980120</v>
      </c>
    </row>
    <row r="560" spans="1:13" x14ac:dyDescent="0.25">
      <c r="A560" s="24" t="s">
        <v>9</v>
      </c>
      <c r="B560" s="25" t="s">
        <v>10</v>
      </c>
      <c r="C560" s="25" t="s">
        <v>18</v>
      </c>
      <c r="D560" s="25" t="s">
        <v>19</v>
      </c>
      <c r="E560" s="25" t="s">
        <v>15</v>
      </c>
      <c r="F560" s="25">
        <v>2022</v>
      </c>
      <c r="G560" s="25">
        <v>7</v>
      </c>
      <c r="H560" s="25">
        <v>15280</v>
      </c>
      <c r="I560" s="26">
        <v>98390</v>
      </c>
      <c r="J560" s="26">
        <f>SUMIFS(H:H, D:D, ExternalData!$D560, E:E, ExternalData!$E560, F:F, ExternalData!$F560, G:G, "&lt;="&amp;ExternalData!$G560)</f>
        <v>102770</v>
      </c>
      <c r="K560" s="27">
        <f>SUMIFS(I:I, D:D, ExternalData!$D560, E:E, ExternalData!$E560, F:F, ExternalData!$F560, G:G, "&lt;="&amp;ExternalData!$G560)</f>
        <v>653020</v>
      </c>
      <c r="L560" s="26">
        <f>ExternalData!$J560 + SUMIFS(H:H, D:D, ExternalData!$D560, E:E, ExternalData!$E560, F:F, ExternalData!$F560-1, G:G, "&gt;"&amp;ExternalData!$G560)</f>
        <v>159360</v>
      </c>
      <c r="M560" s="28">
        <f>ExternalData!$K560 + SUMIFS(I:I, D:D, ExternalData!$D560, E:E, ExternalData!$E560, F:F, ExternalData!$F560-1, G:G, "&gt;"&amp;ExternalData!$G560)</f>
        <v>1011590</v>
      </c>
    </row>
    <row r="561" spans="1:13" x14ac:dyDescent="0.25">
      <c r="A561" s="29" t="s">
        <v>9</v>
      </c>
      <c r="B561" s="30" t="s">
        <v>10</v>
      </c>
      <c r="C561" s="30" t="s">
        <v>18</v>
      </c>
      <c r="D561" s="30" t="s">
        <v>19</v>
      </c>
      <c r="E561" s="30" t="s">
        <v>15</v>
      </c>
      <c r="F561" s="30">
        <v>2022</v>
      </c>
      <c r="G561" s="30">
        <v>8</v>
      </c>
      <c r="H561" s="30">
        <v>12700</v>
      </c>
      <c r="I561" s="31">
        <v>82640</v>
      </c>
      <c r="J561" s="31">
        <f>SUMIFS(H:H, D:D, ExternalData!$D561, E:E, ExternalData!$E561, F:F, ExternalData!$F561, G:G, "&lt;="&amp;ExternalData!$G561)</f>
        <v>115470</v>
      </c>
      <c r="K561" s="32">
        <f>SUMIFS(I:I, D:D, ExternalData!$D561, E:E, ExternalData!$E561, F:F, ExternalData!$F561, G:G, "&lt;="&amp;ExternalData!$G561)</f>
        <v>735660</v>
      </c>
      <c r="L561" s="31">
        <f>ExternalData!$J561 + SUMIFS(H:H, D:D, ExternalData!$D561, E:E, ExternalData!$E561, F:F, ExternalData!$F561-1, G:G, "&gt;"&amp;ExternalData!$G561)</f>
        <v>162400</v>
      </c>
      <c r="M561" s="33">
        <f>ExternalData!$K561 + SUMIFS(I:I, D:D, ExternalData!$D561, E:E, ExternalData!$E561, F:F, ExternalData!$F561-1, G:G, "&gt;"&amp;ExternalData!$G561)</f>
        <v>1031940</v>
      </c>
    </row>
    <row r="562" spans="1:13" x14ac:dyDescent="0.25">
      <c r="A562" s="24" t="s">
        <v>9</v>
      </c>
      <c r="B562" s="25" t="s">
        <v>10</v>
      </c>
      <c r="C562" s="25" t="s">
        <v>18</v>
      </c>
      <c r="D562" s="25" t="s">
        <v>19</v>
      </c>
      <c r="E562" s="25" t="s">
        <v>15</v>
      </c>
      <c r="F562" s="25">
        <v>2022</v>
      </c>
      <c r="G562" s="25">
        <v>9</v>
      </c>
      <c r="H562" s="25">
        <v>12120</v>
      </c>
      <c r="I562" s="26">
        <v>70980</v>
      </c>
      <c r="J562" s="26">
        <f>SUMIFS(H:H, D:D, ExternalData!$D562, E:E, ExternalData!$E562, F:F, ExternalData!$F562, G:G, "&lt;="&amp;ExternalData!$G562)</f>
        <v>127590</v>
      </c>
      <c r="K562" s="27">
        <f>SUMIFS(I:I, D:D, ExternalData!$D562, E:E, ExternalData!$E562, F:F, ExternalData!$F562, G:G, "&lt;="&amp;ExternalData!$G562)</f>
        <v>806640</v>
      </c>
      <c r="L562" s="26">
        <f>ExternalData!$J562 + SUMIFS(H:H, D:D, ExternalData!$D562, E:E, ExternalData!$E562, F:F, ExternalData!$F562-1, G:G, "&gt;"&amp;ExternalData!$G562)</f>
        <v>164650</v>
      </c>
      <c r="M562" s="28">
        <f>ExternalData!$K562 + SUMIFS(I:I, D:D, ExternalData!$D562, E:E, ExternalData!$E562, F:F, ExternalData!$F562-1, G:G, "&gt;"&amp;ExternalData!$G562)</f>
        <v>1038180</v>
      </c>
    </row>
    <row r="563" spans="1:13" x14ac:dyDescent="0.25">
      <c r="A563" s="29" t="s">
        <v>9</v>
      </c>
      <c r="B563" s="30" t="s">
        <v>10</v>
      </c>
      <c r="C563" s="30" t="s">
        <v>18</v>
      </c>
      <c r="D563" s="30" t="s">
        <v>19</v>
      </c>
      <c r="E563" s="30" t="s">
        <v>15</v>
      </c>
      <c r="F563" s="30">
        <v>2022</v>
      </c>
      <c r="G563" s="30">
        <v>10</v>
      </c>
      <c r="H563" s="30">
        <v>18280</v>
      </c>
      <c r="I563" s="31">
        <v>117030</v>
      </c>
      <c r="J563" s="31">
        <f>SUMIFS(H:H, D:D, ExternalData!$D563, E:E, ExternalData!$E563, F:F, ExternalData!$F563, G:G, "&lt;="&amp;ExternalData!$G563)</f>
        <v>145870</v>
      </c>
      <c r="K563" s="32">
        <f>SUMIFS(I:I, D:D, ExternalData!$D563, E:E, ExternalData!$E563, F:F, ExternalData!$F563, G:G, "&lt;="&amp;ExternalData!$G563)</f>
        <v>923670</v>
      </c>
      <c r="L563" s="31">
        <f>ExternalData!$J563 + SUMIFS(H:H, D:D, ExternalData!$D563, E:E, ExternalData!$E563, F:F, ExternalData!$F563-1, G:G, "&gt;"&amp;ExternalData!$G563)</f>
        <v>171500</v>
      </c>
      <c r="M563" s="33">
        <f>ExternalData!$K563 + SUMIFS(I:I, D:D, ExternalData!$D563, E:E, ExternalData!$E563, F:F, ExternalData!$F563-1, G:G, "&gt;"&amp;ExternalData!$G563)</f>
        <v>1088290</v>
      </c>
    </row>
    <row r="564" spans="1:13" x14ac:dyDescent="0.25">
      <c r="A564" s="24" t="s">
        <v>9</v>
      </c>
      <c r="B564" s="25" t="s">
        <v>10</v>
      </c>
      <c r="C564" s="25" t="s">
        <v>18</v>
      </c>
      <c r="D564" s="25" t="s">
        <v>19</v>
      </c>
      <c r="E564" s="25" t="s">
        <v>15</v>
      </c>
      <c r="F564" s="25">
        <v>2022</v>
      </c>
      <c r="G564" s="25">
        <v>11</v>
      </c>
      <c r="H564" s="25">
        <v>16920</v>
      </c>
      <c r="I564" s="26">
        <v>108040</v>
      </c>
      <c r="J564" s="26">
        <f>SUMIFS(H:H, D:D, ExternalData!$D564, E:E, ExternalData!$E564, F:F, ExternalData!$F564, G:G, "&lt;="&amp;ExternalData!$G564)</f>
        <v>162790</v>
      </c>
      <c r="K564" s="27">
        <f>SUMIFS(I:I, D:D, ExternalData!$D564, E:E, ExternalData!$E564, F:F, ExternalData!$F564, G:G, "&lt;="&amp;ExternalData!$G564)</f>
        <v>1031710</v>
      </c>
      <c r="L564" s="26">
        <f>ExternalData!$J564 + SUMIFS(H:H, D:D, ExternalData!$D564, E:E, ExternalData!$E564, F:F, ExternalData!$F564-1, G:G, "&gt;"&amp;ExternalData!$G564)</f>
        <v>175180</v>
      </c>
      <c r="M564" s="28">
        <f>ExternalData!$K564 + SUMIFS(I:I, D:D, ExternalData!$D564, E:E, ExternalData!$E564, F:F, ExternalData!$F564-1, G:G, "&gt;"&amp;ExternalData!$G564)</f>
        <v>1111690</v>
      </c>
    </row>
    <row r="565" spans="1:13" x14ac:dyDescent="0.25">
      <c r="A565" s="29" t="s">
        <v>9</v>
      </c>
      <c r="B565" s="30" t="s">
        <v>10</v>
      </c>
      <c r="C565" s="30" t="s">
        <v>18</v>
      </c>
      <c r="D565" s="30" t="s">
        <v>19</v>
      </c>
      <c r="E565" s="30" t="s">
        <v>15</v>
      </c>
      <c r="F565" s="30">
        <v>2022</v>
      </c>
      <c r="G565" s="30">
        <v>12</v>
      </c>
      <c r="H565" s="30">
        <v>17750</v>
      </c>
      <c r="I565" s="31">
        <v>118610</v>
      </c>
      <c r="J565" s="31">
        <f>SUMIFS(H:H, D:D, ExternalData!$D565, E:E, ExternalData!$E565, F:F, ExternalData!$F565, G:G, "&lt;="&amp;ExternalData!$G565)</f>
        <v>180540</v>
      </c>
      <c r="K565" s="32">
        <f>SUMIFS(I:I, D:D, ExternalData!$D565, E:E, ExternalData!$E565, F:F, ExternalData!$F565, G:G, "&lt;="&amp;ExternalData!$G565)</f>
        <v>1150320</v>
      </c>
      <c r="L565" s="31">
        <f>ExternalData!$J565 + SUMIFS(H:H, D:D, ExternalData!$D565, E:E, ExternalData!$E565, F:F, ExternalData!$F565-1, G:G, "&gt;"&amp;ExternalData!$G565)</f>
        <v>180540</v>
      </c>
      <c r="M565" s="33">
        <f>ExternalData!$K565 + SUMIFS(I:I, D:D, ExternalData!$D565, E:E, ExternalData!$E565, F:F, ExternalData!$F565-1, G:G, "&gt;"&amp;ExternalData!$G565)</f>
        <v>1150320</v>
      </c>
    </row>
    <row r="566" spans="1:13" x14ac:dyDescent="0.25">
      <c r="A566" s="24" t="s">
        <v>9</v>
      </c>
      <c r="B566" s="25" t="s">
        <v>10</v>
      </c>
      <c r="C566" s="25" t="s">
        <v>18</v>
      </c>
      <c r="D566" s="25" t="s">
        <v>19</v>
      </c>
      <c r="E566" s="25" t="s">
        <v>15</v>
      </c>
      <c r="F566" s="25">
        <v>2023</v>
      </c>
      <c r="G566" s="25">
        <v>1</v>
      </c>
      <c r="H566" s="25">
        <v>22430</v>
      </c>
      <c r="I566" s="26">
        <v>156040</v>
      </c>
      <c r="J566" s="26">
        <f>SUMIFS(H:H, D:D, ExternalData!$D566, E:E, ExternalData!$E566, F:F, ExternalData!$F566, G:G, "&lt;="&amp;ExternalData!$G566)</f>
        <v>22430</v>
      </c>
      <c r="K566" s="27">
        <f>SUMIFS(I:I, D:D, ExternalData!$D566, E:E, ExternalData!$E566, F:F, ExternalData!$F566, G:G, "&lt;="&amp;ExternalData!$G566)</f>
        <v>156040</v>
      </c>
      <c r="L566" s="26">
        <f>ExternalData!$J566 + SUMIFS(H:H, D:D, ExternalData!$D566, E:E, ExternalData!$E566, F:F, ExternalData!$F566-1, G:G, "&gt;"&amp;ExternalData!$G566)</f>
        <v>189280</v>
      </c>
      <c r="M566" s="28">
        <f>ExternalData!$K566 + SUMIFS(I:I, D:D, ExternalData!$D566, E:E, ExternalData!$E566, F:F, ExternalData!$F566-1, G:G, "&gt;"&amp;ExternalData!$G566)</f>
        <v>1218860</v>
      </c>
    </row>
    <row r="567" spans="1:13" x14ac:dyDescent="0.25">
      <c r="A567" s="29" t="s">
        <v>9</v>
      </c>
      <c r="B567" s="30" t="s">
        <v>10</v>
      </c>
      <c r="C567" s="30" t="s">
        <v>18</v>
      </c>
      <c r="D567" s="30" t="s">
        <v>19</v>
      </c>
      <c r="E567" s="30" t="s">
        <v>15</v>
      </c>
      <c r="F567" s="30">
        <v>2023</v>
      </c>
      <c r="G567" s="30">
        <v>2</v>
      </c>
      <c r="H567" s="30">
        <v>13650</v>
      </c>
      <c r="I567" s="31">
        <v>86190</v>
      </c>
      <c r="J567" s="31">
        <f>SUMIFS(H:H, D:D, ExternalData!$D567, E:E, ExternalData!$E567, F:F, ExternalData!$F567, G:G, "&lt;="&amp;ExternalData!$G567)</f>
        <v>36080</v>
      </c>
      <c r="K567" s="32">
        <f>SUMIFS(I:I, D:D, ExternalData!$D567, E:E, ExternalData!$E567, F:F, ExternalData!$F567, G:G, "&lt;="&amp;ExternalData!$G567)</f>
        <v>242230</v>
      </c>
      <c r="L567" s="31">
        <f>ExternalData!$J567 + SUMIFS(H:H, D:D, ExternalData!$D567, E:E, ExternalData!$E567, F:F, ExternalData!$F567-1, G:G, "&gt;"&amp;ExternalData!$G567)</f>
        <v>190880</v>
      </c>
      <c r="M567" s="33">
        <f>ExternalData!$K567 + SUMIFS(I:I, D:D, ExternalData!$D567, E:E, ExternalData!$E567, F:F, ExternalData!$F567-1, G:G, "&gt;"&amp;ExternalData!$G567)</f>
        <v>1227750</v>
      </c>
    </row>
    <row r="568" spans="1:13" x14ac:dyDescent="0.25">
      <c r="A568" s="24" t="s">
        <v>9</v>
      </c>
      <c r="B568" s="25" t="s">
        <v>10</v>
      </c>
      <c r="C568" s="25" t="s">
        <v>18</v>
      </c>
      <c r="D568" s="25" t="s">
        <v>19</v>
      </c>
      <c r="E568" s="25" t="s">
        <v>15</v>
      </c>
      <c r="F568" s="25">
        <v>2023</v>
      </c>
      <c r="G568" s="25">
        <v>3</v>
      </c>
      <c r="H568" s="25">
        <v>21220</v>
      </c>
      <c r="I568" s="26">
        <v>147500</v>
      </c>
      <c r="J568" s="26">
        <f>SUMIFS(H:H, D:D, ExternalData!$D568, E:E, ExternalData!$E568, F:F, ExternalData!$F568, G:G, "&lt;="&amp;ExternalData!$G568)</f>
        <v>57300</v>
      </c>
      <c r="K568" s="27">
        <f>SUMIFS(I:I, D:D, ExternalData!$D568, E:E, ExternalData!$E568, F:F, ExternalData!$F568, G:G, "&lt;="&amp;ExternalData!$G568)</f>
        <v>389730</v>
      </c>
      <c r="L568" s="26">
        <f>ExternalData!$J568 + SUMIFS(H:H, D:D, ExternalData!$D568, E:E, ExternalData!$E568, F:F, ExternalData!$F568-1, G:G, "&gt;"&amp;ExternalData!$G568)</f>
        <v>195060</v>
      </c>
      <c r="M568" s="28">
        <f>ExternalData!$K568 + SUMIFS(I:I, D:D, ExternalData!$D568, E:E, ExternalData!$E568, F:F, ExternalData!$F568-1, G:G, "&gt;"&amp;ExternalData!$G568)</f>
        <v>1266550</v>
      </c>
    </row>
    <row r="569" spans="1:13" x14ac:dyDescent="0.25">
      <c r="A569" s="29" t="s">
        <v>9</v>
      </c>
      <c r="B569" s="30" t="s">
        <v>10</v>
      </c>
      <c r="C569" s="30" t="s">
        <v>20</v>
      </c>
      <c r="D569" s="30" t="s">
        <v>21</v>
      </c>
      <c r="E569" s="30" t="s">
        <v>13</v>
      </c>
      <c r="F569" s="30">
        <v>2018</v>
      </c>
      <c r="G569" s="30">
        <v>1</v>
      </c>
      <c r="H569" s="30">
        <v>77030</v>
      </c>
      <c r="I569" s="31">
        <v>361220</v>
      </c>
      <c r="J569" s="31">
        <f>SUMIFS(H:H, D:D, ExternalData!$D569, E:E, ExternalData!$E569, F:F, ExternalData!$F569, G:G, "&lt;="&amp;ExternalData!$G569)</f>
        <v>77030</v>
      </c>
      <c r="K569" s="32">
        <f>SUMIFS(I:I, D:D, ExternalData!$D569, E:E, ExternalData!$E569, F:F, ExternalData!$F569, G:G, "&lt;="&amp;ExternalData!$G569)</f>
        <v>361220</v>
      </c>
      <c r="L569" s="31">
        <f>ExternalData!$J569 + SUMIFS(H:H, D:D, ExternalData!$D569, E:E, ExternalData!$E569, F:F, ExternalData!$F569-1, G:G, "&gt;"&amp;ExternalData!$G569)</f>
        <v>77030</v>
      </c>
      <c r="M569" s="33">
        <f>ExternalData!$K569 + SUMIFS(I:I, D:D, ExternalData!$D569, E:E, ExternalData!$E569, F:F, ExternalData!$F569-1, G:G, "&gt;"&amp;ExternalData!$G569)</f>
        <v>361220</v>
      </c>
    </row>
    <row r="570" spans="1:13" x14ac:dyDescent="0.25">
      <c r="A570" s="24" t="s">
        <v>9</v>
      </c>
      <c r="B570" s="25" t="s">
        <v>10</v>
      </c>
      <c r="C570" s="25" t="s">
        <v>20</v>
      </c>
      <c r="D570" s="25" t="s">
        <v>21</v>
      </c>
      <c r="E570" s="25" t="s">
        <v>13</v>
      </c>
      <c r="F570" s="25">
        <v>2018</v>
      </c>
      <c r="G570" s="25">
        <v>2</v>
      </c>
      <c r="H570" s="25">
        <v>57200</v>
      </c>
      <c r="I570" s="26">
        <v>268280</v>
      </c>
      <c r="J570" s="26">
        <f>SUMIFS(H:H, D:D, ExternalData!$D570, E:E, ExternalData!$E570, F:F, ExternalData!$F570, G:G, "&lt;="&amp;ExternalData!$G570)</f>
        <v>134230</v>
      </c>
      <c r="K570" s="27">
        <f>SUMIFS(I:I, D:D, ExternalData!$D570, E:E, ExternalData!$E570, F:F, ExternalData!$F570, G:G, "&lt;="&amp;ExternalData!$G570)</f>
        <v>629500</v>
      </c>
      <c r="L570" s="26">
        <f>ExternalData!$J570 + SUMIFS(H:H, D:D, ExternalData!$D570, E:E, ExternalData!$E570, F:F, ExternalData!$F570-1, G:G, "&gt;"&amp;ExternalData!$G570)</f>
        <v>134230</v>
      </c>
      <c r="M570" s="28">
        <f>ExternalData!$K570 + SUMIFS(I:I, D:D, ExternalData!$D570, E:E, ExternalData!$E570, F:F, ExternalData!$F570-1, G:G, "&gt;"&amp;ExternalData!$G570)</f>
        <v>629500</v>
      </c>
    </row>
    <row r="571" spans="1:13" x14ac:dyDescent="0.25">
      <c r="A571" s="29" t="s">
        <v>9</v>
      </c>
      <c r="B571" s="30" t="s">
        <v>10</v>
      </c>
      <c r="C571" s="30" t="s">
        <v>20</v>
      </c>
      <c r="D571" s="30" t="s">
        <v>21</v>
      </c>
      <c r="E571" s="30" t="s">
        <v>13</v>
      </c>
      <c r="F571" s="30">
        <v>2018</v>
      </c>
      <c r="G571" s="30">
        <v>3</v>
      </c>
      <c r="H571" s="30">
        <v>92430</v>
      </c>
      <c r="I571" s="31">
        <v>433500</v>
      </c>
      <c r="J571" s="31">
        <f>SUMIFS(H:H, D:D, ExternalData!$D571, E:E, ExternalData!$E571, F:F, ExternalData!$F571, G:G, "&lt;="&amp;ExternalData!$G571)</f>
        <v>226660</v>
      </c>
      <c r="K571" s="32">
        <f>SUMIFS(I:I, D:D, ExternalData!$D571, E:E, ExternalData!$E571, F:F, ExternalData!$F571, G:G, "&lt;="&amp;ExternalData!$G571)</f>
        <v>1063000</v>
      </c>
      <c r="L571" s="31">
        <f>ExternalData!$J571 + SUMIFS(H:H, D:D, ExternalData!$D571, E:E, ExternalData!$E571, F:F, ExternalData!$F571-1, G:G, "&gt;"&amp;ExternalData!$G571)</f>
        <v>226660</v>
      </c>
      <c r="M571" s="33">
        <f>ExternalData!$K571 + SUMIFS(I:I, D:D, ExternalData!$D571, E:E, ExternalData!$E571, F:F, ExternalData!$F571-1, G:G, "&gt;"&amp;ExternalData!$G571)</f>
        <v>1063000</v>
      </c>
    </row>
    <row r="572" spans="1:13" x14ac:dyDescent="0.25">
      <c r="A572" s="24" t="s">
        <v>9</v>
      </c>
      <c r="B572" s="25" t="s">
        <v>10</v>
      </c>
      <c r="C572" s="25" t="s">
        <v>20</v>
      </c>
      <c r="D572" s="25" t="s">
        <v>21</v>
      </c>
      <c r="E572" s="25" t="s">
        <v>13</v>
      </c>
      <c r="F572" s="25">
        <v>2018</v>
      </c>
      <c r="G572" s="25">
        <v>4</v>
      </c>
      <c r="H572" s="25">
        <v>86850</v>
      </c>
      <c r="I572" s="26">
        <v>407340</v>
      </c>
      <c r="J572" s="26">
        <f>SUMIFS(H:H, D:D, ExternalData!$D572, E:E, ExternalData!$E572, F:F, ExternalData!$F572, G:G, "&lt;="&amp;ExternalData!$G572)</f>
        <v>313510</v>
      </c>
      <c r="K572" s="27">
        <f>SUMIFS(I:I, D:D, ExternalData!$D572, E:E, ExternalData!$E572, F:F, ExternalData!$F572, G:G, "&lt;="&amp;ExternalData!$G572)</f>
        <v>1470340</v>
      </c>
      <c r="L572" s="26">
        <f>ExternalData!$J572 + SUMIFS(H:H, D:D, ExternalData!$D572, E:E, ExternalData!$E572, F:F, ExternalData!$F572-1, G:G, "&gt;"&amp;ExternalData!$G572)</f>
        <v>313510</v>
      </c>
      <c r="M572" s="28">
        <f>ExternalData!$K572 + SUMIFS(I:I, D:D, ExternalData!$D572, E:E, ExternalData!$E572, F:F, ExternalData!$F572-1, G:G, "&gt;"&amp;ExternalData!$G572)</f>
        <v>1470340</v>
      </c>
    </row>
    <row r="573" spans="1:13" x14ac:dyDescent="0.25">
      <c r="A573" s="29" t="s">
        <v>9</v>
      </c>
      <c r="B573" s="30" t="s">
        <v>10</v>
      </c>
      <c r="C573" s="30" t="s">
        <v>20</v>
      </c>
      <c r="D573" s="30" t="s">
        <v>21</v>
      </c>
      <c r="E573" s="30" t="s">
        <v>13</v>
      </c>
      <c r="F573" s="30">
        <v>2018</v>
      </c>
      <c r="G573" s="30">
        <v>5</v>
      </c>
      <c r="H573" s="30">
        <v>84670</v>
      </c>
      <c r="I573" s="31">
        <v>397120</v>
      </c>
      <c r="J573" s="31">
        <f>SUMIFS(H:H, D:D, ExternalData!$D573, E:E, ExternalData!$E573, F:F, ExternalData!$F573, G:G, "&lt;="&amp;ExternalData!$G573)</f>
        <v>398180</v>
      </c>
      <c r="K573" s="32">
        <f>SUMIFS(I:I, D:D, ExternalData!$D573, E:E, ExternalData!$E573, F:F, ExternalData!$F573, G:G, "&lt;="&amp;ExternalData!$G573)</f>
        <v>1867460</v>
      </c>
      <c r="L573" s="31">
        <f>ExternalData!$J573 + SUMIFS(H:H, D:D, ExternalData!$D573, E:E, ExternalData!$E573, F:F, ExternalData!$F573-1, G:G, "&gt;"&amp;ExternalData!$G573)</f>
        <v>398180</v>
      </c>
      <c r="M573" s="33">
        <f>ExternalData!$K573 + SUMIFS(I:I, D:D, ExternalData!$D573, E:E, ExternalData!$E573, F:F, ExternalData!$F573-1, G:G, "&gt;"&amp;ExternalData!$G573)</f>
        <v>1867460</v>
      </c>
    </row>
    <row r="574" spans="1:13" x14ac:dyDescent="0.25">
      <c r="A574" s="24" t="s">
        <v>9</v>
      </c>
      <c r="B574" s="25" t="s">
        <v>10</v>
      </c>
      <c r="C574" s="25" t="s">
        <v>20</v>
      </c>
      <c r="D574" s="25" t="s">
        <v>21</v>
      </c>
      <c r="E574" s="25" t="s">
        <v>13</v>
      </c>
      <c r="F574" s="25">
        <v>2018</v>
      </c>
      <c r="G574" s="25">
        <v>6</v>
      </c>
      <c r="H574" s="25">
        <v>95510</v>
      </c>
      <c r="I574" s="26">
        <v>448030</v>
      </c>
      <c r="J574" s="26">
        <f>SUMIFS(H:H, D:D, ExternalData!$D574, E:E, ExternalData!$E574, F:F, ExternalData!$F574, G:G, "&lt;="&amp;ExternalData!$G574)</f>
        <v>493690</v>
      </c>
      <c r="K574" s="27">
        <f>SUMIFS(I:I, D:D, ExternalData!$D574, E:E, ExternalData!$E574, F:F, ExternalData!$F574, G:G, "&lt;="&amp;ExternalData!$G574)</f>
        <v>2315490</v>
      </c>
      <c r="L574" s="26">
        <f>ExternalData!$J574 + SUMIFS(H:H, D:D, ExternalData!$D574, E:E, ExternalData!$E574, F:F, ExternalData!$F574-1, G:G, "&gt;"&amp;ExternalData!$G574)</f>
        <v>493690</v>
      </c>
      <c r="M574" s="28">
        <f>ExternalData!$K574 + SUMIFS(I:I, D:D, ExternalData!$D574, E:E, ExternalData!$E574, F:F, ExternalData!$F574-1, G:G, "&gt;"&amp;ExternalData!$G574)</f>
        <v>2315490</v>
      </c>
    </row>
    <row r="575" spans="1:13" x14ac:dyDescent="0.25">
      <c r="A575" s="29" t="s">
        <v>9</v>
      </c>
      <c r="B575" s="30" t="s">
        <v>10</v>
      </c>
      <c r="C575" s="30" t="s">
        <v>20</v>
      </c>
      <c r="D575" s="30" t="s">
        <v>21</v>
      </c>
      <c r="E575" s="30" t="s">
        <v>13</v>
      </c>
      <c r="F575" s="30">
        <v>2018</v>
      </c>
      <c r="G575" s="30">
        <v>7</v>
      </c>
      <c r="H575" s="30">
        <v>96800</v>
      </c>
      <c r="I575" s="31">
        <v>454030</v>
      </c>
      <c r="J575" s="31">
        <f>SUMIFS(H:H, D:D, ExternalData!$D575, E:E, ExternalData!$E575, F:F, ExternalData!$F575, G:G, "&lt;="&amp;ExternalData!$G575)</f>
        <v>590490</v>
      </c>
      <c r="K575" s="32">
        <f>SUMIFS(I:I, D:D, ExternalData!$D575, E:E, ExternalData!$E575, F:F, ExternalData!$F575, G:G, "&lt;="&amp;ExternalData!$G575)</f>
        <v>2769520</v>
      </c>
      <c r="L575" s="31">
        <f>ExternalData!$J575 + SUMIFS(H:H, D:D, ExternalData!$D575, E:E, ExternalData!$E575, F:F, ExternalData!$F575-1, G:G, "&gt;"&amp;ExternalData!$G575)</f>
        <v>590490</v>
      </c>
      <c r="M575" s="33">
        <f>ExternalData!$K575 + SUMIFS(I:I, D:D, ExternalData!$D575, E:E, ExternalData!$E575, F:F, ExternalData!$F575-1, G:G, "&gt;"&amp;ExternalData!$G575)</f>
        <v>2769520</v>
      </c>
    </row>
    <row r="576" spans="1:13" x14ac:dyDescent="0.25">
      <c r="A576" s="24" t="s">
        <v>9</v>
      </c>
      <c r="B576" s="25" t="s">
        <v>10</v>
      </c>
      <c r="C576" s="25" t="s">
        <v>20</v>
      </c>
      <c r="D576" s="25" t="s">
        <v>21</v>
      </c>
      <c r="E576" s="25" t="s">
        <v>13</v>
      </c>
      <c r="F576" s="25">
        <v>2018</v>
      </c>
      <c r="G576" s="25">
        <v>8</v>
      </c>
      <c r="H576" s="25">
        <v>87010</v>
      </c>
      <c r="I576" s="26">
        <v>408050</v>
      </c>
      <c r="J576" s="26">
        <f>SUMIFS(H:H, D:D, ExternalData!$D576, E:E, ExternalData!$E576, F:F, ExternalData!$F576, G:G, "&lt;="&amp;ExternalData!$G576)</f>
        <v>677500</v>
      </c>
      <c r="K576" s="27">
        <f>SUMIFS(I:I, D:D, ExternalData!$D576, E:E, ExternalData!$E576, F:F, ExternalData!$F576, G:G, "&lt;="&amp;ExternalData!$G576)</f>
        <v>3177570</v>
      </c>
      <c r="L576" s="26">
        <f>ExternalData!$J576 + SUMIFS(H:H, D:D, ExternalData!$D576, E:E, ExternalData!$E576, F:F, ExternalData!$F576-1, G:G, "&gt;"&amp;ExternalData!$G576)</f>
        <v>677500</v>
      </c>
      <c r="M576" s="28">
        <f>ExternalData!$K576 + SUMIFS(I:I, D:D, ExternalData!$D576, E:E, ExternalData!$E576, F:F, ExternalData!$F576-1, G:G, "&gt;"&amp;ExternalData!$G576)</f>
        <v>3177570</v>
      </c>
    </row>
    <row r="577" spans="1:13" x14ac:dyDescent="0.25">
      <c r="A577" s="29" t="s">
        <v>9</v>
      </c>
      <c r="B577" s="30" t="s">
        <v>10</v>
      </c>
      <c r="C577" s="30" t="s">
        <v>20</v>
      </c>
      <c r="D577" s="30" t="s">
        <v>21</v>
      </c>
      <c r="E577" s="30" t="s">
        <v>13</v>
      </c>
      <c r="F577" s="30">
        <v>2018</v>
      </c>
      <c r="G577" s="30">
        <v>9</v>
      </c>
      <c r="H577" s="30">
        <v>81790</v>
      </c>
      <c r="I577" s="31">
        <v>383620</v>
      </c>
      <c r="J577" s="31">
        <f>SUMIFS(H:H, D:D, ExternalData!$D577, E:E, ExternalData!$E577, F:F, ExternalData!$F577, G:G, "&lt;="&amp;ExternalData!$G577)</f>
        <v>759290</v>
      </c>
      <c r="K577" s="32">
        <f>SUMIFS(I:I, D:D, ExternalData!$D577, E:E, ExternalData!$E577, F:F, ExternalData!$F577, G:G, "&lt;="&amp;ExternalData!$G577)</f>
        <v>3561190</v>
      </c>
      <c r="L577" s="31">
        <f>ExternalData!$J577 + SUMIFS(H:H, D:D, ExternalData!$D577, E:E, ExternalData!$E577, F:F, ExternalData!$F577-1, G:G, "&gt;"&amp;ExternalData!$G577)</f>
        <v>759290</v>
      </c>
      <c r="M577" s="33">
        <f>ExternalData!$K577 + SUMIFS(I:I, D:D, ExternalData!$D577, E:E, ExternalData!$E577, F:F, ExternalData!$F577-1, G:G, "&gt;"&amp;ExternalData!$G577)</f>
        <v>3561190</v>
      </c>
    </row>
    <row r="578" spans="1:13" x14ac:dyDescent="0.25">
      <c r="A578" s="24" t="s">
        <v>9</v>
      </c>
      <c r="B578" s="25" t="s">
        <v>10</v>
      </c>
      <c r="C578" s="25" t="s">
        <v>20</v>
      </c>
      <c r="D578" s="25" t="s">
        <v>21</v>
      </c>
      <c r="E578" s="25" t="s">
        <v>13</v>
      </c>
      <c r="F578" s="25">
        <v>2018</v>
      </c>
      <c r="G578" s="25">
        <v>10</v>
      </c>
      <c r="H578" s="25">
        <v>88220</v>
      </c>
      <c r="I578" s="26">
        <v>413790</v>
      </c>
      <c r="J578" s="26">
        <f>SUMIFS(H:H, D:D, ExternalData!$D578, E:E, ExternalData!$E578, F:F, ExternalData!$F578, G:G, "&lt;="&amp;ExternalData!$G578)</f>
        <v>847510</v>
      </c>
      <c r="K578" s="27">
        <f>SUMIFS(I:I, D:D, ExternalData!$D578, E:E, ExternalData!$E578, F:F, ExternalData!$F578, G:G, "&lt;="&amp;ExternalData!$G578)</f>
        <v>3974980</v>
      </c>
      <c r="L578" s="26">
        <f>ExternalData!$J578 + SUMIFS(H:H, D:D, ExternalData!$D578, E:E, ExternalData!$E578, F:F, ExternalData!$F578-1, G:G, "&gt;"&amp;ExternalData!$G578)</f>
        <v>847510</v>
      </c>
      <c r="M578" s="28">
        <f>ExternalData!$K578 + SUMIFS(I:I, D:D, ExternalData!$D578, E:E, ExternalData!$E578, F:F, ExternalData!$F578-1, G:G, "&gt;"&amp;ExternalData!$G578)</f>
        <v>3974980</v>
      </c>
    </row>
    <row r="579" spans="1:13" x14ac:dyDescent="0.25">
      <c r="A579" s="29" t="s">
        <v>9</v>
      </c>
      <c r="B579" s="30" t="s">
        <v>10</v>
      </c>
      <c r="C579" s="30" t="s">
        <v>20</v>
      </c>
      <c r="D579" s="30" t="s">
        <v>21</v>
      </c>
      <c r="E579" s="30" t="s">
        <v>13</v>
      </c>
      <c r="F579" s="30">
        <v>2018</v>
      </c>
      <c r="G579" s="30">
        <v>11</v>
      </c>
      <c r="H579" s="30">
        <v>80840</v>
      </c>
      <c r="I579" s="31">
        <v>379020</v>
      </c>
      <c r="J579" s="31">
        <f>SUMIFS(H:H, D:D, ExternalData!$D579, E:E, ExternalData!$E579, F:F, ExternalData!$F579, G:G, "&lt;="&amp;ExternalData!$G579)</f>
        <v>928350</v>
      </c>
      <c r="K579" s="32">
        <f>SUMIFS(I:I, D:D, ExternalData!$D579, E:E, ExternalData!$E579, F:F, ExternalData!$F579, G:G, "&lt;="&amp;ExternalData!$G579)</f>
        <v>4354000</v>
      </c>
      <c r="L579" s="31">
        <f>ExternalData!$J579 + SUMIFS(H:H, D:D, ExternalData!$D579, E:E, ExternalData!$E579, F:F, ExternalData!$F579-1, G:G, "&gt;"&amp;ExternalData!$G579)</f>
        <v>928350</v>
      </c>
      <c r="M579" s="33">
        <f>ExternalData!$K579 + SUMIFS(I:I, D:D, ExternalData!$D579, E:E, ExternalData!$E579, F:F, ExternalData!$F579-1, G:G, "&gt;"&amp;ExternalData!$G579)</f>
        <v>4354000</v>
      </c>
    </row>
    <row r="580" spans="1:13" x14ac:dyDescent="0.25">
      <c r="A580" s="24" t="s">
        <v>9</v>
      </c>
      <c r="B580" s="25" t="s">
        <v>10</v>
      </c>
      <c r="C580" s="25" t="s">
        <v>20</v>
      </c>
      <c r="D580" s="25" t="s">
        <v>21</v>
      </c>
      <c r="E580" s="25" t="s">
        <v>13</v>
      </c>
      <c r="F580" s="25">
        <v>2018</v>
      </c>
      <c r="G580" s="25">
        <v>12</v>
      </c>
      <c r="H580" s="25">
        <v>73550</v>
      </c>
      <c r="I580" s="26">
        <v>344950</v>
      </c>
      <c r="J580" s="26">
        <f>SUMIFS(H:H, D:D, ExternalData!$D580, E:E, ExternalData!$E580, F:F, ExternalData!$F580, G:G, "&lt;="&amp;ExternalData!$G580)</f>
        <v>1001900</v>
      </c>
      <c r="K580" s="27">
        <f>SUMIFS(I:I, D:D, ExternalData!$D580, E:E, ExternalData!$E580, F:F, ExternalData!$F580, G:G, "&lt;="&amp;ExternalData!$G580)</f>
        <v>4698950</v>
      </c>
      <c r="L580" s="26">
        <f>ExternalData!$J580 + SUMIFS(H:H, D:D, ExternalData!$D580, E:E, ExternalData!$E580, F:F, ExternalData!$F580-1, G:G, "&gt;"&amp;ExternalData!$G580)</f>
        <v>1001900</v>
      </c>
      <c r="M580" s="28">
        <f>ExternalData!$K580 + SUMIFS(I:I, D:D, ExternalData!$D580, E:E, ExternalData!$E580, F:F, ExternalData!$F580-1, G:G, "&gt;"&amp;ExternalData!$G580)</f>
        <v>4698950</v>
      </c>
    </row>
    <row r="581" spans="1:13" x14ac:dyDescent="0.25">
      <c r="A581" s="29" t="s">
        <v>9</v>
      </c>
      <c r="B581" s="30" t="s">
        <v>10</v>
      </c>
      <c r="C581" s="30" t="s">
        <v>20</v>
      </c>
      <c r="D581" s="30" t="s">
        <v>21</v>
      </c>
      <c r="E581" s="30" t="s">
        <v>13</v>
      </c>
      <c r="F581" s="30">
        <v>2019</v>
      </c>
      <c r="G581" s="30">
        <v>1</v>
      </c>
      <c r="H581" s="30">
        <v>74820</v>
      </c>
      <c r="I581" s="31">
        <v>350930</v>
      </c>
      <c r="J581" s="31">
        <f>SUMIFS(H:H, D:D, ExternalData!$D581, E:E, ExternalData!$E581, F:F, ExternalData!$F581, G:G, "&lt;="&amp;ExternalData!$G581)</f>
        <v>74820</v>
      </c>
      <c r="K581" s="32">
        <f>SUMIFS(I:I, D:D, ExternalData!$D581, E:E, ExternalData!$E581, F:F, ExternalData!$F581, G:G, "&lt;="&amp;ExternalData!$G581)</f>
        <v>350930</v>
      </c>
      <c r="L581" s="31">
        <f>ExternalData!$J581 + SUMIFS(H:H, D:D, ExternalData!$D581, E:E, ExternalData!$E581, F:F, ExternalData!$F581-1, G:G, "&gt;"&amp;ExternalData!$G581)</f>
        <v>999690</v>
      </c>
      <c r="M581" s="33">
        <f>ExternalData!$K581 + SUMIFS(I:I, D:D, ExternalData!$D581, E:E, ExternalData!$E581, F:F, ExternalData!$F581-1, G:G, "&gt;"&amp;ExternalData!$G581)</f>
        <v>4688660</v>
      </c>
    </row>
    <row r="582" spans="1:13" x14ac:dyDescent="0.25">
      <c r="A582" s="24" t="s">
        <v>9</v>
      </c>
      <c r="B582" s="25" t="s">
        <v>10</v>
      </c>
      <c r="C582" s="25" t="s">
        <v>20</v>
      </c>
      <c r="D582" s="25" t="s">
        <v>21</v>
      </c>
      <c r="E582" s="25" t="s">
        <v>13</v>
      </c>
      <c r="F582" s="25">
        <v>2019</v>
      </c>
      <c r="G582" s="25">
        <v>2</v>
      </c>
      <c r="H582" s="25">
        <v>69550</v>
      </c>
      <c r="I582" s="26">
        <v>326260</v>
      </c>
      <c r="J582" s="26">
        <f>SUMIFS(H:H, D:D, ExternalData!$D582, E:E, ExternalData!$E582, F:F, ExternalData!$F582, G:G, "&lt;="&amp;ExternalData!$G582)</f>
        <v>144370</v>
      </c>
      <c r="K582" s="27">
        <f>SUMIFS(I:I, D:D, ExternalData!$D582, E:E, ExternalData!$E582, F:F, ExternalData!$F582, G:G, "&lt;="&amp;ExternalData!$G582)</f>
        <v>677190</v>
      </c>
      <c r="L582" s="26">
        <f>ExternalData!$J582 + SUMIFS(H:H, D:D, ExternalData!$D582, E:E, ExternalData!$E582, F:F, ExternalData!$F582-1, G:G, "&gt;"&amp;ExternalData!$G582)</f>
        <v>1012040</v>
      </c>
      <c r="M582" s="28">
        <f>ExternalData!$K582 + SUMIFS(I:I, D:D, ExternalData!$D582, E:E, ExternalData!$E582, F:F, ExternalData!$F582-1, G:G, "&gt;"&amp;ExternalData!$G582)</f>
        <v>4746640</v>
      </c>
    </row>
    <row r="583" spans="1:13" x14ac:dyDescent="0.25">
      <c r="A583" s="29" t="s">
        <v>9</v>
      </c>
      <c r="B583" s="30" t="s">
        <v>10</v>
      </c>
      <c r="C583" s="30" t="s">
        <v>20</v>
      </c>
      <c r="D583" s="30" t="s">
        <v>21</v>
      </c>
      <c r="E583" s="30" t="s">
        <v>13</v>
      </c>
      <c r="F583" s="30">
        <v>2019</v>
      </c>
      <c r="G583" s="30">
        <v>3</v>
      </c>
      <c r="H583" s="30">
        <v>70860</v>
      </c>
      <c r="I583" s="31">
        <v>332540</v>
      </c>
      <c r="J583" s="31">
        <f>SUMIFS(H:H, D:D, ExternalData!$D583, E:E, ExternalData!$E583, F:F, ExternalData!$F583, G:G, "&lt;="&amp;ExternalData!$G583)</f>
        <v>215230</v>
      </c>
      <c r="K583" s="32">
        <f>SUMIFS(I:I, D:D, ExternalData!$D583, E:E, ExternalData!$E583, F:F, ExternalData!$F583, G:G, "&lt;="&amp;ExternalData!$G583)</f>
        <v>1009730</v>
      </c>
      <c r="L583" s="31">
        <f>ExternalData!$J583 + SUMIFS(H:H, D:D, ExternalData!$D583, E:E, ExternalData!$E583, F:F, ExternalData!$F583-1, G:G, "&gt;"&amp;ExternalData!$G583)</f>
        <v>990470</v>
      </c>
      <c r="M583" s="33">
        <f>ExternalData!$K583 + SUMIFS(I:I, D:D, ExternalData!$D583, E:E, ExternalData!$E583, F:F, ExternalData!$F583-1, G:G, "&gt;"&amp;ExternalData!$G583)</f>
        <v>4645680</v>
      </c>
    </row>
    <row r="584" spans="1:13" x14ac:dyDescent="0.25">
      <c r="A584" s="24" t="s">
        <v>9</v>
      </c>
      <c r="B584" s="25" t="s">
        <v>10</v>
      </c>
      <c r="C584" s="25" t="s">
        <v>20</v>
      </c>
      <c r="D584" s="25" t="s">
        <v>21</v>
      </c>
      <c r="E584" s="25" t="s">
        <v>13</v>
      </c>
      <c r="F584" s="25">
        <v>2019</v>
      </c>
      <c r="G584" s="25">
        <v>4</v>
      </c>
      <c r="H584" s="25">
        <v>69940</v>
      </c>
      <c r="I584" s="26">
        <v>328370</v>
      </c>
      <c r="J584" s="26">
        <f>SUMIFS(H:H, D:D, ExternalData!$D584, E:E, ExternalData!$E584, F:F, ExternalData!$F584, G:G, "&lt;="&amp;ExternalData!$G584)</f>
        <v>285170</v>
      </c>
      <c r="K584" s="27">
        <f>SUMIFS(I:I, D:D, ExternalData!$D584, E:E, ExternalData!$E584, F:F, ExternalData!$F584, G:G, "&lt;="&amp;ExternalData!$G584)</f>
        <v>1338100</v>
      </c>
      <c r="L584" s="26">
        <f>ExternalData!$J584 + SUMIFS(H:H, D:D, ExternalData!$D584, E:E, ExternalData!$E584, F:F, ExternalData!$F584-1, G:G, "&gt;"&amp;ExternalData!$G584)</f>
        <v>973560</v>
      </c>
      <c r="M584" s="28">
        <f>ExternalData!$K584 + SUMIFS(I:I, D:D, ExternalData!$D584, E:E, ExternalData!$E584, F:F, ExternalData!$F584-1, G:G, "&gt;"&amp;ExternalData!$G584)</f>
        <v>4566710</v>
      </c>
    </row>
    <row r="585" spans="1:13" x14ac:dyDescent="0.25">
      <c r="A585" s="29" t="s">
        <v>9</v>
      </c>
      <c r="B585" s="30" t="s">
        <v>10</v>
      </c>
      <c r="C585" s="30" t="s">
        <v>20</v>
      </c>
      <c r="D585" s="30" t="s">
        <v>21</v>
      </c>
      <c r="E585" s="30" t="s">
        <v>13</v>
      </c>
      <c r="F585" s="30">
        <v>2019</v>
      </c>
      <c r="G585" s="30">
        <v>5</v>
      </c>
      <c r="H585" s="30">
        <v>81090</v>
      </c>
      <c r="I585" s="31">
        <v>381770</v>
      </c>
      <c r="J585" s="31">
        <f>SUMIFS(H:H, D:D, ExternalData!$D585, E:E, ExternalData!$E585, F:F, ExternalData!$F585, G:G, "&lt;="&amp;ExternalData!$G585)</f>
        <v>366260</v>
      </c>
      <c r="K585" s="32">
        <f>SUMIFS(I:I, D:D, ExternalData!$D585, E:E, ExternalData!$E585, F:F, ExternalData!$F585, G:G, "&lt;="&amp;ExternalData!$G585)</f>
        <v>1719870</v>
      </c>
      <c r="L585" s="31">
        <f>ExternalData!$J585 + SUMIFS(H:H, D:D, ExternalData!$D585, E:E, ExternalData!$E585, F:F, ExternalData!$F585-1, G:G, "&gt;"&amp;ExternalData!$G585)</f>
        <v>969980</v>
      </c>
      <c r="M585" s="33">
        <f>ExternalData!$K585 + SUMIFS(I:I, D:D, ExternalData!$D585, E:E, ExternalData!$E585, F:F, ExternalData!$F585-1, G:G, "&gt;"&amp;ExternalData!$G585)</f>
        <v>4551360</v>
      </c>
    </row>
    <row r="586" spans="1:13" x14ac:dyDescent="0.25">
      <c r="A586" s="24" t="s">
        <v>9</v>
      </c>
      <c r="B586" s="25" t="s">
        <v>10</v>
      </c>
      <c r="C586" s="25" t="s">
        <v>20</v>
      </c>
      <c r="D586" s="25" t="s">
        <v>21</v>
      </c>
      <c r="E586" s="25" t="s">
        <v>13</v>
      </c>
      <c r="F586" s="25">
        <v>2019</v>
      </c>
      <c r="G586" s="25">
        <v>6</v>
      </c>
      <c r="H586" s="25">
        <v>82120</v>
      </c>
      <c r="I586" s="26">
        <v>391660</v>
      </c>
      <c r="J586" s="26">
        <f>SUMIFS(H:H, D:D, ExternalData!$D586, E:E, ExternalData!$E586, F:F, ExternalData!$F586, G:G, "&lt;="&amp;ExternalData!$G586)</f>
        <v>448380</v>
      </c>
      <c r="K586" s="27">
        <f>SUMIFS(I:I, D:D, ExternalData!$D586, E:E, ExternalData!$E586, F:F, ExternalData!$F586, G:G, "&lt;="&amp;ExternalData!$G586)</f>
        <v>2111530</v>
      </c>
      <c r="L586" s="26">
        <f>ExternalData!$J586 + SUMIFS(H:H, D:D, ExternalData!$D586, E:E, ExternalData!$E586, F:F, ExternalData!$F586-1, G:G, "&gt;"&amp;ExternalData!$G586)</f>
        <v>956590</v>
      </c>
      <c r="M586" s="28">
        <f>ExternalData!$K586 + SUMIFS(I:I, D:D, ExternalData!$D586, E:E, ExternalData!$E586, F:F, ExternalData!$F586-1, G:G, "&gt;"&amp;ExternalData!$G586)</f>
        <v>4494990</v>
      </c>
    </row>
    <row r="587" spans="1:13" x14ac:dyDescent="0.25">
      <c r="A587" s="29" t="s">
        <v>9</v>
      </c>
      <c r="B587" s="30" t="s">
        <v>10</v>
      </c>
      <c r="C587" s="30" t="s">
        <v>20</v>
      </c>
      <c r="D587" s="30" t="s">
        <v>21</v>
      </c>
      <c r="E587" s="30" t="s">
        <v>13</v>
      </c>
      <c r="F587" s="30">
        <v>2019</v>
      </c>
      <c r="G587" s="30">
        <v>7</v>
      </c>
      <c r="H587" s="30">
        <v>66910</v>
      </c>
      <c r="I587" s="31">
        <v>320120</v>
      </c>
      <c r="J587" s="31">
        <f>SUMIFS(H:H, D:D, ExternalData!$D587, E:E, ExternalData!$E587, F:F, ExternalData!$F587, G:G, "&lt;="&amp;ExternalData!$G587)</f>
        <v>515290</v>
      </c>
      <c r="K587" s="32">
        <f>SUMIFS(I:I, D:D, ExternalData!$D587, E:E, ExternalData!$E587, F:F, ExternalData!$F587, G:G, "&lt;="&amp;ExternalData!$G587)</f>
        <v>2431650</v>
      </c>
      <c r="L587" s="31">
        <f>ExternalData!$J587 + SUMIFS(H:H, D:D, ExternalData!$D587, E:E, ExternalData!$E587, F:F, ExternalData!$F587-1, G:G, "&gt;"&amp;ExternalData!$G587)</f>
        <v>926700</v>
      </c>
      <c r="M587" s="33">
        <f>ExternalData!$K587 + SUMIFS(I:I, D:D, ExternalData!$D587, E:E, ExternalData!$E587, F:F, ExternalData!$F587-1, G:G, "&gt;"&amp;ExternalData!$G587)</f>
        <v>4361080</v>
      </c>
    </row>
    <row r="588" spans="1:13" x14ac:dyDescent="0.25">
      <c r="A588" s="24" t="s">
        <v>9</v>
      </c>
      <c r="B588" s="25" t="s">
        <v>10</v>
      </c>
      <c r="C588" s="25" t="s">
        <v>20</v>
      </c>
      <c r="D588" s="25" t="s">
        <v>21</v>
      </c>
      <c r="E588" s="25" t="s">
        <v>13</v>
      </c>
      <c r="F588" s="25">
        <v>2019</v>
      </c>
      <c r="G588" s="25">
        <v>8</v>
      </c>
      <c r="H588" s="25">
        <v>76890</v>
      </c>
      <c r="I588" s="26">
        <v>367190</v>
      </c>
      <c r="J588" s="26">
        <f>SUMIFS(H:H, D:D, ExternalData!$D588, E:E, ExternalData!$E588, F:F, ExternalData!$F588, G:G, "&lt;="&amp;ExternalData!$G588)</f>
        <v>592180</v>
      </c>
      <c r="K588" s="27">
        <f>SUMIFS(I:I, D:D, ExternalData!$D588, E:E, ExternalData!$E588, F:F, ExternalData!$F588, G:G, "&lt;="&amp;ExternalData!$G588)</f>
        <v>2798840</v>
      </c>
      <c r="L588" s="26">
        <f>ExternalData!$J588 + SUMIFS(H:H, D:D, ExternalData!$D588, E:E, ExternalData!$E588, F:F, ExternalData!$F588-1, G:G, "&gt;"&amp;ExternalData!$G588)</f>
        <v>916580</v>
      </c>
      <c r="M588" s="28">
        <f>ExternalData!$K588 + SUMIFS(I:I, D:D, ExternalData!$D588, E:E, ExternalData!$E588, F:F, ExternalData!$F588-1, G:G, "&gt;"&amp;ExternalData!$G588)</f>
        <v>4320220</v>
      </c>
    </row>
    <row r="589" spans="1:13" x14ac:dyDescent="0.25">
      <c r="A589" s="29" t="s">
        <v>9</v>
      </c>
      <c r="B589" s="30" t="s">
        <v>10</v>
      </c>
      <c r="C589" s="30" t="s">
        <v>20</v>
      </c>
      <c r="D589" s="30" t="s">
        <v>21</v>
      </c>
      <c r="E589" s="30" t="s">
        <v>13</v>
      </c>
      <c r="F589" s="30">
        <v>2019</v>
      </c>
      <c r="G589" s="30">
        <v>9</v>
      </c>
      <c r="H589" s="30">
        <v>83770</v>
      </c>
      <c r="I589" s="31">
        <v>401210</v>
      </c>
      <c r="J589" s="31">
        <f>SUMIFS(H:H, D:D, ExternalData!$D589, E:E, ExternalData!$E589, F:F, ExternalData!$F589, G:G, "&lt;="&amp;ExternalData!$G589)</f>
        <v>675950</v>
      </c>
      <c r="K589" s="32">
        <f>SUMIFS(I:I, D:D, ExternalData!$D589, E:E, ExternalData!$E589, F:F, ExternalData!$F589, G:G, "&lt;="&amp;ExternalData!$G589)</f>
        <v>3200050</v>
      </c>
      <c r="L589" s="31">
        <f>ExternalData!$J589 + SUMIFS(H:H, D:D, ExternalData!$D589, E:E, ExternalData!$E589, F:F, ExternalData!$F589-1, G:G, "&gt;"&amp;ExternalData!$G589)</f>
        <v>918560</v>
      </c>
      <c r="M589" s="33">
        <f>ExternalData!$K589 + SUMIFS(I:I, D:D, ExternalData!$D589, E:E, ExternalData!$E589, F:F, ExternalData!$F589-1, G:G, "&gt;"&amp;ExternalData!$G589)</f>
        <v>4337810</v>
      </c>
    </row>
    <row r="590" spans="1:13" x14ac:dyDescent="0.25">
      <c r="A590" s="24" t="s">
        <v>9</v>
      </c>
      <c r="B590" s="25" t="s">
        <v>10</v>
      </c>
      <c r="C590" s="25" t="s">
        <v>20</v>
      </c>
      <c r="D590" s="25" t="s">
        <v>21</v>
      </c>
      <c r="E590" s="25" t="s">
        <v>13</v>
      </c>
      <c r="F590" s="25">
        <v>2019</v>
      </c>
      <c r="G590" s="25">
        <v>10</v>
      </c>
      <c r="H590" s="25">
        <v>87180</v>
      </c>
      <c r="I590" s="26">
        <v>418730</v>
      </c>
      <c r="J590" s="26">
        <f>SUMIFS(H:H, D:D, ExternalData!$D590, E:E, ExternalData!$E590, F:F, ExternalData!$F590, G:G, "&lt;="&amp;ExternalData!$G590)</f>
        <v>763130</v>
      </c>
      <c r="K590" s="27">
        <f>SUMIFS(I:I, D:D, ExternalData!$D590, E:E, ExternalData!$E590, F:F, ExternalData!$F590, G:G, "&lt;="&amp;ExternalData!$G590)</f>
        <v>3618780</v>
      </c>
      <c r="L590" s="26">
        <f>ExternalData!$J590 + SUMIFS(H:H, D:D, ExternalData!$D590, E:E, ExternalData!$E590, F:F, ExternalData!$F590-1, G:G, "&gt;"&amp;ExternalData!$G590)</f>
        <v>917520</v>
      </c>
      <c r="M590" s="28">
        <f>ExternalData!$K590 + SUMIFS(I:I, D:D, ExternalData!$D590, E:E, ExternalData!$E590, F:F, ExternalData!$F590-1, G:G, "&gt;"&amp;ExternalData!$G590)</f>
        <v>4342750</v>
      </c>
    </row>
    <row r="591" spans="1:13" x14ac:dyDescent="0.25">
      <c r="A591" s="29" t="s">
        <v>9</v>
      </c>
      <c r="B591" s="30" t="s">
        <v>10</v>
      </c>
      <c r="C591" s="30" t="s">
        <v>20</v>
      </c>
      <c r="D591" s="30" t="s">
        <v>21</v>
      </c>
      <c r="E591" s="30" t="s">
        <v>13</v>
      </c>
      <c r="F591" s="30">
        <v>2019</v>
      </c>
      <c r="G591" s="30">
        <v>11</v>
      </c>
      <c r="H591" s="30">
        <v>76740</v>
      </c>
      <c r="I591" s="31">
        <v>367930</v>
      </c>
      <c r="J591" s="31">
        <f>SUMIFS(H:H, D:D, ExternalData!$D591, E:E, ExternalData!$E591, F:F, ExternalData!$F591, G:G, "&lt;="&amp;ExternalData!$G591)</f>
        <v>839870</v>
      </c>
      <c r="K591" s="32">
        <f>SUMIFS(I:I, D:D, ExternalData!$D591, E:E, ExternalData!$E591, F:F, ExternalData!$F591, G:G, "&lt;="&amp;ExternalData!$G591)</f>
        <v>3986710</v>
      </c>
      <c r="L591" s="31">
        <f>ExternalData!$J591 + SUMIFS(H:H, D:D, ExternalData!$D591, E:E, ExternalData!$E591, F:F, ExternalData!$F591-1, G:G, "&gt;"&amp;ExternalData!$G591)</f>
        <v>913420</v>
      </c>
      <c r="M591" s="33">
        <f>ExternalData!$K591 + SUMIFS(I:I, D:D, ExternalData!$D591, E:E, ExternalData!$E591, F:F, ExternalData!$F591-1, G:G, "&gt;"&amp;ExternalData!$G591)</f>
        <v>4331660</v>
      </c>
    </row>
    <row r="592" spans="1:13" x14ac:dyDescent="0.25">
      <c r="A592" s="24" t="s">
        <v>9</v>
      </c>
      <c r="B592" s="25" t="s">
        <v>10</v>
      </c>
      <c r="C592" s="25" t="s">
        <v>20</v>
      </c>
      <c r="D592" s="25" t="s">
        <v>21</v>
      </c>
      <c r="E592" s="25" t="s">
        <v>13</v>
      </c>
      <c r="F592" s="25">
        <v>2019</v>
      </c>
      <c r="G592" s="25">
        <v>12</v>
      </c>
      <c r="H592" s="25">
        <v>74430</v>
      </c>
      <c r="I592" s="26">
        <v>356680</v>
      </c>
      <c r="J592" s="26">
        <f>SUMIFS(H:H, D:D, ExternalData!$D592, E:E, ExternalData!$E592, F:F, ExternalData!$F592, G:G, "&lt;="&amp;ExternalData!$G592)</f>
        <v>914300</v>
      </c>
      <c r="K592" s="27">
        <f>SUMIFS(I:I, D:D, ExternalData!$D592, E:E, ExternalData!$E592, F:F, ExternalData!$F592, G:G, "&lt;="&amp;ExternalData!$G592)</f>
        <v>4343390</v>
      </c>
      <c r="L592" s="26">
        <f>ExternalData!$J592 + SUMIFS(H:H, D:D, ExternalData!$D592, E:E, ExternalData!$E592, F:F, ExternalData!$F592-1, G:G, "&gt;"&amp;ExternalData!$G592)</f>
        <v>914300</v>
      </c>
      <c r="M592" s="28">
        <f>ExternalData!$K592 + SUMIFS(I:I, D:D, ExternalData!$D592, E:E, ExternalData!$E592, F:F, ExternalData!$F592-1, G:G, "&gt;"&amp;ExternalData!$G592)</f>
        <v>4343390</v>
      </c>
    </row>
    <row r="593" spans="1:13" x14ac:dyDescent="0.25">
      <c r="A593" s="29" t="s">
        <v>9</v>
      </c>
      <c r="B593" s="30" t="s">
        <v>10</v>
      </c>
      <c r="C593" s="30" t="s">
        <v>20</v>
      </c>
      <c r="D593" s="30" t="s">
        <v>21</v>
      </c>
      <c r="E593" s="30" t="s">
        <v>13</v>
      </c>
      <c r="F593" s="30">
        <v>2020</v>
      </c>
      <c r="G593" s="30">
        <v>1</v>
      </c>
      <c r="H593" s="30">
        <v>79390</v>
      </c>
      <c r="I593" s="31">
        <v>380210</v>
      </c>
      <c r="J593" s="31">
        <f>SUMIFS(H:H, D:D, ExternalData!$D593, E:E, ExternalData!$E593, F:F, ExternalData!$F593, G:G, "&lt;="&amp;ExternalData!$G593)</f>
        <v>79390</v>
      </c>
      <c r="K593" s="32">
        <f>SUMIFS(I:I, D:D, ExternalData!$D593, E:E, ExternalData!$E593, F:F, ExternalData!$F593, G:G, "&lt;="&amp;ExternalData!$G593)</f>
        <v>380210</v>
      </c>
      <c r="L593" s="31">
        <f>ExternalData!$J593 + SUMIFS(H:H, D:D, ExternalData!$D593, E:E, ExternalData!$E593, F:F, ExternalData!$F593-1, G:G, "&gt;"&amp;ExternalData!$G593)</f>
        <v>918870</v>
      </c>
      <c r="M593" s="33">
        <f>ExternalData!$K593 + SUMIFS(I:I, D:D, ExternalData!$D593, E:E, ExternalData!$E593, F:F, ExternalData!$F593-1, G:G, "&gt;"&amp;ExternalData!$G593)</f>
        <v>4372670</v>
      </c>
    </row>
    <row r="594" spans="1:13" x14ac:dyDescent="0.25">
      <c r="A594" s="24" t="s">
        <v>9</v>
      </c>
      <c r="B594" s="25" t="s">
        <v>10</v>
      </c>
      <c r="C594" s="25" t="s">
        <v>20</v>
      </c>
      <c r="D594" s="25" t="s">
        <v>21</v>
      </c>
      <c r="E594" s="25" t="s">
        <v>13</v>
      </c>
      <c r="F594" s="25">
        <v>2020</v>
      </c>
      <c r="G594" s="25">
        <v>2</v>
      </c>
      <c r="H594" s="25">
        <v>72640</v>
      </c>
      <c r="I594" s="26">
        <v>347270</v>
      </c>
      <c r="J594" s="26">
        <f>SUMIFS(H:H, D:D, ExternalData!$D594, E:E, ExternalData!$E594, F:F, ExternalData!$F594, G:G, "&lt;="&amp;ExternalData!$G594)</f>
        <v>152030</v>
      </c>
      <c r="K594" s="27">
        <f>SUMIFS(I:I, D:D, ExternalData!$D594, E:E, ExternalData!$E594, F:F, ExternalData!$F594, G:G, "&lt;="&amp;ExternalData!$G594)</f>
        <v>727480</v>
      </c>
      <c r="L594" s="26">
        <f>ExternalData!$J594 + SUMIFS(H:H, D:D, ExternalData!$D594, E:E, ExternalData!$E594, F:F, ExternalData!$F594-1, G:G, "&gt;"&amp;ExternalData!$G594)</f>
        <v>921960</v>
      </c>
      <c r="M594" s="28">
        <f>ExternalData!$K594 + SUMIFS(I:I, D:D, ExternalData!$D594, E:E, ExternalData!$E594, F:F, ExternalData!$F594-1, G:G, "&gt;"&amp;ExternalData!$G594)</f>
        <v>4393680</v>
      </c>
    </row>
    <row r="595" spans="1:13" x14ac:dyDescent="0.25">
      <c r="A595" s="29" t="s">
        <v>9</v>
      </c>
      <c r="B595" s="30" t="s">
        <v>10</v>
      </c>
      <c r="C595" s="30" t="s">
        <v>20</v>
      </c>
      <c r="D595" s="30" t="s">
        <v>21</v>
      </c>
      <c r="E595" s="30" t="s">
        <v>13</v>
      </c>
      <c r="F595" s="30">
        <v>2020</v>
      </c>
      <c r="G595" s="30">
        <v>3</v>
      </c>
      <c r="H595" s="30">
        <v>100770</v>
      </c>
      <c r="I595" s="31">
        <v>480650</v>
      </c>
      <c r="J595" s="31">
        <f>SUMIFS(H:H, D:D, ExternalData!$D595, E:E, ExternalData!$E595, F:F, ExternalData!$F595, G:G, "&lt;="&amp;ExternalData!$G595)</f>
        <v>252800</v>
      </c>
      <c r="K595" s="32">
        <f>SUMIFS(I:I, D:D, ExternalData!$D595, E:E, ExternalData!$E595, F:F, ExternalData!$F595, G:G, "&lt;="&amp;ExternalData!$G595)</f>
        <v>1208130</v>
      </c>
      <c r="L595" s="31">
        <f>ExternalData!$J595 + SUMIFS(H:H, D:D, ExternalData!$D595, E:E, ExternalData!$E595, F:F, ExternalData!$F595-1, G:G, "&gt;"&amp;ExternalData!$G595)</f>
        <v>951870</v>
      </c>
      <c r="M595" s="33">
        <f>ExternalData!$K595 + SUMIFS(I:I, D:D, ExternalData!$D595, E:E, ExternalData!$E595, F:F, ExternalData!$F595-1, G:G, "&gt;"&amp;ExternalData!$G595)</f>
        <v>4541790</v>
      </c>
    </row>
    <row r="596" spans="1:13" x14ac:dyDescent="0.25">
      <c r="A596" s="24" t="s">
        <v>9</v>
      </c>
      <c r="B596" s="25" t="s">
        <v>10</v>
      </c>
      <c r="C596" s="25" t="s">
        <v>20</v>
      </c>
      <c r="D596" s="25" t="s">
        <v>21</v>
      </c>
      <c r="E596" s="25" t="s">
        <v>13</v>
      </c>
      <c r="F596" s="25">
        <v>2020</v>
      </c>
      <c r="G596" s="25">
        <v>4</v>
      </c>
      <c r="H596" s="25">
        <v>96500</v>
      </c>
      <c r="I596" s="26">
        <v>461730</v>
      </c>
      <c r="J596" s="26">
        <f>SUMIFS(H:H, D:D, ExternalData!$D596, E:E, ExternalData!$E596, F:F, ExternalData!$F596, G:G, "&lt;="&amp;ExternalData!$G596)</f>
        <v>349300</v>
      </c>
      <c r="K596" s="27">
        <f>SUMIFS(I:I, D:D, ExternalData!$D596, E:E, ExternalData!$E596, F:F, ExternalData!$F596, G:G, "&lt;="&amp;ExternalData!$G596)</f>
        <v>1669860</v>
      </c>
      <c r="L596" s="26">
        <f>ExternalData!$J596 + SUMIFS(H:H, D:D, ExternalData!$D596, E:E, ExternalData!$E596, F:F, ExternalData!$F596-1, G:G, "&gt;"&amp;ExternalData!$G596)</f>
        <v>978430</v>
      </c>
      <c r="M596" s="28">
        <f>ExternalData!$K596 + SUMIFS(I:I, D:D, ExternalData!$D596, E:E, ExternalData!$E596, F:F, ExternalData!$F596-1, G:G, "&gt;"&amp;ExternalData!$G596)</f>
        <v>4675150</v>
      </c>
    </row>
    <row r="597" spans="1:13" x14ac:dyDescent="0.25">
      <c r="A597" s="29" t="s">
        <v>9</v>
      </c>
      <c r="B597" s="30" t="s">
        <v>10</v>
      </c>
      <c r="C597" s="30" t="s">
        <v>20</v>
      </c>
      <c r="D597" s="30" t="s">
        <v>21</v>
      </c>
      <c r="E597" s="30" t="s">
        <v>13</v>
      </c>
      <c r="F597" s="30">
        <v>2020</v>
      </c>
      <c r="G597" s="30">
        <v>5</v>
      </c>
      <c r="H597" s="30">
        <v>70630</v>
      </c>
      <c r="I597" s="31">
        <v>338210</v>
      </c>
      <c r="J597" s="31">
        <f>SUMIFS(H:H, D:D, ExternalData!$D597, E:E, ExternalData!$E597, F:F, ExternalData!$F597, G:G, "&lt;="&amp;ExternalData!$G597)</f>
        <v>419930</v>
      </c>
      <c r="K597" s="32">
        <f>SUMIFS(I:I, D:D, ExternalData!$D597, E:E, ExternalData!$E597, F:F, ExternalData!$F597, G:G, "&lt;="&amp;ExternalData!$G597)</f>
        <v>2008070</v>
      </c>
      <c r="L597" s="31">
        <f>ExternalData!$J597 + SUMIFS(H:H, D:D, ExternalData!$D597, E:E, ExternalData!$E597, F:F, ExternalData!$F597-1, G:G, "&gt;"&amp;ExternalData!$G597)</f>
        <v>967970</v>
      </c>
      <c r="M597" s="33">
        <f>ExternalData!$K597 + SUMIFS(I:I, D:D, ExternalData!$D597, E:E, ExternalData!$E597, F:F, ExternalData!$F597-1, G:G, "&gt;"&amp;ExternalData!$G597)</f>
        <v>4631590</v>
      </c>
    </row>
    <row r="598" spans="1:13" x14ac:dyDescent="0.25">
      <c r="A598" s="24" t="s">
        <v>9</v>
      </c>
      <c r="B598" s="25" t="s">
        <v>10</v>
      </c>
      <c r="C598" s="25" t="s">
        <v>20</v>
      </c>
      <c r="D598" s="25" t="s">
        <v>21</v>
      </c>
      <c r="E598" s="25" t="s">
        <v>13</v>
      </c>
      <c r="F598" s="25">
        <v>2020</v>
      </c>
      <c r="G598" s="25">
        <v>6</v>
      </c>
      <c r="H598" s="25">
        <v>79160</v>
      </c>
      <c r="I598" s="26">
        <v>378370</v>
      </c>
      <c r="J598" s="26">
        <f>SUMIFS(H:H, D:D, ExternalData!$D598, E:E, ExternalData!$E598, F:F, ExternalData!$F598, G:G, "&lt;="&amp;ExternalData!$G598)</f>
        <v>499090</v>
      </c>
      <c r="K598" s="27">
        <f>SUMIFS(I:I, D:D, ExternalData!$D598, E:E, ExternalData!$E598, F:F, ExternalData!$F598, G:G, "&lt;="&amp;ExternalData!$G598)</f>
        <v>2386440</v>
      </c>
      <c r="L598" s="26">
        <f>ExternalData!$J598 + SUMIFS(H:H, D:D, ExternalData!$D598, E:E, ExternalData!$E598, F:F, ExternalData!$F598-1, G:G, "&gt;"&amp;ExternalData!$G598)</f>
        <v>965010</v>
      </c>
      <c r="M598" s="28">
        <f>ExternalData!$K598 + SUMIFS(I:I, D:D, ExternalData!$D598, E:E, ExternalData!$E598, F:F, ExternalData!$F598-1, G:G, "&gt;"&amp;ExternalData!$G598)</f>
        <v>4618300</v>
      </c>
    </row>
    <row r="599" spans="1:13" x14ac:dyDescent="0.25">
      <c r="A599" s="29" t="s">
        <v>9</v>
      </c>
      <c r="B599" s="30" t="s">
        <v>10</v>
      </c>
      <c r="C599" s="30" t="s">
        <v>20</v>
      </c>
      <c r="D599" s="30" t="s">
        <v>21</v>
      </c>
      <c r="E599" s="30" t="s">
        <v>13</v>
      </c>
      <c r="F599" s="30">
        <v>2020</v>
      </c>
      <c r="G599" s="30">
        <v>7</v>
      </c>
      <c r="H599" s="30">
        <v>87970</v>
      </c>
      <c r="I599" s="31">
        <v>434020</v>
      </c>
      <c r="J599" s="31">
        <f>SUMIFS(H:H, D:D, ExternalData!$D599, E:E, ExternalData!$E599, F:F, ExternalData!$F599, G:G, "&lt;="&amp;ExternalData!$G599)</f>
        <v>587060</v>
      </c>
      <c r="K599" s="32">
        <f>SUMIFS(I:I, D:D, ExternalData!$D599, E:E, ExternalData!$E599, F:F, ExternalData!$F599, G:G, "&lt;="&amp;ExternalData!$G599)</f>
        <v>2820460</v>
      </c>
      <c r="L599" s="31">
        <f>ExternalData!$J599 + SUMIFS(H:H, D:D, ExternalData!$D599, E:E, ExternalData!$E599, F:F, ExternalData!$F599-1, G:G, "&gt;"&amp;ExternalData!$G599)</f>
        <v>986070</v>
      </c>
      <c r="M599" s="33">
        <f>ExternalData!$K599 + SUMIFS(I:I, D:D, ExternalData!$D599, E:E, ExternalData!$E599, F:F, ExternalData!$F599-1, G:G, "&gt;"&amp;ExternalData!$G599)</f>
        <v>4732200</v>
      </c>
    </row>
    <row r="600" spans="1:13" x14ac:dyDescent="0.25">
      <c r="A600" s="24" t="s">
        <v>9</v>
      </c>
      <c r="B600" s="25" t="s">
        <v>10</v>
      </c>
      <c r="C600" s="25" t="s">
        <v>20</v>
      </c>
      <c r="D600" s="25" t="s">
        <v>21</v>
      </c>
      <c r="E600" s="25" t="s">
        <v>13</v>
      </c>
      <c r="F600" s="25">
        <v>2020</v>
      </c>
      <c r="G600" s="25">
        <v>8</v>
      </c>
      <c r="H600" s="25">
        <v>72510</v>
      </c>
      <c r="I600" s="26">
        <v>361400</v>
      </c>
      <c r="J600" s="26">
        <f>SUMIFS(H:H, D:D, ExternalData!$D600, E:E, ExternalData!$E600, F:F, ExternalData!$F600, G:G, "&lt;="&amp;ExternalData!$G600)</f>
        <v>659570</v>
      </c>
      <c r="K600" s="27">
        <f>SUMIFS(I:I, D:D, ExternalData!$D600, E:E, ExternalData!$E600, F:F, ExternalData!$F600, G:G, "&lt;="&amp;ExternalData!$G600)</f>
        <v>3181860</v>
      </c>
      <c r="L600" s="26">
        <f>ExternalData!$J600 + SUMIFS(H:H, D:D, ExternalData!$D600, E:E, ExternalData!$E600, F:F, ExternalData!$F600-1, G:G, "&gt;"&amp;ExternalData!$G600)</f>
        <v>981690</v>
      </c>
      <c r="M600" s="28">
        <f>ExternalData!$K600 + SUMIFS(I:I, D:D, ExternalData!$D600, E:E, ExternalData!$E600, F:F, ExternalData!$F600-1, G:G, "&gt;"&amp;ExternalData!$G600)</f>
        <v>4726410</v>
      </c>
    </row>
    <row r="601" spans="1:13" x14ac:dyDescent="0.25">
      <c r="A601" s="29" t="s">
        <v>9</v>
      </c>
      <c r="B601" s="30" t="s">
        <v>10</v>
      </c>
      <c r="C601" s="30" t="s">
        <v>20</v>
      </c>
      <c r="D601" s="30" t="s">
        <v>21</v>
      </c>
      <c r="E601" s="30" t="s">
        <v>13</v>
      </c>
      <c r="F601" s="30">
        <v>2020</v>
      </c>
      <c r="G601" s="30">
        <v>9</v>
      </c>
      <c r="H601" s="30">
        <v>75840</v>
      </c>
      <c r="I601" s="31">
        <v>377420</v>
      </c>
      <c r="J601" s="31">
        <f>SUMIFS(H:H, D:D, ExternalData!$D601, E:E, ExternalData!$E601, F:F, ExternalData!$F601, G:G, "&lt;="&amp;ExternalData!$G601)</f>
        <v>735410</v>
      </c>
      <c r="K601" s="32">
        <f>SUMIFS(I:I, D:D, ExternalData!$D601, E:E, ExternalData!$E601, F:F, ExternalData!$F601, G:G, "&lt;="&amp;ExternalData!$G601)</f>
        <v>3559280</v>
      </c>
      <c r="L601" s="31">
        <f>ExternalData!$J601 + SUMIFS(H:H, D:D, ExternalData!$D601, E:E, ExternalData!$E601, F:F, ExternalData!$F601-1, G:G, "&gt;"&amp;ExternalData!$G601)</f>
        <v>973760</v>
      </c>
      <c r="M601" s="33">
        <f>ExternalData!$K601 + SUMIFS(I:I, D:D, ExternalData!$D601, E:E, ExternalData!$E601, F:F, ExternalData!$F601-1, G:G, "&gt;"&amp;ExternalData!$G601)</f>
        <v>4702620</v>
      </c>
    </row>
    <row r="602" spans="1:13" x14ac:dyDescent="0.25">
      <c r="A602" s="24" t="s">
        <v>9</v>
      </c>
      <c r="B602" s="25" t="s">
        <v>10</v>
      </c>
      <c r="C602" s="25" t="s">
        <v>20</v>
      </c>
      <c r="D602" s="25" t="s">
        <v>21</v>
      </c>
      <c r="E602" s="25" t="s">
        <v>13</v>
      </c>
      <c r="F602" s="25">
        <v>2020</v>
      </c>
      <c r="G602" s="25">
        <v>10</v>
      </c>
      <c r="H602" s="25">
        <v>82070</v>
      </c>
      <c r="I602" s="26">
        <v>410740</v>
      </c>
      <c r="J602" s="26">
        <f>SUMIFS(H:H, D:D, ExternalData!$D602, E:E, ExternalData!$E602, F:F, ExternalData!$F602, G:G, "&lt;="&amp;ExternalData!$G602)</f>
        <v>817480</v>
      </c>
      <c r="K602" s="27">
        <f>SUMIFS(I:I, D:D, ExternalData!$D602, E:E, ExternalData!$E602, F:F, ExternalData!$F602, G:G, "&lt;="&amp;ExternalData!$G602)</f>
        <v>3970020</v>
      </c>
      <c r="L602" s="26">
        <f>ExternalData!$J602 + SUMIFS(H:H, D:D, ExternalData!$D602, E:E, ExternalData!$E602, F:F, ExternalData!$F602-1, G:G, "&gt;"&amp;ExternalData!$G602)</f>
        <v>968650</v>
      </c>
      <c r="M602" s="28">
        <f>ExternalData!$K602 + SUMIFS(I:I, D:D, ExternalData!$D602, E:E, ExternalData!$E602, F:F, ExternalData!$F602-1, G:G, "&gt;"&amp;ExternalData!$G602)</f>
        <v>4694630</v>
      </c>
    </row>
    <row r="603" spans="1:13" x14ac:dyDescent="0.25">
      <c r="A603" s="29" t="s">
        <v>9</v>
      </c>
      <c r="B603" s="30" t="s">
        <v>10</v>
      </c>
      <c r="C603" s="30" t="s">
        <v>20</v>
      </c>
      <c r="D603" s="30" t="s">
        <v>21</v>
      </c>
      <c r="E603" s="30" t="s">
        <v>13</v>
      </c>
      <c r="F603" s="30">
        <v>2020</v>
      </c>
      <c r="G603" s="30">
        <v>11</v>
      </c>
      <c r="H603" s="30">
        <v>77740</v>
      </c>
      <c r="I603" s="31">
        <v>391040</v>
      </c>
      <c r="J603" s="31">
        <f>SUMIFS(H:H, D:D, ExternalData!$D603, E:E, ExternalData!$E603, F:F, ExternalData!$F603, G:G, "&lt;="&amp;ExternalData!$G603)</f>
        <v>895220</v>
      </c>
      <c r="K603" s="32">
        <f>SUMIFS(I:I, D:D, ExternalData!$D603, E:E, ExternalData!$E603, F:F, ExternalData!$F603, G:G, "&lt;="&amp;ExternalData!$G603)</f>
        <v>4361060</v>
      </c>
      <c r="L603" s="31">
        <f>ExternalData!$J603 + SUMIFS(H:H, D:D, ExternalData!$D603, E:E, ExternalData!$E603, F:F, ExternalData!$F603-1, G:G, "&gt;"&amp;ExternalData!$G603)</f>
        <v>969650</v>
      </c>
      <c r="M603" s="33">
        <f>ExternalData!$K603 + SUMIFS(I:I, D:D, ExternalData!$D603, E:E, ExternalData!$E603, F:F, ExternalData!$F603-1, G:G, "&gt;"&amp;ExternalData!$G603)</f>
        <v>4717740</v>
      </c>
    </row>
    <row r="604" spans="1:13" x14ac:dyDescent="0.25">
      <c r="A604" s="24" t="s">
        <v>9</v>
      </c>
      <c r="B604" s="25" t="s">
        <v>10</v>
      </c>
      <c r="C604" s="25" t="s">
        <v>20</v>
      </c>
      <c r="D604" s="25" t="s">
        <v>21</v>
      </c>
      <c r="E604" s="25" t="s">
        <v>13</v>
      </c>
      <c r="F604" s="25">
        <v>2020</v>
      </c>
      <c r="G604" s="25">
        <v>12</v>
      </c>
      <c r="H604" s="25">
        <v>79250</v>
      </c>
      <c r="I604" s="26">
        <v>401160</v>
      </c>
      <c r="J604" s="26">
        <f>SUMIFS(H:H, D:D, ExternalData!$D604, E:E, ExternalData!$E604, F:F, ExternalData!$F604, G:G, "&lt;="&amp;ExternalData!$G604)</f>
        <v>974470</v>
      </c>
      <c r="K604" s="27">
        <f>SUMIFS(I:I, D:D, ExternalData!$D604, E:E, ExternalData!$E604, F:F, ExternalData!$F604, G:G, "&lt;="&amp;ExternalData!$G604)</f>
        <v>4762220</v>
      </c>
      <c r="L604" s="26">
        <f>ExternalData!$J604 + SUMIFS(H:H, D:D, ExternalData!$D604, E:E, ExternalData!$E604, F:F, ExternalData!$F604-1, G:G, "&gt;"&amp;ExternalData!$G604)</f>
        <v>974470</v>
      </c>
      <c r="M604" s="28">
        <f>ExternalData!$K604 + SUMIFS(I:I, D:D, ExternalData!$D604, E:E, ExternalData!$E604, F:F, ExternalData!$F604-1, G:G, "&gt;"&amp;ExternalData!$G604)</f>
        <v>4762220</v>
      </c>
    </row>
    <row r="605" spans="1:13" x14ac:dyDescent="0.25">
      <c r="A605" s="29" t="s">
        <v>9</v>
      </c>
      <c r="B605" s="30" t="s">
        <v>10</v>
      </c>
      <c r="C605" s="30" t="s">
        <v>20</v>
      </c>
      <c r="D605" s="30" t="s">
        <v>21</v>
      </c>
      <c r="E605" s="30" t="s">
        <v>13</v>
      </c>
      <c r="F605" s="30">
        <v>2021</v>
      </c>
      <c r="G605" s="30">
        <v>1</v>
      </c>
      <c r="H605" s="30">
        <v>65450</v>
      </c>
      <c r="I605" s="31">
        <v>331030</v>
      </c>
      <c r="J605" s="31">
        <f>SUMIFS(H:H, D:D, ExternalData!$D605, E:E, ExternalData!$E605, F:F, ExternalData!$F605, G:G, "&lt;="&amp;ExternalData!$G605)</f>
        <v>65450</v>
      </c>
      <c r="K605" s="32">
        <f>SUMIFS(I:I, D:D, ExternalData!$D605, E:E, ExternalData!$E605, F:F, ExternalData!$F605, G:G, "&lt;="&amp;ExternalData!$G605)</f>
        <v>331030</v>
      </c>
      <c r="L605" s="31">
        <f>ExternalData!$J605 + SUMIFS(H:H, D:D, ExternalData!$D605, E:E, ExternalData!$E605, F:F, ExternalData!$F605-1, G:G, "&gt;"&amp;ExternalData!$G605)</f>
        <v>960530</v>
      </c>
      <c r="M605" s="33">
        <f>ExternalData!$K605 + SUMIFS(I:I, D:D, ExternalData!$D605, E:E, ExternalData!$E605, F:F, ExternalData!$F605-1, G:G, "&gt;"&amp;ExternalData!$G605)</f>
        <v>4713040</v>
      </c>
    </row>
    <row r="606" spans="1:13" x14ac:dyDescent="0.25">
      <c r="A606" s="24" t="s">
        <v>9</v>
      </c>
      <c r="B606" s="25" t="s">
        <v>10</v>
      </c>
      <c r="C606" s="25" t="s">
        <v>20</v>
      </c>
      <c r="D606" s="25" t="s">
        <v>21</v>
      </c>
      <c r="E606" s="25" t="s">
        <v>13</v>
      </c>
      <c r="F606" s="25">
        <v>2021</v>
      </c>
      <c r="G606" s="25">
        <v>2</v>
      </c>
      <c r="H606" s="25">
        <v>68210</v>
      </c>
      <c r="I606" s="26">
        <v>345110</v>
      </c>
      <c r="J606" s="26">
        <f>SUMIFS(H:H, D:D, ExternalData!$D606, E:E, ExternalData!$E606, F:F, ExternalData!$F606, G:G, "&lt;="&amp;ExternalData!$G606)</f>
        <v>133660</v>
      </c>
      <c r="K606" s="27">
        <f>SUMIFS(I:I, D:D, ExternalData!$D606, E:E, ExternalData!$E606, F:F, ExternalData!$F606, G:G, "&lt;="&amp;ExternalData!$G606)</f>
        <v>676140</v>
      </c>
      <c r="L606" s="26">
        <f>ExternalData!$J606 + SUMIFS(H:H, D:D, ExternalData!$D606, E:E, ExternalData!$E606, F:F, ExternalData!$F606-1, G:G, "&gt;"&amp;ExternalData!$G606)</f>
        <v>956100</v>
      </c>
      <c r="M606" s="28">
        <f>ExternalData!$K606 + SUMIFS(I:I, D:D, ExternalData!$D606, E:E, ExternalData!$E606, F:F, ExternalData!$F606-1, G:G, "&gt;"&amp;ExternalData!$G606)</f>
        <v>4710880</v>
      </c>
    </row>
    <row r="607" spans="1:13" x14ac:dyDescent="0.25">
      <c r="A607" s="29" t="s">
        <v>9</v>
      </c>
      <c r="B607" s="30" t="s">
        <v>10</v>
      </c>
      <c r="C607" s="30" t="s">
        <v>20</v>
      </c>
      <c r="D607" s="30" t="s">
        <v>21</v>
      </c>
      <c r="E607" s="30" t="s">
        <v>13</v>
      </c>
      <c r="F607" s="30">
        <v>2021</v>
      </c>
      <c r="G607" s="30">
        <v>3</v>
      </c>
      <c r="H607" s="30">
        <v>73380</v>
      </c>
      <c r="I607" s="31">
        <v>371280</v>
      </c>
      <c r="J607" s="31">
        <f>SUMIFS(H:H, D:D, ExternalData!$D607, E:E, ExternalData!$E607, F:F, ExternalData!$F607, G:G, "&lt;="&amp;ExternalData!$G607)</f>
        <v>207040</v>
      </c>
      <c r="K607" s="32">
        <f>SUMIFS(I:I, D:D, ExternalData!$D607, E:E, ExternalData!$E607, F:F, ExternalData!$F607, G:G, "&lt;="&amp;ExternalData!$G607)</f>
        <v>1047420</v>
      </c>
      <c r="L607" s="31">
        <f>ExternalData!$J607 + SUMIFS(H:H, D:D, ExternalData!$D607, E:E, ExternalData!$E607, F:F, ExternalData!$F607-1, G:G, "&gt;"&amp;ExternalData!$G607)</f>
        <v>928710</v>
      </c>
      <c r="M607" s="33">
        <f>ExternalData!$K607 + SUMIFS(I:I, D:D, ExternalData!$D607, E:E, ExternalData!$E607, F:F, ExternalData!$F607-1, G:G, "&gt;"&amp;ExternalData!$G607)</f>
        <v>4601510</v>
      </c>
    </row>
    <row r="608" spans="1:13" x14ac:dyDescent="0.25">
      <c r="A608" s="24" t="s">
        <v>9</v>
      </c>
      <c r="B608" s="25" t="s">
        <v>10</v>
      </c>
      <c r="C608" s="25" t="s">
        <v>20</v>
      </c>
      <c r="D608" s="25" t="s">
        <v>21</v>
      </c>
      <c r="E608" s="25" t="s">
        <v>13</v>
      </c>
      <c r="F608" s="25">
        <v>2021</v>
      </c>
      <c r="G608" s="25">
        <v>4</v>
      </c>
      <c r="H608" s="25">
        <v>70370</v>
      </c>
      <c r="I608" s="26">
        <v>357390</v>
      </c>
      <c r="J608" s="26">
        <f>SUMIFS(H:H, D:D, ExternalData!$D608, E:E, ExternalData!$E608, F:F, ExternalData!$F608, G:G, "&lt;="&amp;ExternalData!$G608)</f>
        <v>277410</v>
      </c>
      <c r="K608" s="27">
        <f>SUMIFS(I:I, D:D, ExternalData!$D608, E:E, ExternalData!$E608, F:F, ExternalData!$F608, G:G, "&lt;="&amp;ExternalData!$G608)</f>
        <v>1404810</v>
      </c>
      <c r="L608" s="26">
        <f>ExternalData!$J608 + SUMIFS(H:H, D:D, ExternalData!$D608, E:E, ExternalData!$E608, F:F, ExternalData!$F608-1, G:G, "&gt;"&amp;ExternalData!$G608)</f>
        <v>902580</v>
      </c>
      <c r="M608" s="28">
        <f>ExternalData!$K608 + SUMIFS(I:I, D:D, ExternalData!$D608, E:E, ExternalData!$E608, F:F, ExternalData!$F608-1, G:G, "&gt;"&amp;ExternalData!$G608)</f>
        <v>4497170</v>
      </c>
    </row>
    <row r="609" spans="1:13" x14ac:dyDescent="0.25">
      <c r="A609" s="29" t="s">
        <v>9</v>
      </c>
      <c r="B609" s="30" t="s">
        <v>10</v>
      </c>
      <c r="C609" s="30" t="s">
        <v>20</v>
      </c>
      <c r="D609" s="30" t="s">
        <v>21</v>
      </c>
      <c r="E609" s="30" t="s">
        <v>13</v>
      </c>
      <c r="F609" s="30">
        <v>2021</v>
      </c>
      <c r="G609" s="30">
        <v>5</v>
      </c>
      <c r="H609" s="30">
        <v>69340</v>
      </c>
      <c r="I609" s="31">
        <v>351550</v>
      </c>
      <c r="J609" s="31">
        <f>SUMIFS(H:H, D:D, ExternalData!$D609, E:E, ExternalData!$E609, F:F, ExternalData!$F609, G:G, "&lt;="&amp;ExternalData!$G609)</f>
        <v>346750</v>
      </c>
      <c r="K609" s="32">
        <f>SUMIFS(I:I, D:D, ExternalData!$D609, E:E, ExternalData!$E609, F:F, ExternalData!$F609, G:G, "&lt;="&amp;ExternalData!$G609)</f>
        <v>1756360</v>
      </c>
      <c r="L609" s="31">
        <f>ExternalData!$J609 + SUMIFS(H:H, D:D, ExternalData!$D609, E:E, ExternalData!$E609, F:F, ExternalData!$F609-1, G:G, "&gt;"&amp;ExternalData!$G609)</f>
        <v>901290</v>
      </c>
      <c r="M609" s="33">
        <f>ExternalData!$K609 + SUMIFS(I:I, D:D, ExternalData!$D609, E:E, ExternalData!$E609, F:F, ExternalData!$F609-1, G:G, "&gt;"&amp;ExternalData!$G609)</f>
        <v>4510510</v>
      </c>
    </row>
    <row r="610" spans="1:13" x14ac:dyDescent="0.25">
      <c r="A610" s="24" t="s">
        <v>9</v>
      </c>
      <c r="B610" s="25" t="s">
        <v>10</v>
      </c>
      <c r="C610" s="25" t="s">
        <v>20</v>
      </c>
      <c r="D610" s="25" t="s">
        <v>21</v>
      </c>
      <c r="E610" s="25" t="s">
        <v>13</v>
      </c>
      <c r="F610" s="25">
        <v>2021</v>
      </c>
      <c r="G610" s="25">
        <v>6</v>
      </c>
      <c r="H610" s="25">
        <v>73900</v>
      </c>
      <c r="I610" s="26">
        <v>376040</v>
      </c>
      <c r="J610" s="26">
        <f>SUMIFS(H:H, D:D, ExternalData!$D610, E:E, ExternalData!$E610, F:F, ExternalData!$F610, G:G, "&lt;="&amp;ExternalData!$G610)</f>
        <v>420650</v>
      </c>
      <c r="K610" s="27">
        <f>SUMIFS(I:I, D:D, ExternalData!$D610, E:E, ExternalData!$E610, F:F, ExternalData!$F610, G:G, "&lt;="&amp;ExternalData!$G610)</f>
        <v>2132400</v>
      </c>
      <c r="L610" s="26">
        <f>ExternalData!$J610 + SUMIFS(H:H, D:D, ExternalData!$D610, E:E, ExternalData!$E610, F:F, ExternalData!$F610-1, G:G, "&gt;"&amp;ExternalData!$G610)</f>
        <v>896030</v>
      </c>
      <c r="M610" s="28">
        <f>ExternalData!$K610 + SUMIFS(I:I, D:D, ExternalData!$D610, E:E, ExternalData!$E610, F:F, ExternalData!$F610-1, G:G, "&gt;"&amp;ExternalData!$G610)</f>
        <v>4508180</v>
      </c>
    </row>
    <row r="611" spans="1:13" x14ac:dyDescent="0.25">
      <c r="A611" s="29" t="s">
        <v>9</v>
      </c>
      <c r="B611" s="30" t="s">
        <v>10</v>
      </c>
      <c r="C611" s="30" t="s">
        <v>20</v>
      </c>
      <c r="D611" s="30" t="s">
        <v>21</v>
      </c>
      <c r="E611" s="30" t="s">
        <v>13</v>
      </c>
      <c r="F611" s="30">
        <v>2021</v>
      </c>
      <c r="G611" s="30">
        <v>7</v>
      </c>
      <c r="H611" s="30">
        <v>74920</v>
      </c>
      <c r="I611" s="31">
        <v>380900</v>
      </c>
      <c r="J611" s="31">
        <f>SUMIFS(H:H, D:D, ExternalData!$D611, E:E, ExternalData!$E611, F:F, ExternalData!$F611, G:G, "&lt;="&amp;ExternalData!$G611)</f>
        <v>495570</v>
      </c>
      <c r="K611" s="32">
        <f>SUMIFS(I:I, D:D, ExternalData!$D611, E:E, ExternalData!$E611, F:F, ExternalData!$F611, G:G, "&lt;="&amp;ExternalData!$G611)</f>
        <v>2513300</v>
      </c>
      <c r="L611" s="31">
        <f>ExternalData!$J611 + SUMIFS(H:H, D:D, ExternalData!$D611, E:E, ExternalData!$E611, F:F, ExternalData!$F611-1, G:G, "&gt;"&amp;ExternalData!$G611)</f>
        <v>882980</v>
      </c>
      <c r="M611" s="33">
        <f>ExternalData!$K611 + SUMIFS(I:I, D:D, ExternalData!$D611, E:E, ExternalData!$E611, F:F, ExternalData!$F611-1, G:G, "&gt;"&amp;ExternalData!$G611)</f>
        <v>4455060</v>
      </c>
    </row>
    <row r="612" spans="1:13" x14ac:dyDescent="0.25">
      <c r="A612" s="24" t="s">
        <v>9</v>
      </c>
      <c r="B612" s="25" t="s">
        <v>10</v>
      </c>
      <c r="C612" s="25" t="s">
        <v>20</v>
      </c>
      <c r="D612" s="25" t="s">
        <v>21</v>
      </c>
      <c r="E612" s="25" t="s">
        <v>13</v>
      </c>
      <c r="F612" s="25">
        <v>2021</v>
      </c>
      <c r="G612" s="25">
        <v>8</v>
      </c>
      <c r="H612" s="25">
        <v>67700</v>
      </c>
      <c r="I612" s="26">
        <v>344700</v>
      </c>
      <c r="J612" s="26">
        <f>SUMIFS(H:H, D:D, ExternalData!$D612, E:E, ExternalData!$E612, F:F, ExternalData!$F612, G:G, "&lt;="&amp;ExternalData!$G612)</f>
        <v>563270</v>
      </c>
      <c r="K612" s="27">
        <f>SUMIFS(I:I, D:D, ExternalData!$D612, E:E, ExternalData!$E612, F:F, ExternalData!$F612, G:G, "&lt;="&amp;ExternalData!$G612)</f>
        <v>2858000</v>
      </c>
      <c r="L612" s="26">
        <f>ExternalData!$J612 + SUMIFS(H:H, D:D, ExternalData!$D612, E:E, ExternalData!$E612, F:F, ExternalData!$F612-1, G:G, "&gt;"&amp;ExternalData!$G612)</f>
        <v>878170</v>
      </c>
      <c r="M612" s="28">
        <f>ExternalData!$K612 + SUMIFS(I:I, D:D, ExternalData!$D612, E:E, ExternalData!$E612, F:F, ExternalData!$F612-1, G:G, "&gt;"&amp;ExternalData!$G612)</f>
        <v>4438360</v>
      </c>
    </row>
    <row r="613" spans="1:13" x14ac:dyDescent="0.25">
      <c r="A613" s="29" t="s">
        <v>9</v>
      </c>
      <c r="B613" s="30" t="s">
        <v>10</v>
      </c>
      <c r="C613" s="30" t="s">
        <v>20</v>
      </c>
      <c r="D613" s="30" t="s">
        <v>21</v>
      </c>
      <c r="E613" s="30" t="s">
        <v>13</v>
      </c>
      <c r="F613" s="30">
        <v>2021</v>
      </c>
      <c r="G613" s="30">
        <v>9</v>
      </c>
      <c r="H613" s="30">
        <v>72610</v>
      </c>
      <c r="I613" s="31">
        <v>370280</v>
      </c>
      <c r="J613" s="31">
        <f>SUMIFS(H:H, D:D, ExternalData!$D613, E:E, ExternalData!$E613, F:F, ExternalData!$F613, G:G, "&lt;="&amp;ExternalData!$G613)</f>
        <v>635880</v>
      </c>
      <c r="K613" s="32">
        <f>SUMIFS(I:I, D:D, ExternalData!$D613, E:E, ExternalData!$E613, F:F, ExternalData!$F613, G:G, "&lt;="&amp;ExternalData!$G613)</f>
        <v>3228280</v>
      </c>
      <c r="L613" s="31">
        <f>ExternalData!$J613 + SUMIFS(H:H, D:D, ExternalData!$D613, E:E, ExternalData!$E613, F:F, ExternalData!$F613-1, G:G, "&gt;"&amp;ExternalData!$G613)</f>
        <v>874940</v>
      </c>
      <c r="M613" s="33">
        <f>ExternalData!$K613 + SUMIFS(I:I, D:D, ExternalData!$D613, E:E, ExternalData!$E613, F:F, ExternalData!$F613-1, G:G, "&gt;"&amp;ExternalData!$G613)</f>
        <v>4431220</v>
      </c>
    </row>
    <row r="614" spans="1:13" x14ac:dyDescent="0.25">
      <c r="A614" s="24" t="s">
        <v>9</v>
      </c>
      <c r="B614" s="25" t="s">
        <v>10</v>
      </c>
      <c r="C614" s="25" t="s">
        <v>20</v>
      </c>
      <c r="D614" s="25" t="s">
        <v>21</v>
      </c>
      <c r="E614" s="25" t="s">
        <v>13</v>
      </c>
      <c r="F614" s="25">
        <v>2021</v>
      </c>
      <c r="G614" s="25">
        <v>10</v>
      </c>
      <c r="H614" s="25">
        <v>81760</v>
      </c>
      <c r="I614" s="26">
        <v>417450</v>
      </c>
      <c r="J614" s="26">
        <f>SUMIFS(H:H, D:D, ExternalData!$D614, E:E, ExternalData!$E614, F:F, ExternalData!$F614, G:G, "&lt;="&amp;ExternalData!$G614)</f>
        <v>717640</v>
      </c>
      <c r="K614" s="27">
        <f>SUMIFS(I:I, D:D, ExternalData!$D614, E:E, ExternalData!$E614, F:F, ExternalData!$F614, G:G, "&lt;="&amp;ExternalData!$G614)</f>
        <v>3645730</v>
      </c>
      <c r="L614" s="26">
        <f>ExternalData!$J614 + SUMIFS(H:H, D:D, ExternalData!$D614, E:E, ExternalData!$E614, F:F, ExternalData!$F614-1, G:G, "&gt;"&amp;ExternalData!$G614)</f>
        <v>874630</v>
      </c>
      <c r="M614" s="28">
        <f>ExternalData!$K614 + SUMIFS(I:I, D:D, ExternalData!$D614, E:E, ExternalData!$E614, F:F, ExternalData!$F614-1, G:G, "&gt;"&amp;ExternalData!$G614)</f>
        <v>4437930</v>
      </c>
    </row>
    <row r="615" spans="1:13" x14ac:dyDescent="0.25">
      <c r="A615" s="29" t="s">
        <v>9</v>
      </c>
      <c r="B615" s="30" t="s">
        <v>10</v>
      </c>
      <c r="C615" s="30" t="s">
        <v>20</v>
      </c>
      <c r="D615" s="30" t="s">
        <v>21</v>
      </c>
      <c r="E615" s="30" t="s">
        <v>13</v>
      </c>
      <c r="F615" s="30">
        <v>2021</v>
      </c>
      <c r="G615" s="30">
        <v>11</v>
      </c>
      <c r="H615" s="30">
        <v>75430</v>
      </c>
      <c r="I615" s="31">
        <v>384020</v>
      </c>
      <c r="J615" s="31">
        <f>SUMIFS(H:H, D:D, ExternalData!$D615, E:E, ExternalData!$E615, F:F, ExternalData!$F615, G:G, "&lt;="&amp;ExternalData!$G615)</f>
        <v>793070</v>
      </c>
      <c r="K615" s="32">
        <f>SUMIFS(I:I, D:D, ExternalData!$D615, E:E, ExternalData!$E615, F:F, ExternalData!$F615, G:G, "&lt;="&amp;ExternalData!$G615)</f>
        <v>4029750</v>
      </c>
      <c r="L615" s="31">
        <f>ExternalData!$J615 + SUMIFS(H:H, D:D, ExternalData!$D615, E:E, ExternalData!$E615, F:F, ExternalData!$F615-1, G:G, "&gt;"&amp;ExternalData!$G615)</f>
        <v>872320</v>
      </c>
      <c r="M615" s="33">
        <f>ExternalData!$K615 + SUMIFS(I:I, D:D, ExternalData!$D615, E:E, ExternalData!$E615, F:F, ExternalData!$F615-1, G:G, "&gt;"&amp;ExternalData!$G615)</f>
        <v>4430910</v>
      </c>
    </row>
    <row r="616" spans="1:13" x14ac:dyDescent="0.25">
      <c r="A616" s="24" t="s">
        <v>9</v>
      </c>
      <c r="B616" s="25" t="s">
        <v>10</v>
      </c>
      <c r="C616" s="25" t="s">
        <v>20</v>
      </c>
      <c r="D616" s="25" t="s">
        <v>21</v>
      </c>
      <c r="E616" s="25" t="s">
        <v>13</v>
      </c>
      <c r="F616" s="25">
        <v>2021</v>
      </c>
      <c r="G616" s="25">
        <v>12</v>
      </c>
      <c r="H616" s="25">
        <v>80290</v>
      </c>
      <c r="I616" s="26">
        <v>409240</v>
      </c>
      <c r="J616" s="26">
        <f>SUMIFS(H:H, D:D, ExternalData!$D616, E:E, ExternalData!$E616, F:F, ExternalData!$F616, G:G, "&lt;="&amp;ExternalData!$G616)</f>
        <v>873360</v>
      </c>
      <c r="K616" s="27">
        <f>SUMIFS(I:I, D:D, ExternalData!$D616, E:E, ExternalData!$E616, F:F, ExternalData!$F616, G:G, "&lt;="&amp;ExternalData!$G616)</f>
        <v>4438990</v>
      </c>
      <c r="L616" s="26">
        <f>ExternalData!$J616 + SUMIFS(H:H, D:D, ExternalData!$D616, E:E, ExternalData!$E616, F:F, ExternalData!$F616-1, G:G, "&gt;"&amp;ExternalData!$G616)</f>
        <v>873360</v>
      </c>
      <c r="M616" s="28">
        <f>ExternalData!$K616 + SUMIFS(I:I, D:D, ExternalData!$D616, E:E, ExternalData!$E616, F:F, ExternalData!$F616-1, G:G, "&gt;"&amp;ExternalData!$G616)</f>
        <v>4438990</v>
      </c>
    </row>
    <row r="617" spans="1:13" x14ac:dyDescent="0.25">
      <c r="A617" s="29" t="s">
        <v>9</v>
      </c>
      <c r="B617" s="30" t="s">
        <v>10</v>
      </c>
      <c r="C617" s="30" t="s">
        <v>20</v>
      </c>
      <c r="D617" s="30" t="s">
        <v>21</v>
      </c>
      <c r="E617" s="30" t="s">
        <v>13</v>
      </c>
      <c r="F617" s="30">
        <v>2022</v>
      </c>
      <c r="G617" s="30">
        <v>1</v>
      </c>
      <c r="H617" s="30">
        <v>74920</v>
      </c>
      <c r="I617" s="31">
        <v>383860</v>
      </c>
      <c r="J617" s="31">
        <f>SUMIFS(H:H, D:D, ExternalData!$D617, E:E, ExternalData!$E617, F:F, ExternalData!$F617, G:G, "&lt;="&amp;ExternalData!$G617)</f>
        <v>74920</v>
      </c>
      <c r="K617" s="32">
        <f>SUMIFS(I:I, D:D, ExternalData!$D617, E:E, ExternalData!$E617, F:F, ExternalData!$F617, G:G, "&lt;="&amp;ExternalData!$G617)</f>
        <v>383860</v>
      </c>
      <c r="L617" s="31">
        <f>ExternalData!$J617 + SUMIFS(H:H, D:D, ExternalData!$D617, E:E, ExternalData!$E617, F:F, ExternalData!$F617-1, G:G, "&gt;"&amp;ExternalData!$G617)</f>
        <v>882830</v>
      </c>
      <c r="M617" s="33">
        <f>ExternalData!$K617 + SUMIFS(I:I, D:D, ExternalData!$D617, E:E, ExternalData!$E617, F:F, ExternalData!$F617-1, G:G, "&gt;"&amp;ExternalData!$G617)</f>
        <v>4491820</v>
      </c>
    </row>
    <row r="618" spans="1:13" x14ac:dyDescent="0.25">
      <c r="A618" s="24" t="s">
        <v>9</v>
      </c>
      <c r="B618" s="25" t="s">
        <v>10</v>
      </c>
      <c r="C618" s="25" t="s">
        <v>20</v>
      </c>
      <c r="D618" s="25" t="s">
        <v>21</v>
      </c>
      <c r="E618" s="25" t="s">
        <v>13</v>
      </c>
      <c r="F618" s="25">
        <v>2022</v>
      </c>
      <c r="G618" s="25">
        <v>2</v>
      </c>
      <c r="H618" s="25">
        <v>66730</v>
      </c>
      <c r="I618" s="26">
        <v>341950</v>
      </c>
      <c r="J618" s="26">
        <f>SUMIFS(H:H, D:D, ExternalData!$D618, E:E, ExternalData!$E618, F:F, ExternalData!$F618, G:G, "&lt;="&amp;ExternalData!$G618)</f>
        <v>141650</v>
      </c>
      <c r="K618" s="27">
        <f>SUMIFS(I:I, D:D, ExternalData!$D618, E:E, ExternalData!$E618, F:F, ExternalData!$F618, G:G, "&lt;="&amp;ExternalData!$G618)</f>
        <v>725810</v>
      </c>
      <c r="L618" s="26">
        <f>ExternalData!$J618 + SUMIFS(H:H, D:D, ExternalData!$D618, E:E, ExternalData!$E618, F:F, ExternalData!$F618-1, G:G, "&gt;"&amp;ExternalData!$G618)</f>
        <v>881350</v>
      </c>
      <c r="M618" s="28">
        <f>ExternalData!$K618 + SUMIFS(I:I, D:D, ExternalData!$D618, E:E, ExternalData!$E618, F:F, ExternalData!$F618-1, G:G, "&gt;"&amp;ExternalData!$G618)</f>
        <v>4488660</v>
      </c>
    </row>
    <row r="619" spans="1:13" x14ac:dyDescent="0.25">
      <c r="A619" s="29" t="s">
        <v>9</v>
      </c>
      <c r="B619" s="30" t="s">
        <v>10</v>
      </c>
      <c r="C619" s="30" t="s">
        <v>20</v>
      </c>
      <c r="D619" s="30" t="s">
        <v>21</v>
      </c>
      <c r="E619" s="30" t="s">
        <v>13</v>
      </c>
      <c r="F619" s="30">
        <v>2022</v>
      </c>
      <c r="G619" s="30">
        <v>3</v>
      </c>
      <c r="H619" s="30">
        <v>70497</v>
      </c>
      <c r="I619" s="31">
        <v>360504</v>
      </c>
      <c r="J619" s="31">
        <f>SUMIFS(H:H, D:D, ExternalData!$D619, E:E, ExternalData!$E619, F:F, ExternalData!$F619, G:G, "&lt;="&amp;ExternalData!$G619)</f>
        <v>212147</v>
      </c>
      <c r="K619" s="32">
        <f>SUMIFS(I:I, D:D, ExternalData!$D619, E:E, ExternalData!$E619, F:F, ExternalData!$F619, G:G, "&lt;="&amp;ExternalData!$G619)</f>
        <v>1086314</v>
      </c>
      <c r="L619" s="31">
        <f>ExternalData!$J619 + SUMIFS(H:H, D:D, ExternalData!$D619, E:E, ExternalData!$E619, F:F, ExternalData!$F619-1, G:G, "&gt;"&amp;ExternalData!$G619)</f>
        <v>878467</v>
      </c>
      <c r="M619" s="33">
        <f>ExternalData!$K619 + SUMIFS(I:I, D:D, ExternalData!$D619, E:E, ExternalData!$E619, F:F, ExternalData!$F619-1, G:G, "&gt;"&amp;ExternalData!$G619)</f>
        <v>4477884</v>
      </c>
    </row>
    <row r="620" spans="1:13" x14ac:dyDescent="0.25">
      <c r="A620" s="24" t="s">
        <v>9</v>
      </c>
      <c r="B620" s="25" t="s">
        <v>10</v>
      </c>
      <c r="C620" s="25" t="s">
        <v>20</v>
      </c>
      <c r="D620" s="25" t="s">
        <v>21</v>
      </c>
      <c r="E620" s="25" t="s">
        <v>13</v>
      </c>
      <c r="F620" s="25">
        <v>2022</v>
      </c>
      <c r="G620" s="25">
        <v>4</v>
      </c>
      <c r="H620" s="25">
        <v>1251276</v>
      </c>
      <c r="I620" s="26">
        <v>642707</v>
      </c>
      <c r="J620" s="26">
        <f>SUMIFS(H:H, D:D, ExternalData!$D620, E:E, ExternalData!$E620, F:F, ExternalData!$F620, G:G, "&lt;="&amp;ExternalData!$G620)</f>
        <v>1463423</v>
      </c>
      <c r="K620" s="27">
        <f>SUMIFS(I:I, D:D, ExternalData!$D620, E:E, ExternalData!$E620, F:F, ExternalData!$F620, G:G, "&lt;="&amp;ExternalData!$G620)</f>
        <v>1729021</v>
      </c>
      <c r="L620" s="26">
        <f>ExternalData!$J620 + SUMIFS(H:H, D:D, ExternalData!$D620, E:E, ExternalData!$E620, F:F, ExternalData!$F620-1, G:G, "&gt;"&amp;ExternalData!$G620)</f>
        <v>2059373</v>
      </c>
      <c r="M620" s="28">
        <f>ExternalData!$K620 + SUMIFS(I:I, D:D, ExternalData!$D620, E:E, ExternalData!$E620, F:F, ExternalData!$F620-1, G:G, "&gt;"&amp;ExternalData!$G620)</f>
        <v>4763201</v>
      </c>
    </row>
    <row r="621" spans="1:13" x14ac:dyDescent="0.25">
      <c r="A621" s="29" t="s">
        <v>9</v>
      </c>
      <c r="B621" s="30" t="s">
        <v>10</v>
      </c>
      <c r="C621" s="30" t="s">
        <v>20</v>
      </c>
      <c r="D621" s="30" t="s">
        <v>21</v>
      </c>
      <c r="E621" s="30" t="s">
        <v>13</v>
      </c>
      <c r="F621" s="30">
        <v>2022</v>
      </c>
      <c r="G621" s="30">
        <v>5</v>
      </c>
      <c r="H621" s="30">
        <v>67689</v>
      </c>
      <c r="I621" s="31">
        <v>357498</v>
      </c>
      <c r="J621" s="31">
        <f>SUMIFS(H:H, D:D, ExternalData!$D621, E:E, ExternalData!$E621, F:F, ExternalData!$F621, G:G, "&lt;="&amp;ExternalData!$G621)</f>
        <v>1531112</v>
      </c>
      <c r="K621" s="32">
        <f>SUMIFS(I:I, D:D, ExternalData!$D621, E:E, ExternalData!$E621, F:F, ExternalData!$F621, G:G, "&lt;="&amp;ExternalData!$G621)</f>
        <v>2086519</v>
      </c>
      <c r="L621" s="31">
        <f>ExternalData!$J621 + SUMIFS(H:H, D:D, ExternalData!$D621, E:E, ExternalData!$E621, F:F, ExternalData!$F621-1, G:G, "&gt;"&amp;ExternalData!$G621)</f>
        <v>2057722</v>
      </c>
      <c r="M621" s="33">
        <f>ExternalData!$K621 + SUMIFS(I:I, D:D, ExternalData!$D621, E:E, ExternalData!$E621, F:F, ExternalData!$F621-1, G:G, "&gt;"&amp;ExternalData!$G621)</f>
        <v>4769149</v>
      </c>
    </row>
    <row r="622" spans="1:13" x14ac:dyDescent="0.25">
      <c r="A622" s="24" t="s">
        <v>9</v>
      </c>
      <c r="B622" s="25" t="s">
        <v>10</v>
      </c>
      <c r="C622" s="25" t="s">
        <v>20</v>
      </c>
      <c r="D622" s="25" t="s">
        <v>21</v>
      </c>
      <c r="E622" s="25" t="s">
        <v>13</v>
      </c>
      <c r="F622" s="25">
        <v>2022</v>
      </c>
      <c r="G622" s="25">
        <v>6</v>
      </c>
      <c r="H622" s="25">
        <v>65331</v>
      </c>
      <c r="I622" s="26">
        <v>351675</v>
      </c>
      <c r="J622" s="26">
        <f>SUMIFS(H:H, D:D, ExternalData!$D622, E:E, ExternalData!$E622, F:F, ExternalData!$F622, G:G, "&lt;="&amp;ExternalData!$G622)</f>
        <v>1596443</v>
      </c>
      <c r="K622" s="27">
        <f>SUMIFS(I:I, D:D, ExternalData!$D622, E:E, ExternalData!$E622, F:F, ExternalData!$F622, G:G, "&lt;="&amp;ExternalData!$G622)</f>
        <v>2438194</v>
      </c>
      <c r="L622" s="26">
        <f>ExternalData!$J622 + SUMIFS(H:H, D:D, ExternalData!$D622, E:E, ExternalData!$E622, F:F, ExternalData!$F622-1, G:G, "&gt;"&amp;ExternalData!$G622)</f>
        <v>2049153</v>
      </c>
      <c r="M622" s="28">
        <f>ExternalData!$K622 + SUMIFS(I:I, D:D, ExternalData!$D622, E:E, ExternalData!$E622, F:F, ExternalData!$F622-1, G:G, "&gt;"&amp;ExternalData!$G622)</f>
        <v>4744784</v>
      </c>
    </row>
    <row r="623" spans="1:13" x14ac:dyDescent="0.25">
      <c r="A623" s="29" t="s">
        <v>9</v>
      </c>
      <c r="B623" s="30" t="s">
        <v>10</v>
      </c>
      <c r="C623" s="30" t="s">
        <v>20</v>
      </c>
      <c r="D623" s="30" t="s">
        <v>21</v>
      </c>
      <c r="E623" s="30" t="s">
        <v>13</v>
      </c>
      <c r="F623" s="30">
        <v>2022</v>
      </c>
      <c r="G623" s="30">
        <v>7</v>
      </c>
      <c r="H623" s="30">
        <v>64782</v>
      </c>
      <c r="I623" s="31">
        <v>362466</v>
      </c>
      <c r="J623" s="31">
        <f>SUMIFS(H:H, D:D, ExternalData!$D623, E:E, ExternalData!$E623, F:F, ExternalData!$F623, G:G, "&lt;="&amp;ExternalData!$G623)</f>
        <v>1661225</v>
      </c>
      <c r="K623" s="32">
        <f>SUMIFS(I:I, D:D, ExternalData!$D623, E:E, ExternalData!$E623, F:F, ExternalData!$F623, G:G, "&lt;="&amp;ExternalData!$G623)</f>
        <v>2800660</v>
      </c>
      <c r="L623" s="31">
        <f>ExternalData!$J623 + SUMIFS(H:H, D:D, ExternalData!$D623, E:E, ExternalData!$E623, F:F, ExternalData!$F623-1, G:G, "&gt;"&amp;ExternalData!$G623)</f>
        <v>2039015</v>
      </c>
      <c r="M623" s="33">
        <f>ExternalData!$K623 + SUMIFS(I:I, D:D, ExternalData!$D623, E:E, ExternalData!$E623, F:F, ExternalData!$F623-1, G:G, "&gt;"&amp;ExternalData!$G623)</f>
        <v>4726350</v>
      </c>
    </row>
    <row r="624" spans="1:13" x14ac:dyDescent="0.25">
      <c r="A624" s="24" t="s">
        <v>9</v>
      </c>
      <c r="B624" s="25" t="s">
        <v>10</v>
      </c>
      <c r="C624" s="25" t="s">
        <v>20</v>
      </c>
      <c r="D624" s="25" t="s">
        <v>21</v>
      </c>
      <c r="E624" s="25" t="s">
        <v>13</v>
      </c>
      <c r="F624" s="25">
        <v>2022</v>
      </c>
      <c r="G624" s="25">
        <v>8</v>
      </c>
      <c r="H624" s="25">
        <v>97832</v>
      </c>
      <c r="I624" s="26">
        <v>533806</v>
      </c>
      <c r="J624" s="26">
        <f>SUMIFS(H:H, D:D, ExternalData!$D624, E:E, ExternalData!$E624, F:F, ExternalData!$F624, G:G, "&lt;="&amp;ExternalData!$G624)</f>
        <v>1759057</v>
      </c>
      <c r="K624" s="27">
        <f>SUMIFS(I:I, D:D, ExternalData!$D624, E:E, ExternalData!$E624, F:F, ExternalData!$F624, G:G, "&lt;="&amp;ExternalData!$G624)</f>
        <v>3334466</v>
      </c>
      <c r="L624" s="26">
        <f>ExternalData!$J624 + SUMIFS(H:H, D:D, ExternalData!$D624, E:E, ExternalData!$E624, F:F, ExternalData!$F624-1, G:G, "&gt;"&amp;ExternalData!$G624)</f>
        <v>2069147</v>
      </c>
      <c r="M624" s="28">
        <f>ExternalData!$K624 + SUMIFS(I:I, D:D, ExternalData!$D624, E:E, ExternalData!$E624, F:F, ExternalData!$F624-1, G:G, "&gt;"&amp;ExternalData!$G624)</f>
        <v>4915456</v>
      </c>
    </row>
    <row r="625" spans="1:13" x14ac:dyDescent="0.25">
      <c r="A625" s="29" t="s">
        <v>9</v>
      </c>
      <c r="B625" s="30" t="s">
        <v>10</v>
      </c>
      <c r="C625" s="30" t="s">
        <v>20</v>
      </c>
      <c r="D625" s="30" t="s">
        <v>21</v>
      </c>
      <c r="E625" s="30" t="s">
        <v>13</v>
      </c>
      <c r="F625" s="30">
        <v>2022</v>
      </c>
      <c r="G625" s="30">
        <v>9</v>
      </c>
      <c r="H625" s="30">
        <v>66177</v>
      </c>
      <c r="I625" s="31">
        <v>362313</v>
      </c>
      <c r="J625" s="31">
        <f>SUMIFS(H:H, D:D, ExternalData!$D625, E:E, ExternalData!$E625, F:F, ExternalData!$F625, G:G, "&lt;="&amp;ExternalData!$G625)</f>
        <v>1825234</v>
      </c>
      <c r="K625" s="32">
        <f>SUMIFS(I:I, D:D, ExternalData!$D625, E:E, ExternalData!$E625, F:F, ExternalData!$F625, G:G, "&lt;="&amp;ExternalData!$G625)</f>
        <v>3696779</v>
      </c>
      <c r="L625" s="31">
        <f>ExternalData!$J625 + SUMIFS(H:H, D:D, ExternalData!$D625, E:E, ExternalData!$E625, F:F, ExternalData!$F625-1, G:G, "&gt;"&amp;ExternalData!$G625)</f>
        <v>2062714</v>
      </c>
      <c r="M625" s="33">
        <f>ExternalData!$K625 + SUMIFS(I:I, D:D, ExternalData!$D625, E:E, ExternalData!$E625, F:F, ExternalData!$F625-1, G:G, "&gt;"&amp;ExternalData!$G625)</f>
        <v>4907489</v>
      </c>
    </row>
    <row r="626" spans="1:13" x14ac:dyDescent="0.25">
      <c r="A626" s="24" t="s">
        <v>9</v>
      </c>
      <c r="B626" s="25" t="s">
        <v>10</v>
      </c>
      <c r="C626" s="25" t="s">
        <v>20</v>
      </c>
      <c r="D626" s="25" t="s">
        <v>21</v>
      </c>
      <c r="E626" s="25" t="s">
        <v>13</v>
      </c>
      <c r="F626" s="25">
        <v>2022</v>
      </c>
      <c r="G626" s="25">
        <v>10</v>
      </c>
      <c r="H626" s="25">
        <v>58456</v>
      </c>
      <c r="I626" s="26">
        <v>326104</v>
      </c>
      <c r="J626" s="26">
        <f>SUMIFS(H:H, D:D, ExternalData!$D626, E:E, ExternalData!$E626, F:F, ExternalData!$F626, G:G, "&lt;="&amp;ExternalData!$G626)</f>
        <v>1883690</v>
      </c>
      <c r="K626" s="27">
        <f>SUMIFS(I:I, D:D, ExternalData!$D626, E:E, ExternalData!$E626, F:F, ExternalData!$F626, G:G, "&lt;="&amp;ExternalData!$G626)</f>
        <v>4022883</v>
      </c>
      <c r="L626" s="26">
        <f>ExternalData!$J626 + SUMIFS(H:H, D:D, ExternalData!$D626, E:E, ExternalData!$E626, F:F, ExternalData!$F626-1, G:G, "&gt;"&amp;ExternalData!$G626)</f>
        <v>2039410</v>
      </c>
      <c r="M626" s="28">
        <f>ExternalData!$K626 + SUMIFS(I:I, D:D, ExternalData!$D626, E:E, ExternalData!$E626, F:F, ExternalData!$F626-1, G:G, "&gt;"&amp;ExternalData!$G626)</f>
        <v>4816143</v>
      </c>
    </row>
    <row r="627" spans="1:13" x14ac:dyDescent="0.25">
      <c r="A627" s="29" t="s">
        <v>9</v>
      </c>
      <c r="B627" s="30" t="s">
        <v>10</v>
      </c>
      <c r="C627" s="30" t="s">
        <v>20</v>
      </c>
      <c r="D627" s="30" t="s">
        <v>21</v>
      </c>
      <c r="E627" s="30" t="s">
        <v>13</v>
      </c>
      <c r="F627" s="30">
        <v>2022</v>
      </c>
      <c r="G627" s="30">
        <v>11</v>
      </c>
      <c r="H627" s="30">
        <v>101946</v>
      </c>
      <c r="I627" s="31">
        <v>570921</v>
      </c>
      <c r="J627" s="31">
        <f>SUMIFS(H:H, D:D, ExternalData!$D627, E:E, ExternalData!$E627, F:F, ExternalData!$F627, G:G, "&lt;="&amp;ExternalData!$G627)</f>
        <v>1985636</v>
      </c>
      <c r="K627" s="32">
        <f>SUMIFS(I:I, D:D, ExternalData!$D627, E:E, ExternalData!$E627, F:F, ExternalData!$F627, G:G, "&lt;="&amp;ExternalData!$G627)</f>
        <v>4593804</v>
      </c>
      <c r="L627" s="31">
        <f>ExternalData!$J627 + SUMIFS(H:H, D:D, ExternalData!$D627, E:E, ExternalData!$E627, F:F, ExternalData!$F627-1, G:G, "&gt;"&amp;ExternalData!$G627)</f>
        <v>2065926</v>
      </c>
      <c r="M627" s="33">
        <f>ExternalData!$K627 + SUMIFS(I:I, D:D, ExternalData!$D627, E:E, ExternalData!$E627, F:F, ExternalData!$F627-1, G:G, "&gt;"&amp;ExternalData!$G627)</f>
        <v>5003044</v>
      </c>
    </row>
    <row r="628" spans="1:13" x14ac:dyDescent="0.25">
      <c r="A628" s="24" t="s">
        <v>9</v>
      </c>
      <c r="B628" s="25" t="s">
        <v>10</v>
      </c>
      <c r="C628" s="25" t="s">
        <v>20</v>
      </c>
      <c r="D628" s="25" t="s">
        <v>21</v>
      </c>
      <c r="E628" s="25" t="s">
        <v>13</v>
      </c>
      <c r="F628" s="25">
        <v>2022</v>
      </c>
      <c r="G628" s="25">
        <v>12</v>
      </c>
      <c r="H628" s="25">
        <v>58170</v>
      </c>
      <c r="I628" s="26">
        <v>323225</v>
      </c>
      <c r="J628" s="26">
        <f>SUMIFS(H:H, D:D, ExternalData!$D628, E:E, ExternalData!$E628, F:F, ExternalData!$F628, G:G, "&lt;="&amp;ExternalData!$G628)</f>
        <v>2043806</v>
      </c>
      <c r="K628" s="27">
        <f>SUMIFS(I:I, D:D, ExternalData!$D628, E:E, ExternalData!$E628, F:F, ExternalData!$F628, G:G, "&lt;="&amp;ExternalData!$G628)</f>
        <v>4917029</v>
      </c>
      <c r="L628" s="26">
        <f>ExternalData!$J628 + SUMIFS(H:H, D:D, ExternalData!$D628, E:E, ExternalData!$E628, F:F, ExternalData!$F628-1, G:G, "&gt;"&amp;ExternalData!$G628)</f>
        <v>2043806</v>
      </c>
      <c r="M628" s="28">
        <f>ExternalData!$K628 + SUMIFS(I:I, D:D, ExternalData!$D628, E:E, ExternalData!$E628, F:F, ExternalData!$F628-1, G:G, "&gt;"&amp;ExternalData!$G628)</f>
        <v>4917029</v>
      </c>
    </row>
    <row r="629" spans="1:13" x14ac:dyDescent="0.25">
      <c r="A629" s="29" t="s">
        <v>9</v>
      </c>
      <c r="B629" s="30" t="s">
        <v>10</v>
      </c>
      <c r="C629" s="30" t="s">
        <v>20</v>
      </c>
      <c r="D629" s="30" t="s">
        <v>21</v>
      </c>
      <c r="E629" s="30" t="s">
        <v>13</v>
      </c>
      <c r="F629" s="30">
        <v>2023</v>
      </c>
      <c r="G629" s="30">
        <v>1</v>
      </c>
      <c r="H629" s="30">
        <v>74920</v>
      </c>
      <c r="I629" s="31">
        <v>426310</v>
      </c>
      <c r="J629" s="31">
        <f>SUMIFS(H:H, D:D, ExternalData!$D629, E:E, ExternalData!$E629, F:F, ExternalData!$F629, G:G, "&lt;="&amp;ExternalData!$G629)</f>
        <v>74920</v>
      </c>
      <c r="K629" s="32">
        <f>SUMIFS(I:I, D:D, ExternalData!$D629, E:E, ExternalData!$E629, F:F, ExternalData!$F629, G:G, "&lt;="&amp;ExternalData!$G629)</f>
        <v>426310</v>
      </c>
      <c r="L629" s="31">
        <f>ExternalData!$J629 + SUMIFS(H:H, D:D, ExternalData!$D629, E:E, ExternalData!$E629, F:F, ExternalData!$F629-1, G:G, "&gt;"&amp;ExternalData!$G629)</f>
        <v>2043806</v>
      </c>
      <c r="M629" s="33">
        <f>ExternalData!$K629 + SUMIFS(I:I, D:D, ExternalData!$D629, E:E, ExternalData!$E629, F:F, ExternalData!$F629-1, G:G, "&gt;"&amp;ExternalData!$G629)</f>
        <v>4959479</v>
      </c>
    </row>
    <row r="630" spans="1:13" x14ac:dyDescent="0.25">
      <c r="A630" s="24" t="s">
        <v>9</v>
      </c>
      <c r="B630" s="25" t="s">
        <v>10</v>
      </c>
      <c r="C630" s="25" t="s">
        <v>20</v>
      </c>
      <c r="D630" s="25" t="s">
        <v>21</v>
      </c>
      <c r="E630" s="25" t="s">
        <v>13</v>
      </c>
      <c r="F630" s="25">
        <v>2023</v>
      </c>
      <c r="G630" s="25">
        <v>2</v>
      </c>
      <c r="H630" s="25">
        <v>74290</v>
      </c>
      <c r="I630" s="26">
        <v>453090</v>
      </c>
      <c r="J630" s="26">
        <f>SUMIFS(H:H, D:D, ExternalData!$D630, E:E, ExternalData!$E630, F:F, ExternalData!$F630, G:G, "&lt;="&amp;ExternalData!$G630)</f>
        <v>149210</v>
      </c>
      <c r="K630" s="27">
        <f>SUMIFS(I:I, D:D, ExternalData!$D630, E:E, ExternalData!$E630, F:F, ExternalData!$F630, G:G, "&lt;="&amp;ExternalData!$G630)</f>
        <v>879400</v>
      </c>
      <c r="L630" s="26">
        <f>ExternalData!$J630 + SUMIFS(H:H, D:D, ExternalData!$D630, E:E, ExternalData!$E630, F:F, ExternalData!$F630-1, G:G, "&gt;"&amp;ExternalData!$G630)</f>
        <v>2051366</v>
      </c>
      <c r="M630" s="28">
        <f>ExternalData!$K630 + SUMIFS(I:I, D:D, ExternalData!$D630, E:E, ExternalData!$E630, F:F, ExternalData!$F630-1, G:G, "&gt;"&amp;ExternalData!$G630)</f>
        <v>5070619</v>
      </c>
    </row>
    <row r="631" spans="1:13" x14ac:dyDescent="0.25">
      <c r="A631" s="29" t="s">
        <v>9</v>
      </c>
      <c r="B631" s="30" t="s">
        <v>10</v>
      </c>
      <c r="C631" s="30" t="s">
        <v>20</v>
      </c>
      <c r="D631" s="30" t="s">
        <v>21</v>
      </c>
      <c r="E631" s="30" t="s">
        <v>13</v>
      </c>
      <c r="F631" s="30">
        <v>2023</v>
      </c>
      <c r="G631" s="30">
        <v>3</v>
      </c>
      <c r="H631" s="30">
        <v>89050</v>
      </c>
      <c r="I631" s="31">
        <v>566790</v>
      </c>
      <c r="J631" s="31">
        <f>SUMIFS(H:H, D:D, ExternalData!$D631, E:E, ExternalData!$E631, F:F, ExternalData!$F631, G:G, "&lt;="&amp;ExternalData!$G631)</f>
        <v>238260</v>
      </c>
      <c r="K631" s="32">
        <f>SUMIFS(I:I, D:D, ExternalData!$D631, E:E, ExternalData!$E631, F:F, ExternalData!$F631, G:G, "&lt;="&amp;ExternalData!$G631)</f>
        <v>1446190</v>
      </c>
      <c r="L631" s="31">
        <f>ExternalData!$J631 + SUMIFS(H:H, D:D, ExternalData!$D631, E:E, ExternalData!$E631, F:F, ExternalData!$F631-1, G:G, "&gt;"&amp;ExternalData!$G631)</f>
        <v>2069919</v>
      </c>
      <c r="M631" s="33">
        <f>ExternalData!$K631 + SUMIFS(I:I, D:D, ExternalData!$D631, E:E, ExternalData!$E631, F:F, ExternalData!$F631-1, G:G, "&gt;"&amp;ExternalData!$G631)</f>
        <v>5276905</v>
      </c>
    </row>
    <row r="632" spans="1:13" x14ac:dyDescent="0.25">
      <c r="A632" s="24" t="s">
        <v>9</v>
      </c>
      <c r="B632" s="25" t="s">
        <v>10</v>
      </c>
      <c r="C632" s="25" t="s">
        <v>20</v>
      </c>
      <c r="D632" s="25" t="s">
        <v>21</v>
      </c>
      <c r="E632" s="25" t="s">
        <v>14</v>
      </c>
      <c r="F632" s="25">
        <v>2018</v>
      </c>
      <c r="G632" s="25">
        <v>1</v>
      </c>
      <c r="H632" s="25">
        <v>34410</v>
      </c>
      <c r="I632" s="26">
        <v>161340</v>
      </c>
      <c r="J632" s="26">
        <f>SUMIFS(H:H, D:D, ExternalData!$D632, E:E, ExternalData!$E632, F:F, ExternalData!$F632, G:G, "&lt;="&amp;ExternalData!$G632)</f>
        <v>34410</v>
      </c>
      <c r="K632" s="27">
        <f>SUMIFS(I:I, D:D, ExternalData!$D632, E:E, ExternalData!$E632, F:F, ExternalData!$F632, G:G, "&lt;="&amp;ExternalData!$G632)</f>
        <v>161340</v>
      </c>
      <c r="L632" s="26">
        <f>ExternalData!$J632 + SUMIFS(H:H, D:D, ExternalData!$D632, E:E, ExternalData!$E632, F:F, ExternalData!$F632-1, G:G, "&gt;"&amp;ExternalData!$G632)</f>
        <v>34410</v>
      </c>
      <c r="M632" s="28">
        <f>ExternalData!$K632 + SUMIFS(I:I, D:D, ExternalData!$D632, E:E, ExternalData!$E632, F:F, ExternalData!$F632-1, G:G, "&gt;"&amp;ExternalData!$G632)</f>
        <v>161340</v>
      </c>
    </row>
    <row r="633" spans="1:13" x14ac:dyDescent="0.25">
      <c r="A633" s="29" t="s">
        <v>9</v>
      </c>
      <c r="B633" s="30" t="s">
        <v>10</v>
      </c>
      <c r="C633" s="30" t="s">
        <v>20</v>
      </c>
      <c r="D633" s="30" t="s">
        <v>21</v>
      </c>
      <c r="E633" s="30" t="s">
        <v>14</v>
      </c>
      <c r="F633" s="30">
        <v>2018</v>
      </c>
      <c r="G633" s="30">
        <v>2</v>
      </c>
      <c r="H633" s="30">
        <v>36770</v>
      </c>
      <c r="I633" s="31">
        <v>172460</v>
      </c>
      <c r="J633" s="31">
        <f>SUMIFS(H:H, D:D, ExternalData!$D633, E:E, ExternalData!$E633, F:F, ExternalData!$F633, G:G, "&lt;="&amp;ExternalData!$G633)</f>
        <v>71180</v>
      </c>
      <c r="K633" s="32">
        <f>SUMIFS(I:I, D:D, ExternalData!$D633, E:E, ExternalData!$E633, F:F, ExternalData!$F633, G:G, "&lt;="&amp;ExternalData!$G633)</f>
        <v>333800</v>
      </c>
      <c r="L633" s="31">
        <f>ExternalData!$J633 + SUMIFS(H:H, D:D, ExternalData!$D633, E:E, ExternalData!$E633, F:F, ExternalData!$F633-1, G:G, "&gt;"&amp;ExternalData!$G633)</f>
        <v>71180</v>
      </c>
      <c r="M633" s="33">
        <f>ExternalData!$K633 + SUMIFS(I:I, D:D, ExternalData!$D633, E:E, ExternalData!$E633, F:F, ExternalData!$F633-1, G:G, "&gt;"&amp;ExternalData!$G633)</f>
        <v>333800</v>
      </c>
    </row>
    <row r="634" spans="1:13" x14ac:dyDescent="0.25">
      <c r="A634" s="24" t="s">
        <v>9</v>
      </c>
      <c r="B634" s="25" t="s">
        <v>10</v>
      </c>
      <c r="C634" s="25" t="s">
        <v>20</v>
      </c>
      <c r="D634" s="25" t="s">
        <v>21</v>
      </c>
      <c r="E634" s="25" t="s">
        <v>14</v>
      </c>
      <c r="F634" s="25">
        <v>2018</v>
      </c>
      <c r="G634" s="25">
        <v>3</v>
      </c>
      <c r="H634" s="25">
        <v>44020</v>
      </c>
      <c r="I634" s="26">
        <v>206440</v>
      </c>
      <c r="J634" s="26">
        <f>SUMIFS(H:H, D:D, ExternalData!$D634, E:E, ExternalData!$E634, F:F, ExternalData!$F634, G:G, "&lt;="&amp;ExternalData!$G634)</f>
        <v>115200</v>
      </c>
      <c r="K634" s="27">
        <f>SUMIFS(I:I, D:D, ExternalData!$D634, E:E, ExternalData!$E634, F:F, ExternalData!$F634, G:G, "&lt;="&amp;ExternalData!$G634)</f>
        <v>540240</v>
      </c>
      <c r="L634" s="26">
        <f>ExternalData!$J634 + SUMIFS(H:H, D:D, ExternalData!$D634, E:E, ExternalData!$E634, F:F, ExternalData!$F634-1, G:G, "&gt;"&amp;ExternalData!$G634)</f>
        <v>115200</v>
      </c>
      <c r="M634" s="28">
        <f>ExternalData!$K634 + SUMIFS(I:I, D:D, ExternalData!$D634, E:E, ExternalData!$E634, F:F, ExternalData!$F634-1, G:G, "&gt;"&amp;ExternalData!$G634)</f>
        <v>540240</v>
      </c>
    </row>
    <row r="635" spans="1:13" x14ac:dyDescent="0.25">
      <c r="A635" s="29" t="s">
        <v>9</v>
      </c>
      <c r="B635" s="30" t="s">
        <v>10</v>
      </c>
      <c r="C635" s="30" t="s">
        <v>20</v>
      </c>
      <c r="D635" s="30" t="s">
        <v>21</v>
      </c>
      <c r="E635" s="30" t="s">
        <v>14</v>
      </c>
      <c r="F635" s="30">
        <v>2018</v>
      </c>
      <c r="G635" s="30">
        <v>4</v>
      </c>
      <c r="H635" s="30">
        <v>31030</v>
      </c>
      <c r="I635" s="31">
        <v>145530</v>
      </c>
      <c r="J635" s="31">
        <f>SUMIFS(H:H, D:D, ExternalData!$D635, E:E, ExternalData!$E635, F:F, ExternalData!$F635, G:G, "&lt;="&amp;ExternalData!$G635)</f>
        <v>146230</v>
      </c>
      <c r="K635" s="32">
        <f>SUMIFS(I:I, D:D, ExternalData!$D635, E:E, ExternalData!$E635, F:F, ExternalData!$F635, G:G, "&lt;="&amp;ExternalData!$G635)</f>
        <v>685770</v>
      </c>
      <c r="L635" s="31">
        <f>ExternalData!$J635 + SUMIFS(H:H, D:D, ExternalData!$D635, E:E, ExternalData!$E635, F:F, ExternalData!$F635-1, G:G, "&gt;"&amp;ExternalData!$G635)</f>
        <v>146230</v>
      </c>
      <c r="M635" s="33">
        <f>ExternalData!$K635 + SUMIFS(I:I, D:D, ExternalData!$D635, E:E, ExternalData!$E635, F:F, ExternalData!$F635-1, G:G, "&gt;"&amp;ExternalData!$G635)</f>
        <v>685770</v>
      </c>
    </row>
    <row r="636" spans="1:13" x14ac:dyDescent="0.25">
      <c r="A636" s="24" t="s">
        <v>9</v>
      </c>
      <c r="B636" s="25" t="s">
        <v>10</v>
      </c>
      <c r="C636" s="25" t="s">
        <v>20</v>
      </c>
      <c r="D636" s="25" t="s">
        <v>21</v>
      </c>
      <c r="E636" s="25" t="s">
        <v>14</v>
      </c>
      <c r="F636" s="25">
        <v>2018</v>
      </c>
      <c r="G636" s="25">
        <v>5</v>
      </c>
      <c r="H636" s="25">
        <v>42160</v>
      </c>
      <c r="I636" s="26">
        <v>197720</v>
      </c>
      <c r="J636" s="26">
        <f>SUMIFS(H:H, D:D, ExternalData!$D636, E:E, ExternalData!$E636, F:F, ExternalData!$F636, G:G, "&lt;="&amp;ExternalData!$G636)</f>
        <v>188390</v>
      </c>
      <c r="K636" s="27">
        <f>SUMIFS(I:I, D:D, ExternalData!$D636, E:E, ExternalData!$E636, F:F, ExternalData!$F636, G:G, "&lt;="&amp;ExternalData!$G636)</f>
        <v>883490</v>
      </c>
      <c r="L636" s="26">
        <f>ExternalData!$J636 + SUMIFS(H:H, D:D, ExternalData!$D636, E:E, ExternalData!$E636, F:F, ExternalData!$F636-1, G:G, "&gt;"&amp;ExternalData!$G636)</f>
        <v>188390</v>
      </c>
      <c r="M636" s="28">
        <f>ExternalData!$K636 + SUMIFS(I:I, D:D, ExternalData!$D636, E:E, ExternalData!$E636, F:F, ExternalData!$F636-1, G:G, "&gt;"&amp;ExternalData!$G636)</f>
        <v>883490</v>
      </c>
    </row>
    <row r="637" spans="1:13" x14ac:dyDescent="0.25">
      <c r="A637" s="29" t="s">
        <v>9</v>
      </c>
      <c r="B637" s="30" t="s">
        <v>10</v>
      </c>
      <c r="C637" s="30" t="s">
        <v>20</v>
      </c>
      <c r="D637" s="30" t="s">
        <v>21</v>
      </c>
      <c r="E637" s="30" t="s">
        <v>14</v>
      </c>
      <c r="F637" s="30">
        <v>2018</v>
      </c>
      <c r="G637" s="30">
        <v>6</v>
      </c>
      <c r="H637" s="30">
        <v>41310</v>
      </c>
      <c r="I637" s="31">
        <v>193740</v>
      </c>
      <c r="J637" s="31">
        <f>SUMIFS(H:H, D:D, ExternalData!$D637, E:E, ExternalData!$E637, F:F, ExternalData!$F637, G:G, "&lt;="&amp;ExternalData!$G637)</f>
        <v>229700</v>
      </c>
      <c r="K637" s="32">
        <f>SUMIFS(I:I, D:D, ExternalData!$D637, E:E, ExternalData!$E637, F:F, ExternalData!$F637, G:G, "&lt;="&amp;ExternalData!$G637)</f>
        <v>1077230</v>
      </c>
      <c r="L637" s="31">
        <f>ExternalData!$J637 + SUMIFS(H:H, D:D, ExternalData!$D637, E:E, ExternalData!$E637, F:F, ExternalData!$F637-1, G:G, "&gt;"&amp;ExternalData!$G637)</f>
        <v>229700</v>
      </c>
      <c r="M637" s="33">
        <f>ExternalData!$K637 + SUMIFS(I:I, D:D, ExternalData!$D637, E:E, ExternalData!$E637, F:F, ExternalData!$F637-1, G:G, "&gt;"&amp;ExternalData!$G637)</f>
        <v>1077230</v>
      </c>
    </row>
    <row r="638" spans="1:13" x14ac:dyDescent="0.25">
      <c r="A638" s="24" t="s">
        <v>9</v>
      </c>
      <c r="B638" s="25" t="s">
        <v>10</v>
      </c>
      <c r="C638" s="25" t="s">
        <v>20</v>
      </c>
      <c r="D638" s="25" t="s">
        <v>21</v>
      </c>
      <c r="E638" s="25" t="s">
        <v>14</v>
      </c>
      <c r="F638" s="25">
        <v>2018</v>
      </c>
      <c r="G638" s="25">
        <v>7</v>
      </c>
      <c r="H638" s="25">
        <v>34370</v>
      </c>
      <c r="I638" s="26">
        <v>161180</v>
      </c>
      <c r="J638" s="26">
        <f>SUMIFS(H:H, D:D, ExternalData!$D638, E:E, ExternalData!$E638, F:F, ExternalData!$F638, G:G, "&lt;="&amp;ExternalData!$G638)</f>
        <v>264070</v>
      </c>
      <c r="K638" s="27">
        <f>SUMIFS(I:I, D:D, ExternalData!$D638, E:E, ExternalData!$E638, F:F, ExternalData!$F638, G:G, "&lt;="&amp;ExternalData!$G638)</f>
        <v>1238410</v>
      </c>
      <c r="L638" s="26">
        <f>ExternalData!$J638 + SUMIFS(H:H, D:D, ExternalData!$D638, E:E, ExternalData!$E638, F:F, ExternalData!$F638-1, G:G, "&gt;"&amp;ExternalData!$G638)</f>
        <v>264070</v>
      </c>
      <c r="M638" s="28">
        <f>ExternalData!$K638 + SUMIFS(I:I, D:D, ExternalData!$D638, E:E, ExternalData!$E638, F:F, ExternalData!$F638-1, G:G, "&gt;"&amp;ExternalData!$G638)</f>
        <v>1238410</v>
      </c>
    </row>
    <row r="639" spans="1:13" x14ac:dyDescent="0.25">
      <c r="A639" s="29" t="s">
        <v>9</v>
      </c>
      <c r="B639" s="30" t="s">
        <v>10</v>
      </c>
      <c r="C639" s="30" t="s">
        <v>20</v>
      </c>
      <c r="D639" s="30" t="s">
        <v>21</v>
      </c>
      <c r="E639" s="30" t="s">
        <v>14</v>
      </c>
      <c r="F639" s="30">
        <v>2018</v>
      </c>
      <c r="G639" s="30">
        <v>8</v>
      </c>
      <c r="H639" s="30">
        <v>36460</v>
      </c>
      <c r="I639" s="31">
        <v>170950</v>
      </c>
      <c r="J639" s="31">
        <f>SUMIFS(H:H, D:D, ExternalData!$D639, E:E, ExternalData!$E639, F:F, ExternalData!$F639, G:G, "&lt;="&amp;ExternalData!$G639)</f>
        <v>300530</v>
      </c>
      <c r="K639" s="32">
        <f>SUMIFS(I:I, D:D, ExternalData!$D639, E:E, ExternalData!$E639, F:F, ExternalData!$F639, G:G, "&lt;="&amp;ExternalData!$G639)</f>
        <v>1409360</v>
      </c>
      <c r="L639" s="31">
        <f>ExternalData!$J639 + SUMIFS(H:H, D:D, ExternalData!$D639, E:E, ExternalData!$E639, F:F, ExternalData!$F639-1, G:G, "&gt;"&amp;ExternalData!$G639)</f>
        <v>300530</v>
      </c>
      <c r="M639" s="33">
        <f>ExternalData!$K639 + SUMIFS(I:I, D:D, ExternalData!$D639, E:E, ExternalData!$E639, F:F, ExternalData!$F639-1, G:G, "&gt;"&amp;ExternalData!$G639)</f>
        <v>1409360</v>
      </c>
    </row>
    <row r="640" spans="1:13" x14ac:dyDescent="0.25">
      <c r="A640" s="24" t="s">
        <v>9</v>
      </c>
      <c r="B640" s="25" t="s">
        <v>10</v>
      </c>
      <c r="C640" s="25" t="s">
        <v>20</v>
      </c>
      <c r="D640" s="25" t="s">
        <v>21</v>
      </c>
      <c r="E640" s="25" t="s">
        <v>14</v>
      </c>
      <c r="F640" s="25">
        <v>2018</v>
      </c>
      <c r="G640" s="25">
        <v>9</v>
      </c>
      <c r="H640" s="25">
        <v>32680</v>
      </c>
      <c r="I640" s="26">
        <v>153250</v>
      </c>
      <c r="J640" s="26">
        <f>SUMIFS(H:H, D:D, ExternalData!$D640, E:E, ExternalData!$E640, F:F, ExternalData!$F640, G:G, "&lt;="&amp;ExternalData!$G640)</f>
        <v>333210</v>
      </c>
      <c r="K640" s="27">
        <f>SUMIFS(I:I, D:D, ExternalData!$D640, E:E, ExternalData!$E640, F:F, ExternalData!$F640, G:G, "&lt;="&amp;ExternalData!$G640)</f>
        <v>1562610</v>
      </c>
      <c r="L640" s="26">
        <f>ExternalData!$J640 + SUMIFS(H:H, D:D, ExternalData!$D640, E:E, ExternalData!$E640, F:F, ExternalData!$F640-1, G:G, "&gt;"&amp;ExternalData!$G640)</f>
        <v>333210</v>
      </c>
      <c r="M640" s="28">
        <f>ExternalData!$K640 + SUMIFS(I:I, D:D, ExternalData!$D640, E:E, ExternalData!$E640, F:F, ExternalData!$F640-1, G:G, "&gt;"&amp;ExternalData!$G640)</f>
        <v>1562610</v>
      </c>
    </row>
    <row r="641" spans="1:13" x14ac:dyDescent="0.25">
      <c r="A641" s="29" t="s">
        <v>9</v>
      </c>
      <c r="B641" s="30" t="s">
        <v>10</v>
      </c>
      <c r="C641" s="30" t="s">
        <v>20</v>
      </c>
      <c r="D641" s="30" t="s">
        <v>21</v>
      </c>
      <c r="E641" s="30" t="s">
        <v>14</v>
      </c>
      <c r="F641" s="30">
        <v>2018</v>
      </c>
      <c r="G641" s="30">
        <v>10</v>
      </c>
      <c r="H641" s="30">
        <v>37960</v>
      </c>
      <c r="I641" s="31">
        <v>178070</v>
      </c>
      <c r="J641" s="31">
        <f>SUMIFS(H:H, D:D, ExternalData!$D641, E:E, ExternalData!$E641, F:F, ExternalData!$F641, G:G, "&lt;="&amp;ExternalData!$G641)</f>
        <v>371170</v>
      </c>
      <c r="K641" s="32">
        <f>SUMIFS(I:I, D:D, ExternalData!$D641, E:E, ExternalData!$E641, F:F, ExternalData!$F641, G:G, "&lt;="&amp;ExternalData!$G641)</f>
        <v>1740680</v>
      </c>
      <c r="L641" s="31">
        <f>ExternalData!$J641 + SUMIFS(H:H, D:D, ExternalData!$D641, E:E, ExternalData!$E641, F:F, ExternalData!$F641-1, G:G, "&gt;"&amp;ExternalData!$G641)</f>
        <v>371170</v>
      </c>
      <c r="M641" s="33">
        <f>ExternalData!$K641 + SUMIFS(I:I, D:D, ExternalData!$D641, E:E, ExternalData!$E641, F:F, ExternalData!$F641-1, G:G, "&gt;"&amp;ExternalData!$G641)</f>
        <v>1740680</v>
      </c>
    </row>
    <row r="642" spans="1:13" x14ac:dyDescent="0.25">
      <c r="A642" s="24" t="s">
        <v>9</v>
      </c>
      <c r="B642" s="25" t="s">
        <v>10</v>
      </c>
      <c r="C642" s="25" t="s">
        <v>20</v>
      </c>
      <c r="D642" s="25" t="s">
        <v>21</v>
      </c>
      <c r="E642" s="25" t="s">
        <v>14</v>
      </c>
      <c r="F642" s="25">
        <v>2018</v>
      </c>
      <c r="G642" s="25">
        <v>11</v>
      </c>
      <c r="H642" s="25">
        <v>37960</v>
      </c>
      <c r="I642" s="26">
        <v>178060</v>
      </c>
      <c r="J642" s="26">
        <f>SUMIFS(H:H, D:D, ExternalData!$D642, E:E, ExternalData!$E642, F:F, ExternalData!$F642, G:G, "&lt;="&amp;ExternalData!$G642)</f>
        <v>409130</v>
      </c>
      <c r="K642" s="27">
        <f>SUMIFS(I:I, D:D, ExternalData!$D642, E:E, ExternalData!$E642, F:F, ExternalData!$F642, G:G, "&lt;="&amp;ExternalData!$G642)</f>
        <v>1918740</v>
      </c>
      <c r="L642" s="26">
        <f>ExternalData!$J642 + SUMIFS(H:H, D:D, ExternalData!$D642, E:E, ExternalData!$E642, F:F, ExternalData!$F642-1, G:G, "&gt;"&amp;ExternalData!$G642)</f>
        <v>409130</v>
      </c>
      <c r="M642" s="28">
        <f>ExternalData!$K642 + SUMIFS(I:I, D:D, ExternalData!$D642, E:E, ExternalData!$E642, F:F, ExternalData!$F642-1, G:G, "&gt;"&amp;ExternalData!$G642)</f>
        <v>1918740</v>
      </c>
    </row>
    <row r="643" spans="1:13" x14ac:dyDescent="0.25">
      <c r="A643" s="29" t="s">
        <v>9</v>
      </c>
      <c r="B643" s="30" t="s">
        <v>10</v>
      </c>
      <c r="C643" s="30" t="s">
        <v>20</v>
      </c>
      <c r="D643" s="30" t="s">
        <v>21</v>
      </c>
      <c r="E643" s="30" t="s">
        <v>14</v>
      </c>
      <c r="F643" s="30">
        <v>2018</v>
      </c>
      <c r="G643" s="30">
        <v>12</v>
      </c>
      <c r="H643" s="30">
        <v>35920</v>
      </c>
      <c r="I643" s="31">
        <v>168620</v>
      </c>
      <c r="J643" s="31">
        <f>SUMIFS(H:H, D:D, ExternalData!$D643, E:E, ExternalData!$E643, F:F, ExternalData!$F643, G:G, "&lt;="&amp;ExternalData!$G643)</f>
        <v>445050</v>
      </c>
      <c r="K643" s="32">
        <f>SUMIFS(I:I, D:D, ExternalData!$D643, E:E, ExternalData!$E643, F:F, ExternalData!$F643, G:G, "&lt;="&amp;ExternalData!$G643)</f>
        <v>2087360</v>
      </c>
      <c r="L643" s="31">
        <f>ExternalData!$J643 + SUMIFS(H:H, D:D, ExternalData!$D643, E:E, ExternalData!$E643, F:F, ExternalData!$F643-1, G:G, "&gt;"&amp;ExternalData!$G643)</f>
        <v>445050</v>
      </c>
      <c r="M643" s="33">
        <f>ExternalData!$K643 + SUMIFS(I:I, D:D, ExternalData!$D643, E:E, ExternalData!$E643, F:F, ExternalData!$F643-1, G:G, "&gt;"&amp;ExternalData!$G643)</f>
        <v>2087360</v>
      </c>
    </row>
    <row r="644" spans="1:13" x14ac:dyDescent="0.25">
      <c r="A644" s="24" t="s">
        <v>9</v>
      </c>
      <c r="B644" s="25" t="s">
        <v>10</v>
      </c>
      <c r="C644" s="25" t="s">
        <v>20</v>
      </c>
      <c r="D644" s="25" t="s">
        <v>21</v>
      </c>
      <c r="E644" s="25" t="s">
        <v>14</v>
      </c>
      <c r="F644" s="25">
        <v>2019</v>
      </c>
      <c r="G644" s="25">
        <v>1</v>
      </c>
      <c r="H644" s="25">
        <v>37240</v>
      </c>
      <c r="I644" s="26">
        <v>174600</v>
      </c>
      <c r="J644" s="26">
        <f>SUMIFS(H:H, D:D, ExternalData!$D644, E:E, ExternalData!$E644, F:F, ExternalData!$F644, G:G, "&lt;="&amp;ExternalData!$G644)</f>
        <v>37240</v>
      </c>
      <c r="K644" s="27">
        <f>SUMIFS(I:I, D:D, ExternalData!$D644, E:E, ExternalData!$E644, F:F, ExternalData!$F644, G:G, "&lt;="&amp;ExternalData!$G644)</f>
        <v>174600</v>
      </c>
      <c r="L644" s="26">
        <f>ExternalData!$J644 + SUMIFS(H:H, D:D, ExternalData!$D644, E:E, ExternalData!$E644, F:F, ExternalData!$F644-1, G:G, "&gt;"&amp;ExternalData!$G644)</f>
        <v>447880</v>
      </c>
      <c r="M644" s="28">
        <f>ExternalData!$K644 + SUMIFS(I:I, D:D, ExternalData!$D644, E:E, ExternalData!$E644, F:F, ExternalData!$F644-1, G:G, "&gt;"&amp;ExternalData!$G644)</f>
        <v>2100620</v>
      </c>
    </row>
    <row r="645" spans="1:13" x14ac:dyDescent="0.25">
      <c r="A645" s="29" t="s">
        <v>9</v>
      </c>
      <c r="B645" s="30" t="s">
        <v>10</v>
      </c>
      <c r="C645" s="30" t="s">
        <v>20</v>
      </c>
      <c r="D645" s="30" t="s">
        <v>21</v>
      </c>
      <c r="E645" s="30" t="s">
        <v>14</v>
      </c>
      <c r="F645" s="30">
        <v>2019</v>
      </c>
      <c r="G645" s="30">
        <v>2</v>
      </c>
      <c r="H645" s="30">
        <v>34500</v>
      </c>
      <c r="I645" s="31">
        <v>161990</v>
      </c>
      <c r="J645" s="31">
        <f>SUMIFS(H:H, D:D, ExternalData!$D645, E:E, ExternalData!$E645, F:F, ExternalData!$F645, G:G, "&lt;="&amp;ExternalData!$G645)</f>
        <v>71740</v>
      </c>
      <c r="K645" s="32">
        <f>SUMIFS(I:I, D:D, ExternalData!$D645, E:E, ExternalData!$E645, F:F, ExternalData!$F645, G:G, "&lt;="&amp;ExternalData!$G645)</f>
        <v>336590</v>
      </c>
      <c r="L645" s="31">
        <f>ExternalData!$J645 + SUMIFS(H:H, D:D, ExternalData!$D645, E:E, ExternalData!$E645, F:F, ExternalData!$F645-1, G:G, "&gt;"&amp;ExternalData!$G645)</f>
        <v>445610</v>
      </c>
      <c r="M645" s="33">
        <f>ExternalData!$K645 + SUMIFS(I:I, D:D, ExternalData!$D645, E:E, ExternalData!$E645, F:F, ExternalData!$F645-1, G:G, "&gt;"&amp;ExternalData!$G645)</f>
        <v>2090150</v>
      </c>
    </row>
    <row r="646" spans="1:13" x14ac:dyDescent="0.25">
      <c r="A646" s="24" t="s">
        <v>9</v>
      </c>
      <c r="B646" s="25" t="s">
        <v>10</v>
      </c>
      <c r="C646" s="25" t="s">
        <v>20</v>
      </c>
      <c r="D646" s="25" t="s">
        <v>21</v>
      </c>
      <c r="E646" s="25" t="s">
        <v>14</v>
      </c>
      <c r="F646" s="25">
        <v>2019</v>
      </c>
      <c r="G646" s="25">
        <v>3</v>
      </c>
      <c r="H646" s="25">
        <v>36250</v>
      </c>
      <c r="I646" s="26">
        <v>170090</v>
      </c>
      <c r="J646" s="26">
        <f>SUMIFS(H:H, D:D, ExternalData!$D646, E:E, ExternalData!$E646, F:F, ExternalData!$F646, G:G, "&lt;="&amp;ExternalData!$G646)</f>
        <v>107990</v>
      </c>
      <c r="K646" s="27">
        <f>SUMIFS(I:I, D:D, ExternalData!$D646, E:E, ExternalData!$E646, F:F, ExternalData!$F646, G:G, "&lt;="&amp;ExternalData!$G646)</f>
        <v>506680</v>
      </c>
      <c r="L646" s="26">
        <f>ExternalData!$J646 + SUMIFS(H:H, D:D, ExternalData!$D646, E:E, ExternalData!$E646, F:F, ExternalData!$F646-1, G:G, "&gt;"&amp;ExternalData!$G646)</f>
        <v>437840</v>
      </c>
      <c r="M646" s="28">
        <f>ExternalData!$K646 + SUMIFS(I:I, D:D, ExternalData!$D646, E:E, ExternalData!$E646, F:F, ExternalData!$F646-1, G:G, "&gt;"&amp;ExternalData!$G646)</f>
        <v>2053800</v>
      </c>
    </row>
    <row r="647" spans="1:13" x14ac:dyDescent="0.25">
      <c r="A647" s="29" t="s">
        <v>9</v>
      </c>
      <c r="B647" s="30" t="s">
        <v>10</v>
      </c>
      <c r="C647" s="30" t="s">
        <v>20</v>
      </c>
      <c r="D647" s="30" t="s">
        <v>21</v>
      </c>
      <c r="E647" s="30" t="s">
        <v>14</v>
      </c>
      <c r="F647" s="30">
        <v>2019</v>
      </c>
      <c r="G647" s="30">
        <v>4</v>
      </c>
      <c r="H647" s="30">
        <v>34390</v>
      </c>
      <c r="I647" s="31">
        <v>161480</v>
      </c>
      <c r="J647" s="31">
        <f>SUMIFS(H:H, D:D, ExternalData!$D647, E:E, ExternalData!$E647, F:F, ExternalData!$F647, G:G, "&lt;="&amp;ExternalData!$G647)</f>
        <v>142380</v>
      </c>
      <c r="K647" s="32">
        <f>SUMIFS(I:I, D:D, ExternalData!$D647, E:E, ExternalData!$E647, F:F, ExternalData!$F647, G:G, "&lt;="&amp;ExternalData!$G647)</f>
        <v>668160</v>
      </c>
      <c r="L647" s="31">
        <f>ExternalData!$J647 + SUMIFS(H:H, D:D, ExternalData!$D647, E:E, ExternalData!$E647, F:F, ExternalData!$F647-1, G:G, "&gt;"&amp;ExternalData!$G647)</f>
        <v>441200</v>
      </c>
      <c r="M647" s="33">
        <f>ExternalData!$K647 + SUMIFS(I:I, D:D, ExternalData!$D647, E:E, ExternalData!$E647, F:F, ExternalData!$F647-1, G:G, "&gt;"&amp;ExternalData!$G647)</f>
        <v>2069750</v>
      </c>
    </row>
    <row r="648" spans="1:13" x14ac:dyDescent="0.25">
      <c r="A648" s="24" t="s">
        <v>9</v>
      </c>
      <c r="B648" s="25" t="s">
        <v>10</v>
      </c>
      <c r="C648" s="25" t="s">
        <v>20</v>
      </c>
      <c r="D648" s="25" t="s">
        <v>21</v>
      </c>
      <c r="E648" s="25" t="s">
        <v>14</v>
      </c>
      <c r="F648" s="25">
        <v>2019</v>
      </c>
      <c r="G648" s="25">
        <v>5</v>
      </c>
      <c r="H648" s="25">
        <v>36190</v>
      </c>
      <c r="I648" s="26">
        <v>170380</v>
      </c>
      <c r="J648" s="26">
        <f>SUMIFS(H:H, D:D, ExternalData!$D648, E:E, ExternalData!$E648, F:F, ExternalData!$F648, G:G, "&lt;="&amp;ExternalData!$G648)</f>
        <v>178570</v>
      </c>
      <c r="K648" s="27">
        <f>SUMIFS(I:I, D:D, ExternalData!$D648, E:E, ExternalData!$E648, F:F, ExternalData!$F648, G:G, "&lt;="&amp;ExternalData!$G648)</f>
        <v>838540</v>
      </c>
      <c r="L648" s="26">
        <f>ExternalData!$J648 + SUMIFS(H:H, D:D, ExternalData!$D648, E:E, ExternalData!$E648, F:F, ExternalData!$F648-1, G:G, "&gt;"&amp;ExternalData!$G648)</f>
        <v>435230</v>
      </c>
      <c r="M648" s="28">
        <f>ExternalData!$K648 + SUMIFS(I:I, D:D, ExternalData!$D648, E:E, ExternalData!$E648, F:F, ExternalData!$F648-1, G:G, "&gt;"&amp;ExternalData!$G648)</f>
        <v>2042410</v>
      </c>
    </row>
    <row r="649" spans="1:13" x14ac:dyDescent="0.25">
      <c r="A649" s="29" t="s">
        <v>9</v>
      </c>
      <c r="B649" s="30" t="s">
        <v>10</v>
      </c>
      <c r="C649" s="30" t="s">
        <v>20</v>
      </c>
      <c r="D649" s="30" t="s">
        <v>21</v>
      </c>
      <c r="E649" s="30" t="s">
        <v>14</v>
      </c>
      <c r="F649" s="30">
        <v>2019</v>
      </c>
      <c r="G649" s="30">
        <v>6</v>
      </c>
      <c r="H649" s="30">
        <v>43360</v>
      </c>
      <c r="I649" s="31">
        <v>204560</v>
      </c>
      <c r="J649" s="31">
        <f>SUMIFS(H:H, D:D, ExternalData!$D649, E:E, ExternalData!$E649, F:F, ExternalData!$F649, G:G, "&lt;="&amp;ExternalData!$G649)</f>
        <v>221930</v>
      </c>
      <c r="K649" s="32">
        <f>SUMIFS(I:I, D:D, ExternalData!$D649, E:E, ExternalData!$E649, F:F, ExternalData!$F649, G:G, "&lt;="&amp;ExternalData!$G649)</f>
        <v>1043100</v>
      </c>
      <c r="L649" s="31">
        <f>ExternalData!$J649 + SUMIFS(H:H, D:D, ExternalData!$D649, E:E, ExternalData!$E649, F:F, ExternalData!$F649-1, G:G, "&gt;"&amp;ExternalData!$G649)</f>
        <v>437280</v>
      </c>
      <c r="M649" s="33">
        <f>ExternalData!$K649 + SUMIFS(I:I, D:D, ExternalData!$D649, E:E, ExternalData!$E649, F:F, ExternalData!$F649-1, G:G, "&gt;"&amp;ExternalData!$G649)</f>
        <v>2053230</v>
      </c>
    </row>
    <row r="650" spans="1:13" x14ac:dyDescent="0.25">
      <c r="A650" s="24" t="s">
        <v>9</v>
      </c>
      <c r="B650" s="25" t="s">
        <v>10</v>
      </c>
      <c r="C650" s="25" t="s">
        <v>20</v>
      </c>
      <c r="D650" s="25" t="s">
        <v>21</v>
      </c>
      <c r="E650" s="25" t="s">
        <v>14</v>
      </c>
      <c r="F650" s="25">
        <v>2019</v>
      </c>
      <c r="G650" s="25">
        <v>7</v>
      </c>
      <c r="H650" s="25">
        <v>49080</v>
      </c>
      <c r="I650" s="26">
        <v>232110</v>
      </c>
      <c r="J650" s="26">
        <f>SUMIFS(H:H, D:D, ExternalData!$D650, E:E, ExternalData!$E650, F:F, ExternalData!$F650, G:G, "&lt;="&amp;ExternalData!$G650)</f>
        <v>271010</v>
      </c>
      <c r="K650" s="27">
        <f>SUMIFS(I:I, D:D, ExternalData!$D650, E:E, ExternalData!$E650, F:F, ExternalData!$F650, G:G, "&lt;="&amp;ExternalData!$G650)</f>
        <v>1275210</v>
      </c>
      <c r="L650" s="26">
        <f>ExternalData!$J650 + SUMIFS(H:H, D:D, ExternalData!$D650, E:E, ExternalData!$E650, F:F, ExternalData!$F650-1, G:G, "&gt;"&amp;ExternalData!$G650)</f>
        <v>451990</v>
      </c>
      <c r="M650" s="28">
        <f>ExternalData!$K650 + SUMIFS(I:I, D:D, ExternalData!$D650, E:E, ExternalData!$E650, F:F, ExternalData!$F650-1, G:G, "&gt;"&amp;ExternalData!$G650)</f>
        <v>2124160</v>
      </c>
    </row>
    <row r="651" spans="1:13" x14ac:dyDescent="0.25">
      <c r="A651" s="29" t="s">
        <v>9</v>
      </c>
      <c r="B651" s="30" t="s">
        <v>10</v>
      </c>
      <c r="C651" s="30" t="s">
        <v>20</v>
      </c>
      <c r="D651" s="30" t="s">
        <v>21</v>
      </c>
      <c r="E651" s="30" t="s">
        <v>14</v>
      </c>
      <c r="F651" s="30">
        <v>2019</v>
      </c>
      <c r="G651" s="30">
        <v>8</v>
      </c>
      <c r="H651" s="30">
        <v>42510</v>
      </c>
      <c r="I651" s="31">
        <v>201310</v>
      </c>
      <c r="J651" s="31">
        <f>SUMIFS(H:H, D:D, ExternalData!$D651, E:E, ExternalData!$E651, F:F, ExternalData!$F651, G:G, "&lt;="&amp;ExternalData!$G651)</f>
        <v>313520</v>
      </c>
      <c r="K651" s="32">
        <f>SUMIFS(I:I, D:D, ExternalData!$D651, E:E, ExternalData!$E651, F:F, ExternalData!$F651, G:G, "&lt;="&amp;ExternalData!$G651)</f>
        <v>1476520</v>
      </c>
      <c r="L651" s="31">
        <f>ExternalData!$J651 + SUMIFS(H:H, D:D, ExternalData!$D651, E:E, ExternalData!$E651, F:F, ExternalData!$F651-1, G:G, "&gt;"&amp;ExternalData!$G651)</f>
        <v>458040</v>
      </c>
      <c r="M651" s="33">
        <f>ExternalData!$K651 + SUMIFS(I:I, D:D, ExternalData!$D651, E:E, ExternalData!$E651, F:F, ExternalData!$F651-1, G:G, "&gt;"&amp;ExternalData!$G651)</f>
        <v>2154520</v>
      </c>
    </row>
    <row r="652" spans="1:13" x14ac:dyDescent="0.25">
      <c r="A652" s="24" t="s">
        <v>9</v>
      </c>
      <c r="B652" s="25" t="s">
        <v>10</v>
      </c>
      <c r="C652" s="25" t="s">
        <v>20</v>
      </c>
      <c r="D652" s="25" t="s">
        <v>21</v>
      </c>
      <c r="E652" s="25" t="s">
        <v>14</v>
      </c>
      <c r="F652" s="25">
        <v>2019</v>
      </c>
      <c r="G652" s="25">
        <v>9</v>
      </c>
      <c r="H652" s="25">
        <v>45210</v>
      </c>
      <c r="I652" s="26">
        <v>214600</v>
      </c>
      <c r="J652" s="26">
        <f>SUMIFS(H:H, D:D, ExternalData!$D652, E:E, ExternalData!$E652, F:F, ExternalData!$F652, G:G, "&lt;="&amp;ExternalData!$G652)</f>
        <v>358730</v>
      </c>
      <c r="K652" s="27">
        <f>SUMIFS(I:I, D:D, ExternalData!$D652, E:E, ExternalData!$E652, F:F, ExternalData!$F652, G:G, "&lt;="&amp;ExternalData!$G652)</f>
        <v>1691120</v>
      </c>
      <c r="L652" s="26">
        <f>ExternalData!$J652 + SUMIFS(H:H, D:D, ExternalData!$D652, E:E, ExternalData!$E652, F:F, ExternalData!$F652-1, G:G, "&gt;"&amp;ExternalData!$G652)</f>
        <v>470570</v>
      </c>
      <c r="M652" s="28">
        <f>ExternalData!$K652 + SUMIFS(I:I, D:D, ExternalData!$D652, E:E, ExternalData!$E652, F:F, ExternalData!$F652-1, G:G, "&gt;"&amp;ExternalData!$G652)</f>
        <v>2215870</v>
      </c>
    </row>
    <row r="653" spans="1:13" x14ac:dyDescent="0.25">
      <c r="A653" s="29" t="s">
        <v>9</v>
      </c>
      <c r="B653" s="30" t="s">
        <v>10</v>
      </c>
      <c r="C653" s="30" t="s">
        <v>20</v>
      </c>
      <c r="D653" s="30" t="s">
        <v>21</v>
      </c>
      <c r="E653" s="30" t="s">
        <v>14</v>
      </c>
      <c r="F653" s="30">
        <v>2019</v>
      </c>
      <c r="G653" s="30">
        <v>10</v>
      </c>
      <c r="H653" s="30">
        <v>52310</v>
      </c>
      <c r="I653" s="31">
        <v>248880</v>
      </c>
      <c r="J653" s="31">
        <f>SUMIFS(H:H, D:D, ExternalData!$D653, E:E, ExternalData!$E653, F:F, ExternalData!$F653, G:G, "&lt;="&amp;ExternalData!$G653)</f>
        <v>411040</v>
      </c>
      <c r="K653" s="32">
        <f>SUMIFS(I:I, D:D, ExternalData!$D653, E:E, ExternalData!$E653, F:F, ExternalData!$F653, G:G, "&lt;="&amp;ExternalData!$G653)</f>
        <v>1940000</v>
      </c>
      <c r="L653" s="31">
        <f>ExternalData!$J653 + SUMIFS(H:H, D:D, ExternalData!$D653, E:E, ExternalData!$E653, F:F, ExternalData!$F653-1, G:G, "&gt;"&amp;ExternalData!$G653)</f>
        <v>484920</v>
      </c>
      <c r="M653" s="33">
        <f>ExternalData!$K653 + SUMIFS(I:I, D:D, ExternalData!$D653, E:E, ExternalData!$E653, F:F, ExternalData!$F653-1, G:G, "&gt;"&amp;ExternalData!$G653)</f>
        <v>2286680</v>
      </c>
    </row>
    <row r="654" spans="1:13" x14ac:dyDescent="0.25">
      <c r="A654" s="24" t="s">
        <v>9</v>
      </c>
      <c r="B654" s="25" t="s">
        <v>10</v>
      </c>
      <c r="C654" s="25" t="s">
        <v>20</v>
      </c>
      <c r="D654" s="25" t="s">
        <v>21</v>
      </c>
      <c r="E654" s="25" t="s">
        <v>14</v>
      </c>
      <c r="F654" s="25">
        <v>2019</v>
      </c>
      <c r="G654" s="25">
        <v>11</v>
      </c>
      <c r="H654" s="25">
        <v>49030</v>
      </c>
      <c r="I654" s="26">
        <v>233130</v>
      </c>
      <c r="J654" s="26">
        <f>SUMIFS(H:H, D:D, ExternalData!$D654, E:E, ExternalData!$E654, F:F, ExternalData!$F654, G:G, "&lt;="&amp;ExternalData!$G654)</f>
        <v>460070</v>
      </c>
      <c r="K654" s="27">
        <f>SUMIFS(I:I, D:D, ExternalData!$D654, E:E, ExternalData!$E654, F:F, ExternalData!$F654, G:G, "&lt;="&amp;ExternalData!$G654)</f>
        <v>2173130</v>
      </c>
      <c r="L654" s="26">
        <f>ExternalData!$J654 + SUMIFS(H:H, D:D, ExternalData!$D654, E:E, ExternalData!$E654, F:F, ExternalData!$F654-1, G:G, "&gt;"&amp;ExternalData!$G654)</f>
        <v>495990</v>
      </c>
      <c r="M654" s="28">
        <f>ExternalData!$K654 + SUMIFS(I:I, D:D, ExternalData!$D654, E:E, ExternalData!$E654, F:F, ExternalData!$F654-1, G:G, "&gt;"&amp;ExternalData!$G654)</f>
        <v>2341750</v>
      </c>
    </row>
    <row r="655" spans="1:13" x14ac:dyDescent="0.25">
      <c r="A655" s="29" t="s">
        <v>9</v>
      </c>
      <c r="B655" s="30" t="s">
        <v>10</v>
      </c>
      <c r="C655" s="30" t="s">
        <v>20</v>
      </c>
      <c r="D655" s="30" t="s">
        <v>21</v>
      </c>
      <c r="E655" s="30" t="s">
        <v>14</v>
      </c>
      <c r="F655" s="30">
        <v>2019</v>
      </c>
      <c r="G655" s="30">
        <v>12</v>
      </c>
      <c r="H655" s="30">
        <v>49260</v>
      </c>
      <c r="I655" s="31">
        <v>234310</v>
      </c>
      <c r="J655" s="31">
        <f>SUMIFS(H:H, D:D, ExternalData!$D655, E:E, ExternalData!$E655, F:F, ExternalData!$F655, G:G, "&lt;="&amp;ExternalData!$G655)</f>
        <v>509330</v>
      </c>
      <c r="K655" s="32">
        <f>SUMIFS(I:I, D:D, ExternalData!$D655, E:E, ExternalData!$E655, F:F, ExternalData!$F655, G:G, "&lt;="&amp;ExternalData!$G655)</f>
        <v>2407440</v>
      </c>
      <c r="L655" s="31">
        <f>ExternalData!$J655 + SUMIFS(H:H, D:D, ExternalData!$D655, E:E, ExternalData!$E655, F:F, ExternalData!$F655-1, G:G, "&gt;"&amp;ExternalData!$G655)</f>
        <v>509330</v>
      </c>
      <c r="M655" s="33">
        <f>ExternalData!$K655 + SUMIFS(I:I, D:D, ExternalData!$D655, E:E, ExternalData!$E655, F:F, ExternalData!$F655-1, G:G, "&gt;"&amp;ExternalData!$G655)</f>
        <v>2407440</v>
      </c>
    </row>
    <row r="656" spans="1:13" x14ac:dyDescent="0.25">
      <c r="A656" s="24" t="s">
        <v>9</v>
      </c>
      <c r="B656" s="25" t="s">
        <v>10</v>
      </c>
      <c r="C656" s="25" t="s">
        <v>20</v>
      </c>
      <c r="D656" s="25" t="s">
        <v>21</v>
      </c>
      <c r="E656" s="25" t="s">
        <v>14</v>
      </c>
      <c r="F656" s="25">
        <v>2020</v>
      </c>
      <c r="G656" s="25">
        <v>1</v>
      </c>
      <c r="H656" s="25">
        <v>48780</v>
      </c>
      <c r="I656" s="26">
        <v>231760</v>
      </c>
      <c r="J656" s="26">
        <f>SUMIFS(H:H, D:D, ExternalData!$D656, E:E, ExternalData!$E656, F:F, ExternalData!$F656, G:G, "&lt;="&amp;ExternalData!$G656)</f>
        <v>48780</v>
      </c>
      <c r="K656" s="27">
        <f>SUMIFS(I:I, D:D, ExternalData!$D656, E:E, ExternalData!$E656, F:F, ExternalData!$F656, G:G, "&lt;="&amp;ExternalData!$G656)</f>
        <v>231760</v>
      </c>
      <c r="L656" s="26">
        <f>ExternalData!$J656 + SUMIFS(H:H, D:D, ExternalData!$D656, E:E, ExternalData!$E656, F:F, ExternalData!$F656-1, G:G, "&gt;"&amp;ExternalData!$G656)</f>
        <v>520870</v>
      </c>
      <c r="M656" s="28">
        <f>ExternalData!$K656 + SUMIFS(I:I, D:D, ExternalData!$D656, E:E, ExternalData!$E656, F:F, ExternalData!$F656-1, G:G, "&gt;"&amp;ExternalData!$G656)</f>
        <v>2464600</v>
      </c>
    </row>
    <row r="657" spans="1:13" x14ac:dyDescent="0.25">
      <c r="A657" s="29" t="s">
        <v>9</v>
      </c>
      <c r="B657" s="30" t="s">
        <v>10</v>
      </c>
      <c r="C657" s="30" t="s">
        <v>20</v>
      </c>
      <c r="D657" s="30" t="s">
        <v>21</v>
      </c>
      <c r="E657" s="30" t="s">
        <v>14</v>
      </c>
      <c r="F657" s="30">
        <v>2020</v>
      </c>
      <c r="G657" s="30">
        <v>2</v>
      </c>
      <c r="H657" s="30">
        <v>48270</v>
      </c>
      <c r="I657" s="31">
        <v>229590</v>
      </c>
      <c r="J657" s="31">
        <f>SUMIFS(H:H, D:D, ExternalData!$D657, E:E, ExternalData!$E657, F:F, ExternalData!$F657, G:G, "&lt;="&amp;ExternalData!$G657)</f>
        <v>97050</v>
      </c>
      <c r="K657" s="32">
        <f>SUMIFS(I:I, D:D, ExternalData!$D657, E:E, ExternalData!$E657, F:F, ExternalData!$F657, G:G, "&lt;="&amp;ExternalData!$G657)</f>
        <v>461350</v>
      </c>
      <c r="L657" s="31">
        <f>ExternalData!$J657 + SUMIFS(H:H, D:D, ExternalData!$D657, E:E, ExternalData!$E657, F:F, ExternalData!$F657-1, G:G, "&gt;"&amp;ExternalData!$G657)</f>
        <v>534640</v>
      </c>
      <c r="M657" s="33">
        <f>ExternalData!$K657 + SUMIFS(I:I, D:D, ExternalData!$D657, E:E, ExternalData!$E657, F:F, ExternalData!$F657-1, G:G, "&gt;"&amp;ExternalData!$G657)</f>
        <v>2532200</v>
      </c>
    </row>
    <row r="658" spans="1:13" x14ac:dyDescent="0.25">
      <c r="A658" s="24" t="s">
        <v>9</v>
      </c>
      <c r="B658" s="25" t="s">
        <v>10</v>
      </c>
      <c r="C658" s="25" t="s">
        <v>20</v>
      </c>
      <c r="D658" s="25" t="s">
        <v>21</v>
      </c>
      <c r="E658" s="25" t="s">
        <v>14</v>
      </c>
      <c r="F658" s="25">
        <v>2020</v>
      </c>
      <c r="G658" s="25">
        <v>3</v>
      </c>
      <c r="H658" s="25">
        <v>59010</v>
      </c>
      <c r="I658" s="26">
        <v>280630</v>
      </c>
      <c r="J658" s="26">
        <f>SUMIFS(H:H, D:D, ExternalData!$D658, E:E, ExternalData!$E658, F:F, ExternalData!$F658, G:G, "&lt;="&amp;ExternalData!$G658)</f>
        <v>156060</v>
      </c>
      <c r="K658" s="27">
        <f>SUMIFS(I:I, D:D, ExternalData!$D658, E:E, ExternalData!$E658, F:F, ExternalData!$F658, G:G, "&lt;="&amp;ExternalData!$G658)</f>
        <v>741980</v>
      </c>
      <c r="L658" s="26">
        <f>ExternalData!$J658 + SUMIFS(H:H, D:D, ExternalData!$D658, E:E, ExternalData!$E658, F:F, ExternalData!$F658-1, G:G, "&gt;"&amp;ExternalData!$G658)</f>
        <v>557400</v>
      </c>
      <c r="M658" s="28">
        <f>ExternalData!$K658 + SUMIFS(I:I, D:D, ExternalData!$D658, E:E, ExternalData!$E658, F:F, ExternalData!$F658-1, G:G, "&gt;"&amp;ExternalData!$G658)</f>
        <v>2642740</v>
      </c>
    </row>
    <row r="659" spans="1:13" x14ac:dyDescent="0.25">
      <c r="A659" s="29" t="s">
        <v>9</v>
      </c>
      <c r="B659" s="30" t="s">
        <v>10</v>
      </c>
      <c r="C659" s="30" t="s">
        <v>20</v>
      </c>
      <c r="D659" s="30" t="s">
        <v>21</v>
      </c>
      <c r="E659" s="30" t="s">
        <v>14</v>
      </c>
      <c r="F659" s="30">
        <v>2020</v>
      </c>
      <c r="G659" s="30">
        <v>4</v>
      </c>
      <c r="H659" s="30">
        <v>49200</v>
      </c>
      <c r="I659" s="31">
        <v>233860</v>
      </c>
      <c r="J659" s="31">
        <f>SUMIFS(H:H, D:D, ExternalData!$D659, E:E, ExternalData!$E659, F:F, ExternalData!$F659, G:G, "&lt;="&amp;ExternalData!$G659)</f>
        <v>205260</v>
      </c>
      <c r="K659" s="32">
        <f>SUMIFS(I:I, D:D, ExternalData!$D659, E:E, ExternalData!$E659, F:F, ExternalData!$F659, G:G, "&lt;="&amp;ExternalData!$G659)</f>
        <v>975840</v>
      </c>
      <c r="L659" s="31">
        <f>ExternalData!$J659 + SUMIFS(H:H, D:D, ExternalData!$D659, E:E, ExternalData!$E659, F:F, ExternalData!$F659-1, G:G, "&gt;"&amp;ExternalData!$G659)</f>
        <v>572210</v>
      </c>
      <c r="M659" s="33">
        <f>ExternalData!$K659 + SUMIFS(I:I, D:D, ExternalData!$D659, E:E, ExternalData!$E659, F:F, ExternalData!$F659-1, G:G, "&gt;"&amp;ExternalData!$G659)</f>
        <v>2715120</v>
      </c>
    </row>
    <row r="660" spans="1:13" x14ac:dyDescent="0.25">
      <c r="A660" s="24" t="s">
        <v>9</v>
      </c>
      <c r="B660" s="25" t="s">
        <v>10</v>
      </c>
      <c r="C660" s="25" t="s">
        <v>20</v>
      </c>
      <c r="D660" s="25" t="s">
        <v>21</v>
      </c>
      <c r="E660" s="25" t="s">
        <v>14</v>
      </c>
      <c r="F660" s="25">
        <v>2020</v>
      </c>
      <c r="G660" s="25">
        <v>5</v>
      </c>
      <c r="H660" s="25">
        <v>44110</v>
      </c>
      <c r="I660" s="26">
        <v>209970</v>
      </c>
      <c r="J660" s="26">
        <f>SUMIFS(H:H, D:D, ExternalData!$D660, E:E, ExternalData!$E660, F:F, ExternalData!$F660, G:G, "&lt;="&amp;ExternalData!$G660)</f>
        <v>249370</v>
      </c>
      <c r="K660" s="27">
        <f>SUMIFS(I:I, D:D, ExternalData!$D660, E:E, ExternalData!$E660, F:F, ExternalData!$F660, G:G, "&lt;="&amp;ExternalData!$G660)</f>
        <v>1185810</v>
      </c>
      <c r="L660" s="26">
        <f>ExternalData!$J660 + SUMIFS(H:H, D:D, ExternalData!$D660, E:E, ExternalData!$E660, F:F, ExternalData!$F660-1, G:G, "&gt;"&amp;ExternalData!$G660)</f>
        <v>580130</v>
      </c>
      <c r="M660" s="28">
        <f>ExternalData!$K660 + SUMIFS(I:I, D:D, ExternalData!$D660, E:E, ExternalData!$E660, F:F, ExternalData!$F660-1, G:G, "&gt;"&amp;ExternalData!$G660)</f>
        <v>2754710</v>
      </c>
    </row>
    <row r="661" spans="1:13" x14ac:dyDescent="0.25">
      <c r="A661" s="29" t="s">
        <v>9</v>
      </c>
      <c r="B661" s="30" t="s">
        <v>10</v>
      </c>
      <c r="C661" s="30" t="s">
        <v>20</v>
      </c>
      <c r="D661" s="30" t="s">
        <v>21</v>
      </c>
      <c r="E661" s="30" t="s">
        <v>14</v>
      </c>
      <c r="F661" s="30">
        <v>2020</v>
      </c>
      <c r="G661" s="30">
        <v>6</v>
      </c>
      <c r="H661" s="30">
        <v>46410</v>
      </c>
      <c r="I661" s="31">
        <v>220710</v>
      </c>
      <c r="J661" s="31">
        <f>SUMIFS(H:H, D:D, ExternalData!$D661, E:E, ExternalData!$E661, F:F, ExternalData!$F661, G:G, "&lt;="&amp;ExternalData!$G661)</f>
        <v>295780</v>
      </c>
      <c r="K661" s="32">
        <f>SUMIFS(I:I, D:D, ExternalData!$D661, E:E, ExternalData!$E661, F:F, ExternalData!$F661, G:G, "&lt;="&amp;ExternalData!$G661)</f>
        <v>1406520</v>
      </c>
      <c r="L661" s="31">
        <f>ExternalData!$J661 + SUMIFS(H:H, D:D, ExternalData!$D661, E:E, ExternalData!$E661, F:F, ExternalData!$F661-1, G:G, "&gt;"&amp;ExternalData!$G661)</f>
        <v>583180</v>
      </c>
      <c r="M661" s="33">
        <f>ExternalData!$K661 + SUMIFS(I:I, D:D, ExternalData!$D661, E:E, ExternalData!$E661, F:F, ExternalData!$F661-1, G:G, "&gt;"&amp;ExternalData!$G661)</f>
        <v>2770860</v>
      </c>
    </row>
    <row r="662" spans="1:13" x14ac:dyDescent="0.25">
      <c r="A662" s="24" t="s">
        <v>9</v>
      </c>
      <c r="B662" s="25" t="s">
        <v>10</v>
      </c>
      <c r="C662" s="25" t="s">
        <v>20</v>
      </c>
      <c r="D662" s="25" t="s">
        <v>21</v>
      </c>
      <c r="E662" s="25" t="s">
        <v>14</v>
      </c>
      <c r="F662" s="25">
        <v>2020</v>
      </c>
      <c r="G662" s="25">
        <v>7</v>
      </c>
      <c r="H662" s="25">
        <v>47290</v>
      </c>
      <c r="I662" s="26">
        <v>231120</v>
      </c>
      <c r="J662" s="26">
        <f>SUMIFS(H:H, D:D, ExternalData!$D662, E:E, ExternalData!$E662, F:F, ExternalData!$F662, G:G, "&lt;="&amp;ExternalData!$G662)</f>
        <v>343070</v>
      </c>
      <c r="K662" s="27">
        <f>SUMIFS(I:I, D:D, ExternalData!$D662, E:E, ExternalData!$E662, F:F, ExternalData!$F662, G:G, "&lt;="&amp;ExternalData!$G662)</f>
        <v>1637640</v>
      </c>
      <c r="L662" s="26">
        <f>ExternalData!$J662 + SUMIFS(H:H, D:D, ExternalData!$D662, E:E, ExternalData!$E662, F:F, ExternalData!$F662-1, G:G, "&gt;"&amp;ExternalData!$G662)</f>
        <v>581390</v>
      </c>
      <c r="M662" s="28">
        <f>ExternalData!$K662 + SUMIFS(I:I, D:D, ExternalData!$D662, E:E, ExternalData!$E662, F:F, ExternalData!$F662-1, G:G, "&gt;"&amp;ExternalData!$G662)</f>
        <v>2769870</v>
      </c>
    </row>
    <row r="663" spans="1:13" x14ac:dyDescent="0.25">
      <c r="A663" s="29" t="s">
        <v>9</v>
      </c>
      <c r="B663" s="30" t="s">
        <v>10</v>
      </c>
      <c r="C663" s="30" t="s">
        <v>20</v>
      </c>
      <c r="D663" s="30" t="s">
        <v>21</v>
      </c>
      <c r="E663" s="30" t="s">
        <v>14</v>
      </c>
      <c r="F663" s="30">
        <v>2020</v>
      </c>
      <c r="G663" s="30">
        <v>8</v>
      </c>
      <c r="H663" s="30">
        <v>42760</v>
      </c>
      <c r="I663" s="31">
        <v>210230</v>
      </c>
      <c r="J663" s="31">
        <f>SUMIFS(H:H, D:D, ExternalData!$D663, E:E, ExternalData!$E663, F:F, ExternalData!$F663, G:G, "&lt;="&amp;ExternalData!$G663)</f>
        <v>385830</v>
      </c>
      <c r="K663" s="32">
        <f>SUMIFS(I:I, D:D, ExternalData!$D663, E:E, ExternalData!$E663, F:F, ExternalData!$F663, G:G, "&lt;="&amp;ExternalData!$G663)</f>
        <v>1847870</v>
      </c>
      <c r="L663" s="31">
        <f>ExternalData!$J663 + SUMIFS(H:H, D:D, ExternalData!$D663, E:E, ExternalData!$E663, F:F, ExternalData!$F663-1, G:G, "&gt;"&amp;ExternalData!$G663)</f>
        <v>581640</v>
      </c>
      <c r="M663" s="33">
        <f>ExternalData!$K663 + SUMIFS(I:I, D:D, ExternalData!$D663, E:E, ExternalData!$E663, F:F, ExternalData!$F663-1, G:G, "&gt;"&amp;ExternalData!$G663)</f>
        <v>2778790</v>
      </c>
    </row>
    <row r="664" spans="1:13" x14ac:dyDescent="0.25">
      <c r="A664" s="24" t="s">
        <v>9</v>
      </c>
      <c r="B664" s="25" t="s">
        <v>10</v>
      </c>
      <c r="C664" s="25" t="s">
        <v>20</v>
      </c>
      <c r="D664" s="25" t="s">
        <v>21</v>
      </c>
      <c r="E664" s="25" t="s">
        <v>14</v>
      </c>
      <c r="F664" s="25">
        <v>2020</v>
      </c>
      <c r="G664" s="25">
        <v>9</v>
      </c>
      <c r="H664" s="25">
        <v>48620</v>
      </c>
      <c r="I664" s="26">
        <v>240660</v>
      </c>
      <c r="J664" s="26">
        <f>SUMIFS(H:H, D:D, ExternalData!$D664, E:E, ExternalData!$E664, F:F, ExternalData!$F664, G:G, "&lt;="&amp;ExternalData!$G664)</f>
        <v>434450</v>
      </c>
      <c r="K664" s="27">
        <f>SUMIFS(I:I, D:D, ExternalData!$D664, E:E, ExternalData!$E664, F:F, ExternalData!$F664, G:G, "&lt;="&amp;ExternalData!$G664)</f>
        <v>2088530</v>
      </c>
      <c r="L664" s="26">
        <f>ExternalData!$J664 + SUMIFS(H:H, D:D, ExternalData!$D664, E:E, ExternalData!$E664, F:F, ExternalData!$F664-1, G:G, "&gt;"&amp;ExternalData!$G664)</f>
        <v>585050</v>
      </c>
      <c r="M664" s="28">
        <f>ExternalData!$K664 + SUMIFS(I:I, D:D, ExternalData!$D664, E:E, ExternalData!$E664, F:F, ExternalData!$F664-1, G:G, "&gt;"&amp;ExternalData!$G664)</f>
        <v>2804850</v>
      </c>
    </row>
    <row r="665" spans="1:13" x14ac:dyDescent="0.25">
      <c r="A665" s="29" t="s">
        <v>9</v>
      </c>
      <c r="B665" s="30" t="s">
        <v>10</v>
      </c>
      <c r="C665" s="30" t="s">
        <v>20</v>
      </c>
      <c r="D665" s="30" t="s">
        <v>21</v>
      </c>
      <c r="E665" s="30" t="s">
        <v>14</v>
      </c>
      <c r="F665" s="30">
        <v>2020</v>
      </c>
      <c r="G665" s="30">
        <v>10</v>
      </c>
      <c r="H665" s="30">
        <v>52440</v>
      </c>
      <c r="I665" s="31">
        <v>260640</v>
      </c>
      <c r="J665" s="31">
        <f>SUMIFS(H:H, D:D, ExternalData!$D665, E:E, ExternalData!$E665, F:F, ExternalData!$F665, G:G, "&lt;="&amp;ExternalData!$G665)</f>
        <v>486890</v>
      </c>
      <c r="K665" s="32">
        <f>SUMIFS(I:I, D:D, ExternalData!$D665, E:E, ExternalData!$E665, F:F, ExternalData!$F665, G:G, "&lt;="&amp;ExternalData!$G665)</f>
        <v>2349170</v>
      </c>
      <c r="L665" s="31">
        <f>ExternalData!$J665 + SUMIFS(H:H, D:D, ExternalData!$D665, E:E, ExternalData!$E665, F:F, ExternalData!$F665-1, G:G, "&gt;"&amp;ExternalData!$G665)</f>
        <v>585180</v>
      </c>
      <c r="M665" s="33">
        <f>ExternalData!$K665 + SUMIFS(I:I, D:D, ExternalData!$D665, E:E, ExternalData!$E665, F:F, ExternalData!$F665-1, G:G, "&gt;"&amp;ExternalData!$G665)</f>
        <v>2816610</v>
      </c>
    </row>
    <row r="666" spans="1:13" x14ac:dyDescent="0.25">
      <c r="A666" s="24" t="s">
        <v>9</v>
      </c>
      <c r="B666" s="25" t="s">
        <v>10</v>
      </c>
      <c r="C666" s="25" t="s">
        <v>20</v>
      </c>
      <c r="D666" s="25" t="s">
        <v>21</v>
      </c>
      <c r="E666" s="25" t="s">
        <v>14</v>
      </c>
      <c r="F666" s="25">
        <v>2020</v>
      </c>
      <c r="G666" s="25">
        <v>11</v>
      </c>
      <c r="H666" s="25">
        <v>43950</v>
      </c>
      <c r="I666" s="26">
        <v>219330</v>
      </c>
      <c r="J666" s="26">
        <f>SUMIFS(H:H, D:D, ExternalData!$D666, E:E, ExternalData!$E666, F:F, ExternalData!$F666, G:G, "&lt;="&amp;ExternalData!$G666)</f>
        <v>530840</v>
      </c>
      <c r="K666" s="27">
        <f>SUMIFS(I:I, D:D, ExternalData!$D666, E:E, ExternalData!$E666, F:F, ExternalData!$F666, G:G, "&lt;="&amp;ExternalData!$G666)</f>
        <v>2568500</v>
      </c>
      <c r="L666" s="26">
        <f>ExternalData!$J666 + SUMIFS(H:H, D:D, ExternalData!$D666, E:E, ExternalData!$E666, F:F, ExternalData!$F666-1, G:G, "&gt;"&amp;ExternalData!$G666)</f>
        <v>580100</v>
      </c>
      <c r="M666" s="28">
        <f>ExternalData!$K666 + SUMIFS(I:I, D:D, ExternalData!$D666, E:E, ExternalData!$E666, F:F, ExternalData!$F666-1, G:G, "&gt;"&amp;ExternalData!$G666)</f>
        <v>2802810</v>
      </c>
    </row>
    <row r="667" spans="1:13" x14ac:dyDescent="0.25">
      <c r="A667" s="29" t="s">
        <v>9</v>
      </c>
      <c r="B667" s="30" t="s">
        <v>10</v>
      </c>
      <c r="C667" s="30" t="s">
        <v>20</v>
      </c>
      <c r="D667" s="30" t="s">
        <v>21</v>
      </c>
      <c r="E667" s="30" t="s">
        <v>14</v>
      </c>
      <c r="F667" s="30">
        <v>2020</v>
      </c>
      <c r="G667" s="30">
        <v>12</v>
      </c>
      <c r="H667" s="30">
        <v>47270</v>
      </c>
      <c r="I667" s="31">
        <v>237090</v>
      </c>
      <c r="J667" s="31">
        <f>SUMIFS(H:H, D:D, ExternalData!$D667, E:E, ExternalData!$E667, F:F, ExternalData!$F667, G:G, "&lt;="&amp;ExternalData!$G667)</f>
        <v>578110</v>
      </c>
      <c r="K667" s="32">
        <f>SUMIFS(I:I, D:D, ExternalData!$D667, E:E, ExternalData!$E667, F:F, ExternalData!$F667, G:G, "&lt;="&amp;ExternalData!$G667)</f>
        <v>2805590</v>
      </c>
      <c r="L667" s="31">
        <f>ExternalData!$J667 + SUMIFS(H:H, D:D, ExternalData!$D667, E:E, ExternalData!$E667, F:F, ExternalData!$F667-1, G:G, "&gt;"&amp;ExternalData!$G667)</f>
        <v>578110</v>
      </c>
      <c r="M667" s="33">
        <f>ExternalData!$K667 + SUMIFS(I:I, D:D, ExternalData!$D667, E:E, ExternalData!$E667, F:F, ExternalData!$F667-1, G:G, "&gt;"&amp;ExternalData!$G667)</f>
        <v>2805590</v>
      </c>
    </row>
    <row r="668" spans="1:13" x14ac:dyDescent="0.25">
      <c r="A668" s="24" t="s">
        <v>9</v>
      </c>
      <c r="B668" s="25" t="s">
        <v>10</v>
      </c>
      <c r="C668" s="25" t="s">
        <v>20</v>
      </c>
      <c r="D668" s="25" t="s">
        <v>21</v>
      </c>
      <c r="E668" s="25" t="s">
        <v>14</v>
      </c>
      <c r="F668" s="25">
        <v>2021</v>
      </c>
      <c r="G668" s="25">
        <v>1</v>
      </c>
      <c r="H668" s="25">
        <v>48630</v>
      </c>
      <c r="I668" s="26">
        <v>245490</v>
      </c>
      <c r="J668" s="26">
        <f>SUMIFS(H:H, D:D, ExternalData!$D668, E:E, ExternalData!$E668, F:F, ExternalData!$F668, G:G, "&lt;="&amp;ExternalData!$G668)</f>
        <v>48630</v>
      </c>
      <c r="K668" s="27">
        <f>SUMIFS(I:I, D:D, ExternalData!$D668, E:E, ExternalData!$E668, F:F, ExternalData!$F668, G:G, "&lt;="&amp;ExternalData!$G668)</f>
        <v>245490</v>
      </c>
      <c r="L668" s="26">
        <f>ExternalData!$J668 + SUMIFS(H:H, D:D, ExternalData!$D668, E:E, ExternalData!$E668, F:F, ExternalData!$F668-1, G:G, "&gt;"&amp;ExternalData!$G668)</f>
        <v>577960</v>
      </c>
      <c r="M668" s="28">
        <f>ExternalData!$K668 + SUMIFS(I:I, D:D, ExternalData!$D668, E:E, ExternalData!$E668, F:F, ExternalData!$F668-1, G:G, "&gt;"&amp;ExternalData!$G668)</f>
        <v>2819320</v>
      </c>
    </row>
    <row r="669" spans="1:13" x14ac:dyDescent="0.25">
      <c r="A669" s="29" t="s">
        <v>9</v>
      </c>
      <c r="B669" s="30" t="s">
        <v>10</v>
      </c>
      <c r="C669" s="30" t="s">
        <v>20</v>
      </c>
      <c r="D669" s="30" t="s">
        <v>21</v>
      </c>
      <c r="E669" s="30" t="s">
        <v>14</v>
      </c>
      <c r="F669" s="30">
        <v>2021</v>
      </c>
      <c r="G669" s="30">
        <v>2</v>
      </c>
      <c r="H669" s="30">
        <v>45280</v>
      </c>
      <c r="I669" s="31">
        <v>228880</v>
      </c>
      <c r="J669" s="31">
        <f>SUMIFS(H:H, D:D, ExternalData!$D669, E:E, ExternalData!$E669, F:F, ExternalData!$F669, G:G, "&lt;="&amp;ExternalData!$G669)</f>
        <v>93910</v>
      </c>
      <c r="K669" s="32">
        <f>SUMIFS(I:I, D:D, ExternalData!$D669, E:E, ExternalData!$E669, F:F, ExternalData!$F669, G:G, "&lt;="&amp;ExternalData!$G669)</f>
        <v>474370</v>
      </c>
      <c r="L669" s="31">
        <f>ExternalData!$J669 + SUMIFS(H:H, D:D, ExternalData!$D669, E:E, ExternalData!$E669, F:F, ExternalData!$F669-1, G:G, "&gt;"&amp;ExternalData!$G669)</f>
        <v>574970</v>
      </c>
      <c r="M669" s="33">
        <f>ExternalData!$K669 + SUMIFS(I:I, D:D, ExternalData!$D669, E:E, ExternalData!$E669, F:F, ExternalData!$F669-1, G:G, "&gt;"&amp;ExternalData!$G669)</f>
        <v>2818610</v>
      </c>
    </row>
    <row r="670" spans="1:13" x14ac:dyDescent="0.25">
      <c r="A670" s="24" t="s">
        <v>9</v>
      </c>
      <c r="B670" s="25" t="s">
        <v>10</v>
      </c>
      <c r="C670" s="25" t="s">
        <v>20</v>
      </c>
      <c r="D670" s="25" t="s">
        <v>21</v>
      </c>
      <c r="E670" s="25" t="s">
        <v>14</v>
      </c>
      <c r="F670" s="25">
        <v>2021</v>
      </c>
      <c r="G670" s="25">
        <v>3</v>
      </c>
      <c r="H670" s="25">
        <v>52620</v>
      </c>
      <c r="I670" s="26">
        <v>267330</v>
      </c>
      <c r="J670" s="26">
        <f>SUMIFS(H:H, D:D, ExternalData!$D670, E:E, ExternalData!$E670, F:F, ExternalData!$F670, G:G, "&lt;="&amp;ExternalData!$G670)</f>
        <v>146530</v>
      </c>
      <c r="K670" s="27">
        <f>SUMIFS(I:I, D:D, ExternalData!$D670, E:E, ExternalData!$E670, F:F, ExternalData!$F670, G:G, "&lt;="&amp;ExternalData!$G670)</f>
        <v>741700</v>
      </c>
      <c r="L670" s="26">
        <f>ExternalData!$J670 + SUMIFS(H:H, D:D, ExternalData!$D670, E:E, ExternalData!$E670, F:F, ExternalData!$F670-1, G:G, "&gt;"&amp;ExternalData!$G670)</f>
        <v>568580</v>
      </c>
      <c r="M670" s="28">
        <f>ExternalData!$K670 + SUMIFS(I:I, D:D, ExternalData!$D670, E:E, ExternalData!$E670, F:F, ExternalData!$F670-1, G:G, "&gt;"&amp;ExternalData!$G670)</f>
        <v>2805310</v>
      </c>
    </row>
    <row r="671" spans="1:13" x14ac:dyDescent="0.25">
      <c r="A671" s="29" t="s">
        <v>9</v>
      </c>
      <c r="B671" s="30" t="s">
        <v>10</v>
      </c>
      <c r="C671" s="30" t="s">
        <v>20</v>
      </c>
      <c r="D671" s="30" t="s">
        <v>21</v>
      </c>
      <c r="E671" s="30" t="s">
        <v>14</v>
      </c>
      <c r="F671" s="30">
        <v>2021</v>
      </c>
      <c r="G671" s="30">
        <v>4</v>
      </c>
      <c r="H671" s="30">
        <v>50440</v>
      </c>
      <c r="I671" s="31">
        <v>255700</v>
      </c>
      <c r="J671" s="31">
        <f>SUMIFS(H:H, D:D, ExternalData!$D671, E:E, ExternalData!$E671, F:F, ExternalData!$F671, G:G, "&lt;="&amp;ExternalData!$G671)</f>
        <v>196970</v>
      </c>
      <c r="K671" s="32">
        <f>SUMIFS(I:I, D:D, ExternalData!$D671, E:E, ExternalData!$E671, F:F, ExternalData!$F671, G:G, "&lt;="&amp;ExternalData!$G671)</f>
        <v>997400</v>
      </c>
      <c r="L671" s="31">
        <f>ExternalData!$J671 + SUMIFS(H:H, D:D, ExternalData!$D671, E:E, ExternalData!$E671, F:F, ExternalData!$F671-1, G:G, "&gt;"&amp;ExternalData!$G671)</f>
        <v>569820</v>
      </c>
      <c r="M671" s="33">
        <f>ExternalData!$K671 + SUMIFS(I:I, D:D, ExternalData!$D671, E:E, ExternalData!$E671, F:F, ExternalData!$F671-1, G:G, "&gt;"&amp;ExternalData!$G671)</f>
        <v>2827150</v>
      </c>
    </row>
    <row r="672" spans="1:13" x14ac:dyDescent="0.25">
      <c r="A672" s="24" t="s">
        <v>9</v>
      </c>
      <c r="B672" s="25" t="s">
        <v>10</v>
      </c>
      <c r="C672" s="25" t="s">
        <v>20</v>
      </c>
      <c r="D672" s="25" t="s">
        <v>21</v>
      </c>
      <c r="E672" s="25" t="s">
        <v>14</v>
      </c>
      <c r="F672" s="25">
        <v>2021</v>
      </c>
      <c r="G672" s="25">
        <v>5</v>
      </c>
      <c r="H672" s="25">
        <v>47500</v>
      </c>
      <c r="I672" s="26">
        <v>241470</v>
      </c>
      <c r="J672" s="26">
        <f>SUMIFS(H:H, D:D, ExternalData!$D672, E:E, ExternalData!$E672, F:F, ExternalData!$F672, G:G, "&lt;="&amp;ExternalData!$G672)</f>
        <v>244470</v>
      </c>
      <c r="K672" s="27">
        <f>SUMIFS(I:I, D:D, ExternalData!$D672, E:E, ExternalData!$E672, F:F, ExternalData!$F672, G:G, "&lt;="&amp;ExternalData!$G672)</f>
        <v>1238870</v>
      </c>
      <c r="L672" s="26">
        <f>ExternalData!$J672 + SUMIFS(H:H, D:D, ExternalData!$D672, E:E, ExternalData!$E672, F:F, ExternalData!$F672-1, G:G, "&gt;"&amp;ExternalData!$G672)</f>
        <v>573210</v>
      </c>
      <c r="M672" s="28">
        <f>ExternalData!$K672 + SUMIFS(I:I, D:D, ExternalData!$D672, E:E, ExternalData!$E672, F:F, ExternalData!$F672-1, G:G, "&gt;"&amp;ExternalData!$G672)</f>
        <v>2858650</v>
      </c>
    </row>
    <row r="673" spans="1:13" x14ac:dyDescent="0.25">
      <c r="A673" s="29" t="s">
        <v>9</v>
      </c>
      <c r="B673" s="30" t="s">
        <v>10</v>
      </c>
      <c r="C673" s="30" t="s">
        <v>20</v>
      </c>
      <c r="D673" s="30" t="s">
        <v>21</v>
      </c>
      <c r="E673" s="30" t="s">
        <v>14</v>
      </c>
      <c r="F673" s="30">
        <v>2021</v>
      </c>
      <c r="G673" s="30">
        <v>6</v>
      </c>
      <c r="H673" s="30">
        <v>47530</v>
      </c>
      <c r="I673" s="31">
        <v>241560</v>
      </c>
      <c r="J673" s="31">
        <f>SUMIFS(H:H, D:D, ExternalData!$D673, E:E, ExternalData!$E673, F:F, ExternalData!$F673, G:G, "&lt;="&amp;ExternalData!$G673)</f>
        <v>292000</v>
      </c>
      <c r="K673" s="32">
        <f>SUMIFS(I:I, D:D, ExternalData!$D673, E:E, ExternalData!$E673, F:F, ExternalData!$F673, G:G, "&lt;="&amp;ExternalData!$G673)</f>
        <v>1480430</v>
      </c>
      <c r="L673" s="31">
        <f>ExternalData!$J673 + SUMIFS(H:H, D:D, ExternalData!$D673, E:E, ExternalData!$E673, F:F, ExternalData!$F673-1, G:G, "&gt;"&amp;ExternalData!$G673)</f>
        <v>574330</v>
      </c>
      <c r="M673" s="33">
        <f>ExternalData!$K673 + SUMIFS(I:I, D:D, ExternalData!$D673, E:E, ExternalData!$E673, F:F, ExternalData!$F673-1, G:G, "&gt;"&amp;ExternalData!$G673)</f>
        <v>2879500</v>
      </c>
    </row>
    <row r="674" spans="1:13" x14ac:dyDescent="0.25">
      <c r="A674" s="24" t="s">
        <v>9</v>
      </c>
      <c r="B674" s="25" t="s">
        <v>10</v>
      </c>
      <c r="C674" s="25" t="s">
        <v>20</v>
      </c>
      <c r="D674" s="25" t="s">
        <v>21</v>
      </c>
      <c r="E674" s="25" t="s">
        <v>14</v>
      </c>
      <c r="F674" s="25">
        <v>2021</v>
      </c>
      <c r="G674" s="25">
        <v>7</v>
      </c>
      <c r="H674" s="25">
        <v>49940</v>
      </c>
      <c r="I674" s="26">
        <v>253750</v>
      </c>
      <c r="J674" s="26">
        <f>SUMIFS(H:H, D:D, ExternalData!$D674, E:E, ExternalData!$E674, F:F, ExternalData!$F674, G:G, "&lt;="&amp;ExternalData!$G674)</f>
        <v>341940</v>
      </c>
      <c r="K674" s="27">
        <f>SUMIFS(I:I, D:D, ExternalData!$D674, E:E, ExternalData!$E674, F:F, ExternalData!$F674, G:G, "&lt;="&amp;ExternalData!$G674)</f>
        <v>1734180</v>
      </c>
      <c r="L674" s="26">
        <f>ExternalData!$J674 + SUMIFS(H:H, D:D, ExternalData!$D674, E:E, ExternalData!$E674, F:F, ExternalData!$F674-1, G:G, "&gt;"&amp;ExternalData!$G674)</f>
        <v>576980</v>
      </c>
      <c r="M674" s="28">
        <f>ExternalData!$K674 + SUMIFS(I:I, D:D, ExternalData!$D674, E:E, ExternalData!$E674, F:F, ExternalData!$F674-1, G:G, "&gt;"&amp;ExternalData!$G674)</f>
        <v>2902130</v>
      </c>
    </row>
    <row r="675" spans="1:13" x14ac:dyDescent="0.25">
      <c r="A675" s="29" t="s">
        <v>9</v>
      </c>
      <c r="B675" s="30" t="s">
        <v>10</v>
      </c>
      <c r="C675" s="30" t="s">
        <v>20</v>
      </c>
      <c r="D675" s="30" t="s">
        <v>21</v>
      </c>
      <c r="E675" s="30" t="s">
        <v>14</v>
      </c>
      <c r="F675" s="30">
        <v>2021</v>
      </c>
      <c r="G675" s="30">
        <v>8</v>
      </c>
      <c r="H675" s="30">
        <v>43680</v>
      </c>
      <c r="I675" s="31">
        <v>222240</v>
      </c>
      <c r="J675" s="31">
        <f>SUMIFS(H:H, D:D, ExternalData!$D675, E:E, ExternalData!$E675, F:F, ExternalData!$F675, G:G, "&lt;="&amp;ExternalData!$G675)</f>
        <v>385620</v>
      </c>
      <c r="K675" s="32">
        <f>SUMIFS(I:I, D:D, ExternalData!$D675, E:E, ExternalData!$E675, F:F, ExternalData!$F675, G:G, "&lt;="&amp;ExternalData!$G675)</f>
        <v>1956420</v>
      </c>
      <c r="L675" s="31">
        <f>ExternalData!$J675 + SUMIFS(H:H, D:D, ExternalData!$D675, E:E, ExternalData!$E675, F:F, ExternalData!$F675-1, G:G, "&gt;"&amp;ExternalData!$G675)</f>
        <v>577900</v>
      </c>
      <c r="M675" s="33">
        <f>ExternalData!$K675 + SUMIFS(I:I, D:D, ExternalData!$D675, E:E, ExternalData!$E675, F:F, ExternalData!$F675-1, G:G, "&gt;"&amp;ExternalData!$G675)</f>
        <v>2914140</v>
      </c>
    </row>
    <row r="676" spans="1:13" x14ac:dyDescent="0.25">
      <c r="A676" s="24" t="s">
        <v>9</v>
      </c>
      <c r="B676" s="25" t="s">
        <v>10</v>
      </c>
      <c r="C676" s="25" t="s">
        <v>20</v>
      </c>
      <c r="D676" s="25" t="s">
        <v>21</v>
      </c>
      <c r="E676" s="25" t="s">
        <v>14</v>
      </c>
      <c r="F676" s="25">
        <v>2021</v>
      </c>
      <c r="G676" s="25">
        <v>9</v>
      </c>
      <c r="H676" s="25">
        <v>51030</v>
      </c>
      <c r="I676" s="26">
        <v>259430</v>
      </c>
      <c r="J676" s="26">
        <f>SUMIFS(H:H, D:D, ExternalData!$D676, E:E, ExternalData!$E676, F:F, ExternalData!$F676, G:G, "&lt;="&amp;ExternalData!$G676)</f>
        <v>436650</v>
      </c>
      <c r="K676" s="27">
        <f>SUMIFS(I:I, D:D, ExternalData!$D676, E:E, ExternalData!$E676, F:F, ExternalData!$F676, G:G, "&lt;="&amp;ExternalData!$G676)</f>
        <v>2215850</v>
      </c>
      <c r="L676" s="26">
        <f>ExternalData!$J676 + SUMIFS(H:H, D:D, ExternalData!$D676, E:E, ExternalData!$E676, F:F, ExternalData!$F676-1, G:G, "&gt;"&amp;ExternalData!$G676)</f>
        <v>580310</v>
      </c>
      <c r="M676" s="28">
        <f>ExternalData!$K676 + SUMIFS(I:I, D:D, ExternalData!$D676, E:E, ExternalData!$E676, F:F, ExternalData!$F676-1, G:G, "&gt;"&amp;ExternalData!$G676)</f>
        <v>2932910</v>
      </c>
    </row>
    <row r="677" spans="1:13" x14ac:dyDescent="0.25">
      <c r="A677" s="29" t="s">
        <v>9</v>
      </c>
      <c r="B677" s="30" t="s">
        <v>10</v>
      </c>
      <c r="C677" s="30" t="s">
        <v>20</v>
      </c>
      <c r="D677" s="30" t="s">
        <v>21</v>
      </c>
      <c r="E677" s="30" t="s">
        <v>14</v>
      </c>
      <c r="F677" s="30">
        <v>2021</v>
      </c>
      <c r="G677" s="30">
        <v>10</v>
      </c>
      <c r="H677" s="30">
        <v>57490</v>
      </c>
      <c r="I677" s="31">
        <v>292550</v>
      </c>
      <c r="J677" s="31">
        <f>SUMIFS(H:H, D:D, ExternalData!$D677, E:E, ExternalData!$E677, F:F, ExternalData!$F677, G:G, "&lt;="&amp;ExternalData!$G677)</f>
        <v>494140</v>
      </c>
      <c r="K677" s="32">
        <f>SUMIFS(I:I, D:D, ExternalData!$D677, E:E, ExternalData!$E677, F:F, ExternalData!$F677, G:G, "&lt;="&amp;ExternalData!$G677)</f>
        <v>2508400</v>
      </c>
      <c r="L677" s="31">
        <f>ExternalData!$J677 + SUMIFS(H:H, D:D, ExternalData!$D677, E:E, ExternalData!$E677, F:F, ExternalData!$F677-1, G:G, "&gt;"&amp;ExternalData!$G677)</f>
        <v>585360</v>
      </c>
      <c r="M677" s="33">
        <f>ExternalData!$K677 + SUMIFS(I:I, D:D, ExternalData!$D677, E:E, ExternalData!$E677, F:F, ExternalData!$F677-1, G:G, "&gt;"&amp;ExternalData!$G677)</f>
        <v>2964820</v>
      </c>
    </row>
    <row r="678" spans="1:13" x14ac:dyDescent="0.25">
      <c r="A678" s="24" t="s">
        <v>9</v>
      </c>
      <c r="B678" s="25" t="s">
        <v>10</v>
      </c>
      <c r="C678" s="25" t="s">
        <v>20</v>
      </c>
      <c r="D678" s="25" t="s">
        <v>21</v>
      </c>
      <c r="E678" s="25" t="s">
        <v>14</v>
      </c>
      <c r="F678" s="25">
        <v>2021</v>
      </c>
      <c r="G678" s="25">
        <v>11</v>
      </c>
      <c r="H678" s="25">
        <v>52030</v>
      </c>
      <c r="I678" s="26">
        <v>265120</v>
      </c>
      <c r="J678" s="26">
        <f>SUMIFS(H:H, D:D, ExternalData!$D678, E:E, ExternalData!$E678, F:F, ExternalData!$F678, G:G, "&lt;="&amp;ExternalData!$G678)</f>
        <v>546170</v>
      </c>
      <c r="K678" s="27">
        <f>SUMIFS(I:I, D:D, ExternalData!$D678, E:E, ExternalData!$E678, F:F, ExternalData!$F678, G:G, "&lt;="&amp;ExternalData!$G678)</f>
        <v>2773520</v>
      </c>
      <c r="L678" s="26">
        <f>ExternalData!$J678 + SUMIFS(H:H, D:D, ExternalData!$D678, E:E, ExternalData!$E678, F:F, ExternalData!$F678-1, G:G, "&gt;"&amp;ExternalData!$G678)</f>
        <v>593440</v>
      </c>
      <c r="M678" s="28">
        <f>ExternalData!$K678 + SUMIFS(I:I, D:D, ExternalData!$D678, E:E, ExternalData!$E678, F:F, ExternalData!$F678-1, G:G, "&gt;"&amp;ExternalData!$G678)</f>
        <v>3010610</v>
      </c>
    </row>
    <row r="679" spans="1:13" x14ac:dyDescent="0.25">
      <c r="A679" s="29" t="s">
        <v>9</v>
      </c>
      <c r="B679" s="30" t="s">
        <v>10</v>
      </c>
      <c r="C679" s="30" t="s">
        <v>20</v>
      </c>
      <c r="D679" s="30" t="s">
        <v>21</v>
      </c>
      <c r="E679" s="30" t="s">
        <v>14</v>
      </c>
      <c r="F679" s="30">
        <v>2021</v>
      </c>
      <c r="G679" s="30">
        <v>12</v>
      </c>
      <c r="H679" s="30">
        <v>55330</v>
      </c>
      <c r="I679" s="31">
        <v>281610</v>
      </c>
      <c r="J679" s="31">
        <f>SUMIFS(H:H, D:D, ExternalData!$D679, E:E, ExternalData!$E679, F:F, ExternalData!$F679, G:G, "&lt;="&amp;ExternalData!$G679)</f>
        <v>601500</v>
      </c>
      <c r="K679" s="32">
        <f>SUMIFS(I:I, D:D, ExternalData!$D679, E:E, ExternalData!$E679, F:F, ExternalData!$F679, G:G, "&lt;="&amp;ExternalData!$G679)</f>
        <v>3055130</v>
      </c>
      <c r="L679" s="31">
        <f>ExternalData!$J679 + SUMIFS(H:H, D:D, ExternalData!$D679, E:E, ExternalData!$E679, F:F, ExternalData!$F679-1, G:G, "&gt;"&amp;ExternalData!$G679)</f>
        <v>601500</v>
      </c>
      <c r="M679" s="33">
        <f>ExternalData!$K679 + SUMIFS(I:I, D:D, ExternalData!$D679, E:E, ExternalData!$E679, F:F, ExternalData!$F679-1, G:G, "&gt;"&amp;ExternalData!$G679)</f>
        <v>3055130</v>
      </c>
    </row>
    <row r="680" spans="1:13" x14ac:dyDescent="0.25">
      <c r="A680" s="24" t="s">
        <v>9</v>
      </c>
      <c r="B680" s="25" t="s">
        <v>10</v>
      </c>
      <c r="C680" s="25" t="s">
        <v>20</v>
      </c>
      <c r="D680" s="25" t="s">
        <v>21</v>
      </c>
      <c r="E680" s="25" t="s">
        <v>14</v>
      </c>
      <c r="F680" s="25">
        <v>2022</v>
      </c>
      <c r="G680" s="25">
        <v>1</v>
      </c>
      <c r="H680" s="25">
        <v>50950</v>
      </c>
      <c r="I680" s="26">
        <v>259600</v>
      </c>
      <c r="J680" s="26">
        <f>SUMIFS(H:H, D:D, ExternalData!$D680, E:E, ExternalData!$E680, F:F, ExternalData!$F680, G:G, "&lt;="&amp;ExternalData!$G680)</f>
        <v>50950</v>
      </c>
      <c r="K680" s="27">
        <f>SUMIFS(I:I, D:D, ExternalData!$D680, E:E, ExternalData!$E680, F:F, ExternalData!$F680, G:G, "&lt;="&amp;ExternalData!$G680)</f>
        <v>259600</v>
      </c>
      <c r="L680" s="26">
        <f>ExternalData!$J680 + SUMIFS(H:H, D:D, ExternalData!$D680, E:E, ExternalData!$E680, F:F, ExternalData!$F680-1, G:G, "&gt;"&amp;ExternalData!$G680)</f>
        <v>603820</v>
      </c>
      <c r="M680" s="28">
        <f>ExternalData!$K680 + SUMIFS(I:I, D:D, ExternalData!$D680, E:E, ExternalData!$E680, F:F, ExternalData!$F680-1, G:G, "&gt;"&amp;ExternalData!$G680)</f>
        <v>3069240</v>
      </c>
    </row>
    <row r="681" spans="1:13" x14ac:dyDescent="0.25">
      <c r="A681" s="29" t="s">
        <v>9</v>
      </c>
      <c r="B681" s="30" t="s">
        <v>10</v>
      </c>
      <c r="C681" s="30" t="s">
        <v>20</v>
      </c>
      <c r="D681" s="30" t="s">
        <v>21</v>
      </c>
      <c r="E681" s="30" t="s">
        <v>14</v>
      </c>
      <c r="F681" s="30">
        <v>2022</v>
      </c>
      <c r="G681" s="30">
        <v>2</v>
      </c>
      <c r="H681" s="30">
        <v>51660</v>
      </c>
      <c r="I681" s="31">
        <v>263090</v>
      </c>
      <c r="J681" s="31">
        <f>SUMIFS(H:H, D:D, ExternalData!$D681, E:E, ExternalData!$E681, F:F, ExternalData!$F681, G:G, "&lt;="&amp;ExternalData!$G681)</f>
        <v>102610</v>
      </c>
      <c r="K681" s="32">
        <f>SUMIFS(I:I, D:D, ExternalData!$D681, E:E, ExternalData!$E681, F:F, ExternalData!$F681, G:G, "&lt;="&amp;ExternalData!$G681)</f>
        <v>522690</v>
      </c>
      <c r="L681" s="31">
        <f>ExternalData!$J681 + SUMIFS(H:H, D:D, ExternalData!$D681, E:E, ExternalData!$E681, F:F, ExternalData!$F681-1, G:G, "&gt;"&amp;ExternalData!$G681)</f>
        <v>610200</v>
      </c>
      <c r="M681" s="33">
        <f>ExternalData!$K681 + SUMIFS(I:I, D:D, ExternalData!$D681, E:E, ExternalData!$E681, F:F, ExternalData!$F681-1, G:G, "&gt;"&amp;ExternalData!$G681)</f>
        <v>3103450</v>
      </c>
    </row>
    <row r="682" spans="1:13" x14ac:dyDescent="0.25">
      <c r="A682" s="24" t="s">
        <v>9</v>
      </c>
      <c r="B682" s="25" t="s">
        <v>10</v>
      </c>
      <c r="C682" s="25" t="s">
        <v>20</v>
      </c>
      <c r="D682" s="25" t="s">
        <v>21</v>
      </c>
      <c r="E682" s="25" t="s">
        <v>14</v>
      </c>
      <c r="F682" s="25">
        <v>2022</v>
      </c>
      <c r="G682" s="25">
        <v>3</v>
      </c>
      <c r="H682" s="25">
        <v>49725</v>
      </c>
      <c r="I682" s="26">
        <v>253800</v>
      </c>
      <c r="J682" s="26">
        <f>SUMIFS(H:H, D:D, ExternalData!$D682, E:E, ExternalData!$E682, F:F, ExternalData!$F682, G:G, "&lt;="&amp;ExternalData!$G682)</f>
        <v>152335</v>
      </c>
      <c r="K682" s="27">
        <f>SUMIFS(I:I, D:D, ExternalData!$D682, E:E, ExternalData!$E682, F:F, ExternalData!$F682, G:G, "&lt;="&amp;ExternalData!$G682)</f>
        <v>776490</v>
      </c>
      <c r="L682" s="26">
        <f>ExternalData!$J682 + SUMIFS(H:H, D:D, ExternalData!$D682, E:E, ExternalData!$E682, F:F, ExternalData!$F682-1, G:G, "&gt;"&amp;ExternalData!$G682)</f>
        <v>607305</v>
      </c>
      <c r="M682" s="28">
        <f>ExternalData!$K682 + SUMIFS(I:I, D:D, ExternalData!$D682, E:E, ExternalData!$E682, F:F, ExternalData!$F682-1, G:G, "&gt;"&amp;ExternalData!$G682)</f>
        <v>3089920</v>
      </c>
    </row>
    <row r="683" spans="1:13" x14ac:dyDescent="0.25">
      <c r="A683" s="29" t="s">
        <v>9</v>
      </c>
      <c r="B683" s="30" t="s">
        <v>10</v>
      </c>
      <c r="C683" s="30" t="s">
        <v>20</v>
      </c>
      <c r="D683" s="30" t="s">
        <v>21</v>
      </c>
      <c r="E683" s="30" t="s">
        <v>14</v>
      </c>
      <c r="F683" s="30">
        <v>2022</v>
      </c>
      <c r="G683" s="30">
        <v>4</v>
      </c>
      <c r="H683" s="30">
        <v>90077</v>
      </c>
      <c r="I683" s="31">
        <v>4600687</v>
      </c>
      <c r="J683" s="31">
        <f>SUMIFS(H:H, D:D, ExternalData!$D683, E:E, ExternalData!$E683, F:F, ExternalData!$F683, G:G, "&lt;="&amp;ExternalData!$G683)</f>
        <v>242412</v>
      </c>
      <c r="K683" s="32">
        <f>SUMIFS(I:I, D:D, ExternalData!$D683, E:E, ExternalData!$E683, F:F, ExternalData!$F683, G:G, "&lt;="&amp;ExternalData!$G683)</f>
        <v>5377177</v>
      </c>
      <c r="L683" s="31">
        <f>ExternalData!$J683 + SUMIFS(H:H, D:D, ExternalData!$D683, E:E, ExternalData!$E683, F:F, ExternalData!$F683-1, G:G, "&gt;"&amp;ExternalData!$G683)</f>
        <v>646942</v>
      </c>
      <c r="M683" s="33">
        <f>ExternalData!$K683 + SUMIFS(I:I, D:D, ExternalData!$D683, E:E, ExternalData!$E683, F:F, ExternalData!$F683-1, G:G, "&gt;"&amp;ExternalData!$G683)</f>
        <v>7434907</v>
      </c>
    </row>
    <row r="684" spans="1:13" x14ac:dyDescent="0.25">
      <c r="A684" s="24" t="s">
        <v>9</v>
      </c>
      <c r="B684" s="25" t="s">
        <v>10</v>
      </c>
      <c r="C684" s="25" t="s">
        <v>20</v>
      </c>
      <c r="D684" s="25" t="s">
        <v>21</v>
      </c>
      <c r="E684" s="25" t="s">
        <v>14</v>
      </c>
      <c r="F684" s="25">
        <v>2022</v>
      </c>
      <c r="G684" s="25">
        <v>5</v>
      </c>
      <c r="H684" s="25">
        <v>53838</v>
      </c>
      <c r="I684" s="26">
        <v>283113</v>
      </c>
      <c r="J684" s="26">
        <f>SUMIFS(H:H, D:D, ExternalData!$D684, E:E, ExternalData!$E684, F:F, ExternalData!$F684, G:G, "&lt;="&amp;ExternalData!$G684)</f>
        <v>296250</v>
      </c>
      <c r="K684" s="27">
        <f>SUMIFS(I:I, D:D, ExternalData!$D684, E:E, ExternalData!$E684, F:F, ExternalData!$F684, G:G, "&lt;="&amp;ExternalData!$G684)</f>
        <v>5660290</v>
      </c>
      <c r="L684" s="26">
        <f>ExternalData!$J684 + SUMIFS(H:H, D:D, ExternalData!$D684, E:E, ExternalData!$E684, F:F, ExternalData!$F684-1, G:G, "&gt;"&amp;ExternalData!$G684)</f>
        <v>653280</v>
      </c>
      <c r="M684" s="28">
        <f>ExternalData!$K684 + SUMIFS(I:I, D:D, ExternalData!$D684, E:E, ExternalData!$E684, F:F, ExternalData!$F684-1, G:G, "&gt;"&amp;ExternalData!$G684)</f>
        <v>7476550</v>
      </c>
    </row>
    <row r="685" spans="1:13" x14ac:dyDescent="0.25">
      <c r="A685" s="29" t="s">
        <v>9</v>
      </c>
      <c r="B685" s="30" t="s">
        <v>10</v>
      </c>
      <c r="C685" s="30" t="s">
        <v>20</v>
      </c>
      <c r="D685" s="30" t="s">
        <v>21</v>
      </c>
      <c r="E685" s="30" t="s">
        <v>14</v>
      </c>
      <c r="F685" s="30">
        <v>2022</v>
      </c>
      <c r="G685" s="30">
        <v>6</v>
      </c>
      <c r="H685" s="30">
        <v>53010</v>
      </c>
      <c r="I685" s="31">
        <v>291672</v>
      </c>
      <c r="J685" s="31">
        <f>SUMIFS(H:H, D:D, ExternalData!$D685, E:E, ExternalData!$E685, F:F, ExternalData!$F685, G:G, "&lt;="&amp;ExternalData!$G685)</f>
        <v>349260</v>
      </c>
      <c r="K685" s="32">
        <f>SUMIFS(I:I, D:D, ExternalData!$D685, E:E, ExternalData!$E685, F:F, ExternalData!$F685, G:G, "&lt;="&amp;ExternalData!$G685)</f>
        <v>5951962</v>
      </c>
      <c r="L685" s="31">
        <f>ExternalData!$J685 + SUMIFS(H:H, D:D, ExternalData!$D685, E:E, ExternalData!$E685, F:F, ExternalData!$F685-1, G:G, "&gt;"&amp;ExternalData!$G685)</f>
        <v>658760</v>
      </c>
      <c r="M685" s="33">
        <f>ExternalData!$K685 + SUMIFS(I:I, D:D, ExternalData!$D685, E:E, ExternalData!$E685, F:F, ExternalData!$F685-1, G:G, "&gt;"&amp;ExternalData!$G685)</f>
        <v>7526662</v>
      </c>
    </row>
    <row r="686" spans="1:13" x14ac:dyDescent="0.25">
      <c r="A686" s="24" t="s">
        <v>9</v>
      </c>
      <c r="B686" s="25" t="s">
        <v>10</v>
      </c>
      <c r="C686" s="25" t="s">
        <v>20</v>
      </c>
      <c r="D686" s="25" t="s">
        <v>21</v>
      </c>
      <c r="E686" s="25" t="s">
        <v>14</v>
      </c>
      <c r="F686" s="25">
        <v>2022</v>
      </c>
      <c r="G686" s="25">
        <v>7</v>
      </c>
      <c r="H686" s="25">
        <v>51813</v>
      </c>
      <c r="I686" s="26">
        <v>277209</v>
      </c>
      <c r="J686" s="26">
        <f>SUMIFS(H:H, D:D, ExternalData!$D686, E:E, ExternalData!$E686, F:F, ExternalData!$F686, G:G, "&lt;="&amp;ExternalData!$G686)</f>
        <v>401073</v>
      </c>
      <c r="K686" s="27">
        <f>SUMIFS(I:I, D:D, ExternalData!$D686, E:E, ExternalData!$E686, F:F, ExternalData!$F686, G:G, "&lt;="&amp;ExternalData!$G686)</f>
        <v>6229171</v>
      </c>
      <c r="L686" s="26">
        <f>ExternalData!$J686 + SUMIFS(H:H, D:D, ExternalData!$D686, E:E, ExternalData!$E686, F:F, ExternalData!$F686-1, G:G, "&gt;"&amp;ExternalData!$G686)</f>
        <v>660633</v>
      </c>
      <c r="M686" s="28">
        <f>ExternalData!$K686 + SUMIFS(I:I, D:D, ExternalData!$D686, E:E, ExternalData!$E686, F:F, ExternalData!$F686-1, G:G, "&gt;"&amp;ExternalData!$G686)</f>
        <v>7550121</v>
      </c>
    </row>
    <row r="687" spans="1:13" x14ac:dyDescent="0.25">
      <c r="A687" s="29" t="s">
        <v>9</v>
      </c>
      <c r="B687" s="30" t="s">
        <v>10</v>
      </c>
      <c r="C687" s="30" t="s">
        <v>20</v>
      </c>
      <c r="D687" s="30" t="s">
        <v>21</v>
      </c>
      <c r="E687" s="30" t="s">
        <v>14</v>
      </c>
      <c r="F687" s="30">
        <v>2022</v>
      </c>
      <c r="G687" s="30">
        <v>8</v>
      </c>
      <c r="H687" s="30">
        <v>73794</v>
      </c>
      <c r="I687" s="31">
        <v>402430</v>
      </c>
      <c r="J687" s="31">
        <f>SUMIFS(H:H, D:D, ExternalData!$D687, E:E, ExternalData!$E687, F:F, ExternalData!$F687, G:G, "&lt;="&amp;ExternalData!$G687)</f>
        <v>474867</v>
      </c>
      <c r="K687" s="32">
        <f>SUMIFS(I:I, D:D, ExternalData!$D687, E:E, ExternalData!$E687, F:F, ExternalData!$F687, G:G, "&lt;="&amp;ExternalData!$G687)</f>
        <v>6631601</v>
      </c>
      <c r="L687" s="31">
        <f>ExternalData!$J687 + SUMIFS(H:H, D:D, ExternalData!$D687, E:E, ExternalData!$E687, F:F, ExternalData!$F687-1, G:G, "&gt;"&amp;ExternalData!$G687)</f>
        <v>690747</v>
      </c>
      <c r="M687" s="33">
        <f>ExternalData!$K687 + SUMIFS(I:I, D:D, ExternalData!$D687, E:E, ExternalData!$E687, F:F, ExternalData!$F687-1, G:G, "&gt;"&amp;ExternalData!$G687)</f>
        <v>7730311</v>
      </c>
    </row>
    <row r="688" spans="1:13" x14ac:dyDescent="0.25">
      <c r="A688" s="24" t="s">
        <v>9</v>
      </c>
      <c r="B688" s="25" t="s">
        <v>10</v>
      </c>
      <c r="C688" s="25" t="s">
        <v>20</v>
      </c>
      <c r="D688" s="25" t="s">
        <v>21</v>
      </c>
      <c r="E688" s="25" t="s">
        <v>14</v>
      </c>
      <c r="F688" s="25">
        <v>2022</v>
      </c>
      <c r="G688" s="25">
        <v>9</v>
      </c>
      <c r="H688" s="25">
        <v>48798</v>
      </c>
      <c r="I688" s="26">
        <v>264258</v>
      </c>
      <c r="J688" s="26">
        <f>SUMIFS(H:H, D:D, ExternalData!$D688, E:E, ExternalData!$E688, F:F, ExternalData!$F688, G:G, "&lt;="&amp;ExternalData!$G688)</f>
        <v>523665</v>
      </c>
      <c r="K688" s="27">
        <f>SUMIFS(I:I, D:D, ExternalData!$D688, E:E, ExternalData!$E688, F:F, ExternalData!$F688, G:G, "&lt;="&amp;ExternalData!$G688)</f>
        <v>6895859</v>
      </c>
      <c r="L688" s="26">
        <f>ExternalData!$J688 + SUMIFS(H:H, D:D, ExternalData!$D688, E:E, ExternalData!$E688, F:F, ExternalData!$F688-1, G:G, "&gt;"&amp;ExternalData!$G688)</f>
        <v>688515</v>
      </c>
      <c r="M688" s="28">
        <f>ExternalData!$K688 + SUMIFS(I:I, D:D, ExternalData!$D688, E:E, ExternalData!$E688, F:F, ExternalData!$F688-1, G:G, "&gt;"&amp;ExternalData!$G688)</f>
        <v>7735139</v>
      </c>
    </row>
    <row r="689" spans="1:13" x14ac:dyDescent="0.25">
      <c r="A689" s="29" t="s">
        <v>9</v>
      </c>
      <c r="B689" s="30" t="s">
        <v>10</v>
      </c>
      <c r="C689" s="30" t="s">
        <v>20</v>
      </c>
      <c r="D689" s="30" t="s">
        <v>21</v>
      </c>
      <c r="E689" s="30" t="s">
        <v>14</v>
      </c>
      <c r="F689" s="30">
        <v>2022</v>
      </c>
      <c r="G689" s="30">
        <v>10</v>
      </c>
      <c r="H689" s="30">
        <v>51520</v>
      </c>
      <c r="I689" s="31">
        <v>276872</v>
      </c>
      <c r="J689" s="31">
        <f>SUMIFS(H:H, D:D, ExternalData!$D689, E:E, ExternalData!$E689, F:F, ExternalData!$F689, G:G, "&lt;="&amp;ExternalData!$G689)</f>
        <v>575185</v>
      </c>
      <c r="K689" s="32">
        <f>SUMIFS(I:I, D:D, ExternalData!$D689, E:E, ExternalData!$E689, F:F, ExternalData!$F689, G:G, "&lt;="&amp;ExternalData!$G689)</f>
        <v>7172731</v>
      </c>
      <c r="L689" s="31">
        <f>ExternalData!$J689 + SUMIFS(H:H, D:D, ExternalData!$D689, E:E, ExternalData!$E689, F:F, ExternalData!$F689-1, G:G, "&gt;"&amp;ExternalData!$G689)</f>
        <v>682545</v>
      </c>
      <c r="M689" s="33">
        <f>ExternalData!$K689 + SUMIFS(I:I, D:D, ExternalData!$D689, E:E, ExternalData!$E689, F:F, ExternalData!$F689-1, G:G, "&gt;"&amp;ExternalData!$G689)</f>
        <v>7719461</v>
      </c>
    </row>
    <row r="690" spans="1:13" x14ac:dyDescent="0.25">
      <c r="A690" s="24" t="s">
        <v>9</v>
      </c>
      <c r="B690" s="25" t="s">
        <v>10</v>
      </c>
      <c r="C690" s="25" t="s">
        <v>20</v>
      </c>
      <c r="D690" s="25" t="s">
        <v>21</v>
      </c>
      <c r="E690" s="25" t="s">
        <v>14</v>
      </c>
      <c r="F690" s="25">
        <v>2022</v>
      </c>
      <c r="G690" s="25">
        <v>11</v>
      </c>
      <c r="H690" s="25">
        <v>86697</v>
      </c>
      <c r="I690" s="26">
        <v>465660</v>
      </c>
      <c r="J690" s="26">
        <f>SUMIFS(H:H, D:D, ExternalData!$D690, E:E, ExternalData!$E690, F:F, ExternalData!$F690, G:G, "&lt;="&amp;ExternalData!$G690)</f>
        <v>661882</v>
      </c>
      <c r="K690" s="27">
        <f>SUMIFS(I:I, D:D, ExternalData!$D690, E:E, ExternalData!$E690, F:F, ExternalData!$F690, G:G, "&lt;="&amp;ExternalData!$G690)</f>
        <v>7638391</v>
      </c>
      <c r="L690" s="26">
        <f>ExternalData!$J690 + SUMIFS(H:H, D:D, ExternalData!$D690, E:E, ExternalData!$E690, F:F, ExternalData!$F690-1, G:G, "&gt;"&amp;ExternalData!$G690)</f>
        <v>717212</v>
      </c>
      <c r="M690" s="28">
        <f>ExternalData!$K690 + SUMIFS(I:I, D:D, ExternalData!$D690, E:E, ExternalData!$E690, F:F, ExternalData!$F690-1, G:G, "&gt;"&amp;ExternalData!$G690)</f>
        <v>7920001</v>
      </c>
    </row>
    <row r="691" spans="1:13" x14ac:dyDescent="0.25">
      <c r="A691" s="29" t="s">
        <v>9</v>
      </c>
      <c r="B691" s="30" t="s">
        <v>10</v>
      </c>
      <c r="C691" s="30" t="s">
        <v>20</v>
      </c>
      <c r="D691" s="30" t="s">
        <v>21</v>
      </c>
      <c r="E691" s="30" t="s">
        <v>14</v>
      </c>
      <c r="F691" s="30">
        <v>2022</v>
      </c>
      <c r="G691" s="30">
        <v>12</v>
      </c>
      <c r="H691" s="30">
        <v>48587</v>
      </c>
      <c r="I691" s="31">
        <v>263522</v>
      </c>
      <c r="J691" s="31">
        <f>SUMIFS(H:H, D:D, ExternalData!$D691, E:E, ExternalData!$E691, F:F, ExternalData!$F691, G:G, "&lt;="&amp;ExternalData!$G691)</f>
        <v>710469</v>
      </c>
      <c r="K691" s="32">
        <f>SUMIFS(I:I, D:D, ExternalData!$D691, E:E, ExternalData!$E691, F:F, ExternalData!$F691, G:G, "&lt;="&amp;ExternalData!$G691)</f>
        <v>7901913</v>
      </c>
      <c r="L691" s="31">
        <f>ExternalData!$J691 + SUMIFS(H:H, D:D, ExternalData!$D691, E:E, ExternalData!$E691, F:F, ExternalData!$F691-1, G:G, "&gt;"&amp;ExternalData!$G691)</f>
        <v>710469</v>
      </c>
      <c r="M691" s="33">
        <f>ExternalData!$K691 + SUMIFS(I:I, D:D, ExternalData!$D691, E:E, ExternalData!$E691, F:F, ExternalData!$F691-1, G:G, "&gt;"&amp;ExternalData!$G691)</f>
        <v>7901913</v>
      </c>
    </row>
    <row r="692" spans="1:13" x14ac:dyDescent="0.25">
      <c r="A692" s="24" t="s">
        <v>9</v>
      </c>
      <c r="B692" s="25" t="s">
        <v>10</v>
      </c>
      <c r="C692" s="25" t="s">
        <v>20</v>
      </c>
      <c r="D692" s="25" t="s">
        <v>21</v>
      </c>
      <c r="E692" s="25" t="s">
        <v>14</v>
      </c>
      <c r="F692" s="25">
        <v>2023</v>
      </c>
      <c r="G692" s="25">
        <v>1</v>
      </c>
      <c r="H692" s="25">
        <v>74570</v>
      </c>
      <c r="I692" s="26">
        <v>415180</v>
      </c>
      <c r="J692" s="26">
        <f>SUMIFS(H:H, D:D, ExternalData!$D692, E:E, ExternalData!$E692, F:F, ExternalData!$F692, G:G, "&lt;="&amp;ExternalData!$G692)</f>
        <v>74570</v>
      </c>
      <c r="K692" s="27">
        <f>SUMIFS(I:I, D:D, ExternalData!$D692, E:E, ExternalData!$E692, F:F, ExternalData!$F692, G:G, "&lt;="&amp;ExternalData!$G692)</f>
        <v>415180</v>
      </c>
      <c r="L692" s="26">
        <f>ExternalData!$J692 + SUMIFS(H:H, D:D, ExternalData!$D692, E:E, ExternalData!$E692, F:F, ExternalData!$F692-1, G:G, "&gt;"&amp;ExternalData!$G692)</f>
        <v>734089</v>
      </c>
      <c r="M692" s="28">
        <f>ExternalData!$K692 + SUMIFS(I:I, D:D, ExternalData!$D692, E:E, ExternalData!$E692, F:F, ExternalData!$F692-1, G:G, "&gt;"&amp;ExternalData!$G692)</f>
        <v>8057493</v>
      </c>
    </row>
    <row r="693" spans="1:13" x14ac:dyDescent="0.25">
      <c r="A693" s="29" t="s">
        <v>9</v>
      </c>
      <c r="B693" s="30" t="s">
        <v>10</v>
      </c>
      <c r="C693" s="30" t="s">
        <v>20</v>
      </c>
      <c r="D693" s="30" t="s">
        <v>21</v>
      </c>
      <c r="E693" s="30" t="s">
        <v>14</v>
      </c>
      <c r="F693" s="30">
        <v>2023</v>
      </c>
      <c r="G693" s="30">
        <v>2</v>
      </c>
      <c r="H693" s="30">
        <v>76120</v>
      </c>
      <c r="I693" s="31">
        <v>451760</v>
      </c>
      <c r="J693" s="31">
        <f>SUMIFS(H:H, D:D, ExternalData!$D693, E:E, ExternalData!$E693, F:F, ExternalData!$F693, G:G, "&lt;="&amp;ExternalData!$G693)</f>
        <v>150690</v>
      </c>
      <c r="K693" s="32">
        <f>SUMIFS(I:I, D:D, ExternalData!$D693, E:E, ExternalData!$E693, F:F, ExternalData!$F693, G:G, "&lt;="&amp;ExternalData!$G693)</f>
        <v>866940</v>
      </c>
      <c r="L693" s="31">
        <f>ExternalData!$J693 + SUMIFS(H:H, D:D, ExternalData!$D693, E:E, ExternalData!$E693, F:F, ExternalData!$F693-1, G:G, "&gt;"&amp;ExternalData!$G693)</f>
        <v>758549</v>
      </c>
      <c r="M693" s="33">
        <f>ExternalData!$K693 + SUMIFS(I:I, D:D, ExternalData!$D693, E:E, ExternalData!$E693, F:F, ExternalData!$F693-1, G:G, "&gt;"&amp;ExternalData!$G693)</f>
        <v>8246163</v>
      </c>
    </row>
    <row r="694" spans="1:13" x14ac:dyDescent="0.25">
      <c r="A694" s="24" t="s">
        <v>9</v>
      </c>
      <c r="B694" s="25" t="s">
        <v>10</v>
      </c>
      <c r="C694" s="25" t="s">
        <v>20</v>
      </c>
      <c r="D694" s="25" t="s">
        <v>21</v>
      </c>
      <c r="E694" s="25" t="s">
        <v>14</v>
      </c>
      <c r="F694" s="25">
        <v>2023</v>
      </c>
      <c r="G694" s="25">
        <v>3</v>
      </c>
      <c r="H694" s="25">
        <v>81950</v>
      </c>
      <c r="I694" s="26">
        <v>508000</v>
      </c>
      <c r="J694" s="26">
        <f>SUMIFS(H:H, D:D, ExternalData!$D694, E:E, ExternalData!$E694, F:F, ExternalData!$F694, G:G, "&lt;="&amp;ExternalData!$G694)</f>
        <v>232640</v>
      </c>
      <c r="K694" s="27">
        <f>SUMIFS(I:I, D:D, ExternalData!$D694, E:E, ExternalData!$E694, F:F, ExternalData!$F694, G:G, "&lt;="&amp;ExternalData!$G694)</f>
        <v>1374940</v>
      </c>
      <c r="L694" s="26">
        <f>ExternalData!$J694 + SUMIFS(H:H, D:D, ExternalData!$D694, E:E, ExternalData!$E694, F:F, ExternalData!$F694-1, G:G, "&gt;"&amp;ExternalData!$G694)</f>
        <v>790774</v>
      </c>
      <c r="M694" s="28">
        <f>ExternalData!$K694 + SUMIFS(I:I, D:D, ExternalData!$D694, E:E, ExternalData!$E694, F:F, ExternalData!$F694-1, G:G, "&gt;"&amp;ExternalData!$G694)</f>
        <v>8500363</v>
      </c>
    </row>
    <row r="695" spans="1:13" x14ac:dyDescent="0.25">
      <c r="A695" s="29" t="s">
        <v>9</v>
      </c>
      <c r="B695" s="30" t="s">
        <v>10</v>
      </c>
      <c r="C695" s="30" t="s">
        <v>20</v>
      </c>
      <c r="D695" s="30" t="s">
        <v>21</v>
      </c>
      <c r="E695" s="30" t="s">
        <v>15</v>
      </c>
      <c r="F695" s="30">
        <v>2018</v>
      </c>
      <c r="G695" s="30">
        <v>1</v>
      </c>
      <c r="H695" s="30">
        <v>57036</v>
      </c>
      <c r="I695" s="31">
        <v>267540</v>
      </c>
      <c r="J695" s="31">
        <f>SUMIFS(H:H, D:D, ExternalData!$D695, E:E, ExternalData!$E695, F:F, ExternalData!$F695, G:G, "&lt;="&amp;ExternalData!$G695)</f>
        <v>57036</v>
      </c>
      <c r="K695" s="32">
        <f>SUMIFS(I:I, D:D, ExternalData!$D695, E:E, ExternalData!$E695, F:F, ExternalData!$F695, G:G, "&lt;="&amp;ExternalData!$G695)</f>
        <v>267540</v>
      </c>
      <c r="L695" s="31">
        <f>ExternalData!$J695 + SUMIFS(H:H, D:D, ExternalData!$D695, E:E, ExternalData!$E695, F:F, ExternalData!$F695-1, G:G, "&gt;"&amp;ExternalData!$G695)</f>
        <v>57036</v>
      </c>
      <c r="M695" s="33">
        <f>ExternalData!$K695 + SUMIFS(I:I, D:D, ExternalData!$D695, E:E, ExternalData!$E695, F:F, ExternalData!$F695-1, G:G, "&gt;"&amp;ExternalData!$G695)</f>
        <v>267540</v>
      </c>
    </row>
    <row r="696" spans="1:13" x14ac:dyDescent="0.25">
      <c r="A696" s="24" t="s">
        <v>9</v>
      </c>
      <c r="B696" s="25" t="s">
        <v>10</v>
      </c>
      <c r="C696" s="25" t="s">
        <v>20</v>
      </c>
      <c r="D696" s="25" t="s">
        <v>21</v>
      </c>
      <c r="E696" s="25" t="s">
        <v>15</v>
      </c>
      <c r="F696" s="25">
        <v>2018</v>
      </c>
      <c r="G696" s="25">
        <v>2</v>
      </c>
      <c r="H696" s="25">
        <v>59850</v>
      </c>
      <c r="I696" s="26">
        <v>280644</v>
      </c>
      <c r="J696" s="26">
        <f>SUMIFS(H:H, D:D, ExternalData!$D696, E:E, ExternalData!$E696, F:F, ExternalData!$F696, G:G, "&lt;="&amp;ExternalData!$G696)</f>
        <v>116886</v>
      </c>
      <c r="K696" s="27">
        <f>SUMIFS(I:I, D:D, ExternalData!$D696, E:E, ExternalData!$E696, F:F, ExternalData!$F696, G:G, "&lt;="&amp;ExternalData!$G696)</f>
        <v>548184</v>
      </c>
      <c r="L696" s="26">
        <f>ExternalData!$J696 + SUMIFS(H:H, D:D, ExternalData!$D696, E:E, ExternalData!$E696, F:F, ExternalData!$F696-1, G:G, "&gt;"&amp;ExternalData!$G696)</f>
        <v>116886</v>
      </c>
      <c r="M696" s="28">
        <f>ExternalData!$K696 + SUMIFS(I:I, D:D, ExternalData!$D696, E:E, ExternalData!$E696, F:F, ExternalData!$F696-1, G:G, "&gt;"&amp;ExternalData!$G696)</f>
        <v>548184</v>
      </c>
    </row>
    <row r="697" spans="1:13" x14ac:dyDescent="0.25">
      <c r="A697" s="29" t="s">
        <v>9</v>
      </c>
      <c r="B697" s="30" t="s">
        <v>10</v>
      </c>
      <c r="C697" s="30" t="s">
        <v>20</v>
      </c>
      <c r="D697" s="30" t="s">
        <v>21</v>
      </c>
      <c r="E697" s="30" t="s">
        <v>15</v>
      </c>
      <c r="F697" s="30">
        <v>2018</v>
      </c>
      <c r="G697" s="30">
        <v>3</v>
      </c>
      <c r="H697" s="30">
        <v>75208</v>
      </c>
      <c r="I697" s="31">
        <v>352716</v>
      </c>
      <c r="J697" s="31">
        <f>SUMIFS(H:H, D:D, ExternalData!$D697, E:E, ExternalData!$E697, F:F, ExternalData!$F697, G:G, "&lt;="&amp;ExternalData!$G697)</f>
        <v>192094</v>
      </c>
      <c r="K697" s="32">
        <f>SUMIFS(I:I, D:D, ExternalData!$D697, E:E, ExternalData!$E697, F:F, ExternalData!$F697, G:G, "&lt;="&amp;ExternalData!$G697)</f>
        <v>900900</v>
      </c>
      <c r="L697" s="31">
        <f>ExternalData!$J697 + SUMIFS(H:H, D:D, ExternalData!$D697, E:E, ExternalData!$E697, F:F, ExternalData!$F697-1, G:G, "&gt;"&amp;ExternalData!$G697)</f>
        <v>192094</v>
      </c>
      <c r="M697" s="33">
        <f>ExternalData!$K697 + SUMIFS(I:I, D:D, ExternalData!$D697, E:E, ExternalData!$E697, F:F, ExternalData!$F697-1, G:G, "&gt;"&amp;ExternalData!$G697)</f>
        <v>900900</v>
      </c>
    </row>
    <row r="698" spans="1:13" x14ac:dyDescent="0.25">
      <c r="A698" s="24" t="s">
        <v>9</v>
      </c>
      <c r="B698" s="25" t="s">
        <v>10</v>
      </c>
      <c r="C698" s="25" t="s">
        <v>20</v>
      </c>
      <c r="D698" s="25" t="s">
        <v>21</v>
      </c>
      <c r="E698" s="25" t="s">
        <v>15</v>
      </c>
      <c r="F698" s="25">
        <v>2018</v>
      </c>
      <c r="G698" s="25">
        <v>4</v>
      </c>
      <c r="H698" s="25">
        <v>65982</v>
      </c>
      <c r="I698" s="26">
        <v>309386</v>
      </c>
      <c r="J698" s="26">
        <f>SUMIFS(H:H, D:D, ExternalData!$D698, E:E, ExternalData!$E698, F:F, ExternalData!$F698, G:G, "&lt;="&amp;ExternalData!$G698)</f>
        <v>258076</v>
      </c>
      <c r="K698" s="27">
        <f>SUMIFS(I:I, D:D, ExternalData!$D698, E:E, ExternalData!$E698, F:F, ExternalData!$F698, G:G, "&lt;="&amp;ExternalData!$G698)</f>
        <v>1210286</v>
      </c>
      <c r="L698" s="26">
        <f>ExternalData!$J698 + SUMIFS(H:H, D:D, ExternalData!$D698, E:E, ExternalData!$E698, F:F, ExternalData!$F698-1, G:G, "&gt;"&amp;ExternalData!$G698)</f>
        <v>258076</v>
      </c>
      <c r="M698" s="28">
        <f>ExternalData!$K698 + SUMIFS(I:I, D:D, ExternalData!$D698, E:E, ExternalData!$E698, F:F, ExternalData!$F698-1, G:G, "&gt;"&amp;ExternalData!$G698)</f>
        <v>1210286</v>
      </c>
    </row>
    <row r="699" spans="1:13" x14ac:dyDescent="0.25">
      <c r="A699" s="29" t="s">
        <v>9</v>
      </c>
      <c r="B699" s="30" t="s">
        <v>10</v>
      </c>
      <c r="C699" s="30" t="s">
        <v>20</v>
      </c>
      <c r="D699" s="30" t="s">
        <v>21</v>
      </c>
      <c r="E699" s="30" t="s">
        <v>15</v>
      </c>
      <c r="F699" s="30">
        <v>2018</v>
      </c>
      <c r="G699" s="30">
        <v>5</v>
      </c>
      <c r="H699" s="30">
        <v>63252</v>
      </c>
      <c r="I699" s="31">
        <v>296632</v>
      </c>
      <c r="J699" s="31">
        <f>SUMIFS(H:H, D:D, ExternalData!$D699, E:E, ExternalData!$E699, F:F, ExternalData!$F699, G:G, "&lt;="&amp;ExternalData!$G699)</f>
        <v>321328</v>
      </c>
      <c r="K699" s="32">
        <f>SUMIFS(I:I, D:D, ExternalData!$D699, E:E, ExternalData!$E699, F:F, ExternalData!$F699, G:G, "&lt;="&amp;ExternalData!$G699)</f>
        <v>1506918</v>
      </c>
      <c r="L699" s="31">
        <f>ExternalData!$J699 + SUMIFS(H:H, D:D, ExternalData!$D699, E:E, ExternalData!$E699, F:F, ExternalData!$F699-1, G:G, "&gt;"&amp;ExternalData!$G699)</f>
        <v>321328</v>
      </c>
      <c r="M699" s="33">
        <f>ExternalData!$K699 + SUMIFS(I:I, D:D, ExternalData!$D699, E:E, ExternalData!$E699, F:F, ExternalData!$F699-1, G:G, "&gt;"&amp;ExternalData!$G699)</f>
        <v>1506918</v>
      </c>
    </row>
    <row r="700" spans="1:13" x14ac:dyDescent="0.25">
      <c r="A700" s="24" t="s">
        <v>9</v>
      </c>
      <c r="B700" s="25" t="s">
        <v>10</v>
      </c>
      <c r="C700" s="25" t="s">
        <v>20</v>
      </c>
      <c r="D700" s="25" t="s">
        <v>21</v>
      </c>
      <c r="E700" s="25" t="s">
        <v>15</v>
      </c>
      <c r="F700" s="25">
        <v>2018</v>
      </c>
      <c r="G700" s="25">
        <v>6</v>
      </c>
      <c r="H700" s="25">
        <v>65716</v>
      </c>
      <c r="I700" s="26">
        <v>308000</v>
      </c>
      <c r="J700" s="26">
        <f>SUMIFS(H:H, D:D, ExternalData!$D700, E:E, ExternalData!$E700, F:F, ExternalData!$F700, G:G, "&lt;="&amp;ExternalData!$G700)</f>
        <v>387044</v>
      </c>
      <c r="K700" s="27">
        <f>SUMIFS(I:I, D:D, ExternalData!$D700, E:E, ExternalData!$E700, F:F, ExternalData!$F700, G:G, "&lt;="&amp;ExternalData!$G700)</f>
        <v>1814918</v>
      </c>
      <c r="L700" s="26">
        <f>ExternalData!$J700 + SUMIFS(H:H, D:D, ExternalData!$D700, E:E, ExternalData!$E700, F:F, ExternalData!$F700-1, G:G, "&gt;"&amp;ExternalData!$G700)</f>
        <v>387044</v>
      </c>
      <c r="M700" s="28">
        <f>ExternalData!$K700 + SUMIFS(I:I, D:D, ExternalData!$D700, E:E, ExternalData!$E700, F:F, ExternalData!$F700-1, G:G, "&gt;"&amp;ExternalData!$G700)</f>
        <v>1814918</v>
      </c>
    </row>
    <row r="701" spans="1:13" x14ac:dyDescent="0.25">
      <c r="A701" s="29" t="s">
        <v>9</v>
      </c>
      <c r="B701" s="30" t="s">
        <v>10</v>
      </c>
      <c r="C701" s="30" t="s">
        <v>20</v>
      </c>
      <c r="D701" s="30" t="s">
        <v>21</v>
      </c>
      <c r="E701" s="30" t="s">
        <v>15</v>
      </c>
      <c r="F701" s="30">
        <v>2018</v>
      </c>
      <c r="G701" s="30">
        <v>7</v>
      </c>
      <c r="H701" s="30">
        <v>58548</v>
      </c>
      <c r="I701" s="31">
        <v>274680</v>
      </c>
      <c r="J701" s="31">
        <f>SUMIFS(H:H, D:D, ExternalData!$D701, E:E, ExternalData!$E701, F:F, ExternalData!$F701, G:G, "&lt;="&amp;ExternalData!$G701)</f>
        <v>445592</v>
      </c>
      <c r="K701" s="32">
        <f>SUMIFS(I:I, D:D, ExternalData!$D701, E:E, ExternalData!$E701, F:F, ExternalData!$F701, G:G, "&lt;="&amp;ExternalData!$G701)</f>
        <v>2089598</v>
      </c>
      <c r="L701" s="31">
        <f>ExternalData!$J701 + SUMIFS(H:H, D:D, ExternalData!$D701, E:E, ExternalData!$E701, F:F, ExternalData!$F701-1, G:G, "&gt;"&amp;ExternalData!$G701)</f>
        <v>445592</v>
      </c>
      <c r="M701" s="33">
        <f>ExternalData!$K701 + SUMIFS(I:I, D:D, ExternalData!$D701, E:E, ExternalData!$E701, F:F, ExternalData!$F701-1, G:G, "&gt;"&amp;ExternalData!$G701)</f>
        <v>2089598</v>
      </c>
    </row>
    <row r="702" spans="1:13" x14ac:dyDescent="0.25">
      <c r="A702" s="24" t="s">
        <v>9</v>
      </c>
      <c r="B702" s="25" t="s">
        <v>10</v>
      </c>
      <c r="C702" s="25" t="s">
        <v>20</v>
      </c>
      <c r="D702" s="25" t="s">
        <v>21</v>
      </c>
      <c r="E702" s="25" t="s">
        <v>15</v>
      </c>
      <c r="F702" s="25">
        <v>2018</v>
      </c>
      <c r="G702" s="25">
        <v>8</v>
      </c>
      <c r="H702" s="25">
        <v>58688</v>
      </c>
      <c r="I702" s="26">
        <v>275226</v>
      </c>
      <c r="J702" s="26">
        <f>SUMIFS(H:H, D:D, ExternalData!$D702, E:E, ExternalData!$E702, F:F, ExternalData!$F702, G:G, "&lt;="&amp;ExternalData!$G702)</f>
        <v>504280</v>
      </c>
      <c r="K702" s="27">
        <f>SUMIFS(I:I, D:D, ExternalData!$D702, E:E, ExternalData!$E702, F:F, ExternalData!$F702, G:G, "&lt;="&amp;ExternalData!$G702)</f>
        <v>2364824</v>
      </c>
      <c r="L702" s="26">
        <f>ExternalData!$J702 + SUMIFS(H:H, D:D, ExternalData!$D702, E:E, ExternalData!$E702, F:F, ExternalData!$F702-1, G:G, "&gt;"&amp;ExternalData!$G702)</f>
        <v>504280</v>
      </c>
      <c r="M702" s="28">
        <f>ExternalData!$K702 + SUMIFS(I:I, D:D, ExternalData!$D702, E:E, ExternalData!$E702, F:F, ExternalData!$F702-1, G:G, "&gt;"&amp;ExternalData!$G702)</f>
        <v>2364824</v>
      </c>
    </row>
    <row r="703" spans="1:13" x14ac:dyDescent="0.25">
      <c r="A703" s="29" t="s">
        <v>9</v>
      </c>
      <c r="B703" s="30" t="s">
        <v>10</v>
      </c>
      <c r="C703" s="30" t="s">
        <v>20</v>
      </c>
      <c r="D703" s="30" t="s">
        <v>21</v>
      </c>
      <c r="E703" s="30" t="s">
        <v>15</v>
      </c>
      <c r="F703" s="30">
        <v>2018</v>
      </c>
      <c r="G703" s="30">
        <v>9</v>
      </c>
      <c r="H703" s="30">
        <v>55272</v>
      </c>
      <c r="I703" s="31">
        <v>259252</v>
      </c>
      <c r="J703" s="31">
        <f>SUMIFS(H:H, D:D, ExternalData!$D703, E:E, ExternalData!$E703, F:F, ExternalData!$F703, G:G, "&lt;="&amp;ExternalData!$G703)</f>
        <v>559552</v>
      </c>
      <c r="K703" s="32">
        <f>SUMIFS(I:I, D:D, ExternalData!$D703, E:E, ExternalData!$E703, F:F, ExternalData!$F703, G:G, "&lt;="&amp;ExternalData!$G703)</f>
        <v>2624076</v>
      </c>
      <c r="L703" s="31">
        <f>ExternalData!$J703 + SUMIFS(H:H, D:D, ExternalData!$D703, E:E, ExternalData!$E703, F:F, ExternalData!$F703-1, G:G, "&gt;"&amp;ExternalData!$G703)</f>
        <v>559552</v>
      </c>
      <c r="M703" s="33">
        <f>ExternalData!$K703 + SUMIFS(I:I, D:D, ExternalData!$D703, E:E, ExternalData!$E703, F:F, ExternalData!$F703-1, G:G, "&gt;"&amp;ExternalData!$G703)</f>
        <v>2624076</v>
      </c>
    </row>
    <row r="704" spans="1:13" x14ac:dyDescent="0.25">
      <c r="A704" s="24" t="s">
        <v>9</v>
      </c>
      <c r="B704" s="25" t="s">
        <v>10</v>
      </c>
      <c r="C704" s="25" t="s">
        <v>20</v>
      </c>
      <c r="D704" s="25" t="s">
        <v>21</v>
      </c>
      <c r="E704" s="25" t="s">
        <v>15</v>
      </c>
      <c r="F704" s="25">
        <v>2018</v>
      </c>
      <c r="G704" s="25">
        <v>10</v>
      </c>
      <c r="H704" s="25">
        <v>61698</v>
      </c>
      <c r="I704" s="26">
        <v>289380</v>
      </c>
      <c r="J704" s="26">
        <f>SUMIFS(H:H, D:D, ExternalData!$D704, E:E, ExternalData!$E704, F:F, ExternalData!$F704, G:G, "&lt;="&amp;ExternalData!$G704)</f>
        <v>621250</v>
      </c>
      <c r="K704" s="27">
        <f>SUMIFS(I:I, D:D, ExternalData!$D704, E:E, ExternalData!$E704, F:F, ExternalData!$F704, G:G, "&lt;="&amp;ExternalData!$G704)</f>
        <v>2913456</v>
      </c>
      <c r="L704" s="26">
        <f>ExternalData!$J704 + SUMIFS(H:H, D:D, ExternalData!$D704, E:E, ExternalData!$E704, F:F, ExternalData!$F704-1, G:G, "&gt;"&amp;ExternalData!$G704)</f>
        <v>621250</v>
      </c>
      <c r="M704" s="28">
        <f>ExternalData!$K704 + SUMIFS(I:I, D:D, ExternalData!$D704, E:E, ExternalData!$E704, F:F, ExternalData!$F704-1, G:G, "&gt;"&amp;ExternalData!$G704)</f>
        <v>2913456</v>
      </c>
    </row>
    <row r="705" spans="1:13" x14ac:dyDescent="0.25">
      <c r="A705" s="29" t="s">
        <v>9</v>
      </c>
      <c r="B705" s="30" t="s">
        <v>10</v>
      </c>
      <c r="C705" s="30" t="s">
        <v>20</v>
      </c>
      <c r="D705" s="30" t="s">
        <v>21</v>
      </c>
      <c r="E705" s="30" t="s">
        <v>15</v>
      </c>
      <c r="F705" s="30">
        <v>2018</v>
      </c>
      <c r="G705" s="30">
        <v>11</v>
      </c>
      <c r="H705" s="30">
        <v>57554</v>
      </c>
      <c r="I705" s="31">
        <v>269976</v>
      </c>
      <c r="J705" s="31">
        <f>SUMIFS(H:H, D:D, ExternalData!$D705, E:E, ExternalData!$E705, F:F, ExternalData!$F705, G:G, "&lt;="&amp;ExternalData!$G705)</f>
        <v>678804</v>
      </c>
      <c r="K705" s="32">
        <f>SUMIFS(I:I, D:D, ExternalData!$D705, E:E, ExternalData!$E705, F:F, ExternalData!$F705, G:G, "&lt;="&amp;ExternalData!$G705)</f>
        <v>3183432</v>
      </c>
      <c r="L705" s="31">
        <f>ExternalData!$J705 + SUMIFS(H:H, D:D, ExternalData!$D705, E:E, ExternalData!$E705, F:F, ExternalData!$F705-1, G:G, "&gt;"&amp;ExternalData!$G705)</f>
        <v>678804</v>
      </c>
      <c r="M705" s="33">
        <f>ExternalData!$K705 + SUMIFS(I:I, D:D, ExternalData!$D705, E:E, ExternalData!$E705, F:F, ExternalData!$F705-1, G:G, "&gt;"&amp;ExternalData!$G705)</f>
        <v>3183432</v>
      </c>
    </row>
    <row r="706" spans="1:13" x14ac:dyDescent="0.25">
      <c r="A706" s="24" t="s">
        <v>9</v>
      </c>
      <c r="B706" s="25" t="s">
        <v>10</v>
      </c>
      <c r="C706" s="25" t="s">
        <v>20</v>
      </c>
      <c r="D706" s="25" t="s">
        <v>21</v>
      </c>
      <c r="E706" s="25" t="s">
        <v>15</v>
      </c>
      <c r="F706" s="25">
        <v>2018</v>
      </c>
      <c r="G706" s="25">
        <v>12</v>
      </c>
      <c r="H706" s="25">
        <v>53256</v>
      </c>
      <c r="I706" s="26">
        <v>249802</v>
      </c>
      <c r="J706" s="26">
        <f>SUMIFS(H:H, D:D, ExternalData!$D706, E:E, ExternalData!$E706, F:F, ExternalData!$F706, G:G, "&lt;="&amp;ExternalData!$G706)</f>
        <v>732060</v>
      </c>
      <c r="K706" s="27">
        <f>SUMIFS(I:I, D:D, ExternalData!$D706, E:E, ExternalData!$E706, F:F, ExternalData!$F706, G:G, "&lt;="&amp;ExternalData!$G706)</f>
        <v>3433234</v>
      </c>
      <c r="L706" s="26">
        <f>ExternalData!$J706 + SUMIFS(H:H, D:D, ExternalData!$D706, E:E, ExternalData!$E706, F:F, ExternalData!$F706-1, G:G, "&gt;"&amp;ExternalData!$G706)</f>
        <v>732060</v>
      </c>
      <c r="M706" s="28">
        <f>ExternalData!$K706 + SUMIFS(I:I, D:D, ExternalData!$D706, E:E, ExternalData!$E706, F:F, ExternalData!$F706-1, G:G, "&gt;"&amp;ExternalData!$G706)</f>
        <v>3433234</v>
      </c>
    </row>
    <row r="707" spans="1:13" x14ac:dyDescent="0.25">
      <c r="A707" s="29" t="s">
        <v>9</v>
      </c>
      <c r="B707" s="30" t="s">
        <v>10</v>
      </c>
      <c r="C707" s="30" t="s">
        <v>20</v>
      </c>
      <c r="D707" s="30" t="s">
        <v>21</v>
      </c>
      <c r="E707" s="30" t="s">
        <v>15</v>
      </c>
      <c r="F707" s="30">
        <v>2019</v>
      </c>
      <c r="G707" s="30">
        <v>1</v>
      </c>
      <c r="H707" s="30">
        <v>54082</v>
      </c>
      <c r="I707" s="31">
        <v>253736</v>
      </c>
      <c r="J707" s="31">
        <f>SUMIFS(H:H, D:D, ExternalData!$D707, E:E, ExternalData!$E707, F:F, ExternalData!$F707, G:G, "&lt;="&amp;ExternalData!$G707)</f>
        <v>54082</v>
      </c>
      <c r="K707" s="32">
        <f>SUMIFS(I:I, D:D, ExternalData!$D707, E:E, ExternalData!$E707, F:F, ExternalData!$F707, G:G, "&lt;="&amp;ExternalData!$G707)</f>
        <v>253736</v>
      </c>
      <c r="L707" s="31">
        <f>ExternalData!$J707 + SUMIFS(H:H, D:D, ExternalData!$D707, E:E, ExternalData!$E707, F:F, ExternalData!$F707-1, G:G, "&gt;"&amp;ExternalData!$G707)</f>
        <v>729106</v>
      </c>
      <c r="M707" s="33">
        <f>ExternalData!$K707 + SUMIFS(I:I, D:D, ExternalData!$D707, E:E, ExternalData!$E707, F:F, ExternalData!$F707-1, G:G, "&gt;"&amp;ExternalData!$G707)</f>
        <v>3419430</v>
      </c>
    </row>
    <row r="708" spans="1:13" x14ac:dyDescent="0.25">
      <c r="A708" s="24" t="s">
        <v>9</v>
      </c>
      <c r="B708" s="25" t="s">
        <v>10</v>
      </c>
      <c r="C708" s="25" t="s">
        <v>20</v>
      </c>
      <c r="D708" s="25" t="s">
        <v>21</v>
      </c>
      <c r="E708" s="25" t="s">
        <v>15</v>
      </c>
      <c r="F708" s="25">
        <v>2019</v>
      </c>
      <c r="G708" s="25">
        <v>2</v>
      </c>
      <c r="H708" s="25">
        <v>59248</v>
      </c>
      <c r="I708" s="26">
        <v>277746</v>
      </c>
      <c r="J708" s="26">
        <f>SUMIFS(H:H, D:D, ExternalData!$D708, E:E, ExternalData!$E708, F:F, ExternalData!$F708, G:G, "&lt;="&amp;ExternalData!$G708)</f>
        <v>113330</v>
      </c>
      <c r="K708" s="27">
        <f>SUMIFS(I:I, D:D, ExternalData!$D708, E:E, ExternalData!$E708, F:F, ExternalData!$F708, G:G, "&lt;="&amp;ExternalData!$G708)</f>
        <v>531482</v>
      </c>
      <c r="L708" s="26">
        <f>ExternalData!$J708 + SUMIFS(H:H, D:D, ExternalData!$D708, E:E, ExternalData!$E708, F:F, ExternalData!$F708-1, G:G, "&gt;"&amp;ExternalData!$G708)</f>
        <v>728504</v>
      </c>
      <c r="M708" s="28">
        <f>ExternalData!$K708 + SUMIFS(I:I, D:D, ExternalData!$D708, E:E, ExternalData!$E708, F:F, ExternalData!$F708-1, G:G, "&gt;"&amp;ExternalData!$G708)</f>
        <v>3416532</v>
      </c>
    </row>
    <row r="709" spans="1:13" x14ac:dyDescent="0.25">
      <c r="A709" s="29" t="s">
        <v>9</v>
      </c>
      <c r="B709" s="30" t="s">
        <v>10</v>
      </c>
      <c r="C709" s="30" t="s">
        <v>20</v>
      </c>
      <c r="D709" s="30" t="s">
        <v>21</v>
      </c>
      <c r="E709" s="30" t="s">
        <v>15</v>
      </c>
      <c r="F709" s="30">
        <v>2019</v>
      </c>
      <c r="G709" s="30">
        <v>3</v>
      </c>
      <c r="H709" s="30">
        <v>62426</v>
      </c>
      <c r="I709" s="31">
        <v>293160</v>
      </c>
      <c r="J709" s="31">
        <f>SUMIFS(H:H, D:D, ExternalData!$D709, E:E, ExternalData!$E709, F:F, ExternalData!$F709, G:G, "&lt;="&amp;ExternalData!$G709)</f>
        <v>175756</v>
      </c>
      <c r="K709" s="32">
        <f>SUMIFS(I:I, D:D, ExternalData!$D709, E:E, ExternalData!$E709, F:F, ExternalData!$F709, G:G, "&lt;="&amp;ExternalData!$G709)</f>
        <v>824642</v>
      </c>
      <c r="L709" s="31">
        <f>ExternalData!$J709 + SUMIFS(H:H, D:D, ExternalData!$D709, E:E, ExternalData!$E709, F:F, ExternalData!$F709-1, G:G, "&gt;"&amp;ExternalData!$G709)</f>
        <v>715722</v>
      </c>
      <c r="M709" s="33">
        <f>ExternalData!$K709 + SUMIFS(I:I, D:D, ExternalData!$D709, E:E, ExternalData!$E709, F:F, ExternalData!$F709-1, G:G, "&gt;"&amp;ExternalData!$G709)</f>
        <v>3356976</v>
      </c>
    </row>
    <row r="710" spans="1:13" x14ac:dyDescent="0.25">
      <c r="A710" s="24" t="s">
        <v>9</v>
      </c>
      <c r="B710" s="25" t="s">
        <v>10</v>
      </c>
      <c r="C710" s="25" t="s">
        <v>20</v>
      </c>
      <c r="D710" s="25" t="s">
        <v>21</v>
      </c>
      <c r="E710" s="25" t="s">
        <v>15</v>
      </c>
      <c r="F710" s="25">
        <v>2019</v>
      </c>
      <c r="G710" s="25">
        <v>4</v>
      </c>
      <c r="H710" s="25">
        <v>57904</v>
      </c>
      <c r="I710" s="26">
        <v>271768</v>
      </c>
      <c r="J710" s="26">
        <f>SUMIFS(H:H, D:D, ExternalData!$D710, E:E, ExternalData!$E710, F:F, ExternalData!$F710, G:G, "&lt;="&amp;ExternalData!$G710)</f>
        <v>233660</v>
      </c>
      <c r="K710" s="27">
        <f>SUMIFS(I:I, D:D, ExternalData!$D710, E:E, ExternalData!$E710, F:F, ExternalData!$F710, G:G, "&lt;="&amp;ExternalData!$G710)</f>
        <v>1096410</v>
      </c>
      <c r="L710" s="26">
        <f>ExternalData!$J710 + SUMIFS(H:H, D:D, ExternalData!$D710, E:E, ExternalData!$E710, F:F, ExternalData!$F710-1, G:G, "&gt;"&amp;ExternalData!$G710)</f>
        <v>707644</v>
      </c>
      <c r="M710" s="28">
        <f>ExternalData!$K710 + SUMIFS(I:I, D:D, ExternalData!$D710, E:E, ExternalData!$E710, F:F, ExternalData!$F710-1, G:G, "&gt;"&amp;ExternalData!$G710)</f>
        <v>3319358</v>
      </c>
    </row>
    <row r="711" spans="1:13" x14ac:dyDescent="0.25">
      <c r="A711" s="29" t="s">
        <v>9</v>
      </c>
      <c r="B711" s="30" t="s">
        <v>10</v>
      </c>
      <c r="C711" s="30" t="s">
        <v>20</v>
      </c>
      <c r="D711" s="30" t="s">
        <v>21</v>
      </c>
      <c r="E711" s="30" t="s">
        <v>15</v>
      </c>
      <c r="F711" s="30">
        <v>2019</v>
      </c>
      <c r="G711" s="30">
        <v>5</v>
      </c>
      <c r="H711" s="30">
        <v>59962</v>
      </c>
      <c r="I711" s="31">
        <v>281834</v>
      </c>
      <c r="J711" s="31">
        <f>SUMIFS(H:H, D:D, ExternalData!$D711, E:E, ExternalData!$E711, F:F, ExternalData!$F711, G:G, "&lt;="&amp;ExternalData!$G711)</f>
        <v>293622</v>
      </c>
      <c r="K711" s="32">
        <f>SUMIFS(I:I, D:D, ExternalData!$D711, E:E, ExternalData!$E711, F:F, ExternalData!$F711, G:G, "&lt;="&amp;ExternalData!$G711)</f>
        <v>1378244</v>
      </c>
      <c r="L711" s="31">
        <f>ExternalData!$J711 + SUMIFS(H:H, D:D, ExternalData!$D711, E:E, ExternalData!$E711, F:F, ExternalData!$F711-1, G:G, "&gt;"&amp;ExternalData!$G711)</f>
        <v>704354</v>
      </c>
      <c r="M711" s="33">
        <f>ExternalData!$K711 + SUMIFS(I:I, D:D, ExternalData!$D711, E:E, ExternalData!$E711, F:F, ExternalData!$F711-1, G:G, "&gt;"&amp;ExternalData!$G711)</f>
        <v>3304560</v>
      </c>
    </row>
    <row r="712" spans="1:13" x14ac:dyDescent="0.25">
      <c r="A712" s="24" t="s">
        <v>9</v>
      </c>
      <c r="B712" s="25" t="s">
        <v>10</v>
      </c>
      <c r="C712" s="25" t="s">
        <v>20</v>
      </c>
      <c r="D712" s="25" t="s">
        <v>21</v>
      </c>
      <c r="E712" s="25" t="s">
        <v>15</v>
      </c>
      <c r="F712" s="25">
        <v>2019</v>
      </c>
      <c r="G712" s="25">
        <v>6</v>
      </c>
      <c r="H712" s="25">
        <v>62762</v>
      </c>
      <c r="I712" s="26">
        <v>297752</v>
      </c>
      <c r="J712" s="26">
        <f>SUMIFS(H:H, D:D, ExternalData!$D712, E:E, ExternalData!$E712, F:F, ExternalData!$F712, G:G, "&lt;="&amp;ExternalData!$G712)</f>
        <v>356384</v>
      </c>
      <c r="K712" s="27">
        <f>SUMIFS(I:I, D:D, ExternalData!$D712, E:E, ExternalData!$E712, F:F, ExternalData!$F712, G:G, "&lt;="&amp;ExternalData!$G712)</f>
        <v>1675996</v>
      </c>
      <c r="L712" s="26">
        <f>ExternalData!$J712 + SUMIFS(H:H, D:D, ExternalData!$D712, E:E, ExternalData!$E712, F:F, ExternalData!$F712-1, G:G, "&gt;"&amp;ExternalData!$G712)</f>
        <v>701400</v>
      </c>
      <c r="M712" s="28">
        <f>ExternalData!$K712 + SUMIFS(I:I, D:D, ExternalData!$D712, E:E, ExternalData!$E712, F:F, ExternalData!$F712-1, G:G, "&gt;"&amp;ExternalData!$G712)</f>
        <v>3294312</v>
      </c>
    </row>
    <row r="713" spans="1:13" x14ac:dyDescent="0.25">
      <c r="A713" s="29" t="s">
        <v>9</v>
      </c>
      <c r="B713" s="30" t="s">
        <v>10</v>
      </c>
      <c r="C713" s="30" t="s">
        <v>20</v>
      </c>
      <c r="D713" s="30" t="s">
        <v>21</v>
      </c>
      <c r="E713" s="30" t="s">
        <v>15</v>
      </c>
      <c r="F713" s="30">
        <v>2019</v>
      </c>
      <c r="G713" s="30">
        <v>7</v>
      </c>
      <c r="H713" s="30">
        <v>56112</v>
      </c>
      <c r="I713" s="31">
        <v>266350</v>
      </c>
      <c r="J713" s="31">
        <f>SUMIFS(H:H, D:D, ExternalData!$D713, E:E, ExternalData!$E713, F:F, ExternalData!$F713, G:G, "&lt;="&amp;ExternalData!$G713)</f>
        <v>412496</v>
      </c>
      <c r="K713" s="32">
        <f>SUMIFS(I:I, D:D, ExternalData!$D713, E:E, ExternalData!$E713, F:F, ExternalData!$F713, G:G, "&lt;="&amp;ExternalData!$G713)</f>
        <v>1942346</v>
      </c>
      <c r="L713" s="31">
        <f>ExternalData!$J713 + SUMIFS(H:H, D:D, ExternalData!$D713, E:E, ExternalData!$E713, F:F, ExternalData!$F713-1, G:G, "&gt;"&amp;ExternalData!$G713)</f>
        <v>698964</v>
      </c>
      <c r="M713" s="33">
        <f>ExternalData!$K713 + SUMIFS(I:I, D:D, ExternalData!$D713, E:E, ExternalData!$E713, F:F, ExternalData!$F713-1, G:G, "&gt;"&amp;ExternalData!$G713)</f>
        <v>3285982</v>
      </c>
    </row>
    <row r="714" spans="1:13" x14ac:dyDescent="0.25">
      <c r="A714" s="24" t="s">
        <v>9</v>
      </c>
      <c r="B714" s="25" t="s">
        <v>10</v>
      </c>
      <c r="C714" s="25" t="s">
        <v>20</v>
      </c>
      <c r="D714" s="25" t="s">
        <v>21</v>
      </c>
      <c r="E714" s="25" t="s">
        <v>15</v>
      </c>
      <c r="F714" s="25">
        <v>2019</v>
      </c>
      <c r="G714" s="25">
        <v>8</v>
      </c>
      <c r="H714" s="25">
        <v>46564</v>
      </c>
      <c r="I714" s="26">
        <v>221046</v>
      </c>
      <c r="J714" s="26">
        <f>SUMIFS(H:H, D:D, ExternalData!$D714, E:E, ExternalData!$E714, F:F, ExternalData!$F714, G:G, "&lt;="&amp;ExternalData!$G714)</f>
        <v>459060</v>
      </c>
      <c r="K714" s="27">
        <f>SUMIFS(I:I, D:D, ExternalData!$D714, E:E, ExternalData!$E714, F:F, ExternalData!$F714, G:G, "&lt;="&amp;ExternalData!$G714)</f>
        <v>2163392</v>
      </c>
      <c r="L714" s="26">
        <f>ExternalData!$J714 + SUMIFS(H:H, D:D, ExternalData!$D714, E:E, ExternalData!$E714, F:F, ExternalData!$F714-1, G:G, "&gt;"&amp;ExternalData!$G714)</f>
        <v>686840</v>
      </c>
      <c r="M714" s="28">
        <f>ExternalData!$K714 + SUMIFS(I:I, D:D, ExternalData!$D714, E:E, ExternalData!$E714, F:F, ExternalData!$F714-1, G:G, "&gt;"&amp;ExternalData!$G714)</f>
        <v>3231802</v>
      </c>
    </row>
    <row r="715" spans="1:13" x14ac:dyDescent="0.25">
      <c r="A715" s="29" t="s">
        <v>9</v>
      </c>
      <c r="B715" s="30" t="s">
        <v>10</v>
      </c>
      <c r="C715" s="30" t="s">
        <v>20</v>
      </c>
      <c r="D715" s="30" t="s">
        <v>21</v>
      </c>
      <c r="E715" s="30" t="s">
        <v>15</v>
      </c>
      <c r="F715" s="30">
        <v>2019</v>
      </c>
      <c r="G715" s="30">
        <v>9</v>
      </c>
      <c r="H715" s="30">
        <v>58940</v>
      </c>
      <c r="I715" s="31">
        <v>279790</v>
      </c>
      <c r="J715" s="31">
        <f>SUMIFS(H:H, D:D, ExternalData!$D715, E:E, ExternalData!$E715, F:F, ExternalData!$F715, G:G, "&lt;="&amp;ExternalData!$G715)</f>
        <v>518000</v>
      </c>
      <c r="K715" s="32">
        <f>SUMIFS(I:I, D:D, ExternalData!$D715, E:E, ExternalData!$E715, F:F, ExternalData!$F715, G:G, "&lt;="&amp;ExternalData!$G715)</f>
        <v>2443182</v>
      </c>
      <c r="L715" s="31">
        <f>ExternalData!$J715 + SUMIFS(H:H, D:D, ExternalData!$D715, E:E, ExternalData!$E715, F:F, ExternalData!$F715-1, G:G, "&gt;"&amp;ExternalData!$G715)</f>
        <v>690508</v>
      </c>
      <c r="M715" s="33">
        <f>ExternalData!$K715 + SUMIFS(I:I, D:D, ExternalData!$D715, E:E, ExternalData!$E715, F:F, ExternalData!$F715-1, G:G, "&gt;"&amp;ExternalData!$G715)</f>
        <v>3252340</v>
      </c>
    </row>
    <row r="716" spans="1:13" x14ac:dyDescent="0.25">
      <c r="A716" s="24" t="s">
        <v>9</v>
      </c>
      <c r="B716" s="25" t="s">
        <v>10</v>
      </c>
      <c r="C716" s="25" t="s">
        <v>20</v>
      </c>
      <c r="D716" s="25" t="s">
        <v>21</v>
      </c>
      <c r="E716" s="25" t="s">
        <v>15</v>
      </c>
      <c r="F716" s="25">
        <v>2019</v>
      </c>
      <c r="G716" s="25">
        <v>10</v>
      </c>
      <c r="H716" s="25">
        <v>60074</v>
      </c>
      <c r="I716" s="26">
        <v>285698</v>
      </c>
      <c r="J716" s="26">
        <f>SUMIFS(H:H, D:D, ExternalData!$D716, E:E, ExternalData!$E716, F:F, ExternalData!$F716, G:G, "&lt;="&amp;ExternalData!$G716)</f>
        <v>578074</v>
      </c>
      <c r="K716" s="27">
        <f>SUMIFS(I:I, D:D, ExternalData!$D716, E:E, ExternalData!$E716, F:F, ExternalData!$F716, G:G, "&lt;="&amp;ExternalData!$G716)</f>
        <v>2728880</v>
      </c>
      <c r="L716" s="26">
        <f>ExternalData!$J716 + SUMIFS(H:H, D:D, ExternalData!$D716, E:E, ExternalData!$E716, F:F, ExternalData!$F716-1, G:G, "&gt;"&amp;ExternalData!$G716)</f>
        <v>688884</v>
      </c>
      <c r="M716" s="28">
        <f>ExternalData!$K716 + SUMIFS(I:I, D:D, ExternalData!$D716, E:E, ExternalData!$E716, F:F, ExternalData!$F716-1, G:G, "&gt;"&amp;ExternalData!$G716)</f>
        <v>3248658</v>
      </c>
    </row>
    <row r="717" spans="1:13" x14ac:dyDescent="0.25">
      <c r="A717" s="29" t="s">
        <v>9</v>
      </c>
      <c r="B717" s="30" t="s">
        <v>10</v>
      </c>
      <c r="C717" s="30" t="s">
        <v>20</v>
      </c>
      <c r="D717" s="30" t="s">
        <v>21</v>
      </c>
      <c r="E717" s="30" t="s">
        <v>15</v>
      </c>
      <c r="F717" s="30">
        <v>2019</v>
      </c>
      <c r="G717" s="30">
        <v>11</v>
      </c>
      <c r="H717" s="30">
        <v>56448</v>
      </c>
      <c r="I717" s="31">
        <v>268058</v>
      </c>
      <c r="J717" s="31">
        <f>SUMIFS(H:H, D:D, ExternalData!$D717, E:E, ExternalData!$E717, F:F, ExternalData!$F717, G:G, "&lt;="&amp;ExternalData!$G717)</f>
        <v>634522</v>
      </c>
      <c r="K717" s="32">
        <f>SUMIFS(I:I, D:D, ExternalData!$D717, E:E, ExternalData!$E717, F:F, ExternalData!$F717, G:G, "&lt;="&amp;ExternalData!$G717)</f>
        <v>2996938</v>
      </c>
      <c r="L717" s="31">
        <f>ExternalData!$J717 + SUMIFS(H:H, D:D, ExternalData!$D717, E:E, ExternalData!$E717, F:F, ExternalData!$F717-1, G:G, "&gt;"&amp;ExternalData!$G717)</f>
        <v>687778</v>
      </c>
      <c r="M717" s="33">
        <f>ExternalData!$K717 + SUMIFS(I:I, D:D, ExternalData!$D717, E:E, ExternalData!$E717, F:F, ExternalData!$F717-1, G:G, "&gt;"&amp;ExternalData!$G717)</f>
        <v>3246740</v>
      </c>
    </row>
    <row r="718" spans="1:13" x14ac:dyDescent="0.25">
      <c r="A718" s="24" t="s">
        <v>9</v>
      </c>
      <c r="B718" s="25" t="s">
        <v>10</v>
      </c>
      <c r="C718" s="25" t="s">
        <v>20</v>
      </c>
      <c r="D718" s="25" t="s">
        <v>21</v>
      </c>
      <c r="E718" s="25" t="s">
        <v>15</v>
      </c>
      <c r="F718" s="25">
        <v>2019</v>
      </c>
      <c r="G718" s="25">
        <v>12</v>
      </c>
      <c r="H718" s="25">
        <v>58800</v>
      </c>
      <c r="I718" s="26">
        <v>279118</v>
      </c>
      <c r="J718" s="26">
        <f>SUMIFS(H:H, D:D, ExternalData!$D718, E:E, ExternalData!$E718, F:F, ExternalData!$F718, G:G, "&lt;="&amp;ExternalData!$G718)</f>
        <v>693322</v>
      </c>
      <c r="K718" s="27">
        <f>SUMIFS(I:I, D:D, ExternalData!$D718, E:E, ExternalData!$E718, F:F, ExternalData!$F718, G:G, "&lt;="&amp;ExternalData!$G718)</f>
        <v>3276056</v>
      </c>
      <c r="L718" s="26">
        <f>ExternalData!$J718 + SUMIFS(H:H, D:D, ExternalData!$D718, E:E, ExternalData!$E718, F:F, ExternalData!$F718-1, G:G, "&gt;"&amp;ExternalData!$G718)</f>
        <v>693322</v>
      </c>
      <c r="M718" s="28">
        <f>ExternalData!$K718 + SUMIFS(I:I, D:D, ExternalData!$D718, E:E, ExternalData!$E718, F:F, ExternalData!$F718-1, G:G, "&gt;"&amp;ExternalData!$G718)</f>
        <v>3276056</v>
      </c>
    </row>
    <row r="719" spans="1:13" x14ac:dyDescent="0.25">
      <c r="A719" s="29" t="s">
        <v>9</v>
      </c>
      <c r="B719" s="30" t="s">
        <v>10</v>
      </c>
      <c r="C719" s="30" t="s">
        <v>20</v>
      </c>
      <c r="D719" s="30" t="s">
        <v>21</v>
      </c>
      <c r="E719" s="30" t="s">
        <v>15</v>
      </c>
      <c r="F719" s="30">
        <v>2020</v>
      </c>
      <c r="G719" s="30">
        <v>1</v>
      </c>
      <c r="H719" s="30">
        <v>55916</v>
      </c>
      <c r="I719" s="31">
        <v>265454</v>
      </c>
      <c r="J719" s="31">
        <f>SUMIFS(H:H, D:D, ExternalData!$D719, E:E, ExternalData!$E719, F:F, ExternalData!$F719, G:G, "&lt;="&amp;ExternalData!$G719)</f>
        <v>55916</v>
      </c>
      <c r="K719" s="32">
        <f>SUMIFS(I:I, D:D, ExternalData!$D719, E:E, ExternalData!$E719, F:F, ExternalData!$F719, G:G, "&lt;="&amp;ExternalData!$G719)</f>
        <v>265454</v>
      </c>
      <c r="L719" s="31">
        <f>ExternalData!$J719 + SUMIFS(H:H, D:D, ExternalData!$D719, E:E, ExternalData!$E719, F:F, ExternalData!$F719-1, G:G, "&gt;"&amp;ExternalData!$G719)</f>
        <v>695156</v>
      </c>
      <c r="M719" s="33">
        <f>ExternalData!$K719 + SUMIFS(I:I, D:D, ExternalData!$D719, E:E, ExternalData!$E719, F:F, ExternalData!$F719-1, G:G, "&gt;"&amp;ExternalData!$G719)</f>
        <v>3287774</v>
      </c>
    </row>
    <row r="720" spans="1:13" x14ac:dyDescent="0.25">
      <c r="A720" s="24" t="s">
        <v>9</v>
      </c>
      <c r="B720" s="25" t="s">
        <v>10</v>
      </c>
      <c r="C720" s="25" t="s">
        <v>20</v>
      </c>
      <c r="D720" s="25" t="s">
        <v>21</v>
      </c>
      <c r="E720" s="25" t="s">
        <v>15</v>
      </c>
      <c r="F720" s="25">
        <v>2020</v>
      </c>
      <c r="G720" s="25">
        <v>2</v>
      </c>
      <c r="H720" s="25">
        <v>58366</v>
      </c>
      <c r="I720" s="26">
        <v>277018</v>
      </c>
      <c r="J720" s="26">
        <f>SUMIFS(H:H, D:D, ExternalData!$D720, E:E, ExternalData!$E720, F:F, ExternalData!$F720, G:G, "&lt;="&amp;ExternalData!$G720)</f>
        <v>114282</v>
      </c>
      <c r="K720" s="27">
        <f>SUMIFS(I:I, D:D, ExternalData!$D720, E:E, ExternalData!$E720, F:F, ExternalData!$F720, G:G, "&lt;="&amp;ExternalData!$G720)</f>
        <v>542472</v>
      </c>
      <c r="L720" s="26">
        <f>ExternalData!$J720 + SUMIFS(H:H, D:D, ExternalData!$D720, E:E, ExternalData!$E720, F:F, ExternalData!$F720-1, G:G, "&gt;"&amp;ExternalData!$G720)</f>
        <v>694274</v>
      </c>
      <c r="M720" s="28">
        <f>ExternalData!$K720 + SUMIFS(I:I, D:D, ExternalData!$D720, E:E, ExternalData!$E720, F:F, ExternalData!$F720-1, G:G, "&gt;"&amp;ExternalData!$G720)</f>
        <v>3287046</v>
      </c>
    </row>
    <row r="721" spans="1:13" x14ac:dyDescent="0.25">
      <c r="A721" s="29" t="s">
        <v>9</v>
      </c>
      <c r="B721" s="30" t="s">
        <v>10</v>
      </c>
      <c r="C721" s="30" t="s">
        <v>20</v>
      </c>
      <c r="D721" s="30" t="s">
        <v>21</v>
      </c>
      <c r="E721" s="30" t="s">
        <v>15</v>
      </c>
      <c r="F721" s="30">
        <v>2020</v>
      </c>
      <c r="G721" s="30">
        <v>3</v>
      </c>
      <c r="H721" s="30">
        <v>69776</v>
      </c>
      <c r="I721" s="31">
        <v>331408</v>
      </c>
      <c r="J721" s="31">
        <f>SUMIFS(H:H, D:D, ExternalData!$D721, E:E, ExternalData!$E721, F:F, ExternalData!$F721, G:G, "&lt;="&amp;ExternalData!$G721)</f>
        <v>184058</v>
      </c>
      <c r="K721" s="32">
        <f>SUMIFS(I:I, D:D, ExternalData!$D721, E:E, ExternalData!$E721, F:F, ExternalData!$F721, G:G, "&lt;="&amp;ExternalData!$G721)</f>
        <v>873880</v>
      </c>
      <c r="L721" s="31">
        <f>ExternalData!$J721 + SUMIFS(H:H, D:D, ExternalData!$D721, E:E, ExternalData!$E721, F:F, ExternalData!$F721-1, G:G, "&gt;"&amp;ExternalData!$G721)</f>
        <v>701624</v>
      </c>
      <c r="M721" s="33">
        <f>ExternalData!$K721 + SUMIFS(I:I, D:D, ExternalData!$D721, E:E, ExternalData!$E721, F:F, ExternalData!$F721-1, G:G, "&gt;"&amp;ExternalData!$G721)</f>
        <v>3325294</v>
      </c>
    </row>
    <row r="722" spans="1:13" x14ac:dyDescent="0.25">
      <c r="A722" s="24" t="s">
        <v>9</v>
      </c>
      <c r="B722" s="25" t="s">
        <v>10</v>
      </c>
      <c r="C722" s="25" t="s">
        <v>20</v>
      </c>
      <c r="D722" s="25" t="s">
        <v>21</v>
      </c>
      <c r="E722" s="25" t="s">
        <v>15</v>
      </c>
      <c r="F722" s="25">
        <v>2020</v>
      </c>
      <c r="G722" s="25">
        <v>4</v>
      </c>
      <c r="H722" s="25">
        <v>59920</v>
      </c>
      <c r="I722" s="26">
        <v>284690</v>
      </c>
      <c r="J722" s="26">
        <f>SUMIFS(H:H, D:D, ExternalData!$D722, E:E, ExternalData!$E722, F:F, ExternalData!$F722, G:G, "&lt;="&amp;ExternalData!$G722)</f>
        <v>243978</v>
      </c>
      <c r="K722" s="27">
        <f>SUMIFS(I:I, D:D, ExternalData!$D722, E:E, ExternalData!$E722, F:F, ExternalData!$F722, G:G, "&lt;="&amp;ExternalData!$G722)</f>
        <v>1158570</v>
      </c>
      <c r="L722" s="26">
        <f>ExternalData!$J722 + SUMIFS(H:H, D:D, ExternalData!$D722, E:E, ExternalData!$E722, F:F, ExternalData!$F722-1, G:G, "&gt;"&amp;ExternalData!$G722)</f>
        <v>703640</v>
      </c>
      <c r="M722" s="28">
        <f>ExternalData!$K722 + SUMIFS(I:I, D:D, ExternalData!$D722, E:E, ExternalData!$E722, F:F, ExternalData!$F722-1, G:G, "&gt;"&amp;ExternalData!$G722)</f>
        <v>3338216</v>
      </c>
    </row>
    <row r="723" spans="1:13" x14ac:dyDescent="0.25">
      <c r="A723" s="29" t="s">
        <v>9</v>
      </c>
      <c r="B723" s="30" t="s">
        <v>10</v>
      </c>
      <c r="C723" s="30" t="s">
        <v>20</v>
      </c>
      <c r="D723" s="30" t="s">
        <v>21</v>
      </c>
      <c r="E723" s="30" t="s">
        <v>15</v>
      </c>
      <c r="F723" s="30">
        <v>2020</v>
      </c>
      <c r="G723" s="30">
        <v>5</v>
      </c>
      <c r="H723" s="30">
        <v>50302</v>
      </c>
      <c r="I723" s="31">
        <v>238798</v>
      </c>
      <c r="J723" s="31">
        <f>SUMIFS(H:H, D:D, ExternalData!$D723, E:E, ExternalData!$E723, F:F, ExternalData!$F723, G:G, "&lt;="&amp;ExternalData!$G723)</f>
        <v>294280</v>
      </c>
      <c r="K723" s="32">
        <f>SUMIFS(I:I, D:D, ExternalData!$D723, E:E, ExternalData!$E723, F:F, ExternalData!$F723, G:G, "&lt;="&amp;ExternalData!$G723)</f>
        <v>1397368</v>
      </c>
      <c r="L723" s="31">
        <f>ExternalData!$J723 + SUMIFS(H:H, D:D, ExternalData!$D723, E:E, ExternalData!$E723, F:F, ExternalData!$F723-1, G:G, "&gt;"&amp;ExternalData!$G723)</f>
        <v>693980</v>
      </c>
      <c r="M723" s="33">
        <f>ExternalData!$K723 + SUMIFS(I:I, D:D, ExternalData!$D723, E:E, ExternalData!$E723, F:F, ExternalData!$F723-1, G:G, "&gt;"&amp;ExternalData!$G723)</f>
        <v>3295180</v>
      </c>
    </row>
    <row r="724" spans="1:13" x14ac:dyDescent="0.25">
      <c r="A724" s="24" t="s">
        <v>9</v>
      </c>
      <c r="B724" s="25" t="s">
        <v>10</v>
      </c>
      <c r="C724" s="25" t="s">
        <v>20</v>
      </c>
      <c r="D724" s="25" t="s">
        <v>21</v>
      </c>
      <c r="E724" s="25" t="s">
        <v>15</v>
      </c>
      <c r="F724" s="25">
        <v>2020</v>
      </c>
      <c r="G724" s="25">
        <v>6</v>
      </c>
      <c r="H724" s="25">
        <v>52052</v>
      </c>
      <c r="I724" s="26">
        <v>247758</v>
      </c>
      <c r="J724" s="26">
        <f>SUMIFS(H:H, D:D, ExternalData!$D724, E:E, ExternalData!$E724, F:F, ExternalData!$F724, G:G, "&lt;="&amp;ExternalData!$G724)</f>
        <v>346332</v>
      </c>
      <c r="K724" s="27">
        <f>SUMIFS(I:I, D:D, ExternalData!$D724, E:E, ExternalData!$E724, F:F, ExternalData!$F724, G:G, "&lt;="&amp;ExternalData!$G724)</f>
        <v>1645126</v>
      </c>
      <c r="L724" s="26">
        <f>ExternalData!$J724 + SUMIFS(H:H, D:D, ExternalData!$D724, E:E, ExternalData!$E724, F:F, ExternalData!$F724-1, G:G, "&gt;"&amp;ExternalData!$G724)</f>
        <v>683270</v>
      </c>
      <c r="M724" s="28">
        <f>ExternalData!$K724 + SUMIFS(I:I, D:D, ExternalData!$D724, E:E, ExternalData!$E724, F:F, ExternalData!$F724-1, G:G, "&gt;"&amp;ExternalData!$G724)</f>
        <v>3245186</v>
      </c>
    </row>
    <row r="725" spans="1:13" x14ac:dyDescent="0.25">
      <c r="A725" s="29" t="s">
        <v>9</v>
      </c>
      <c r="B725" s="30" t="s">
        <v>10</v>
      </c>
      <c r="C725" s="30" t="s">
        <v>20</v>
      </c>
      <c r="D725" s="30" t="s">
        <v>21</v>
      </c>
      <c r="E725" s="30" t="s">
        <v>15</v>
      </c>
      <c r="F725" s="30">
        <v>2020</v>
      </c>
      <c r="G725" s="30">
        <v>7</v>
      </c>
      <c r="H725" s="30">
        <v>52850</v>
      </c>
      <c r="I725" s="31">
        <v>258076</v>
      </c>
      <c r="J725" s="31">
        <f>SUMIFS(H:H, D:D, ExternalData!$D725, E:E, ExternalData!$E725, F:F, ExternalData!$F725, G:G, "&lt;="&amp;ExternalData!$G725)</f>
        <v>399182</v>
      </c>
      <c r="K725" s="32">
        <f>SUMIFS(I:I, D:D, ExternalData!$D725, E:E, ExternalData!$E725, F:F, ExternalData!$F725, G:G, "&lt;="&amp;ExternalData!$G725)</f>
        <v>1903202</v>
      </c>
      <c r="L725" s="31">
        <f>ExternalData!$J725 + SUMIFS(H:H, D:D, ExternalData!$D725, E:E, ExternalData!$E725, F:F, ExternalData!$F725-1, G:G, "&gt;"&amp;ExternalData!$G725)</f>
        <v>680008</v>
      </c>
      <c r="M725" s="33">
        <f>ExternalData!$K725 + SUMIFS(I:I, D:D, ExternalData!$D725, E:E, ExternalData!$E725, F:F, ExternalData!$F725-1, G:G, "&gt;"&amp;ExternalData!$G725)</f>
        <v>3236912</v>
      </c>
    </row>
    <row r="726" spans="1:13" x14ac:dyDescent="0.25">
      <c r="A726" s="24" t="s">
        <v>9</v>
      </c>
      <c r="B726" s="25" t="s">
        <v>10</v>
      </c>
      <c r="C726" s="25" t="s">
        <v>20</v>
      </c>
      <c r="D726" s="25" t="s">
        <v>21</v>
      </c>
      <c r="E726" s="25" t="s">
        <v>15</v>
      </c>
      <c r="F726" s="25">
        <v>2020</v>
      </c>
      <c r="G726" s="25">
        <v>8</v>
      </c>
      <c r="H726" s="25">
        <v>46200</v>
      </c>
      <c r="I726" s="26">
        <v>226716</v>
      </c>
      <c r="J726" s="26">
        <f>SUMIFS(H:H, D:D, ExternalData!$D726, E:E, ExternalData!$E726, F:F, ExternalData!$F726, G:G, "&lt;="&amp;ExternalData!$G726)</f>
        <v>445382</v>
      </c>
      <c r="K726" s="27">
        <f>SUMIFS(I:I, D:D, ExternalData!$D726, E:E, ExternalData!$E726, F:F, ExternalData!$F726, G:G, "&lt;="&amp;ExternalData!$G726)</f>
        <v>2129918</v>
      </c>
      <c r="L726" s="26">
        <f>ExternalData!$J726 + SUMIFS(H:H, D:D, ExternalData!$D726, E:E, ExternalData!$E726, F:F, ExternalData!$F726-1, G:G, "&gt;"&amp;ExternalData!$G726)</f>
        <v>679644</v>
      </c>
      <c r="M726" s="28">
        <f>ExternalData!$K726 + SUMIFS(I:I, D:D, ExternalData!$D726, E:E, ExternalData!$E726, F:F, ExternalData!$F726-1, G:G, "&gt;"&amp;ExternalData!$G726)</f>
        <v>3242582</v>
      </c>
    </row>
    <row r="727" spans="1:13" x14ac:dyDescent="0.25">
      <c r="A727" s="29" t="s">
        <v>9</v>
      </c>
      <c r="B727" s="30" t="s">
        <v>10</v>
      </c>
      <c r="C727" s="30" t="s">
        <v>20</v>
      </c>
      <c r="D727" s="30" t="s">
        <v>21</v>
      </c>
      <c r="E727" s="30" t="s">
        <v>15</v>
      </c>
      <c r="F727" s="30">
        <v>2020</v>
      </c>
      <c r="G727" s="30">
        <v>9</v>
      </c>
      <c r="H727" s="30">
        <v>51450</v>
      </c>
      <c r="I727" s="31">
        <v>253064</v>
      </c>
      <c r="J727" s="31">
        <f>SUMIFS(H:H, D:D, ExternalData!$D727, E:E, ExternalData!$E727, F:F, ExternalData!$F727, G:G, "&lt;="&amp;ExternalData!$G727)</f>
        <v>496832</v>
      </c>
      <c r="K727" s="32">
        <f>SUMIFS(I:I, D:D, ExternalData!$D727, E:E, ExternalData!$E727, F:F, ExternalData!$F727, G:G, "&lt;="&amp;ExternalData!$G727)</f>
        <v>2382982</v>
      </c>
      <c r="L727" s="31">
        <f>ExternalData!$J727 + SUMIFS(H:H, D:D, ExternalData!$D727, E:E, ExternalData!$E727, F:F, ExternalData!$F727-1, G:G, "&gt;"&amp;ExternalData!$G727)</f>
        <v>672154</v>
      </c>
      <c r="M727" s="33">
        <f>ExternalData!$K727 + SUMIFS(I:I, D:D, ExternalData!$D727, E:E, ExternalData!$E727, F:F, ExternalData!$F727-1, G:G, "&gt;"&amp;ExternalData!$G727)</f>
        <v>3215856</v>
      </c>
    </row>
    <row r="728" spans="1:13" x14ac:dyDescent="0.25">
      <c r="A728" s="24" t="s">
        <v>9</v>
      </c>
      <c r="B728" s="25" t="s">
        <v>10</v>
      </c>
      <c r="C728" s="25" t="s">
        <v>20</v>
      </c>
      <c r="D728" s="25" t="s">
        <v>21</v>
      </c>
      <c r="E728" s="25" t="s">
        <v>15</v>
      </c>
      <c r="F728" s="25">
        <v>2020</v>
      </c>
      <c r="G728" s="25">
        <v>10</v>
      </c>
      <c r="H728" s="25">
        <v>60760</v>
      </c>
      <c r="I728" s="26">
        <v>301952</v>
      </c>
      <c r="J728" s="26">
        <f>SUMIFS(H:H, D:D, ExternalData!$D728, E:E, ExternalData!$E728, F:F, ExternalData!$F728, G:G, "&lt;="&amp;ExternalData!$G728)</f>
        <v>557592</v>
      </c>
      <c r="K728" s="27">
        <f>SUMIFS(I:I, D:D, ExternalData!$D728, E:E, ExternalData!$E728, F:F, ExternalData!$F728, G:G, "&lt;="&amp;ExternalData!$G728)</f>
        <v>2684934</v>
      </c>
      <c r="L728" s="26">
        <f>ExternalData!$J728 + SUMIFS(H:H, D:D, ExternalData!$D728, E:E, ExternalData!$E728, F:F, ExternalData!$F728-1, G:G, "&gt;"&amp;ExternalData!$G728)</f>
        <v>672840</v>
      </c>
      <c r="M728" s="28">
        <f>ExternalData!$K728 + SUMIFS(I:I, D:D, ExternalData!$D728, E:E, ExternalData!$E728, F:F, ExternalData!$F728-1, G:G, "&gt;"&amp;ExternalData!$G728)</f>
        <v>3232110</v>
      </c>
    </row>
    <row r="729" spans="1:13" x14ac:dyDescent="0.25">
      <c r="A729" s="29" t="s">
        <v>9</v>
      </c>
      <c r="B729" s="30" t="s">
        <v>10</v>
      </c>
      <c r="C729" s="30" t="s">
        <v>20</v>
      </c>
      <c r="D729" s="30" t="s">
        <v>21</v>
      </c>
      <c r="E729" s="30" t="s">
        <v>15</v>
      </c>
      <c r="F729" s="30">
        <v>2020</v>
      </c>
      <c r="G729" s="30">
        <v>11</v>
      </c>
      <c r="H729" s="30">
        <v>56448</v>
      </c>
      <c r="I729" s="31">
        <v>282702</v>
      </c>
      <c r="J729" s="31">
        <f>SUMIFS(H:H, D:D, ExternalData!$D729, E:E, ExternalData!$E729, F:F, ExternalData!$F729, G:G, "&lt;="&amp;ExternalData!$G729)</f>
        <v>614040</v>
      </c>
      <c r="K729" s="32">
        <f>SUMIFS(I:I, D:D, ExternalData!$D729, E:E, ExternalData!$E729, F:F, ExternalData!$F729, G:G, "&lt;="&amp;ExternalData!$G729)</f>
        <v>2967636</v>
      </c>
      <c r="L729" s="31">
        <f>ExternalData!$J729 + SUMIFS(H:H, D:D, ExternalData!$D729, E:E, ExternalData!$E729, F:F, ExternalData!$F729-1, G:G, "&gt;"&amp;ExternalData!$G729)</f>
        <v>672840</v>
      </c>
      <c r="M729" s="33">
        <f>ExternalData!$K729 + SUMIFS(I:I, D:D, ExternalData!$D729, E:E, ExternalData!$E729, F:F, ExternalData!$F729-1, G:G, "&gt;"&amp;ExternalData!$G729)</f>
        <v>3246754</v>
      </c>
    </row>
    <row r="730" spans="1:13" x14ac:dyDescent="0.25">
      <c r="A730" s="24" t="s">
        <v>9</v>
      </c>
      <c r="B730" s="25" t="s">
        <v>10</v>
      </c>
      <c r="C730" s="25" t="s">
        <v>20</v>
      </c>
      <c r="D730" s="25" t="s">
        <v>21</v>
      </c>
      <c r="E730" s="25" t="s">
        <v>15</v>
      </c>
      <c r="F730" s="25">
        <v>2020</v>
      </c>
      <c r="G730" s="25">
        <v>12</v>
      </c>
      <c r="H730" s="25">
        <v>51758</v>
      </c>
      <c r="I730" s="26">
        <v>259490</v>
      </c>
      <c r="J730" s="26">
        <f>SUMIFS(H:H, D:D, ExternalData!$D730, E:E, ExternalData!$E730, F:F, ExternalData!$F730, G:G, "&lt;="&amp;ExternalData!$G730)</f>
        <v>665798</v>
      </c>
      <c r="K730" s="27">
        <f>SUMIFS(I:I, D:D, ExternalData!$D730, E:E, ExternalData!$E730, F:F, ExternalData!$F730, G:G, "&lt;="&amp;ExternalData!$G730)</f>
        <v>3227126</v>
      </c>
      <c r="L730" s="26">
        <f>ExternalData!$J730 + SUMIFS(H:H, D:D, ExternalData!$D730, E:E, ExternalData!$E730, F:F, ExternalData!$F730-1, G:G, "&gt;"&amp;ExternalData!$G730)</f>
        <v>665798</v>
      </c>
      <c r="M730" s="28">
        <f>ExternalData!$K730 + SUMIFS(I:I, D:D, ExternalData!$D730, E:E, ExternalData!$E730, F:F, ExternalData!$F730-1, G:G, "&gt;"&amp;ExternalData!$G730)</f>
        <v>3227126</v>
      </c>
    </row>
    <row r="731" spans="1:13" x14ac:dyDescent="0.25">
      <c r="A731" s="29" t="s">
        <v>9</v>
      </c>
      <c r="B731" s="30" t="s">
        <v>10</v>
      </c>
      <c r="C731" s="30" t="s">
        <v>20</v>
      </c>
      <c r="D731" s="30" t="s">
        <v>21</v>
      </c>
      <c r="E731" s="30" t="s">
        <v>15</v>
      </c>
      <c r="F731" s="30">
        <v>2021</v>
      </c>
      <c r="G731" s="30">
        <v>1</v>
      </c>
      <c r="H731" s="30">
        <v>51002</v>
      </c>
      <c r="I731" s="31">
        <v>256844</v>
      </c>
      <c r="J731" s="31">
        <f>SUMIFS(H:H, D:D, ExternalData!$D731, E:E, ExternalData!$E731, F:F, ExternalData!$F731, G:G, "&lt;="&amp;ExternalData!$G731)</f>
        <v>51002</v>
      </c>
      <c r="K731" s="32">
        <f>SUMIFS(I:I, D:D, ExternalData!$D731, E:E, ExternalData!$E731, F:F, ExternalData!$F731, G:G, "&lt;="&amp;ExternalData!$G731)</f>
        <v>256844</v>
      </c>
      <c r="L731" s="31">
        <f>ExternalData!$J731 + SUMIFS(H:H, D:D, ExternalData!$D731, E:E, ExternalData!$E731, F:F, ExternalData!$F731-1, G:G, "&gt;"&amp;ExternalData!$G731)</f>
        <v>660884</v>
      </c>
      <c r="M731" s="33">
        <f>ExternalData!$K731 + SUMIFS(I:I, D:D, ExternalData!$D731, E:E, ExternalData!$E731, F:F, ExternalData!$F731-1, G:G, "&gt;"&amp;ExternalData!$G731)</f>
        <v>3218516</v>
      </c>
    </row>
    <row r="732" spans="1:13" x14ac:dyDescent="0.25">
      <c r="A732" s="24" t="s">
        <v>9</v>
      </c>
      <c r="B732" s="25" t="s">
        <v>10</v>
      </c>
      <c r="C732" s="25" t="s">
        <v>20</v>
      </c>
      <c r="D732" s="25" t="s">
        <v>21</v>
      </c>
      <c r="E732" s="25" t="s">
        <v>15</v>
      </c>
      <c r="F732" s="25">
        <v>2021</v>
      </c>
      <c r="G732" s="25">
        <v>2</v>
      </c>
      <c r="H732" s="25">
        <v>50274</v>
      </c>
      <c r="I732" s="26">
        <v>254142</v>
      </c>
      <c r="J732" s="26">
        <f>SUMIFS(H:H, D:D, ExternalData!$D732, E:E, ExternalData!$E732, F:F, ExternalData!$F732, G:G, "&lt;="&amp;ExternalData!$G732)</f>
        <v>101276</v>
      </c>
      <c r="K732" s="27">
        <f>SUMIFS(I:I, D:D, ExternalData!$D732, E:E, ExternalData!$E732, F:F, ExternalData!$F732, G:G, "&lt;="&amp;ExternalData!$G732)</f>
        <v>510986</v>
      </c>
      <c r="L732" s="26">
        <f>ExternalData!$J732 + SUMIFS(H:H, D:D, ExternalData!$D732, E:E, ExternalData!$E732, F:F, ExternalData!$F732-1, G:G, "&gt;"&amp;ExternalData!$G732)</f>
        <v>652792</v>
      </c>
      <c r="M732" s="28">
        <f>ExternalData!$K732 + SUMIFS(I:I, D:D, ExternalData!$D732, E:E, ExternalData!$E732, F:F, ExternalData!$F732-1, G:G, "&gt;"&amp;ExternalData!$G732)</f>
        <v>3195640</v>
      </c>
    </row>
    <row r="733" spans="1:13" x14ac:dyDescent="0.25">
      <c r="A733" s="29" t="s">
        <v>9</v>
      </c>
      <c r="B733" s="30" t="s">
        <v>10</v>
      </c>
      <c r="C733" s="30" t="s">
        <v>20</v>
      </c>
      <c r="D733" s="30" t="s">
        <v>21</v>
      </c>
      <c r="E733" s="30" t="s">
        <v>15</v>
      </c>
      <c r="F733" s="30">
        <v>2021</v>
      </c>
      <c r="G733" s="30">
        <v>3</v>
      </c>
      <c r="H733" s="30">
        <v>57386</v>
      </c>
      <c r="I733" s="31">
        <v>291144</v>
      </c>
      <c r="J733" s="31">
        <f>SUMIFS(H:H, D:D, ExternalData!$D733, E:E, ExternalData!$E733, F:F, ExternalData!$F733, G:G, "&lt;="&amp;ExternalData!$G733)</f>
        <v>158662</v>
      </c>
      <c r="K733" s="32">
        <f>SUMIFS(I:I, D:D, ExternalData!$D733, E:E, ExternalData!$E733, F:F, ExternalData!$F733, G:G, "&lt;="&amp;ExternalData!$G733)</f>
        <v>802130</v>
      </c>
      <c r="L733" s="31">
        <f>ExternalData!$J733 + SUMIFS(H:H, D:D, ExternalData!$D733, E:E, ExternalData!$E733, F:F, ExternalData!$F733-1, G:G, "&gt;"&amp;ExternalData!$G733)</f>
        <v>640402</v>
      </c>
      <c r="M733" s="33">
        <f>ExternalData!$K733 + SUMIFS(I:I, D:D, ExternalData!$D733, E:E, ExternalData!$E733, F:F, ExternalData!$F733-1, G:G, "&gt;"&amp;ExternalData!$G733)</f>
        <v>3155376</v>
      </c>
    </row>
    <row r="734" spans="1:13" x14ac:dyDescent="0.25">
      <c r="A734" s="24" t="s">
        <v>9</v>
      </c>
      <c r="B734" s="25" t="s">
        <v>10</v>
      </c>
      <c r="C734" s="25" t="s">
        <v>20</v>
      </c>
      <c r="D734" s="25" t="s">
        <v>21</v>
      </c>
      <c r="E734" s="25" t="s">
        <v>15</v>
      </c>
      <c r="F734" s="25">
        <v>2021</v>
      </c>
      <c r="G734" s="25">
        <v>4</v>
      </c>
      <c r="H734" s="25">
        <v>52892</v>
      </c>
      <c r="I734" s="26">
        <v>268156</v>
      </c>
      <c r="J734" s="26">
        <f>SUMIFS(H:H, D:D, ExternalData!$D734, E:E, ExternalData!$E734, F:F, ExternalData!$F734, G:G, "&lt;="&amp;ExternalData!$G734)</f>
        <v>211554</v>
      </c>
      <c r="K734" s="27">
        <f>SUMIFS(I:I, D:D, ExternalData!$D734, E:E, ExternalData!$E734, F:F, ExternalData!$F734, G:G, "&lt;="&amp;ExternalData!$G734)</f>
        <v>1070286</v>
      </c>
      <c r="L734" s="26">
        <f>ExternalData!$J734 + SUMIFS(H:H, D:D, ExternalData!$D734, E:E, ExternalData!$E734, F:F, ExternalData!$F734-1, G:G, "&gt;"&amp;ExternalData!$G734)</f>
        <v>633374</v>
      </c>
      <c r="M734" s="28">
        <f>ExternalData!$K734 + SUMIFS(I:I, D:D, ExternalData!$D734, E:E, ExternalData!$E734, F:F, ExternalData!$F734-1, G:G, "&gt;"&amp;ExternalData!$G734)</f>
        <v>3138842</v>
      </c>
    </row>
    <row r="735" spans="1:13" x14ac:dyDescent="0.25">
      <c r="A735" s="29" t="s">
        <v>9</v>
      </c>
      <c r="B735" s="30" t="s">
        <v>10</v>
      </c>
      <c r="C735" s="30" t="s">
        <v>20</v>
      </c>
      <c r="D735" s="30" t="s">
        <v>21</v>
      </c>
      <c r="E735" s="30" t="s">
        <v>15</v>
      </c>
      <c r="F735" s="30">
        <v>2021</v>
      </c>
      <c r="G735" s="30">
        <v>5</v>
      </c>
      <c r="H735" s="30">
        <v>49378</v>
      </c>
      <c r="I735" s="31">
        <v>250614</v>
      </c>
      <c r="J735" s="31">
        <f>SUMIFS(H:H, D:D, ExternalData!$D735, E:E, ExternalData!$E735, F:F, ExternalData!$F735, G:G, "&lt;="&amp;ExternalData!$G735)</f>
        <v>260932</v>
      </c>
      <c r="K735" s="32">
        <f>SUMIFS(I:I, D:D, ExternalData!$D735, E:E, ExternalData!$E735, F:F, ExternalData!$F735, G:G, "&lt;="&amp;ExternalData!$G735)</f>
        <v>1320900</v>
      </c>
      <c r="L735" s="31">
        <f>ExternalData!$J735 + SUMIFS(H:H, D:D, ExternalData!$D735, E:E, ExternalData!$E735, F:F, ExternalData!$F735-1, G:G, "&gt;"&amp;ExternalData!$G735)</f>
        <v>632450</v>
      </c>
      <c r="M735" s="33">
        <f>ExternalData!$K735 + SUMIFS(I:I, D:D, ExternalData!$D735, E:E, ExternalData!$E735, F:F, ExternalData!$F735-1, G:G, "&gt;"&amp;ExternalData!$G735)</f>
        <v>3150658</v>
      </c>
    </row>
    <row r="736" spans="1:13" x14ac:dyDescent="0.25">
      <c r="A736" s="24" t="s">
        <v>9</v>
      </c>
      <c r="B736" s="25" t="s">
        <v>10</v>
      </c>
      <c r="C736" s="25" t="s">
        <v>20</v>
      </c>
      <c r="D736" s="25" t="s">
        <v>21</v>
      </c>
      <c r="E736" s="25" t="s">
        <v>15</v>
      </c>
      <c r="F736" s="25">
        <v>2021</v>
      </c>
      <c r="G736" s="25">
        <v>6</v>
      </c>
      <c r="H736" s="25">
        <v>56098</v>
      </c>
      <c r="I736" s="26">
        <v>284802</v>
      </c>
      <c r="J736" s="26">
        <f>SUMIFS(H:H, D:D, ExternalData!$D736, E:E, ExternalData!$E736, F:F, ExternalData!$F736, G:G, "&lt;="&amp;ExternalData!$G736)</f>
        <v>317030</v>
      </c>
      <c r="K736" s="27">
        <f>SUMIFS(I:I, D:D, ExternalData!$D736, E:E, ExternalData!$E736, F:F, ExternalData!$F736, G:G, "&lt;="&amp;ExternalData!$G736)</f>
        <v>1605702</v>
      </c>
      <c r="L736" s="26">
        <f>ExternalData!$J736 + SUMIFS(H:H, D:D, ExternalData!$D736, E:E, ExternalData!$E736, F:F, ExternalData!$F736-1, G:G, "&gt;"&amp;ExternalData!$G736)</f>
        <v>636496</v>
      </c>
      <c r="M736" s="28">
        <f>ExternalData!$K736 + SUMIFS(I:I, D:D, ExternalData!$D736, E:E, ExternalData!$E736, F:F, ExternalData!$F736-1, G:G, "&gt;"&amp;ExternalData!$G736)</f>
        <v>3187702</v>
      </c>
    </row>
    <row r="737" spans="1:13" x14ac:dyDescent="0.25">
      <c r="A737" s="29" t="s">
        <v>9</v>
      </c>
      <c r="B737" s="30" t="s">
        <v>10</v>
      </c>
      <c r="C737" s="30" t="s">
        <v>20</v>
      </c>
      <c r="D737" s="30" t="s">
        <v>21</v>
      </c>
      <c r="E737" s="30" t="s">
        <v>15</v>
      </c>
      <c r="F737" s="30">
        <v>2021</v>
      </c>
      <c r="G737" s="30">
        <v>7</v>
      </c>
      <c r="H737" s="30">
        <v>56868</v>
      </c>
      <c r="I737" s="31">
        <v>289492</v>
      </c>
      <c r="J737" s="31">
        <f>SUMIFS(H:H, D:D, ExternalData!$D737, E:E, ExternalData!$E737, F:F, ExternalData!$F737, G:G, "&lt;="&amp;ExternalData!$G737)</f>
        <v>373898</v>
      </c>
      <c r="K737" s="32">
        <f>SUMIFS(I:I, D:D, ExternalData!$D737, E:E, ExternalData!$E737, F:F, ExternalData!$F737, G:G, "&lt;="&amp;ExternalData!$G737)</f>
        <v>1895194</v>
      </c>
      <c r="L737" s="31">
        <f>ExternalData!$J737 + SUMIFS(H:H, D:D, ExternalData!$D737, E:E, ExternalData!$E737, F:F, ExternalData!$F737-1, G:G, "&gt;"&amp;ExternalData!$G737)</f>
        <v>640514</v>
      </c>
      <c r="M737" s="33">
        <f>ExternalData!$K737 + SUMIFS(I:I, D:D, ExternalData!$D737, E:E, ExternalData!$E737, F:F, ExternalData!$F737-1, G:G, "&gt;"&amp;ExternalData!$G737)</f>
        <v>3219118</v>
      </c>
    </row>
    <row r="738" spans="1:13" x14ac:dyDescent="0.25">
      <c r="A738" s="24" t="s">
        <v>9</v>
      </c>
      <c r="B738" s="25" t="s">
        <v>10</v>
      </c>
      <c r="C738" s="25" t="s">
        <v>20</v>
      </c>
      <c r="D738" s="25" t="s">
        <v>21</v>
      </c>
      <c r="E738" s="25" t="s">
        <v>15</v>
      </c>
      <c r="F738" s="25">
        <v>2021</v>
      </c>
      <c r="G738" s="25">
        <v>8</v>
      </c>
      <c r="H738" s="25">
        <v>46466</v>
      </c>
      <c r="I738" s="26">
        <v>236586</v>
      </c>
      <c r="J738" s="26">
        <f>SUMIFS(H:H, D:D, ExternalData!$D738, E:E, ExternalData!$E738, F:F, ExternalData!$F738, G:G, "&lt;="&amp;ExternalData!$G738)</f>
        <v>420364</v>
      </c>
      <c r="K738" s="27">
        <f>SUMIFS(I:I, D:D, ExternalData!$D738, E:E, ExternalData!$E738, F:F, ExternalData!$F738, G:G, "&lt;="&amp;ExternalData!$G738)</f>
        <v>2131780</v>
      </c>
      <c r="L738" s="26">
        <f>ExternalData!$J738 + SUMIFS(H:H, D:D, ExternalData!$D738, E:E, ExternalData!$E738, F:F, ExternalData!$F738-1, G:G, "&gt;"&amp;ExternalData!$G738)</f>
        <v>640780</v>
      </c>
      <c r="M738" s="28">
        <f>ExternalData!$K738 + SUMIFS(I:I, D:D, ExternalData!$D738, E:E, ExternalData!$E738, F:F, ExternalData!$F738-1, G:G, "&gt;"&amp;ExternalData!$G738)</f>
        <v>3228988</v>
      </c>
    </row>
    <row r="739" spans="1:13" x14ac:dyDescent="0.25">
      <c r="A739" s="29" t="s">
        <v>9</v>
      </c>
      <c r="B739" s="30" t="s">
        <v>10</v>
      </c>
      <c r="C739" s="30" t="s">
        <v>20</v>
      </c>
      <c r="D739" s="30" t="s">
        <v>21</v>
      </c>
      <c r="E739" s="30" t="s">
        <v>15</v>
      </c>
      <c r="F739" s="30">
        <v>2021</v>
      </c>
      <c r="G739" s="30">
        <v>9</v>
      </c>
      <c r="H739" s="30">
        <v>55314</v>
      </c>
      <c r="I739" s="31">
        <v>281484</v>
      </c>
      <c r="J739" s="31">
        <f>SUMIFS(H:H, D:D, ExternalData!$D739, E:E, ExternalData!$E739, F:F, ExternalData!$F739, G:G, "&lt;="&amp;ExternalData!$G739)</f>
        <v>475678</v>
      </c>
      <c r="K739" s="32">
        <f>SUMIFS(I:I, D:D, ExternalData!$D739, E:E, ExternalData!$E739, F:F, ExternalData!$F739, G:G, "&lt;="&amp;ExternalData!$G739)</f>
        <v>2413264</v>
      </c>
      <c r="L739" s="31">
        <f>ExternalData!$J739 + SUMIFS(H:H, D:D, ExternalData!$D739, E:E, ExternalData!$E739, F:F, ExternalData!$F739-1, G:G, "&gt;"&amp;ExternalData!$G739)</f>
        <v>644644</v>
      </c>
      <c r="M739" s="33">
        <f>ExternalData!$K739 + SUMIFS(I:I, D:D, ExternalData!$D739, E:E, ExternalData!$E739, F:F, ExternalData!$F739-1, G:G, "&gt;"&amp;ExternalData!$G739)</f>
        <v>3257408</v>
      </c>
    </row>
    <row r="740" spans="1:13" x14ac:dyDescent="0.25">
      <c r="A740" s="24" t="s">
        <v>9</v>
      </c>
      <c r="B740" s="25" t="s">
        <v>10</v>
      </c>
      <c r="C740" s="25" t="s">
        <v>20</v>
      </c>
      <c r="D740" s="25" t="s">
        <v>21</v>
      </c>
      <c r="E740" s="25" t="s">
        <v>15</v>
      </c>
      <c r="F740" s="25">
        <v>2021</v>
      </c>
      <c r="G740" s="25">
        <v>10</v>
      </c>
      <c r="H740" s="25">
        <v>61474</v>
      </c>
      <c r="I740" s="26">
        <v>312984</v>
      </c>
      <c r="J740" s="26">
        <f>SUMIFS(H:H, D:D, ExternalData!$D740, E:E, ExternalData!$E740, F:F, ExternalData!$F740, G:G, "&lt;="&amp;ExternalData!$G740)</f>
        <v>537152</v>
      </c>
      <c r="K740" s="27">
        <f>SUMIFS(I:I, D:D, ExternalData!$D740, E:E, ExternalData!$E740, F:F, ExternalData!$F740, G:G, "&lt;="&amp;ExternalData!$G740)</f>
        <v>2726248</v>
      </c>
      <c r="L740" s="26">
        <f>ExternalData!$J740 + SUMIFS(H:H, D:D, ExternalData!$D740, E:E, ExternalData!$E740, F:F, ExternalData!$F740-1, G:G, "&gt;"&amp;ExternalData!$G740)</f>
        <v>645358</v>
      </c>
      <c r="M740" s="28">
        <f>ExternalData!$K740 + SUMIFS(I:I, D:D, ExternalData!$D740, E:E, ExternalData!$E740, F:F, ExternalData!$F740-1, G:G, "&gt;"&amp;ExternalData!$G740)</f>
        <v>3268440</v>
      </c>
    </row>
    <row r="741" spans="1:13" x14ac:dyDescent="0.25">
      <c r="A741" s="29" t="s">
        <v>9</v>
      </c>
      <c r="B741" s="30" t="s">
        <v>10</v>
      </c>
      <c r="C741" s="30" t="s">
        <v>20</v>
      </c>
      <c r="D741" s="30" t="s">
        <v>21</v>
      </c>
      <c r="E741" s="30" t="s">
        <v>15</v>
      </c>
      <c r="F741" s="30">
        <v>2021</v>
      </c>
      <c r="G741" s="30">
        <v>11</v>
      </c>
      <c r="H741" s="30">
        <v>66850</v>
      </c>
      <c r="I741" s="31">
        <v>339976</v>
      </c>
      <c r="J741" s="31">
        <f>SUMIFS(H:H, D:D, ExternalData!$D741, E:E, ExternalData!$E741, F:F, ExternalData!$F741, G:G, "&lt;="&amp;ExternalData!$G741)</f>
        <v>604002</v>
      </c>
      <c r="K741" s="32">
        <f>SUMIFS(I:I, D:D, ExternalData!$D741, E:E, ExternalData!$E741, F:F, ExternalData!$F741, G:G, "&lt;="&amp;ExternalData!$G741)</f>
        <v>3066224</v>
      </c>
      <c r="L741" s="31">
        <f>ExternalData!$J741 + SUMIFS(H:H, D:D, ExternalData!$D741, E:E, ExternalData!$E741, F:F, ExternalData!$F741-1, G:G, "&gt;"&amp;ExternalData!$G741)</f>
        <v>655760</v>
      </c>
      <c r="M741" s="33">
        <f>ExternalData!$K741 + SUMIFS(I:I, D:D, ExternalData!$D741, E:E, ExternalData!$E741, F:F, ExternalData!$F741-1, G:G, "&gt;"&amp;ExternalData!$G741)</f>
        <v>3325714</v>
      </c>
    </row>
    <row r="742" spans="1:13" x14ac:dyDescent="0.25">
      <c r="A742" s="24" t="s">
        <v>9</v>
      </c>
      <c r="B742" s="25" t="s">
        <v>10</v>
      </c>
      <c r="C742" s="25" t="s">
        <v>20</v>
      </c>
      <c r="D742" s="25" t="s">
        <v>21</v>
      </c>
      <c r="E742" s="25" t="s">
        <v>15</v>
      </c>
      <c r="F742" s="25">
        <v>2021</v>
      </c>
      <c r="G742" s="25">
        <v>12</v>
      </c>
      <c r="H742" s="25">
        <v>65128</v>
      </c>
      <c r="I742" s="26">
        <v>331254</v>
      </c>
      <c r="J742" s="26">
        <f>SUMIFS(H:H, D:D, ExternalData!$D742, E:E, ExternalData!$E742, F:F, ExternalData!$F742, G:G, "&lt;="&amp;ExternalData!$G742)</f>
        <v>669130</v>
      </c>
      <c r="K742" s="27">
        <f>SUMIFS(I:I, D:D, ExternalData!$D742, E:E, ExternalData!$E742, F:F, ExternalData!$F742, G:G, "&lt;="&amp;ExternalData!$G742)</f>
        <v>3397478</v>
      </c>
      <c r="L742" s="26">
        <f>ExternalData!$J742 + SUMIFS(H:H, D:D, ExternalData!$D742, E:E, ExternalData!$E742, F:F, ExternalData!$F742-1, G:G, "&gt;"&amp;ExternalData!$G742)</f>
        <v>669130</v>
      </c>
      <c r="M742" s="28">
        <f>ExternalData!$K742 + SUMIFS(I:I, D:D, ExternalData!$D742, E:E, ExternalData!$E742, F:F, ExternalData!$F742-1, G:G, "&gt;"&amp;ExternalData!$G742)</f>
        <v>3397478</v>
      </c>
    </row>
    <row r="743" spans="1:13" x14ac:dyDescent="0.25">
      <c r="A743" s="29" t="s">
        <v>9</v>
      </c>
      <c r="B743" s="30" t="s">
        <v>10</v>
      </c>
      <c r="C743" s="30" t="s">
        <v>20</v>
      </c>
      <c r="D743" s="30" t="s">
        <v>21</v>
      </c>
      <c r="E743" s="30" t="s">
        <v>15</v>
      </c>
      <c r="F743" s="30">
        <v>2022</v>
      </c>
      <c r="G743" s="30">
        <v>1</v>
      </c>
      <c r="H743" s="30">
        <v>40560</v>
      </c>
      <c r="I743" s="31">
        <v>206130</v>
      </c>
      <c r="J743" s="31">
        <f>SUMIFS(H:H, D:D, ExternalData!$D743, E:E, ExternalData!$E743, F:F, ExternalData!$F743, G:G, "&lt;="&amp;ExternalData!$G743)</f>
        <v>40560</v>
      </c>
      <c r="K743" s="32">
        <f>SUMIFS(I:I, D:D, ExternalData!$D743, E:E, ExternalData!$E743, F:F, ExternalData!$F743, G:G, "&lt;="&amp;ExternalData!$G743)</f>
        <v>206130</v>
      </c>
      <c r="L743" s="31">
        <f>ExternalData!$J743 + SUMIFS(H:H, D:D, ExternalData!$D743, E:E, ExternalData!$E743, F:F, ExternalData!$F743-1, G:G, "&gt;"&amp;ExternalData!$G743)</f>
        <v>658688</v>
      </c>
      <c r="M743" s="33">
        <f>ExternalData!$K743 + SUMIFS(I:I, D:D, ExternalData!$D743, E:E, ExternalData!$E743, F:F, ExternalData!$F743-1, G:G, "&gt;"&amp;ExternalData!$G743)</f>
        <v>3346764</v>
      </c>
    </row>
    <row r="744" spans="1:13" x14ac:dyDescent="0.25">
      <c r="A744" s="24" t="s">
        <v>9</v>
      </c>
      <c r="B744" s="25" t="s">
        <v>10</v>
      </c>
      <c r="C744" s="25" t="s">
        <v>20</v>
      </c>
      <c r="D744" s="25" t="s">
        <v>21</v>
      </c>
      <c r="E744" s="25" t="s">
        <v>15</v>
      </c>
      <c r="F744" s="25">
        <v>2022</v>
      </c>
      <c r="G744" s="25">
        <v>2</v>
      </c>
      <c r="H744" s="25">
        <v>42700</v>
      </c>
      <c r="I744" s="26">
        <v>217250</v>
      </c>
      <c r="J744" s="26">
        <f>SUMIFS(H:H, D:D, ExternalData!$D744, E:E, ExternalData!$E744, F:F, ExternalData!$F744, G:G, "&lt;="&amp;ExternalData!$G744)</f>
        <v>83260</v>
      </c>
      <c r="K744" s="27">
        <f>SUMIFS(I:I, D:D, ExternalData!$D744, E:E, ExternalData!$E744, F:F, ExternalData!$F744, G:G, "&lt;="&amp;ExternalData!$G744)</f>
        <v>423380</v>
      </c>
      <c r="L744" s="26">
        <f>ExternalData!$J744 + SUMIFS(H:H, D:D, ExternalData!$D744, E:E, ExternalData!$E744, F:F, ExternalData!$F744-1, G:G, "&gt;"&amp;ExternalData!$G744)</f>
        <v>651114</v>
      </c>
      <c r="M744" s="28">
        <f>ExternalData!$K744 + SUMIFS(I:I, D:D, ExternalData!$D744, E:E, ExternalData!$E744, F:F, ExternalData!$F744-1, G:G, "&gt;"&amp;ExternalData!$G744)</f>
        <v>3309872</v>
      </c>
    </row>
    <row r="745" spans="1:13" x14ac:dyDescent="0.25">
      <c r="A745" s="29" t="s">
        <v>9</v>
      </c>
      <c r="B745" s="30" t="s">
        <v>10</v>
      </c>
      <c r="C745" s="30" t="s">
        <v>20</v>
      </c>
      <c r="D745" s="30" t="s">
        <v>21</v>
      </c>
      <c r="E745" s="30" t="s">
        <v>15</v>
      </c>
      <c r="F745" s="30">
        <v>2022</v>
      </c>
      <c r="G745" s="30">
        <v>3</v>
      </c>
      <c r="H745" s="30">
        <v>41841</v>
      </c>
      <c r="I745" s="31">
        <v>213345</v>
      </c>
      <c r="J745" s="31">
        <f>SUMIFS(H:H, D:D, ExternalData!$D745, E:E, ExternalData!$E745, F:F, ExternalData!$F745, G:G, "&lt;="&amp;ExternalData!$G745)</f>
        <v>125101</v>
      </c>
      <c r="K745" s="32">
        <f>SUMIFS(I:I, D:D, ExternalData!$D745, E:E, ExternalData!$E745, F:F, ExternalData!$F745, G:G, "&lt;="&amp;ExternalData!$G745)</f>
        <v>636725</v>
      </c>
      <c r="L745" s="31">
        <f>ExternalData!$J745 + SUMIFS(H:H, D:D, ExternalData!$D745, E:E, ExternalData!$E745, F:F, ExternalData!$F745-1, G:G, "&gt;"&amp;ExternalData!$G745)</f>
        <v>635569</v>
      </c>
      <c r="M745" s="33">
        <f>ExternalData!$K745 + SUMIFS(I:I, D:D, ExternalData!$D745, E:E, ExternalData!$E745, F:F, ExternalData!$F745-1, G:G, "&gt;"&amp;ExternalData!$G745)</f>
        <v>3232073</v>
      </c>
    </row>
    <row r="746" spans="1:13" x14ac:dyDescent="0.25">
      <c r="A746" s="24" t="s">
        <v>9</v>
      </c>
      <c r="B746" s="25" t="s">
        <v>10</v>
      </c>
      <c r="C746" s="25" t="s">
        <v>20</v>
      </c>
      <c r="D746" s="25" t="s">
        <v>21</v>
      </c>
      <c r="E746" s="25" t="s">
        <v>15</v>
      </c>
      <c r="F746" s="25">
        <v>2022</v>
      </c>
      <c r="G746" s="25">
        <v>4</v>
      </c>
      <c r="H746" s="25">
        <v>671437</v>
      </c>
      <c r="I746" s="26">
        <v>3428503</v>
      </c>
      <c r="J746" s="26">
        <f>SUMIFS(H:H, D:D, ExternalData!$D746, E:E, ExternalData!$E746, F:F, ExternalData!$F746, G:G, "&lt;="&amp;ExternalData!$G746)</f>
        <v>796538</v>
      </c>
      <c r="K746" s="27">
        <f>SUMIFS(I:I, D:D, ExternalData!$D746, E:E, ExternalData!$E746, F:F, ExternalData!$F746, G:G, "&lt;="&amp;ExternalData!$G746)</f>
        <v>4065228</v>
      </c>
      <c r="L746" s="26">
        <f>ExternalData!$J746 + SUMIFS(H:H, D:D, ExternalData!$D746, E:E, ExternalData!$E746, F:F, ExternalData!$F746-1, G:G, "&gt;"&amp;ExternalData!$G746)</f>
        <v>1254114</v>
      </c>
      <c r="M746" s="28">
        <f>ExternalData!$K746 + SUMIFS(I:I, D:D, ExternalData!$D746, E:E, ExternalData!$E746, F:F, ExternalData!$F746-1, G:G, "&gt;"&amp;ExternalData!$G746)</f>
        <v>6392420</v>
      </c>
    </row>
    <row r="747" spans="1:13" x14ac:dyDescent="0.25">
      <c r="A747" s="29" t="s">
        <v>9</v>
      </c>
      <c r="B747" s="30" t="s">
        <v>10</v>
      </c>
      <c r="C747" s="30" t="s">
        <v>20</v>
      </c>
      <c r="D747" s="30" t="s">
        <v>21</v>
      </c>
      <c r="E747" s="30" t="s">
        <v>15</v>
      </c>
      <c r="F747" s="30">
        <v>2022</v>
      </c>
      <c r="G747" s="30">
        <v>5</v>
      </c>
      <c r="H747" s="30">
        <v>44325</v>
      </c>
      <c r="I747" s="31">
        <v>233478</v>
      </c>
      <c r="J747" s="31">
        <f>SUMIFS(H:H, D:D, ExternalData!$D747, E:E, ExternalData!$E747, F:F, ExternalData!$F747, G:G, "&lt;="&amp;ExternalData!$G747)</f>
        <v>840863</v>
      </c>
      <c r="K747" s="32">
        <f>SUMIFS(I:I, D:D, ExternalData!$D747, E:E, ExternalData!$E747, F:F, ExternalData!$F747, G:G, "&lt;="&amp;ExternalData!$G747)</f>
        <v>4298706</v>
      </c>
      <c r="L747" s="31">
        <f>ExternalData!$J747 + SUMIFS(H:H, D:D, ExternalData!$D747, E:E, ExternalData!$E747, F:F, ExternalData!$F747-1, G:G, "&gt;"&amp;ExternalData!$G747)</f>
        <v>1249061</v>
      </c>
      <c r="M747" s="33">
        <f>ExternalData!$K747 + SUMIFS(I:I, D:D, ExternalData!$D747, E:E, ExternalData!$E747, F:F, ExternalData!$F747-1, G:G, "&gt;"&amp;ExternalData!$G747)</f>
        <v>6375284</v>
      </c>
    </row>
    <row r="748" spans="1:13" x14ac:dyDescent="0.25">
      <c r="A748" s="24" t="s">
        <v>9</v>
      </c>
      <c r="B748" s="25" t="s">
        <v>10</v>
      </c>
      <c r="C748" s="25" t="s">
        <v>20</v>
      </c>
      <c r="D748" s="25" t="s">
        <v>21</v>
      </c>
      <c r="E748" s="25" t="s">
        <v>15</v>
      </c>
      <c r="F748" s="25">
        <v>2022</v>
      </c>
      <c r="G748" s="25">
        <v>6</v>
      </c>
      <c r="H748" s="25">
        <v>42876</v>
      </c>
      <c r="I748" s="26">
        <v>232740</v>
      </c>
      <c r="J748" s="26">
        <f>SUMIFS(H:H, D:D, ExternalData!$D748, E:E, ExternalData!$E748, F:F, ExternalData!$F748, G:G, "&lt;="&amp;ExternalData!$G748)</f>
        <v>883739</v>
      </c>
      <c r="K748" s="27">
        <f>SUMIFS(I:I, D:D, ExternalData!$D748, E:E, ExternalData!$E748, F:F, ExternalData!$F748, G:G, "&lt;="&amp;ExternalData!$G748)</f>
        <v>4531446</v>
      </c>
      <c r="L748" s="26">
        <f>ExternalData!$J748 + SUMIFS(H:H, D:D, ExternalData!$D748, E:E, ExternalData!$E748, F:F, ExternalData!$F748-1, G:G, "&gt;"&amp;ExternalData!$G748)</f>
        <v>1235839</v>
      </c>
      <c r="M748" s="28">
        <f>ExternalData!$K748 + SUMIFS(I:I, D:D, ExternalData!$D748, E:E, ExternalData!$E748, F:F, ExternalData!$F748-1, G:G, "&gt;"&amp;ExternalData!$G748)</f>
        <v>6323222</v>
      </c>
    </row>
    <row r="749" spans="1:13" x14ac:dyDescent="0.25">
      <c r="A749" s="29" t="s">
        <v>9</v>
      </c>
      <c r="B749" s="30" t="s">
        <v>10</v>
      </c>
      <c r="C749" s="30" t="s">
        <v>20</v>
      </c>
      <c r="D749" s="30" t="s">
        <v>21</v>
      </c>
      <c r="E749" s="30" t="s">
        <v>15</v>
      </c>
      <c r="F749" s="30">
        <v>2022</v>
      </c>
      <c r="G749" s="30">
        <v>7</v>
      </c>
      <c r="H749" s="30">
        <v>37503</v>
      </c>
      <c r="I749" s="31">
        <v>202779</v>
      </c>
      <c r="J749" s="31">
        <f>SUMIFS(H:H, D:D, ExternalData!$D749, E:E, ExternalData!$E749, F:F, ExternalData!$F749, G:G, "&lt;="&amp;ExternalData!$G749)</f>
        <v>921242</v>
      </c>
      <c r="K749" s="32">
        <f>SUMIFS(I:I, D:D, ExternalData!$D749, E:E, ExternalData!$E749, F:F, ExternalData!$F749, G:G, "&lt;="&amp;ExternalData!$G749)</f>
        <v>4734225</v>
      </c>
      <c r="L749" s="31">
        <f>ExternalData!$J749 + SUMIFS(H:H, D:D, ExternalData!$D749, E:E, ExternalData!$E749, F:F, ExternalData!$F749-1, G:G, "&gt;"&amp;ExternalData!$G749)</f>
        <v>1216474</v>
      </c>
      <c r="M749" s="33">
        <f>ExternalData!$K749 + SUMIFS(I:I, D:D, ExternalData!$D749, E:E, ExternalData!$E749, F:F, ExternalData!$F749-1, G:G, "&gt;"&amp;ExternalData!$G749)</f>
        <v>6236509</v>
      </c>
    </row>
    <row r="750" spans="1:13" x14ac:dyDescent="0.25">
      <c r="A750" s="24" t="s">
        <v>9</v>
      </c>
      <c r="B750" s="25" t="s">
        <v>10</v>
      </c>
      <c r="C750" s="25" t="s">
        <v>20</v>
      </c>
      <c r="D750" s="25" t="s">
        <v>21</v>
      </c>
      <c r="E750" s="25" t="s">
        <v>15</v>
      </c>
      <c r="F750" s="25">
        <v>2022</v>
      </c>
      <c r="G750" s="25">
        <v>8</v>
      </c>
      <c r="H750" s="25">
        <v>48118</v>
      </c>
      <c r="I750" s="26">
        <v>262472</v>
      </c>
      <c r="J750" s="26">
        <f>SUMIFS(H:H, D:D, ExternalData!$D750, E:E, ExternalData!$E750, F:F, ExternalData!$F750, G:G, "&lt;="&amp;ExternalData!$G750)</f>
        <v>969360</v>
      </c>
      <c r="K750" s="27">
        <f>SUMIFS(I:I, D:D, ExternalData!$D750, E:E, ExternalData!$E750, F:F, ExternalData!$F750, G:G, "&lt;="&amp;ExternalData!$G750)</f>
        <v>4996697</v>
      </c>
      <c r="L750" s="26">
        <f>ExternalData!$J750 + SUMIFS(H:H, D:D, ExternalData!$D750, E:E, ExternalData!$E750, F:F, ExternalData!$F750-1, G:G, "&gt;"&amp;ExternalData!$G750)</f>
        <v>1218126</v>
      </c>
      <c r="M750" s="28">
        <f>ExternalData!$K750 + SUMIFS(I:I, D:D, ExternalData!$D750, E:E, ExternalData!$E750, F:F, ExternalData!$F750-1, G:G, "&gt;"&amp;ExternalData!$G750)</f>
        <v>6262395</v>
      </c>
    </row>
    <row r="751" spans="1:13" x14ac:dyDescent="0.25">
      <c r="A751" s="29" t="s">
        <v>9</v>
      </c>
      <c r="B751" s="30" t="s">
        <v>10</v>
      </c>
      <c r="C751" s="30" t="s">
        <v>20</v>
      </c>
      <c r="D751" s="30" t="s">
        <v>21</v>
      </c>
      <c r="E751" s="30" t="s">
        <v>15</v>
      </c>
      <c r="F751" s="30">
        <v>2022</v>
      </c>
      <c r="G751" s="30">
        <v>9</v>
      </c>
      <c r="H751" s="30">
        <v>40185</v>
      </c>
      <c r="I751" s="31">
        <v>227079</v>
      </c>
      <c r="J751" s="31">
        <f>SUMIFS(H:H, D:D, ExternalData!$D751, E:E, ExternalData!$E751, F:F, ExternalData!$F751, G:G, "&lt;="&amp;ExternalData!$G751)</f>
        <v>1009545</v>
      </c>
      <c r="K751" s="32">
        <f>SUMIFS(I:I, D:D, ExternalData!$D751, E:E, ExternalData!$E751, F:F, ExternalData!$F751, G:G, "&lt;="&amp;ExternalData!$G751)</f>
        <v>5223776</v>
      </c>
      <c r="L751" s="31">
        <f>ExternalData!$J751 + SUMIFS(H:H, D:D, ExternalData!$D751, E:E, ExternalData!$E751, F:F, ExternalData!$F751-1, G:G, "&gt;"&amp;ExternalData!$G751)</f>
        <v>1202997</v>
      </c>
      <c r="M751" s="33">
        <f>ExternalData!$K751 + SUMIFS(I:I, D:D, ExternalData!$D751, E:E, ExternalData!$E751, F:F, ExternalData!$F751-1, G:G, "&gt;"&amp;ExternalData!$G751)</f>
        <v>6207990</v>
      </c>
    </row>
    <row r="752" spans="1:13" x14ac:dyDescent="0.25">
      <c r="A752" s="24" t="s">
        <v>9</v>
      </c>
      <c r="B752" s="25" t="s">
        <v>10</v>
      </c>
      <c r="C752" s="25" t="s">
        <v>20</v>
      </c>
      <c r="D752" s="25" t="s">
        <v>21</v>
      </c>
      <c r="E752" s="25" t="s">
        <v>15</v>
      </c>
      <c r="F752" s="25">
        <v>2022</v>
      </c>
      <c r="G752" s="25">
        <v>10</v>
      </c>
      <c r="H752" s="25">
        <v>38224</v>
      </c>
      <c r="I752" s="26">
        <v>213504</v>
      </c>
      <c r="J752" s="26">
        <f>SUMIFS(H:H, D:D, ExternalData!$D752, E:E, ExternalData!$E752, F:F, ExternalData!$F752, G:G, "&lt;="&amp;ExternalData!$G752)</f>
        <v>1047769</v>
      </c>
      <c r="K752" s="27">
        <f>SUMIFS(I:I, D:D, ExternalData!$D752, E:E, ExternalData!$E752, F:F, ExternalData!$F752, G:G, "&lt;="&amp;ExternalData!$G752)</f>
        <v>5437280</v>
      </c>
      <c r="L752" s="26">
        <f>ExternalData!$J752 + SUMIFS(H:H, D:D, ExternalData!$D752, E:E, ExternalData!$E752, F:F, ExternalData!$F752-1, G:G, "&gt;"&amp;ExternalData!$G752)</f>
        <v>1179747</v>
      </c>
      <c r="M752" s="28">
        <f>ExternalData!$K752 + SUMIFS(I:I, D:D, ExternalData!$D752, E:E, ExternalData!$E752, F:F, ExternalData!$F752-1, G:G, "&gt;"&amp;ExternalData!$G752)</f>
        <v>6108510</v>
      </c>
    </row>
    <row r="753" spans="1:13" x14ac:dyDescent="0.25">
      <c r="A753" s="29" t="s">
        <v>9</v>
      </c>
      <c r="B753" s="30" t="s">
        <v>10</v>
      </c>
      <c r="C753" s="30" t="s">
        <v>20</v>
      </c>
      <c r="D753" s="30" t="s">
        <v>21</v>
      </c>
      <c r="E753" s="30" t="s">
        <v>15</v>
      </c>
      <c r="F753" s="30">
        <v>2022</v>
      </c>
      <c r="G753" s="30">
        <v>11</v>
      </c>
      <c r="H753" s="30">
        <v>67574</v>
      </c>
      <c r="I753" s="31">
        <v>377065</v>
      </c>
      <c r="J753" s="31">
        <f>SUMIFS(H:H, D:D, ExternalData!$D753, E:E, ExternalData!$E753, F:F, ExternalData!$F753, G:G, "&lt;="&amp;ExternalData!$G753)</f>
        <v>1115343</v>
      </c>
      <c r="K753" s="32">
        <f>SUMIFS(I:I, D:D, ExternalData!$D753, E:E, ExternalData!$E753, F:F, ExternalData!$F753, G:G, "&lt;="&amp;ExternalData!$G753)</f>
        <v>5814345</v>
      </c>
      <c r="L753" s="31">
        <f>ExternalData!$J753 + SUMIFS(H:H, D:D, ExternalData!$D753, E:E, ExternalData!$E753, F:F, ExternalData!$F753-1, G:G, "&gt;"&amp;ExternalData!$G753)</f>
        <v>1180471</v>
      </c>
      <c r="M753" s="33">
        <f>ExternalData!$K753 + SUMIFS(I:I, D:D, ExternalData!$D753, E:E, ExternalData!$E753, F:F, ExternalData!$F753-1, G:G, "&gt;"&amp;ExternalData!$G753)</f>
        <v>6145599</v>
      </c>
    </row>
    <row r="754" spans="1:13" x14ac:dyDescent="0.25">
      <c r="A754" s="24" t="s">
        <v>9</v>
      </c>
      <c r="B754" s="25" t="s">
        <v>10</v>
      </c>
      <c r="C754" s="25" t="s">
        <v>20</v>
      </c>
      <c r="D754" s="25" t="s">
        <v>21</v>
      </c>
      <c r="E754" s="25" t="s">
        <v>15</v>
      </c>
      <c r="F754" s="25">
        <v>2022</v>
      </c>
      <c r="G754" s="25">
        <v>12</v>
      </c>
      <c r="H754" s="25">
        <v>39886</v>
      </c>
      <c r="I754" s="26">
        <v>218484</v>
      </c>
      <c r="J754" s="26">
        <f>SUMIFS(H:H, D:D, ExternalData!$D754, E:E, ExternalData!$E754, F:F, ExternalData!$F754, G:G, "&lt;="&amp;ExternalData!$G754)</f>
        <v>1155229</v>
      </c>
      <c r="K754" s="27">
        <f>SUMIFS(I:I, D:D, ExternalData!$D754, E:E, ExternalData!$E754, F:F, ExternalData!$F754, G:G, "&lt;="&amp;ExternalData!$G754)</f>
        <v>6032829</v>
      </c>
      <c r="L754" s="26">
        <f>ExternalData!$J754 + SUMIFS(H:H, D:D, ExternalData!$D754, E:E, ExternalData!$E754, F:F, ExternalData!$F754-1, G:G, "&gt;"&amp;ExternalData!$G754)</f>
        <v>1155229</v>
      </c>
      <c r="M754" s="28">
        <f>ExternalData!$K754 + SUMIFS(I:I, D:D, ExternalData!$D754, E:E, ExternalData!$E754, F:F, ExternalData!$F754-1, G:G, "&gt;"&amp;ExternalData!$G754)</f>
        <v>6032829</v>
      </c>
    </row>
    <row r="755" spans="1:13" x14ac:dyDescent="0.25">
      <c r="A755" s="29" t="s">
        <v>9</v>
      </c>
      <c r="B755" s="30" t="s">
        <v>10</v>
      </c>
      <c r="C755" s="30" t="s">
        <v>20</v>
      </c>
      <c r="D755" s="30" t="s">
        <v>21</v>
      </c>
      <c r="E755" s="30" t="s">
        <v>15</v>
      </c>
      <c r="F755" s="30">
        <v>2023</v>
      </c>
      <c r="G755" s="30">
        <v>1</v>
      </c>
      <c r="H755" s="30">
        <v>57070</v>
      </c>
      <c r="I755" s="31">
        <v>319350</v>
      </c>
      <c r="J755" s="31">
        <f>SUMIFS(H:H, D:D, ExternalData!$D755, E:E, ExternalData!$E755, F:F, ExternalData!$F755, G:G, "&lt;="&amp;ExternalData!$G755)</f>
        <v>57070</v>
      </c>
      <c r="K755" s="32">
        <f>SUMIFS(I:I, D:D, ExternalData!$D755, E:E, ExternalData!$E755, F:F, ExternalData!$F755, G:G, "&lt;="&amp;ExternalData!$G755)</f>
        <v>319350</v>
      </c>
      <c r="L755" s="31">
        <f>ExternalData!$J755 + SUMIFS(H:H, D:D, ExternalData!$D755, E:E, ExternalData!$E755, F:F, ExternalData!$F755-1, G:G, "&gt;"&amp;ExternalData!$G755)</f>
        <v>1171739</v>
      </c>
      <c r="M755" s="33">
        <f>ExternalData!$K755 + SUMIFS(I:I, D:D, ExternalData!$D755, E:E, ExternalData!$E755, F:F, ExternalData!$F755-1, G:G, "&gt;"&amp;ExternalData!$G755)</f>
        <v>6146049</v>
      </c>
    </row>
    <row r="756" spans="1:13" x14ac:dyDescent="0.25">
      <c r="A756" s="24" t="s">
        <v>9</v>
      </c>
      <c r="B756" s="25" t="s">
        <v>10</v>
      </c>
      <c r="C756" s="25" t="s">
        <v>20</v>
      </c>
      <c r="D756" s="25" t="s">
        <v>21</v>
      </c>
      <c r="E756" s="25" t="s">
        <v>15</v>
      </c>
      <c r="F756" s="25">
        <v>2023</v>
      </c>
      <c r="G756" s="25">
        <v>2</v>
      </c>
      <c r="H756" s="25">
        <v>57480</v>
      </c>
      <c r="I756" s="26">
        <v>345680</v>
      </c>
      <c r="J756" s="26">
        <f>SUMIFS(H:H, D:D, ExternalData!$D756, E:E, ExternalData!$E756, F:F, ExternalData!$F756, G:G, "&lt;="&amp;ExternalData!$G756)</f>
        <v>114550</v>
      </c>
      <c r="K756" s="27">
        <f>SUMIFS(I:I, D:D, ExternalData!$D756, E:E, ExternalData!$E756, F:F, ExternalData!$F756, G:G, "&lt;="&amp;ExternalData!$G756)</f>
        <v>665030</v>
      </c>
      <c r="L756" s="26">
        <f>ExternalData!$J756 + SUMIFS(H:H, D:D, ExternalData!$D756, E:E, ExternalData!$E756, F:F, ExternalData!$F756-1, G:G, "&gt;"&amp;ExternalData!$G756)</f>
        <v>1186519</v>
      </c>
      <c r="M756" s="28">
        <f>ExternalData!$K756 + SUMIFS(I:I, D:D, ExternalData!$D756, E:E, ExternalData!$E756, F:F, ExternalData!$F756-1, G:G, "&gt;"&amp;ExternalData!$G756)</f>
        <v>6274479</v>
      </c>
    </row>
    <row r="757" spans="1:13" x14ac:dyDescent="0.25">
      <c r="A757" s="29" t="s">
        <v>9</v>
      </c>
      <c r="B757" s="30" t="s">
        <v>10</v>
      </c>
      <c r="C757" s="30" t="s">
        <v>20</v>
      </c>
      <c r="D757" s="30" t="s">
        <v>21</v>
      </c>
      <c r="E757" s="30" t="s">
        <v>15</v>
      </c>
      <c r="F757" s="30">
        <v>2023</v>
      </c>
      <c r="G757" s="30">
        <v>3</v>
      </c>
      <c r="H757" s="30">
        <v>65600</v>
      </c>
      <c r="I757" s="31">
        <v>406590</v>
      </c>
      <c r="J757" s="31">
        <f>SUMIFS(H:H, D:D, ExternalData!$D757, E:E, ExternalData!$E757, F:F, ExternalData!$F757, G:G, "&lt;="&amp;ExternalData!$G757)</f>
        <v>180150</v>
      </c>
      <c r="K757" s="32">
        <f>SUMIFS(I:I, D:D, ExternalData!$D757, E:E, ExternalData!$E757, F:F, ExternalData!$F757, G:G, "&lt;="&amp;ExternalData!$G757)</f>
        <v>1071620</v>
      </c>
      <c r="L757" s="31">
        <f>ExternalData!$J757 + SUMIFS(H:H, D:D, ExternalData!$D757, E:E, ExternalData!$E757, F:F, ExternalData!$F757-1, G:G, "&gt;"&amp;ExternalData!$G757)</f>
        <v>1210278</v>
      </c>
      <c r="M757" s="33">
        <f>ExternalData!$K757 + SUMIFS(I:I, D:D, ExternalData!$D757, E:E, ExternalData!$E757, F:F, ExternalData!$F757-1, G:G, "&gt;"&amp;ExternalData!$G757)</f>
        <v>6467724</v>
      </c>
    </row>
    <row r="758" spans="1:13" x14ac:dyDescent="0.25">
      <c r="A758" s="24" t="s">
        <v>9</v>
      </c>
      <c r="B758" s="25" t="s">
        <v>10</v>
      </c>
      <c r="C758" s="25" t="s">
        <v>22</v>
      </c>
      <c r="D758" s="25" t="s">
        <v>23</v>
      </c>
      <c r="E758" s="25" t="s">
        <v>13</v>
      </c>
      <c r="F758" s="25">
        <v>2018</v>
      </c>
      <c r="G758" s="25">
        <v>1</v>
      </c>
      <c r="H758" s="25">
        <v>12397</v>
      </c>
      <c r="I758" s="26">
        <v>62202</v>
      </c>
      <c r="J758" s="26">
        <f>SUMIFS(H:H, D:D, ExternalData!$D758, E:E, ExternalData!$E758, F:F, ExternalData!$F758, G:G, "&lt;="&amp;ExternalData!$G758)</f>
        <v>12397</v>
      </c>
      <c r="K758" s="27">
        <f>SUMIFS(I:I, D:D, ExternalData!$D758, E:E, ExternalData!$E758, F:F, ExternalData!$F758, G:G, "&lt;="&amp;ExternalData!$G758)</f>
        <v>62202</v>
      </c>
      <c r="L758" s="26">
        <f>ExternalData!$J758 + SUMIFS(H:H, D:D, ExternalData!$D758, E:E, ExternalData!$E758, F:F, ExternalData!$F758-1, G:G, "&gt;"&amp;ExternalData!$G758)</f>
        <v>12397</v>
      </c>
      <c r="M758" s="28">
        <f>ExternalData!$K758 + SUMIFS(I:I, D:D, ExternalData!$D758, E:E, ExternalData!$E758, F:F, ExternalData!$F758-1, G:G, "&gt;"&amp;ExternalData!$G758)</f>
        <v>62202</v>
      </c>
    </row>
    <row r="759" spans="1:13" x14ac:dyDescent="0.25">
      <c r="A759" s="29" t="s">
        <v>9</v>
      </c>
      <c r="B759" s="30" t="s">
        <v>10</v>
      </c>
      <c r="C759" s="30" t="s">
        <v>22</v>
      </c>
      <c r="D759" s="30" t="s">
        <v>23</v>
      </c>
      <c r="E759" s="30" t="s">
        <v>13</v>
      </c>
      <c r="F759" s="30">
        <v>2018</v>
      </c>
      <c r="G759" s="30">
        <v>2</v>
      </c>
      <c r="H759" s="30">
        <v>9443</v>
      </c>
      <c r="I759" s="31">
        <v>47145</v>
      </c>
      <c r="J759" s="31">
        <f>SUMIFS(H:H, D:D, ExternalData!$D759, E:E, ExternalData!$E759, F:F, ExternalData!$F759, G:G, "&lt;="&amp;ExternalData!$G759)</f>
        <v>21840</v>
      </c>
      <c r="K759" s="32">
        <f>SUMIFS(I:I, D:D, ExternalData!$D759, E:E, ExternalData!$E759, F:F, ExternalData!$F759, G:G, "&lt;="&amp;ExternalData!$G759)</f>
        <v>109347</v>
      </c>
      <c r="L759" s="31">
        <f>ExternalData!$J759 + SUMIFS(H:H, D:D, ExternalData!$D759, E:E, ExternalData!$E759, F:F, ExternalData!$F759-1, G:G, "&gt;"&amp;ExternalData!$G759)</f>
        <v>21840</v>
      </c>
      <c r="M759" s="33">
        <f>ExternalData!$K759 + SUMIFS(I:I, D:D, ExternalData!$D759, E:E, ExternalData!$E759, F:F, ExternalData!$F759-1, G:G, "&gt;"&amp;ExternalData!$G759)</f>
        <v>109347</v>
      </c>
    </row>
    <row r="760" spans="1:13" x14ac:dyDescent="0.25">
      <c r="A760" s="24" t="s">
        <v>9</v>
      </c>
      <c r="B760" s="25" t="s">
        <v>10</v>
      </c>
      <c r="C760" s="25" t="s">
        <v>22</v>
      </c>
      <c r="D760" s="25" t="s">
        <v>23</v>
      </c>
      <c r="E760" s="25" t="s">
        <v>13</v>
      </c>
      <c r="F760" s="25">
        <v>2018</v>
      </c>
      <c r="G760" s="25">
        <v>3</v>
      </c>
      <c r="H760" s="25">
        <v>11928</v>
      </c>
      <c r="I760" s="26">
        <v>59465</v>
      </c>
      <c r="J760" s="26">
        <f>SUMIFS(H:H, D:D, ExternalData!$D760, E:E, ExternalData!$E760, F:F, ExternalData!$F760, G:G, "&lt;="&amp;ExternalData!$G760)</f>
        <v>33768</v>
      </c>
      <c r="K760" s="27">
        <f>SUMIFS(I:I, D:D, ExternalData!$D760, E:E, ExternalData!$E760, F:F, ExternalData!$F760, G:G, "&lt;="&amp;ExternalData!$G760)</f>
        <v>168812</v>
      </c>
      <c r="L760" s="26">
        <f>ExternalData!$J760 + SUMIFS(H:H, D:D, ExternalData!$D760, E:E, ExternalData!$E760, F:F, ExternalData!$F760-1, G:G, "&gt;"&amp;ExternalData!$G760)</f>
        <v>33768</v>
      </c>
      <c r="M760" s="28">
        <f>ExternalData!$K760 + SUMIFS(I:I, D:D, ExternalData!$D760, E:E, ExternalData!$E760, F:F, ExternalData!$F760-1, G:G, "&gt;"&amp;ExternalData!$G760)</f>
        <v>168812</v>
      </c>
    </row>
    <row r="761" spans="1:13" x14ac:dyDescent="0.25">
      <c r="A761" s="29" t="s">
        <v>9</v>
      </c>
      <c r="B761" s="30" t="s">
        <v>10</v>
      </c>
      <c r="C761" s="30" t="s">
        <v>22</v>
      </c>
      <c r="D761" s="30" t="s">
        <v>23</v>
      </c>
      <c r="E761" s="30" t="s">
        <v>13</v>
      </c>
      <c r="F761" s="30">
        <v>2018</v>
      </c>
      <c r="G761" s="30">
        <v>4</v>
      </c>
      <c r="H761" s="30">
        <v>11221</v>
      </c>
      <c r="I761" s="31">
        <v>56084</v>
      </c>
      <c r="J761" s="31">
        <f>SUMIFS(H:H, D:D, ExternalData!$D761, E:E, ExternalData!$E761, F:F, ExternalData!$F761, G:G, "&lt;="&amp;ExternalData!$G761)</f>
        <v>44989</v>
      </c>
      <c r="K761" s="32">
        <f>SUMIFS(I:I, D:D, ExternalData!$D761, E:E, ExternalData!$E761, F:F, ExternalData!$F761, G:G, "&lt;="&amp;ExternalData!$G761)</f>
        <v>224896</v>
      </c>
      <c r="L761" s="31">
        <f>ExternalData!$J761 + SUMIFS(H:H, D:D, ExternalData!$D761, E:E, ExternalData!$E761, F:F, ExternalData!$F761-1, G:G, "&gt;"&amp;ExternalData!$G761)</f>
        <v>44989</v>
      </c>
      <c r="M761" s="33">
        <f>ExternalData!$K761 + SUMIFS(I:I, D:D, ExternalData!$D761, E:E, ExternalData!$E761, F:F, ExternalData!$F761-1, G:G, "&gt;"&amp;ExternalData!$G761)</f>
        <v>224896</v>
      </c>
    </row>
    <row r="762" spans="1:13" x14ac:dyDescent="0.25">
      <c r="A762" s="24" t="s">
        <v>9</v>
      </c>
      <c r="B762" s="25" t="s">
        <v>10</v>
      </c>
      <c r="C762" s="25" t="s">
        <v>22</v>
      </c>
      <c r="D762" s="25" t="s">
        <v>23</v>
      </c>
      <c r="E762" s="25" t="s">
        <v>13</v>
      </c>
      <c r="F762" s="25">
        <v>2018</v>
      </c>
      <c r="G762" s="25">
        <v>5</v>
      </c>
      <c r="H762" s="25">
        <v>12313</v>
      </c>
      <c r="I762" s="26">
        <v>61348</v>
      </c>
      <c r="J762" s="26">
        <f>SUMIFS(H:H, D:D, ExternalData!$D762, E:E, ExternalData!$E762, F:F, ExternalData!$F762, G:G, "&lt;="&amp;ExternalData!$G762)</f>
        <v>57302</v>
      </c>
      <c r="K762" s="27">
        <f>SUMIFS(I:I, D:D, ExternalData!$D762, E:E, ExternalData!$E762, F:F, ExternalData!$F762, G:G, "&lt;="&amp;ExternalData!$G762)</f>
        <v>286244</v>
      </c>
      <c r="L762" s="26">
        <f>ExternalData!$J762 + SUMIFS(H:H, D:D, ExternalData!$D762, E:E, ExternalData!$E762, F:F, ExternalData!$F762-1, G:G, "&gt;"&amp;ExternalData!$G762)</f>
        <v>57302</v>
      </c>
      <c r="M762" s="28">
        <f>ExternalData!$K762 + SUMIFS(I:I, D:D, ExternalData!$D762, E:E, ExternalData!$E762, F:F, ExternalData!$F762-1, G:G, "&gt;"&amp;ExternalData!$G762)</f>
        <v>286244</v>
      </c>
    </row>
    <row r="763" spans="1:13" x14ac:dyDescent="0.25">
      <c r="A763" s="29" t="s">
        <v>9</v>
      </c>
      <c r="B763" s="30" t="s">
        <v>10</v>
      </c>
      <c r="C763" s="30" t="s">
        <v>22</v>
      </c>
      <c r="D763" s="30" t="s">
        <v>23</v>
      </c>
      <c r="E763" s="30" t="s">
        <v>13</v>
      </c>
      <c r="F763" s="30">
        <v>2018</v>
      </c>
      <c r="G763" s="30">
        <v>6</v>
      </c>
      <c r="H763" s="30">
        <v>12019</v>
      </c>
      <c r="I763" s="31">
        <v>59969</v>
      </c>
      <c r="J763" s="31">
        <f>SUMIFS(H:H, D:D, ExternalData!$D763, E:E, ExternalData!$E763, F:F, ExternalData!$F763, G:G, "&lt;="&amp;ExternalData!$G763)</f>
        <v>69321</v>
      </c>
      <c r="K763" s="32">
        <f>SUMIFS(I:I, D:D, ExternalData!$D763, E:E, ExternalData!$E763, F:F, ExternalData!$F763, G:G, "&lt;="&amp;ExternalData!$G763)</f>
        <v>346213</v>
      </c>
      <c r="L763" s="31">
        <f>ExternalData!$J763 + SUMIFS(H:H, D:D, ExternalData!$D763, E:E, ExternalData!$E763, F:F, ExternalData!$F763-1, G:G, "&gt;"&amp;ExternalData!$G763)</f>
        <v>69321</v>
      </c>
      <c r="M763" s="33">
        <f>ExternalData!$K763 + SUMIFS(I:I, D:D, ExternalData!$D763, E:E, ExternalData!$E763, F:F, ExternalData!$F763-1, G:G, "&gt;"&amp;ExternalData!$G763)</f>
        <v>346213</v>
      </c>
    </row>
    <row r="764" spans="1:13" x14ac:dyDescent="0.25">
      <c r="A764" s="24" t="s">
        <v>9</v>
      </c>
      <c r="B764" s="25" t="s">
        <v>10</v>
      </c>
      <c r="C764" s="25" t="s">
        <v>22</v>
      </c>
      <c r="D764" s="25" t="s">
        <v>23</v>
      </c>
      <c r="E764" s="25" t="s">
        <v>13</v>
      </c>
      <c r="F764" s="25">
        <v>2018</v>
      </c>
      <c r="G764" s="25">
        <v>7</v>
      </c>
      <c r="H764" s="25">
        <v>12754</v>
      </c>
      <c r="I764" s="26">
        <v>63693</v>
      </c>
      <c r="J764" s="26">
        <f>SUMIFS(H:H, D:D, ExternalData!$D764, E:E, ExternalData!$E764, F:F, ExternalData!$F764, G:G, "&lt;="&amp;ExternalData!$G764)</f>
        <v>82075</v>
      </c>
      <c r="K764" s="27">
        <f>SUMIFS(I:I, D:D, ExternalData!$D764, E:E, ExternalData!$E764, F:F, ExternalData!$F764, G:G, "&lt;="&amp;ExternalData!$G764)</f>
        <v>409906</v>
      </c>
      <c r="L764" s="26">
        <f>ExternalData!$J764 + SUMIFS(H:H, D:D, ExternalData!$D764, E:E, ExternalData!$E764, F:F, ExternalData!$F764-1, G:G, "&gt;"&amp;ExternalData!$G764)</f>
        <v>82075</v>
      </c>
      <c r="M764" s="28">
        <f>ExternalData!$K764 + SUMIFS(I:I, D:D, ExternalData!$D764, E:E, ExternalData!$E764, F:F, ExternalData!$F764-1, G:G, "&gt;"&amp;ExternalData!$G764)</f>
        <v>409906</v>
      </c>
    </row>
    <row r="765" spans="1:13" x14ac:dyDescent="0.25">
      <c r="A765" s="29" t="s">
        <v>9</v>
      </c>
      <c r="B765" s="30" t="s">
        <v>10</v>
      </c>
      <c r="C765" s="30" t="s">
        <v>22</v>
      </c>
      <c r="D765" s="30" t="s">
        <v>23</v>
      </c>
      <c r="E765" s="30" t="s">
        <v>13</v>
      </c>
      <c r="F765" s="30">
        <v>2018</v>
      </c>
      <c r="G765" s="30">
        <v>8</v>
      </c>
      <c r="H765" s="30">
        <v>11284</v>
      </c>
      <c r="I765" s="31">
        <v>56196</v>
      </c>
      <c r="J765" s="31">
        <f>SUMIFS(H:H, D:D, ExternalData!$D765, E:E, ExternalData!$E765, F:F, ExternalData!$F765, G:G, "&lt;="&amp;ExternalData!$G765)</f>
        <v>93359</v>
      </c>
      <c r="K765" s="32">
        <f>SUMIFS(I:I, D:D, ExternalData!$D765, E:E, ExternalData!$E765, F:F, ExternalData!$F765, G:G, "&lt;="&amp;ExternalData!$G765)</f>
        <v>466102</v>
      </c>
      <c r="L765" s="31">
        <f>ExternalData!$J765 + SUMIFS(H:H, D:D, ExternalData!$D765, E:E, ExternalData!$E765, F:F, ExternalData!$F765-1, G:G, "&gt;"&amp;ExternalData!$G765)</f>
        <v>93359</v>
      </c>
      <c r="M765" s="33">
        <f>ExternalData!$K765 + SUMIFS(I:I, D:D, ExternalData!$D765, E:E, ExternalData!$E765, F:F, ExternalData!$F765-1, G:G, "&gt;"&amp;ExternalData!$G765)</f>
        <v>466102</v>
      </c>
    </row>
    <row r="766" spans="1:13" x14ac:dyDescent="0.25">
      <c r="A766" s="24" t="s">
        <v>9</v>
      </c>
      <c r="B766" s="25" t="s">
        <v>10</v>
      </c>
      <c r="C766" s="25" t="s">
        <v>22</v>
      </c>
      <c r="D766" s="25" t="s">
        <v>23</v>
      </c>
      <c r="E766" s="25" t="s">
        <v>13</v>
      </c>
      <c r="F766" s="25">
        <v>2018</v>
      </c>
      <c r="G766" s="25">
        <v>9</v>
      </c>
      <c r="H766" s="25">
        <v>10346</v>
      </c>
      <c r="I766" s="26">
        <v>51534</v>
      </c>
      <c r="J766" s="26">
        <f>SUMIFS(H:H, D:D, ExternalData!$D766, E:E, ExternalData!$E766, F:F, ExternalData!$F766, G:G, "&lt;="&amp;ExternalData!$G766)</f>
        <v>103705</v>
      </c>
      <c r="K766" s="27">
        <f>SUMIFS(I:I, D:D, ExternalData!$D766, E:E, ExternalData!$E766, F:F, ExternalData!$F766, G:G, "&lt;="&amp;ExternalData!$G766)</f>
        <v>517636</v>
      </c>
      <c r="L766" s="26">
        <f>ExternalData!$J766 + SUMIFS(H:H, D:D, ExternalData!$D766, E:E, ExternalData!$E766, F:F, ExternalData!$F766-1, G:G, "&gt;"&amp;ExternalData!$G766)</f>
        <v>103705</v>
      </c>
      <c r="M766" s="28">
        <f>ExternalData!$K766 + SUMIFS(I:I, D:D, ExternalData!$D766, E:E, ExternalData!$E766, F:F, ExternalData!$F766-1, G:G, "&gt;"&amp;ExternalData!$G766)</f>
        <v>517636</v>
      </c>
    </row>
    <row r="767" spans="1:13" x14ac:dyDescent="0.25">
      <c r="A767" s="29" t="s">
        <v>9</v>
      </c>
      <c r="B767" s="30" t="s">
        <v>10</v>
      </c>
      <c r="C767" s="30" t="s">
        <v>22</v>
      </c>
      <c r="D767" s="30" t="s">
        <v>23</v>
      </c>
      <c r="E767" s="30" t="s">
        <v>13</v>
      </c>
      <c r="F767" s="30">
        <v>2018</v>
      </c>
      <c r="G767" s="30">
        <v>10</v>
      </c>
      <c r="H767" s="30">
        <v>13391</v>
      </c>
      <c r="I767" s="31">
        <v>67039</v>
      </c>
      <c r="J767" s="31">
        <f>SUMIFS(H:H, D:D, ExternalData!$D767, E:E, ExternalData!$E767, F:F, ExternalData!$F767, G:G, "&lt;="&amp;ExternalData!$G767)</f>
        <v>117096</v>
      </c>
      <c r="K767" s="32">
        <f>SUMIFS(I:I, D:D, ExternalData!$D767, E:E, ExternalData!$E767, F:F, ExternalData!$F767, G:G, "&lt;="&amp;ExternalData!$G767)</f>
        <v>584675</v>
      </c>
      <c r="L767" s="31">
        <f>ExternalData!$J767 + SUMIFS(H:H, D:D, ExternalData!$D767, E:E, ExternalData!$E767, F:F, ExternalData!$F767-1, G:G, "&gt;"&amp;ExternalData!$G767)</f>
        <v>117096</v>
      </c>
      <c r="M767" s="33">
        <f>ExternalData!$K767 + SUMIFS(I:I, D:D, ExternalData!$D767, E:E, ExternalData!$E767, F:F, ExternalData!$F767-1, G:G, "&gt;"&amp;ExternalData!$G767)</f>
        <v>584675</v>
      </c>
    </row>
    <row r="768" spans="1:13" x14ac:dyDescent="0.25">
      <c r="A768" s="24" t="s">
        <v>9</v>
      </c>
      <c r="B768" s="25" t="s">
        <v>10</v>
      </c>
      <c r="C768" s="25" t="s">
        <v>22</v>
      </c>
      <c r="D768" s="25" t="s">
        <v>23</v>
      </c>
      <c r="E768" s="25" t="s">
        <v>13</v>
      </c>
      <c r="F768" s="25">
        <v>2018</v>
      </c>
      <c r="G768" s="25">
        <v>11</v>
      </c>
      <c r="H768" s="25">
        <v>11844</v>
      </c>
      <c r="I768" s="26">
        <v>59031</v>
      </c>
      <c r="J768" s="26">
        <f>SUMIFS(H:H, D:D, ExternalData!$D768, E:E, ExternalData!$E768, F:F, ExternalData!$F768, G:G, "&lt;="&amp;ExternalData!$G768)</f>
        <v>128940</v>
      </c>
      <c r="K768" s="27">
        <f>SUMIFS(I:I, D:D, ExternalData!$D768, E:E, ExternalData!$E768, F:F, ExternalData!$F768, G:G, "&lt;="&amp;ExternalData!$G768)</f>
        <v>643706</v>
      </c>
      <c r="L768" s="26">
        <f>ExternalData!$J768 + SUMIFS(H:H, D:D, ExternalData!$D768, E:E, ExternalData!$E768, F:F, ExternalData!$F768-1, G:G, "&gt;"&amp;ExternalData!$G768)</f>
        <v>128940</v>
      </c>
      <c r="M768" s="28">
        <f>ExternalData!$K768 + SUMIFS(I:I, D:D, ExternalData!$D768, E:E, ExternalData!$E768, F:F, ExternalData!$F768-1, G:G, "&gt;"&amp;ExternalData!$G768)</f>
        <v>643706</v>
      </c>
    </row>
    <row r="769" spans="1:13" x14ac:dyDescent="0.25">
      <c r="A769" s="29" t="s">
        <v>9</v>
      </c>
      <c r="B769" s="30" t="s">
        <v>10</v>
      </c>
      <c r="C769" s="30" t="s">
        <v>22</v>
      </c>
      <c r="D769" s="30" t="s">
        <v>23</v>
      </c>
      <c r="E769" s="30" t="s">
        <v>13</v>
      </c>
      <c r="F769" s="30">
        <v>2018</v>
      </c>
      <c r="G769" s="30">
        <v>12</v>
      </c>
      <c r="H769" s="30">
        <v>14091</v>
      </c>
      <c r="I769" s="31">
        <v>70560</v>
      </c>
      <c r="J769" s="31">
        <f>SUMIFS(H:H, D:D, ExternalData!$D769, E:E, ExternalData!$E769, F:F, ExternalData!$F769, G:G, "&lt;="&amp;ExternalData!$G769)</f>
        <v>143031</v>
      </c>
      <c r="K769" s="32">
        <f>SUMIFS(I:I, D:D, ExternalData!$D769, E:E, ExternalData!$E769, F:F, ExternalData!$F769, G:G, "&lt;="&amp;ExternalData!$G769)</f>
        <v>714266</v>
      </c>
      <c r="L769" s="31">
        <f>ExternalData!$J769 + SUMIFS(H:H, D:D, ExternalData!$D769, E:E, ExternalData!$E769, F:F, ExternalData!$F769-1, G:G, "&gt;"&amp;ExternalData!$G769)</f>
        <v>143031</v>
      </c>
      <c r="M769" s="33">
        <f>ExternalData!$K769 + SUMIFS(I:I, D:D, ExternalData!$D769, E:E, ExternalData!$E769, F:F, ExternalData!$F769-1, G:G, "&gt;"&amp;ExternalData!$G769)</f>
        <v>714266</v>
      </c>
    </row>
    <row r="770" spans="1:13" x14ac:dyDescent="0.25">
      <c r="A770" s="24" t="s">
        <v>9</v>
      </c>
      <c r="B770" s="25" t="s">
        <v>10</v>
      </c>
      <c r="C770" s="25" t="s">
        <v>22</v>
      </c>
      <c r="D770" s="25" t="s">
        <v>23</v>
      </c>
      <c r="E770" s="25" t="s">
        <v>13</v>
      </c>
      <c r="F770" s="25">
        <v>2019</v>
      </c>
      <c r="G770" s="25">
        <v>1</v>
      </c>
      <c r="H770" s="25">
        <v>11648</v>
      </c>
      <c r="I770" s="26">
        <v>58093</v>
      </c>
      <c r="J770" s="26">
        <f>SUMIFS(H:H, D:D, ExternalData!$D770, E:E, ExternalData!$E770, F:F, ExternalData!$F770, G:G, "&lt;="&amp;ExternalData!$G770)</f>
        <v>11648</v>
      </c>
      <c r="K770" s="27">
        <f>SUMIFS(I:I, D:D, ExternalData!$D770, E:E, ExternalData!$E770, F:F, ExternalData!$F770, G:G, "&lt;="&amp;ExternalData!$G770)</f>
        <v>58093</v>
      </c>
      <c r="L770" s="26">
        <f>ExternalData!$J770 + SUMIFS(H:H, D:D, ExternalData!$D770, E:E, ExternalData!$E770, F:F, ExternalData!$F770-1, G:G, "&gt;"&amp;ExternalData!$G770)</f>
        <v>142282</v>
      </c>
      <c r="M770" s="28">
        <f>ExternalData!$K770 + SUMIFS(I:I, D:D, ExternalData!$D770, E:E, ExternalData!$E770, F:F, ExternalData!$F770-1, G:G, "&gt;"&amp;ExternalData!$G770)</f>
        <v>710157</v>
      </c>
    </row>
    <row r="771" spans="1:13" x14ac:dyDescent="0.25">
      <c r="A771" s="29" t="s">
        <v>9</v>
      </c>
      <c r="B771" s="30" t="s">
        <v>10</v>
      </c>
      <c r="C771" s="30" t="s">
        <v>22</v>
      </c>
      <c r="D771" s="30" t="s">
        <v>23</v>
      </c>
      <c r="E771" s="30" t="s">
        <v>13</v>
      </c>
      <c r="F771" s="30">
        <v>2019</v>
      </c>
      <c r="G771" s="30">
        <v>2</v>
      </c>
      <c r="H771" s="30">
        <v>10920</v>
      </c>
      <c r="I771" s="31">
        <v>54474</v>
      </c>
      <c r="J771" s="31">
        <f>SUMIFS(H:H, D:D, ExternalData!$D771, E:E, ExternalData!$E771, F:F, ExternalData!$F771, G:G, "&lt;="&amp;ExternalData!$G771)</f>
        <v>22568</v>
      </c>
      <c r="K771" s="32">
        <f>SUMIFS(I:I, D:D, ExternalData!$D771, E:E, ExternalData!$E771, F:F, ExternalData!$F771, G:G, "&lt;="&amp;ExternalData!$G771)</f>
        <v>112567</v>
      </c>
      <c r="L771" s="31">
        <f>ExternalData!$J771 + SUMIFS(H:H, D:D, ExternalData!$D771, E:E, ExternalData!$E771, F:F, ExternalData!$F771-1, G:G, "&gt;"&amp;ExternalData!$G771)</f>
        <v>143759</v>
      </c>
      <c r="M771" s="33">
        <f>ExternalData!$K771 + SUMIFS(I:I, D:D, ExternalData!$D771, E:E, ExternalData!$E771, F:F, ExternalData!$F771-1, G:G, "&gt;"&amp;ExternalData!$G771)</f>
        <v>717486</v>
      </c>
    </row>
    <row r="772" spans="1:13" x14ac:dyDescent="0.25">
      <c r="A772" s="24" t="s">
        <v>9</v>
      </c>
      <c r="B772" s="25" t="s">
        <v>10</v>
      </c>
      <c r="C772" s="25" t="s">
        <v>22</v>
      </c>
      <c r="D772" s="25" t="s">
        <v>23</v>
      </c>
      <c r="E772" s="25" t="s">
        <v>13</v>
      </c>
      <c r="F772" s="25">
        <v>2019</v>
      </c>
      <c r="G772" s="25">
        <v>3</v>
      </c>
      <c r="H772" s="25">
        <v>11018</v>
      </c>
      <c r="I772" s="26">
        <v>54964</v>
      </c>
      <c r="J772" s="26">
        <f>SUMIFS(H:H, D:D, ExternalData!$D772, E:E, ExternalData!$E772, F:F, ExternalData!$F772, G:G, "&lt;="&amp;ExternalData!$G772)</f>
        <v>33586</v>
      </c>
      <c r="K772" s="27">
        <f>SUMIFS(I:I, D:D, ExternalData!$D772, E:E, ExternalData!$E772, F:F, ExternalData!$F772, G:G, "&lt;="&amp;ExternalData!$G772)</f>
        <v>167531</v>
      </c>
      <c r="L772" s="26">
        <f>ExternalData!$J772 + SUMIFS(H:H, D:D, ExternalData!$D772, E:E, ExternalData!$E772, F:F, ExternalData!$F772-1, G:G, "&gt;"&amp;ExternalData!$G772)</f>
        <v>142849</v>
      </c>
      <c r="M772" s="28">
        <f>ExternalData!$K772 + SUMIFS(I:I, D:D, ExternalData!$D772, E:E, ExternalData!$E772, F:F, ExternalData!$F772-1, G:G, "&gt;"&amp;ExternalData!$G772)</f>
        <v>712985</v>
      </c>
    </row>
    <row r="773" spans="1:13" x14ac:dyDescent="0.25">
      <c r="A773" s="29" t="s">
        <v>9</v>
      </c>
      <c r="B773" s="30" t="s">
        <v>10</v>
      </c>
      <c r="C773" s="30" t="s">
        <v>22</v>
      </c>
      <c r="D773" s="30" t="s">
        <v>23</v>
      </c>
      <c r="E773" s="30" t="s">
        <v>13</v>
      </c>
      <c r="F773" s="30">
        <v>2019</v>
      </c>
      <c r="G773" s="30">
        <v>4</v>
      </c>
      <c r="H773" s="30">
        <v>11081</v>
      </c>
      <c r="I773" s="31">
        <v>55321</v>
      </c>
      <c r="J773" s="31">
        <f>SUMIFS(H:H, D:D, ExternalData!$D773, E:E, ExternalData!$E773, F:F, ExternalData!$F773, G:G, "&lt;="&amp;ExternalData!$G773)</f>
        <v>44667</v>
      </c>
      <c r="K773" s="32">
        <f>SUMIFS(I:I, D:D, ExternalData!$D773, E:E, ExternalData!$E773, F:F, ExternalData!$F773, G:G, "&lt;="&amp;ExternalData!$G773)</f>
        <v>222852</v>
      </c>
      <c r="L773" s="31">
        <f>ExternalData!$J773 + SUMIFS(H:H, D:D, ExternalData!$D773, E:E, ExternalData!$E773, F:F, ExternalData!$F773-1, G:G, "&gt;"&amp;ExternalData!$G773)</f>
        <v>142709</v>
      </c>
      <c r="M773" s="33">
        <f>ExternalData!$K773 + SUMIFS(I:I, D:D, ExternalData!$D773, E:E, ExternalData!$E773, F:F, ExternalData!$F773-1, G:G, "&gt;"&amp;ExternalData!$G773)</f>
        <v>712222</v>
      </c>
    </row>
    <row r="774" spans="1:13" x14ac:dyDescent="0.25">
      <c r="A774" s="24" t="s">
        <v>9</v>
      </c>
      <c r="B774" s="25" t="s">
        <v>10</v>
      </c>
      <c r="C774" s="25" t="s">
        <v>22</v>
      </c>
      <c r="D774" s="25" t="s">
        <v>23</v>
      </c>
      <c r="E774" s="25" t="s">
        <v>13</v>
      </c>
      <c r="F774" s="25">
        <v>2019</v>
      </c>
      <c r="G774" s="25">
        <v>5</v>
      </c>
      <c r="H774" s="25">
        <v>13685</v>
      </c>
      <c r="I774" s="26">
        <v>68320</v>
      </c>
      <c r="J774" s="26">
        <f>SUMIFS(H:H, D:D, ExternalData!$D774, E:E, ExternalData!$E774, F:F, ExternalData!$F774, G:G, "&lt;="&amp;ExternalData!$G774)</f>
        <v>58352</v>
      </c>
      <c r="K774" s="27">
        <f>SUMIFS(I:I, D:D, ExternalData!$D774, E:E, ExternalData!$E774, F:F, ExternalData!$F774, G:G, "&lt;="&amp;ExternalData!$G774)</f>
        <v>291172</v>
      </c>
      <c r="L774" s="26">
        <f>ExternalData!$J774 + SUMIFS(H:H, D:D, ExternalData!$D774, E:E, ExternalData!$E774, F:F, ExternalData!$F774-1, G:G, "&gt;"&amp;ExternalData!$G774)</f>
        <v>144081</v>
      </c>
      <c r="M774" s="28">
        <f>ExternalData!$K774 + SUMIFS(I:I, D:D, ExternalData!$D774, E:E, ExternalData!$E774, F:F, ExternalData!$F774-1, G:G, "&gt;"&amp;ExternalData!$G774)</f>
        <v>719194</v>
      </c>
    </row>
    <row r="775" spans="1:13" x14ac:dyDescent="0.25">
      <c r="A775" s="29" t="s">
        <v>9</v>
      </c>
      <c r="B775" s="30" t="s">
        <v>10</v>
      </c>
      <c r="C775" s="30" t="s">
        <v>22</v>
      </c>
      <c r="D775" s="30" t="s">
        <v>23</v>
      </c>
      <c r="E775" s="30" t="s">
        <v>13</v>
      </c>
      <c r="F775" s="30">
        <v>2019</v>
      </c>
      <c r="G775" s="30">
        <v>6</v>
      </c>
      <c r="H775" s="30">
        <v>12033</v>
      </c>
      <c r="I775" s="31">
        <v>59927</v>
      </c>
      <c r="J775" s="31">
        <f>SUMIFS(H:H, D:D, ExternalData!$D775, E:E, ExternalData!$E775, F:F, ExternalData!$F775, G:G, "&lt;="&amp;ExternalData!$G775)</f>
        <v>70385</v>
      </c>
      <c r="K775" s="32">
        <f>SUMIFS(I:I, D:D, ExternalData!$D775, E:E, ExternalData!$E775, F:F, ExternalData!$F775, G:G, "&lt;="&amp;ExternalData!$G775)</f>
        <v>351099</v>
      </c>
      <c r="L775" s="31">
        <f>ExternalData!$J775 + SUMIFS(H:H, D:D, ExternalData!$D775, E:E, ExternalData!$E775, F:F, ExternalData!$F775-1, G:G, "&gt;"&amp;ExternalData!$G775)</f>
        <v>144095</v>
      </c>
      <c r="M775" s="33">
        <f>ExternalData!$K775 + SUMIFS(I:I, D:D, ExternalData!$D775, E:E, ExternalData!$E775, F:F, ExternalData!$F775-1, G:G, "&gt;"&amp;ExternalData!$G775)</f>
        <v>719152</v>
      </c>
    </row>
    <row r="776" spans="1:13" x14ac:dyDescent="0.25">
      <c r="A776" s="24" t="s">
        <v>9</v>
      </c>
      <c r="B776" s="25" t="s">
        <v>10</v>
      </c>
      <c r="C776" s="25" t="s">
        <v>22</v>
      </c>
      <c r="D776" s="25" t="s">
        <v>23</v>
      </c>
      <c r="E776" s="25" t="s">
        <v>13</v>
      </c>
      <c r="F776" s="25">
        <v>2019</v>
      </c>
      <c r="G776" s="25">
        <v>7</v>
      </c>
      <c r="H776" s="25">
        <v>12390</v>
      </c>
      <c r="I776" s="26">
        <v>61831</v>
      </c>
      <c r="J776" s="26">
        <f>SUMIFS(H:H, D:D, ExternalData!$D776, E:E, ExternalData!$E776, F:F, ExternalData!$F776, G:G, "&lt;="&amp;ExternalData!$G776)</f>
        <v>82775</v>
      </c>
      <c r="K776" s="27">
        <f>SUMIFS(I:I, D:D, ExternalData!$D776, E:E, ExternalData!$E776, F:F, ExternalData!$F776, G:G, "&lt;="&amp;ExternalData!$G776)</f>
        <v>412930</v>
      </c>
      <c r="L776" s="26">
        <f>ExternalData!$J776 + SUMIFS(H:H, D:D, ExternalData!$D776, E:E, ExternalData!$E776, F:F, ExternalData!$F776-1, G:G, "&gt;"&amp;ExternalData!$G776)</f>
        <v>143731</v>
      </c>
      <c r="M776" s="28">
        <f>ExternalData!$K776 + SUMIFS(I:I, D:D, ExternalData!$D776, E:E, ExternalData!$E776, F:F, ExternalData!$F776-1, G:G, "&gt;"&amp;ExternalData!$G776)</f>
        <v>717290</v>
      </c>
    </row>
    <row r="777" spans="1:13" x14ac:dyDescent="0.25">
      <c r="A777" s="29" t="s">
        <v>9</v>
      </c>
      <c r="B777" s="30" t="s">
        <v>10</v>
      </c>
      <c r="C777" s="30" t="s">
        <v>22</v>
      </c>
      <c r="D777" s="30" t="s">
        <v>23</v>
      </c>
      <c r="E777" s="30" t="s">
        <v>13</v>
      </c>
      <c r="F777" s="30">
        <v>2019</v>
      </c>
      <c r="G777" s="30">
        <v>8</v>
      </c>
      <c r="H777" s="30">
        <v>10360</v>
      </c>
      <c r="I777" s="31">
        <v>51709</v>
      </c>
      <c r="J777" s="31">
        <f>SUMIFS(H:H, D:D, ExternalData!$D777, E:E, ExternalData!$E777, F:F, ExternalData!$F777, G:G, "&lt;="&amp;ExternalData!$G777)</f>
        <v>93135</v>
      </c>
      <c r="K777" s="32">
        <f>SUMIFS(I:I, D:D, ExternalData!$D777, E:E, ExternalData!$E777, F:F, ExternalData!$F777, G:G, "&lt;="&amp;ExternalData!$G777)</f>
        <v>464639</v>
      </c>
      <c r="L777" s="31">
        <f>ExternalData!$J777 + SUMIFS(H:H, D:D, ExternalData!$D777, E:E, ExternalData!$E777, F:F, ExternalData!$F777-1, G:G, "&gt;"&amp;ExternalData!$G777)</f>
        <v>142807</v>
      </c>
      <c r="M777" s="33">
        <f>ExternalData!$K777 + SUMIFS(I:I, D:D, ExternalData!$D777, E:E, ExternalData!$E777, F:F, ExternalData!$F777-1, G:G, "&gt;"&amp;ExternalData!$G777)</f>
        <v>712803</v>
      </c>
    </row>
    <row r="778" spans="1:13" x14ac:dyDescent="0.25">
      <c r="A778" s="24" t="s">
        <v>9</v>
      </c>
      <c r="B778" s="25" t="s">
        <v>10</v>
      </c>
      <c r="C778" s="25" t="s">
        <v>22</v>
      </c>
      <c r="D778" s="25" t="s">
        <v>23</v>
      </c>
      <c r="E778" s="25" t="s">
        <v>13</v>
      </c>
      <c r="F778" s="25">
        <v>2019</v>
      </c>
      <c r="G778" s="25">
        <v>9</v>
      </c>
      <c r="H778" s="25">
        <v>10703</v>
      </c>
      <c r="I778" s="26">
        <v>53508</v>
      </c>
      <c r="J778" s="26">
        <f>SUMIFS(H:H, D:D, ExternalData!$D778, E:E, ExternalData!$E778, F:F, ExternalData!$F778, G:G, "&lt;="&amp;ExternalData!$G778)</f>
        <v>103838</v>
      </c>
      <c r="K778" s="27">
        <f>SUMIFS(I:I, D:D, ExternalData!$D778, E:E, ExternalData!$E778, F:F, ExternalData!$F778, G:G, "&lt;="&amp;ExternalData!$G778)</f>
        <v>518147</v>
      </c>
      <c r="L778" s="26">
        <f>ExternalData!$J778 + SUMIFS(H:H, D:D, ExternalData!$D778, E:E, ExternalData!$E778, F:F, ExternalData!$F778-1, G:G, "&gt;"&amp;ExternalData!$G778)</f>
        <v>143164</v>
      </c>
      <c r="M778" s="28">
        <f>ExternalData!$K778 + SUMIFS(I:I, D:D, ExternalData!$D778, E:E, ExternalData!$E778, F:F, ExternalData!$F778-1, G:G, "&gt;"&amp;ExternalData!$G778)</f>
        <v>714777</v>
      </c>
    </row>
    <row r="779" spans="1:13" x14ac:dyDescent="0.25">
      <c r="A779" s="29" t="s">
        <v>9</v>
      </c>
      <c r="B779" s="30" t="s">
        <v>10</v>
      </c>
      <c r="C779" s="30" t="s">
        <v>22</v>
      </c>
      <c r="D779" s="30" t="s">
        <v>23</v>
      </c>
      <c r="E779" s="30" t="s">
        <v>13</v>
      </c>
      <c r="F779" s="30">
        <v>2019</v>
      </c>
      <c r="G779" s="30">
        <v>10</v>
      </c>
      <c r="H779" s="30">
        <v>9814</v>
      </c>
      <c r="I779" s="31">
        <v>49042</v>
      </c>
      <c r="J779" s="31">
        <f>SUMIFS(H:H, D:D, ExternalData!$D779, E:E, ExternalData!$E779, F:F, ExternalData!$F779, G:G, "&lt;="&amp;ExternalData!$G779)</f>
        <v>113652</v>
      </c>
      <c r="K779" s="32">
        <f>SUMIFS(I:I, D:D, ExternalData!$D779, E:E, ExternalData!$E779, F:F, ExternalData!$F779, G:G, "&lt;="&amp;ExternalData!$G779)</f>
        <v>567189</v>
      </c>
      <c r="L779" s="31">
        <f>ExternalData!$J779 + SUMIFS(H:H, D:D, ExternalData!$D779, E:E, ExternalData!$E779, F:F, ExternalData!$F779-1, G:G, "&gt;"&amp;ExternalData!$G779)</f>
        <v>139587</v>
      </c>
      <c r="M779" s="33">
        <f>ExternalData!$K779 + SUMIFS(I:I, D:D, ExternalData!$D779, E:E, ExternalData!$E779, F:F, ExternalData!$F779-1, G:G, "&gt;"&amp;ExternalData!$G779)</f>
        <v>696780</v>
      </c>
    </row>
    <row r="780" spans="1:13" x14ac:dyDescent="0.25">
      <c r="A780" s="24" t="s">
        <v>9</v>
      </c>
      <c r="B780" s="25" t="s">
        <v>10</v>
      </c>
      <c r="C780" s="25" t="s">
        <v>22</v>
      </c>
      <c r="D780" s="25" t="s">
        <v>23</v>
      </c>
      <c r="E780" s="25" t="s">
        <v>13</v>
      </c>
      <c r="F780" s="25">
        <v>2019</v>
      </c>
      <c r="G780" s="25">
        <v>11</v>
      </c>
      <c r="H780" s="25">
        <v>9863</v>
      </c>
      <c r="I780" s="26">
        <v>49189</v>
      </c>
      <c r="J780" s="26">
        <f>SUMIFS(H:H, D:D, ExternalData!$D780, E:E, ExternalData!$E780, F:F, ExternalData!$F780, G:G, "&lt;="&amp;ExternalData!$G780)</f>
        <v>123515</v>
      </c>
      <c r="K780" s="27">
        <f>SUMIFS(I:I, D:D, ExternalData!$D780, E:E, ExternalData!$E780, F:F, ExternalData!$F780, G:G, "&lt;="&amp;ExternalData!$G780)</f>
        <v>616378</v>
      </c>
      <c r="L780" s="26">
        <f>ExternalData!$J780 + SUMIFS(H:H, D:D, ExternalData!$D780, E:E, ExternalData!$E780, F:F, ExternalData!$F780-1, G:G, "&gt;"&amp;ExternalData!$G780)</f>
        <v>137606</v>
      </c>
      <c r="M780" s="28">
        <f>ExternalData!$K780 + SUMIFS(I:I, D:D, ExternalData!$D780, E:E, ExternalData!$E780, F:F, ExternalData!$F780-1, G:G, "&gt;"&amp;ExternalData!$G780)</f>
        <v>686938</v>
      </c>
    </row>
    <row r="781" spans="1:13" x14ac:dyDescent="0.25">
      <c r="A781" s="29" t="s">
        <v>9</v>
      </c>
      <c r="B781" s="30" t="s">
        <v>10</v>
      </c>
      <c r="C781" s="30" t="s">
        <v>22</v>
      </c>
      <c r="D781" s="30" t="s">
        <v>23</v>
      </c>
      <c r="E781" s="30" t="s">
        <v>13</v>
      </c>
      <c r="F781" s="30">
        <v>2019</v>
      </c>
      <c r="G781" s="30">
        <v>12</v>
      </c>
      <c r="H781" s="30">
        <v>9331</v>
      </c>
      <c r="I781" s="31">
        <v>46606</v>
      </c>
      <c r="J781" s="31">
        <f>SUMIFS(H:H, D:D, ExternalData!$D781, E:E, ExternalData!$E781, F:F, ExternalData!$F781, G:G, "&lt;="&amp;ExternalData!$G781)</f>
        <v>132846</v>
      </c>
      <c r="K781" s="32">
        <f>SUMIFS(I:I, D:D, ExternalData!$D781, E:E, ExternalData!$E781, F:F, ExternalData!$F781, G:G, "&lt;="&amp;ExternalData!$G781)</f>
        <v>662984</v>
      </c>
      <c r="L781" s="31">
        <f>ExternalData!$J781 + SUMIFS(H:H, D:D, ExternalData!$D781, E:E, ExternalData!$E781, F:F, ExternalData!$F781-1, G:G, "&gt;"&amp;ExternalData!$G781)</f>
        <v>132846</v>
      </c>
      <c r="M781" s="33">
        <f>ExternalData!$K781 + SUMIFS(I:I, D:D, ExternalData!$D781, E:E, ExternalData!$E781, F:F, ExternalData!$F781-1, G:G, "&gt;"&amp;ExternalData!$G781)</f>
        <v>662984</v>
      </c>
    </row>
    <row r="782" spans="1:13" x14ac:dyDescent="0.25">
      <c r="A782" s="24" t="s">
        <v>9</v>
      </c>
      <c r="B782" s="25" t="s">
        <v>10</v>
      </c>
      <c r="C782" s="25" t="s">
        <v>22</v>
      </c>
      <c r="D782" s="25" t="s">
        <v>23</v>
      </c>
      <c r="E782" s="25" t="s">
        <v>13</v>
      </c>
      <c r="F782" s="25">
        <v>2020</v>
      </c>
      <c r="G782" s="25">
        <v>1</v>
      </c>
      <c r="H782" s="25">
        <v>10346</v>
      </c>
      <c r="I782" s="26">
        <v>51835</v>
      </c>
      <c r="J782" s="26">
        <f>SUMIFS(H:H, D:D, ExternalData!$D782, E:E, ExternalData!$E782, F:F, ExternalData!$F782, G:G, "&lt;="&amp;ExternalData!$G782)</f>
        <v>10346</v>
      </c>
      <c r="K782" s="27">
        <f>SUMIFS(I:I, D:D, ExternalData!$D782, E:E, ExternalData!$E782, F:F, ExternalData!$F782, G:G, "&lt;="&amp;ExternalData!$G782)</f>
        <v>51835</v>
      </c>
      <c r="L782" s="26">
        <f>ExternalData!$J782 + SUMIFS(H:H, D:D, ExternalData!$D782, E:E, ExternalData!$E782, F:F, ExternalData!$F782-1, G:G, "&gt;"&amp;ExternalData!$G782)</f>
        <v>131544</v>
      </c>
      <c r="M782" s="28">
        <f>ExternalData!$K782 + SUMIFS(I:I, D:D, ExternalData!$D782, E:E, ExternalData!$E782, F:F, ExternalData!$F782-1, G:G, "&gt;"&amp;ExternalData!$G782)</f>
        <v>656726</v>
      </c>
    </row>
    <row r="783" spans="1:13" x14ac:dyDescent="0.25">
      <c r="A783" s="29" t="s">
        <v>9</v>
      </c>
      <c r="B783" s="30" t="s">
        <v>10</v>
      </c>
      <c r="C783" s="30" t="s">
        <v>22</v>
      </c>
      <c r="D783" s="30" t="s">
        <v>23</v>
      </c>
      <c r="E783" s="30" t="s">
        <v>13</v>
      </c>
      <c r="F783" s="30">
        <v>2020</v>
      </c>
      <c r="G783" s="30">
        <v>2</v>
      </c>
      <c r="H783" s="30">
        <v>10360</v>
      </c>
      <c r="I783" s="31">
        <v>51772</v>
      </c>
      <c r="J783" s="31">
        <f>SUMIFS(H:H, D:D, ExternalData!$D783, E:E, ExternalData!$E783, F:F, ExternalData!$F783, G:G, "&lt;="&amp;ExternalData!$G783)</f>
        <v>20706</v>
      </c>
      <c r="K783" s="32">
        <f>SUMIFS(I:I, D:D, ExternalData!$D783, E:E, ExternalData!$E783, F:F, ExternalData!$F783, G:G, "&lt;="&amp;ExternalData!$G783)</f>
        <v>103607</v>
      </c>
      <c r="L783" s="31">
        <f>ExternalData!$J783 + SUMIFS(H:H, D:D, ExternalData!$D783, E:E, ExternalData!$E783, F:F, ExternalData!$F783-1, G:G, "&gt;"&amp;ExternalData!$G783)</f>
        <v>130984</v>
      </c>
      <c r="M783" s="33">
        <f>ExternalData!$K783 + SUMIFS(I:I, D:D, ExternalData!$D783, E:E, ExternalData!$E783, F:F, ExternalData!$F783-1, G:G, "&gt;"&amp;ExternalData!$G783)</f>
        <v>654024</v>
      </c>
    </row>
    <row r="784" spans="1:13" x14ac:dyDescent="0.25">
      <c r="A784" s="24" t="s">
        <v>9</v>
      </c>
      <c r="B784" s="25" t="s">
        <v>10</v>
      </c>
      <c r="C784" s="25" t="s">
        <v>22</v>
      </c>
      <c r="D784" s="25" t="s">
        <v>23</v>
      </c>
      <c r="E784" s="25" t="s">
        <v>13</v>
      </c>
      <c r="F784" s="25">
        <v>2020</v>
      </c>
      <c r="G784" s="25">
        <v>3</v>
      </c>
      <c r="H784" s="25">
        <v>11130</v>
      </c>
      <c r="I784" s="26">
        <v>55685</v>
      </c>
      <c r="J784" s="26">
        <f>SUMIFS(H:H, D:D, ExternalData!$D784, E:E, ExternalData!$E784, F:F, ExternalData!$F784, G:G, "&lt;="&amp;ExternalData!$G784)</f>
        <v>31836</v>
      </c>
      <c r="K784" s="27">
        <f>SUMIFS(I:I, D:D, ExternalData!$D784, E:E, ExternalData!$E784, F:F, ExternalData!$F784, G:G, "&lt;="&amp;ExternalData!$G784)</f>
        <v>159292</v>
      </c>
      <c r="L784" s="26">
        <f>ExternalData!$J784 + SUMIFS(H:H, D:D, ExternalData!$D784, E:E, ExternalData!$E784, F:F, ExternalData!$F784-1, G:G, "&gt;"&amp;ExternalData!$G784)</f>
        <v>131096</v>
      </c>
      <c r="M784" s="28">
        <f>ExternalData!$K784 + SUMIFS(I:I, D:D, ExternalData!$D784, E:E, ExternalData!$E784, F:F, ExternalData!$F784-1, G:G, "&gt;"&amp;ExternalData!$G784)</f>
        <v>654745</v>
      </c>
    </row>
    <row r="785" spans="1:13" x14ac:dyDescent="0.25">
      <c r="A785" s="29" t="s">
        <v>9</v>
      </c>
      <c r="B785" s="30" t="s">
        <v>10</v>
      </c>
      <c r="C785" s="30" t="s">
        <v>22</v>
      </c>
      <c r="D785" s="30" t="s">
        <v>23</v>
      </c>
      <c r="E785" s="30" t="s">
        <v>13</v>
      </c>
      <c r="F785" s="30">
        <v>2020</v>
      </c>
      <c r="G785" s="30">
        <v>4</v>
      </c>
      <c r="H785" s="30">
        <v>12257</v>
      </c>
      <c r="I785" s="31">
        <v>61250</v>
      </c>
      <c r="J785" s="31">
        <f>SUMIFS(H:H, D:D, ExternalData!$D785, E:E, ExternalData!$E785, F:F, ExternalData!$F785, G:G, "&lt;="&amp;ExternalData!$G785)</f>
        <v>44093</v>
      </c>
      <c r="K785" s="32">
        <f>SUMIFS(I:I, D:D, ExternalData!$D785, E:E, ExternalData!$E785, F:F, ExternalData!$F785, G:G, "&lt;="&amp;ExternalData!$G785)</f>
        <v>220542</v>
      </c>
      <c r="L785" s="31">
        <f>ExternalData!$J785 + SUMIFS(H:H, D:D, ExternalData!$D785, E:E, ExternalData!$E785, F:F, ExternalData!$F785-1, G:G, "&gt;"&amp;ExternalData!$G785)</f>
        <v>132272</v>
      </c>
      <c r="M785" s="33">
        <f>ExternalData!$K785 + SUMIFS(I:I, D:D, ExternalData!$D785, E:E, ExternalData!$E785, F:F, ExternalData!$F785-1, G:G, "&gt;"&amp;ExternalData!$G785)</f>
        <v>660674</v>
      </c>
    </row>
    <row r="786" spans="1:13" x14ac:dyDescent="0.25">
      <c r="A786" s="24" t="s">
        <v>9</v>
      </c>
      <c r="B786" s="25" t="s">
        <v>10</v>
      </c>
      <c r="C786" s="25" t="s">
        <v>22</v>
      </c>
      <c r="D786" s="25" t="s">
        <v>23</v>
      </c>
      <c r="E786" s="25" t="s">
        <v>13</v>
      </c>
      <c r="F786" s="25">
        <v>2020</v>
      </c>
      <c r="G786" s="25">
        <v>5</v>
      </c>
      <c r="H786" s="25">
        <v>8820</v>
      </c>
      <c r="I786" s="26">
        <v>44079</v>
      </c>
      <c r="J786" s="26">
        <f>SUMIFS(H:H, D:D, ExternalData!$D786, E:E, ExternalData!$E786, F:F, ExternalData!$F786, G:G, "&lt;="&amp;ExternalData!$G786)</f>
        <v>52913</v>
      </c>
      <c r="K786" s="27">
        <f>SUMIFS(I:I, D:D, ExternalData!$D786, E:E, ExternalData!$E786, F:F, ExternalData!$F786, G:G, "&lt;="&amp;ExternalData!$G786)</f>
        <v>264621</v>
      </c>
      <c r="L786" s="26">
        <f>ExternalData!$J786 + SUMIFS(H:H, D:D, ExternalData!$D786, E:E, ExternalData!$E786, F:F, ExternalData!$F786-1, G:G, "&gt;"&amp;ExternalData!$G786)</f>
        <v>127407</v>
      </c>
      <c r="M786" s="28">
        <f>ExternalData!$K786 + SUMIFS(I:I, D:D, ExternalData!$D786, E:E, ExternalData!$E786, F:F, ExternalData!$F786-1, G:G, "&gt;"&amp;ExternalData!$G786)</f>
        <v>636433</v>
      </c>
    </row>
    <row r="787" spans="1:13" x14ac:dyDescent="0.25">
      <c r="A787" s="29" t="s">
        <v>9</v>
      </c>
      <c r="B787" s="30" t="s">
        <v>10</v>
      </c>
      <c r="C787" s="30" t="s">
        <v>22</v>
      </c>
      <c r="D787" s="30" t="s">
        <v>23</v>
      </c>
      <c r="E787" s="30" t="s">
        <v>13</v>
      </c>
      <c r="F787" s="30">
        <v>2020</v>
      </c>
      <c r="G787" s="30">
        <v>6</v>
      </c>
      <c r="H787" s="30">
        <v>9324</v>
      </c>
      <c r="I787" s="31">
        <v>46690</v>
      </c>
      <c r="J787" s="31">
        <f>SUMIFS(H:H, D:D, ExternalData!$D787, E:E, ExternalData!$E787, F:F, ExternalData!$F787, G:G, "&lt;="&amp;ExternalData!$G787)</f>
        <v>62237</v>
      </c>
      <c r="K787" s="32">
        <f>SUMIFS(I:I, D:D, ExternalData!$D787, E:E, ExternalData!$E787, F:F, ExternalData!$F787, G:G, "&lt;="&amp;ExternalData!$G787)</f>
        <v>311311</v>
      </c>
      <c r="L787" s="31">
        <f>ExternalData!$J787 + SUMIFS(H:H, D:D, ExternalData!$D787, E:E, ExternalData!$E787, F:F, ExternalData!$F787-1, G:G, "&gt;"&amp;ExternalData!$G787)</f>
        <v>124698</v>
      </c>
      <c r="M787" s="33">
        <f>ExternalData!$K787 + SUMIFS(I:I, D:D, ExternalData!$D787, E:E, ExternalData!$E787, F:F, ExternalData!$F787-1, G:G, "&gt;"&amp;ExternalData!$G787)</f>
        <v>623196</v>
      </c>
    </row>
    <row r="788" spans="1:13" x14ac:dyDescent="0.25">
      <c r="A788" s="24" t="s">
        <v>9</v>
      </c>
      <c r="B788" s="25" t="s">
        <v>10</v>
      </c>
      <c r="C788" s="25" t="s">
        <v>22</v>
      </c>
      <c r="D788" s="25" t="s">
        <v>23</v>
      </c>
      <c r="E788" s="25" t="s">
        <v>13</v>
      </c>
      <c r="F788" s="25">
        <v>2020</v>
      </c>
      <c r="G788" s="25">
        <v>7</v>
      </c>
      <c r="H788" s="25">
        <v>10493</v>
      </c>
      <c r="I788" s="26">
        <v>52507</v>
      </c>
      <c r="J788" s="26">
        <f>SUMIFS(H:H, D:D, ExternalData!$D788, E:E, ExternalData!$E788, F:F, ExternalData!$F788, G:G, "&lt;="&amp;ExternalData!$G788)</f>
        <v>72730</v>
      </c>
      <c r="K788" s="27">
        <f>SUMIFS(I:I, D:D, ExternalData!$D788, E:E, ExternalData!$E788, F:F, ExternalData!$F788, G:G, "&lt;="&amp;ExternalData!$G788)</f>
        <v>363818</v>
      </c>
      <c r="L788" s="26">
        <f>ExternalData!$J788 + SUMIFS(H:H, D:D, ExternalData!$D788, E:E, ExternalData!$E788, F:F, ExternalData!$F788-1, G:G, "&gt;"&amp;ExternalData!$G788)</f>
        <v>122801</v>
      </c>
      <c r="M788" s="28">
        <f>ExternalData!$K788 + SUMIFS(I:I, D:D, ExternalData!$D788, E:E, ExternalData!$E788, F:F, ExternalData!$F788-1, G:G, "&gt;"&amp;ExternalData!$G788)</f>
        <v>613872</v>
      </c>
    </row>
    <row r="789" spans="1:13" x14ac:dyDescent="0.25">
      <c r="A789" s="29" t="s">
        <v>9</v>
      </c>
      <c r="B789" s="30" t="s">
        <v>10</v>
      </c>
      <c r="C789" s="30" t="s">
        <v>22</v>
      </c>
      <c r="D789" s="30" t="s">
        <v>23</v>
      </c>
      <c r="E789" s="30" t="s">
        <v>13</v>
      </c>
      <c r="F789" s="30">
        <v>2020</v>
      </c>
      <c r="G789" s="30">
        <v>8</v>
      </c>
      <c r="H789" s="30">
        <v>10360</v>
      </c>
      <c r="I789" s="31">
        <v>51863</v>
      </c>
      <c r="J789" s="31">
        <f>SUMIFS(H:H, D:D, ExternalData!$D789, E:E, ExternalData!$E789, F:F, ExternalData!$F789, G:G, "&lt;="&amp;ExternalData!$G789)</f>
        <v>83090</v>
      </c>
      <c r="K789" s="32">
        <f>SUMIFS(I:I, D:D, ExternalData!$D789, E:E, ExternalData!$E789, F:F, ExternalData!$F789, G:G, "&lt;="&amp;ExternalData!$G789)</f>
        <v>415681</v>
      </c>
      <c r="L789" s="31">
        <f>ExternalData!$J789 + SUMIFS(H:H, D:D, ExternalData!$D789, E:E, ExternalData!$E789, F:F, ExternalData!$F789-1, G:G, "&gt;"&amp;ExternalData!$G789)</f>
        <v>122801</v>
      </c>
      <c r="M789" s="33">
        <f>ExternalData!$K789 + SUMIFS(I:I, D:D, ExternalData!$D789, E:E, ExternalData!$E789, F:F, ExternalData!$F789-1, G:G, "&gt;"&amp;ExternalData!$G789)</f>
        <v>614026</v>
      </c>
    </row>
    <row r="790" spans="1:13" x14ac:dyDescent="0.25">
      <c r="A790" s="24" t="s">
        <v>9</v>
      </c>
      <c r="B790" s="25" t="s">
        <v>10</v>
      </c>
      <c r="C790" s="25" t="s">
        <v>22</v>
      </c>
      <c r="D790" s="25" t="s">
        <v>23</v>
      </c>
      <c r="E790" s="25" t="s">
        <v>13</v>
      </c>
      <c r="F790" s="25">
        <v>2020</v>
      </c>
      <c r="G790" s="25">
        <v>9</v>
      </c>
      <c r="H790" s="25">
        <v>9961</v>
      </c>
      <c r="I790" s="26">
        <v>49812</v>
      </c>
      <c r="J790" s="26">
        <f>SUMIFS(H:H, D:D, ExternalData!$D790, E:E, ExternalData!$E790, F:F, ExternalData!$F790, G:G, "&lt;="&amp;ExternalData!$G790)</f>
        <v>93051</v>
      </c>
      <c r="K790" s="27">
        <f>SUMIFS(I:I, D:D, ExternalData!$D790, E:E, ExternalData!$E790, F:F, ExternalData!$F790, G:G, "&lt;="&amp;ExternalData!$G790)</f>
        <v>465493</v>
      </c>
      <c r="L790" s="26">
        <f>ExternalData!$J790 + SUMIFS(H:H, D:D, ExternalData!$D790, E:E, ExternalData!$E790, F:F, ExternalData!$F790-1, G:G, "&gt;"&amp;ExternalData!$G790)</f>
        <v>122059</v>
      </c>
      <c r="M790" s="28">
        <f>ExternalData!$K790 + SUMIFS(I:I, D:D, ExternalData!$D790, E:E, ExternalData!$E790, F:F, ExternalData!$F790-1, G:G, "&gt;"&amp;ExternalData!$G790)</f>
        <v>610330</v>
      </c>
    </row>
    <row r="791" spans="1:13" x14ac:dyDescent="0.25">
      <c r="A791" s="29" t="s">
        <v>9</v>
      </c>
      <c r="B791" s="30" t="s">
        <v>10</v>
      </c>
      <c r="C791" s="30" t="s">
        <v>22</v>
      </c>
      <c r="D791" s="30" t="s">
        <v>23</v>
      </c>
      <c r="E791" s="30" t="s">
        <v>13</v>
      </c>
      <c r="F791" s="30">
        <v>2020</v>
      </c>
      <c r="G791" s="30">
        <v>10</v>
      </c>
      <c r="H791" s="30">
        <v>8645</v>
      </c>
      <c r="I791" s="31">
        <v>43204</v>
      </c>
      <c r="J791" s="31">
        <f>SUMIFS(H:H, D:D, ExternalData!$D791, E:E, ExternalData!$E791, F:F, ExternalData!$F791, G:G, "&lt;="&amp;ExternalData!$G791)</f>
        <v>101696</v>
      </c>
      <c r="K791" s="32">
        <f>SUMIFS(I:I, D:D, ExternalData!$D791, E:E, ExternalData!$E791, F:F, ExternalData!$F791, G:G, "&lt;="&amp;ExternalData!$G791)</f>
        <v>508697</v>
      </c>
      <c r="L791" s="31">
        <f>ExternalData!$J791 + SUMIFS(H:H, D:D, ExternalData!$D791, E:E, ExternalData!$E791, F:F, ExternalData!$F791-1, G:G, "&gt;"&amp;ExternalData!$G791)</f>
        <v>120890</v>
      </c>
      <c r="M791" s="33">
        <f>ExternalData!$K791 + SUMIFS(I:I, D:D, ExternalData!$D791, E:E, ExternalData!$E791, F:F, ExternalData!$F791-1, G:G, "&gt;"&amp;ExternalData!$G791)</f>
        <v>604492</v>
      </c>
    </row>
    <row r="792" spans="1:13" x14ac:dyDescent="0.25">
      <c r="A792" s="24" t="s">
        <v>9</v>
      </c>
      <c r="B792" s="25" t="s">
        <v>10</v>
      </c>
      <c r="C792" s="25" t="s">
        <v>22</v>
      </c>
      <c r="D792" s="25" t="s">
        <v>23</v>
      </c>
      <c r="E792" s="25" t="s">
        <v>13</v>
      </c>
      <c r="F792" s="25">
        <v>2020</v>
      </c>
      <c r="G792" s="25">
        <v>11</v>
      </c>
      <c r="H792" s="25">
        <v>7987</v>
      </c>
      <c r="I792" s="26">
        <v>40061</v>
      </c>
      <c r="J792" s="26">
        <f>SUMIFS(H:H, D:D, ExternalData!$D792, E:E, ExternalData!$E792, F:F, ExternalData!$F792, G:G, "&lt;="&amp;ExternalData!$G792)</f>
        <v>109683</v>
      </c>
      <c r="K792" s="27">
        <f>SUMIFS(I:I, D:D, ExternalData!$D792, E:E, ExternalData!$E792, F:F, ExternalData!$F792, G:G, "&lt;="&amp;ExternalData!$G792)</f>
        <v>548758</v>
      </c>
      <c r="L792" s="26">
        <f>ExternalData!$J792 + SUMIFS(H:H, D:D, ExternalData!$D792, E:E, ExternalData!$E792, F:F, ExternalData!$F792-1, G:G, "&gt;"&amp;ExternalData!$G792)</f>
        <v>119014</v>
      </c>
      <c r="M792" s="28">
        <f>ExternalData!$K792 + SUMIFS(I:I, D:D, ExternalData!$D792, E:E, ExternalData!$E792, F:F, ExternalData!$F792-1, G:G, "&gt;"&amp;ExternalData!$G792)</f>
        <v>595364</v>
      </c>
    </row>
    <row r="793" spans="1:13" x14ac:dyDescent="0.25">
      <c r="A793" s="29" t="s">
        <v>9</v>
      </c>
      <c r="B793" s="30" t="s">
        <v>10</v>
      </c>
      <c r="C793" s="30" t="s">
        <v>22</v>
      </c>
      <c r="D793" s="30" t="s">
        <v>23</v>
      </c>
      <c r="E793" s="30" t="s">
        <v>13</v>
      </c>
      <c r="F793" s="30">
        <v>2020</v>
      </c>
      <c r="G793" s="30">
        <v>12</v>
      </c>
      <c r="H793" s="30">
        <v>9345</v>
      </c>
      <c r="I793" s="31">
        <v>47166</v>
      </c>
      <c r="J793" s="31">
        <f>SUMIFS(H:H, D:D, ExternalData!$D793, E:E, ExternalData!$E793, F:F, ExternalData!$F793, G:G, "&lt;="&amp;ExternalData!$G793)</f>
        <v>119028</v>
      </c>
      <c r="K793" s="32">
        <f>SUMIFS(I:I, D:D, ExternalData!$D793, E:E, ExternalData!$E793, F:F, ExternalData!$F793, G:G, "&lt;="&amp;ExternalData!$G793)</f>
        <v>595924</v>
      </c>
      <c r="L793" s="31">
        <f>ExternalData!$J793 + SUMIFS(H:H, D:D, ExternalData!$D793, E:E, ExternalData!$E793, F:F, ExternalData!$F793-1, G:G, "&gt;"&amp;ExternalData!$G793)</f>
        <v>119028</v>
      </c>
      <c r="M793" s="33">
        <f>ExternalData!$K793 + SUMIFS(I:I, D:D, ExternalData!$D793, E:E, ExternalData!$E793, F:F, ExternalData!$F793-1, G:G, "&gt;"&amp;ExternalData!$G793)</f>
        <v>595924</v>
      </c>
    </row>
    <row r="794" spans="1:13" x14ac:dyDescent="0.25">
      <c r="A794" s="24" t="s">
        <v>9</v>
      </c>
      <c r="B794" s="25" t="s">
        <v>10</v>
      </c>
      <c r="C794" s="25" t="s">
        <v>22</v>
      </c>
      <c r="D794" s="25" t="s">
        <v>23</v>
      </c>
      <c r="E794" s="25" t="s">
        <v>13</v>
      </c>
      <c r="F794" s="25">
        <v>2021</v>
      </c>
      <c r="G794" s="25">
        <v>1</v>
      </c>
      <c r="H794" s="25">
        <v>8778</v>
      </c>
      <c r="I794" s="26">
        <v>44758</v>
      </c>
      <c r="J794" s="26">
        <f>SUMIFS(H:H, D:D, ExternalData!$D794, E:E, ExternalData!$E794, F:F, ExternalData!$F794, G:G, "&lt;="&amp;ExternalData!$G794)</f>
        <v>8778</v>
      </c>
      <c r="K794" s="27">
        <f>SUMIFS(I:I, D:D, ExternalData!$D794, E:E, ExternalData!$E794, F:F, ExternalData!$F794, G:G, "&lt;="&amp;ExternalData!$G794)</f>
        <v>44758</v>
      </c>
      <c r="L794" s="26">
        <f>ExternalData!$J794 + SUMIFS(H:H, D:D, ExternalData!$D794, E:E, ExternalData!$E794, F:F, ExternalData!$F794-1, G:G, "&gt;"&amp;ExternalData!$G794)</f>
        <v>117460</v>
      </c>
      <c r="M794" s="28">
        <f>ExternalData!$K794 + SUMIFS(I:I, D:D, ExternalData!$D794, E:E, ExternalData!$E794, F:F, ExternalData!$F794-1, G:G, "&gt;"&amp;ExternalData!$G794)</f>
        <v>588847</v>
      </c>
    </row>
    <row r="795" spans="1:13" x14ac:dyDescent="0.25">
      <c r="A795" s="29" t="s">
        <v>9</v>
      </c>
      <c r="B795" s="30" t="s">
        <v>10</v>
      </c>
      <c r="C795" s="30" t="s">
        <v>22</v>
      </c>
      <c r="D795" s="30" t="s">
        <v>23</v>
      </c>
      <c r="E795" s="30" t="s">
        <v>13</v>
      </c>
      <c r="F795" s="30">
        <v>2021</v>
      </c>
      <c r="G795" s="30">
        <v>2</v>
      </c>
      <c r="H795" s="30">
        <v>9618</v>
      </c>
      <c r="I795" s="31">
        <v>49056</v>
      </c>
      <c r="J795" s="31">
        <f>SUMIFS(H:H, D:D, ExternalData!$D795, E:E, ExternalData!$E795, F:F, ExternalData!$F795, G:G, "&lt;="&amp;ExternalData!$G795)</f>
        <v>18396</v>
      </c>
      <c r="K795" s="32">
        <f>SUMIFS(I:I, D:D, ExternalData!$D795, E:E, ExternalData!$E795, F:F, ExternalData!$F795, G:G, "&lt;="&amp;ExternalData!$G795)</f>
        <v>93814</v>
      </c>
      <c r="L795" s="31">
        <f>ExternalData!$J795 + SUMIFS(H:H, D:D, ExternalData!$D795, E:E, ExternalData!$E795, F:F, ExternalData!$F795-1, G:G, "&gt;"&amp;ExternalData!$G795)</f>
        <v>116718</v>
      </c>
      <c r="M795" s="33">
        <f>ExternalData!$K795 + SUMIFS(I:I, D:D, ExternalData!$D795, E:E, ExternalData!$E795, F:F, ExternalData!$F795-1, G:G, "&gt;"&amp;ExternalData!$G795)</f>
        <v>586131</v>
      </c>
    </row>
    <row r="796" spans="1:13" x14ac:dyDescent="0.25">
      <c r="A796" s="24" t="s">
        <v>9</v>
      </c>
      <c r="B796" s="25" t="s">
        <v>10</v>
      </c>
      <c r="C796" s="25" t="s">
        <v>22</v>
      </c>
      <c r="D796" s="25" t="s">
        <v>23</v>
      </c>
      <c r="E796" s="25" t="s">
        <v>13</v>
      </c>
      <c r="F796" s="25">
        <v>2021</v>
      </c>
      <c r="G796" s="25">
        <v>3</v>
      </c>
      <c r="H796" s="25">
        <v>11074</v>
      </c>
      <c r="I796" s="26">
        <v>56091</v>
      </c>
      <c r="J796" s="26">
        <f>SUMIFS(H:H, D:D, ExternalData!$D796, E:E, ExternalData!$E796, F:F, ExternalData!$F796, G:G, "&lt;="&amp;ExternalData!$G796)</f>
        <v>29470</v>
      </c>
      <c r="K796" s="27">
        <f>SUMIFS(I:I, D:D, ExternalData!$D796, E:E, ExternalData!$E796, F:F, ExternalData!$F796, G:G, "&lt;="&amp;ExternalData!$G796)</f>
        <v>149905</v>
      </c>
      <c r="L796" s="26">
        <f>ExternalData!$J796 + SUMIFS(H:H, D:D, ExternalData!$D796, E:E, ExternalData!$E796, F:F, ExternalData!$F796-1, G:G, "&gt;"&amp;ExternalData!$G796)</f>
        <v>116662</v>
      </c>
      <c r="M796" s="28">
        <f>ExternalData!$K796 + SUMIFS(I:I, D:D, ExternalData!$D796, E:E, ExternalData!$E796, F:F, ExternalData!$F796-1, G:G, "&gt;"&amp;ExternalData!$G796)</f>
        <v>586537</v>
      </c>
    </row>
    <row r="797" spans="1:13" x14ac:dyDescent="0.25">
      <c r="A797" s="29" t="s">
        <v>9</v>
      </c>
      <c r="B797" s="30" t="s">
        <v>10</v>
      </c>
      <c r="C797" s="30" t="s">
        <v>22</v>
      </c>
      <c r="D797" s="30" t="s">
        <v>23</v>
      </c>
      <c r="E797" s="30" t="s">
        <v>13</v>
      </c>
      <c r="F797" s="30">
        <v>2021</v>
      </c>
      <c r="G797" s="30">
        <v>4</v>
      </c>
      <c r="H797" s="30">
        <v>10150</v>
      </c>
      <c r="I797" s="31">
        <v>51569</v>
      </c>
      <c r="J797" s="31">
        <f>SUMIFS(H:H, D:D, ExternalData!$D797, E:E, ExternalData!$E797, F:F, ExternalData!$F797, G:G, "&lt;="&amp;ExternalData!$G797)</f>
        <v>39620</v>
      </c>
      <c r="K797" s="32">
        <f>SUMIFS(I:I, D:D, ExternalData!$D797, E:E, ExternalData!$E797, F:F, ExternalData!$F797, G:G, "&lt;="&amp;ExternalData!$G797)</f>
        <v>201474</v>
      </c>
      <c r="L797" s="31">
        <f>ExternalData!$J797 + SUMIFS(H:H, D:D, ExternalData!$D797, E:E, ExternalData!$E797, F:F, ExternalData!$F797-1, G:G, "&gt;"&amp;ExternalData!$G797)</f>
        <v>114555</v>
      </c>
      <c r="M797" s="33">
        <f>ExternalData!$K797 + SUMIFS(I:I, D:D, ExternalData!$D797, E:E, ExternalData!$E797, F:F, ExternalData!$F797-1, G:G, "&gt;"&amp;ExternalData!$G797)</f>
        <v>576856</v>
      </c>
    </row>
    <row r="798" spans="1:13" x14ac:dyDescent="0.25">
      <c r="A798" s="24" t="s">
        <v>9</v>
      </c>
      <c r="B798" s="25" t="s">
        <v>10</v>
      </c>
      <c r="C798" s="25" t="s">
        <v>22</v>
      </c>
      <c r="D798" s="25" t="s">
        <v>23</v>
      </c>
      <c r="E798" s="25" t="s">
        <v>13</v>
      </c>
      <c r="F798" s="25">
        <v>2021</v>
      </c>
      <c r="G798" s="25">
        <v>5</v>
      </c>
      <c r="H798" s="25">
        <v>10045</v>
      </c>
      <c r="I798" s="26">
        <v>51023</v>
      </c>
      <c r="J798" s="26">
        <f>SUMIFS(H:H, D:D, ExternalData!$D798, E:E, ExternalData!$E798, F:F, ExternalData!$F798, G:G, "&lt;="&amp;ExternalData!$G798)</f>
        <v>49665</v>
      </c>
      <c r="K798" s="27">
        <f>SUMIFS(I:I, D:D, ExternalData!$D798, E:E, ExternalData!$E798, F:F, ExternalData!$F798, G:G, "&lt;="&amp;ExternalData!$G798)</f>
        <v>252497</v>
      </c>
      <c r="L798" s="26">
        <f>ExternalData!$J798 + SUMIFS(H:H, D:D, ExternalData!$D798, E:E, ExternalData!$E798, F:F, ExternalData!$F798-1, G:G, "&gt;"&amp;ExternalData!$G798)</f>
        <v>115780</v>
      </c>
      <c r="M798" s="28">
        <f>ExternalData!$K798 + SUMIFS(I:I, D:D, ExternalData!$D798, E:E, ExternalData!$E798, F:F, ExternalData!$F798-1, G:G, "&gt;"&amp;ExternalData!$G798)</f>
        <v>583800</v>
      </c>
    </row>
    <row r="799" spans="1:13" x14ac:dyDescent="0.25">
      <c r="A799" s="29" t="s">
        <v>9</v>
      </c>
      <c r="B799" s="30" t="s">
        <v>10</v>
      </c>
      <c r="C799" s="30" t="s">
        <v>22</v>
      </c>
      <c r="D799" s="30" t="s">
        <v>23</v>
      </c>
      <c r="E799" s="30" t="s">
        <v>13</v>
      </c>
      <c r="F799" s="30">
        <v>2021</v>
      </c>
      <c r="G799" s="30">
        <v>6</v>
      </c>
      <c r="H799" s="30">
        <v>11151</v>
      </c>
      <c r="I799" s="31">
        <v>56735</v>
      </c>
      <c r="J799" s="31">
        <f>SUMIFS(H:H, D:D, ExternalData!$D799, E:E, ExternalData!$E799, F:F, ExternalData!$F799, G:G, "&lt;="&amp;ExternalData!$G799)</f>
        <v>60816</v>
      </c>
      <c r="K799" s="32">
        <f>SUMIFS(I:I, D:D, ExternalData!$D799, E:E, ExternalData!$E799, F:F, ExternalData!$F799, G:G, "&lt;="&amp;ExternalData!$G799)</f>
        <v>309232</v>
      </c>
      <c r="L799" s="31">
        <f>ExternalData!$J799 + SUMIFS(H:H, D:D, ExternalData!$D799, E:E, ExternalData!$E799, F:F, ExternalData!$F799-1, G:G, "&gt;"&amp;ExternalData!$G799)</f>
        <v>117607</v>
      </c>
      <c r="M799" s="33">
        <f>ExternalData!$K799 + SUMIFS(I:I, D:D, ExternalData!$D799, E:E, ExternalData!$E799, F:F, ExternalData!$F799-1, G:G, "&gt;"&amp;ExternalData!$G799)</f>
        <v>593845</v>
      </c>
    </row>
    <row r="800" spans="1:13" x14ac:dyDescent="0.25">
      <c r="A800" s="24" t="s">
        <v>9</v>
      </c>
      <c r="B800" s="25" t="s">
        <v>10</v>
      </c>
      <c r="C800" s="25" t="s">
        <v>22</v>
      </c>
      <c r="D800" s="25" t="s">
        <v>23</v>
      </c>
      <c r="E800" s="25" t="s">
        <v>13</v>
      </c>
      <c r="F800" s="25">
        <v>2021</v>
      </c>
      <c r="G800" s="25">
        <v>7</v>
      </c>
      <c r="H800" s="25">
        <v>11137</v>
      </c>
      <c r="I800" s="26">
        <v>56574</v>
      </c>
      <c r="J800" s="26">
        <f>SUMIFS(H:H, D:D, ExternalData!$D800, E:E, ExternalData!$E800, F:F, ExternalData!$F800, G:G, "&lt;="&amp;ExternalData!$G800)</f>
        <v>71953</v>
      </c>
      <c r="K800" s="27">
        <f>SUMIFS(I:I, D:D, ExternalData!$D800, E:E, ExternalData!$E800, F:F, ExternalData!$F800, G:G, "&lt;="&amp;ExternalData!$G800)</f>
        <v>365806</v>
      </c>
      <c r="L800" s="26">
        <f>ExternalData!$J800 + SUMIFS(H:H, D:D, ExternalData!$D800, E:E, ExternalData!$E800, F:F, ExternalData!$F800-1, G:G, "&gt;"&amp;ExternalData!$G800)</f>
        <v>118251</v>
      </c>
      <c r="M800" s="28">
        <f>ExternalData!$K800 + SUMIFS(I:I, D:D, ExternalData!$D800, E:E, ExternalData!$E800, F:F, ExternalData!$F800-1, G:G, "&gt;"&amp;ExternalData!$G800)</f>
        <v>597912</v>
      </c>
    </row>
    <row r="801" spans="1:13" x14ac:dyDescent="0.25">
      <c r="A801" s="29" t="s">
        <v>9</v>
      </c>
      <c r="B801" s="30" t="s">
        <v>10</v>
      </c>
      <c r="C801" s="30" t="s">
        <v>22</v>
      </c>
      <c r="D801" s="30" t="s">
        <v>23</v>
      </c>
      <c r="E801" s="30" t="s">
        <v>13</v>
      </c>
      <c r="F801" s="30">
        <v>2021</v>
      </c>
      <c r="G801" s="30">
        <v>8</v>
      </c>
      <c r="H801" s="30">
        <v>9660</v>
      </c>
      <c r="I801" s="31">
        <v>49028</v>
      </c>
      <c r="J801" s="31">
        <f>SUMIFS(H:H, D:D, ExternalData!$D801, E:E, ExternalData!$E801, F:F, ExternalData!$F801, G:G, "&lt;="&amp;ExternalData!$G801)</f>
        <v>81613</v>
      </c>
      <c r="K801" s="32">
        <f>SUMIFS(I:I, D:D, ExternalData!$D801, E:E, ExternalData!$E801, F:F, ExternalData!$F801, G:G, "&lt;="&amp;ExternalData!$G801)</f>
        <v>414834</v>
      </c>
      <c r="L801" s="31">
        <f>ExternalData!$J801 + SUMIFS(H:H, D:D, ExternalData!$D801, E:E, ExternalData!$E801, F:F, ExternalData!$F801-1, G:G, "&gt;"&amp;ExternalData!$G801)</f>
        <v>117551</v>
      </c>
      <c r="M801" s="33">
        <f>ExternalData!$K801 + SUMIFS(I:I, D:D, ExternalData!$D801, E:E, ExternalData!$E801, F:F, ExternalData!$F801-1, G:G, "&gt;"&amp;ExternalData!$G801)</f>
        <v>595077</v>
      </c>
    </row>
    <row r="802" spans="1:13" x14ac:dyDescent="0.25">
      <c r="A802" s="24" t="s">
        <v>9</v>
      </c>
      <c r="B802" s="25" t="s">
        <v>10</v>
      </c>
      <c r="C802" s="25" t="s">
        <v>22</v>
      </c>
      <c r="D802" s="25" t="s">
        <v>23</v>
      </c>
      <c r="E802" s="25" t="s">
        <v>13</v>
      </c>
      <c r="F802" s="25">
        <v>2021</v>
      </c>
      <c r="G802" s="25">
        <v>9</v>
      </c>
      <c r="H802" s="25">
        <v>10738</v>
      </c>
      <c r="I802" s="26">
        <v>54740</v>
      </c>
      <c r="J802" s="26">
        <f>SUMIFS(H:H, D:D, ExternalData!$D802, E:E, ExternalData!$E802, F:F, ExternalData!$F802, G:G, "&lt;="&amp;ExternalData!$G802)</f>
        <v>92351</v>
      </c>
      <c r="K802" s="27">
        <f>SUMIFS(I:I, D:D, ExternalData!$D802, E:E, ExternalData!$E802, F:F, ExternalData!$F802, G:G, "&lt;="&amp;ExternalData!$G802)</f>
        <v>469574</v>
      </c>
      <c r="L802" s="26">
        <f>ExternalData!$J802 + SUMIFS(H:H, D:D, ExternalData!$D802, E:E, ExternalData!$E802, F:F, ExternalData!$F802-1, G:G, "&gt;"&amp;ExternalData!$G802)</f>
        <v>118328</v>
      </c>
      <c r="M802" s="28">
        <f>ExternalData!$K802 + SUMIFS(I:I, D:D, ExternalData!$D802, E:E, ExternalData!$E802, F:F, ExternalData!$F802-1, G:G, "&gt;"&amp;ExternalData!$G802)</f>
        <v>600005</v>
      </c>
    </row>
    <row r="803" spans="1:13" x14ac:dyDescent="0.25">
      <c r="A803" s="29" t="s">
        <v>9</v>
      </c>
      <c r="B803" s="30" t="s">
        <v>10</v>
      </c>
      <c r="C803" s="30" t="s">
        <v>22</v>
      </c>
      <c r="D803" s="30" t="s">
        <v>23</v>
      </c>
      <c r="E803" s="30" t="s">
        <v>13</v>
      </c>
      <c r="F803" s="30">
        <v>2021</v>
      </c>
      <c r="G803" s="30">
        <v>10</v>
      </c>
      <c r="H803" s="30">
        <v>10283</v>
      </c>
      <c r="I803" s="31">
        <v>52108</v>
      </c>
      <c r="J803" s="31">
        <f>SUMIFS(H:H, D:D, ExternalData!$D803, E:E, ExternalData!$E803, F:F, ExternalData!$F803, G:G, "&lt;="&amp;ExternalData!$G803)</f>
        <v>102634</v>
      </c>
      <c r="K803" s="32">
        <f>SUMIFS(I:I, D:D, ExternalData!$D803, E:E, ExternalData!$E803, F:F, ExternalData!$F803, G:G, "&lt;="&amp;ExternalData!$G803)</f>
        <v>521682</v>
      </c>
      <c r="L803" s="31">
        <f>ExternalData!$J803 + SUMIFS(H:H, D:D, ExternalData!$D803, E:E, ExternalData!$E803, F:F, ExternalData!$F803-1, G:G, "&gt;"&amp;ExternalData!$G803)</f>
        <v>119966</v>
      </c>
      <c r="M803" s="33">
        <f>ExternalData!$K803 + SUMIFS(I:I, D:D, ExternalData!$D803, E:E, ExternalData!$E803, F:F, ExternalData!$F803-1, G:G, "&gt;"&amp;ExternalData!$G803)</f>
        <v>608909</v>
      </c>
    </row>
    <row r="804" spans="1:13" x14ac:dyDescent="0.25">
      <c r="A804" s="24" t="s">
        <v>9</v>
      </c>
      <c r="B804" s="25" t="s">
        <v>10</v>
      </c>
      <c r="C804" s="25" t="s">
        <v>22</v>
      </c>
      <c r="D804" s="25" t="s">
        <v>23</v>
      </c>
      <c r="E804" s="25" t="s">
        <v>13</v>
      </c>
      <c r="F804" s="25">
        <v>2021</v>
      </c>
      <c r="G804" s="25">
        <v>11</v>
      </c>
      <c r="H804" s="25">
        <v>9779</v>
      </c>
      <c r="I804" s="26">
        <v>49497</v>
      </c>
      <c r="J804" s="26">
        <f>SUMIFS(H:H, D:D, ExternalData!$D804, E:E, ExternalData!$E804, F:F, ExternalData!$F804, G:G, "&lt;="&amp;ExternalData!$G804)</f>
        <v>112413</v>
      </c>
      <c r="K804" s="27">
        <f>SUMIFS(I:I, D:D, ExternalData!$D804, E:E, ExternalData!$E804, F:F, ExternalData!$F804, G:G, "&lt;="&amp;ExternalData!$G804)</f>
        <v>571179</v>
      </c>
      <c r="L804" s="26">
        <f>ExternalData!$J804 + SUMIFS(H:H, D:D, ExternalData!$D804, E:E, ExternalData!$E804, F:F, ExternalData!$F804-1, G:G, "&gt;"&amp;ExternalData!$G804)</f>
        <v>121758</v>
      </c>
      <c r="M804" s="28">
        <f>ExternalData!$K804 + SUMIFS(I:I, D:D, ExternalData!$D804, E:E, ExternalData!$E804, F:F, ExternalData!$F804-1, G:G, "&gt;"&amp;ExternalData!$G804)</f>
        <v>618345</v>
      </c>
    </row>
    <row r="805" spans="1:13" x14ac:dyDescent="0.25">
      <c r="A805" s="29" t="s">
        <v>9</v>
      </c>
      <c r="B805" s="30" t="s">
        <v>10</v>
      </c>
      <c r="C805" s="30" t="s">
        <v>22</v>
      </c>
      <c r="D805" s="30" t="s">
        <v>23</v>
      </c>
      <c r="E805" s="30" t="s">
        <v>13</v>
      </c>
      <c r="F805" s="30">
        <v>2021</v>
      </c>
      <c r="G805" s="30">
        <v>12</v>
      </c>
      <c r="H805" s="30">
        <v>10507</v>
      </c>
      <c r="I805" s="31">
        <v>53445</v>
      </c>
      <c r="J805" s="31">
        <f>SUMIFS(H:H, D:D, ExternalData!$D805, E:E, ExternalData!$E805, F:F, ExternalData!$F805, G:G, "&lt;="&amp;ExternalData!$G805)</f>
        <v>122920</v>
      </c>
      <c r="K805" s="32">
        <f>SUMIFS(I:I, D:D, ExternalData!$D805, E:E, ExternalData!$E805, F:F, ExternalData!$F805, G:G, "&lt;="&amp;ExternalData!$G805)</f>
        <v>624624</v>
      </c>
      <c r="L805" s="31">
        <f>ExternalData!$J805 + SUMIFS(H:H, D:D, ExternalData!$D805, E:E, ExternalData!$E805, F:F, ExternalData!$F805-1, G:G, "&gt;"&amp;ExternalData!$G805)</f>
        <v>122920</v>
      </c>
      <c r="M805" s="33">
        <f>ExternalData!$K805 + SUMIFS(I:I, D:D, ExternalData!$D805, E:E, ExternalData!$E805, F:F, ExternalData!$F805-1, G:G, "&gt;"&amp;ExternalData!$G805)</f>
        <v>624624</v>
      </c>
    </row>
    <row r="806" spans="1:13" x14ac:dyDescent="0.25">
      <c r="A806" s="24" t="s">
        <v>9</v>
      </c>
      <c r="B806" s="25" t="s">
        <v>10</v>
      </c>
      <c r="C806" s="25" t="s">
        <v>22</v>
      </c>
      <c r="D806" s="25" t="s">
        <v>23</v>
      </c>
      <c r="E806" s="25" t="s">
        <v>13</v>
      </c>
      <c r="F806" s="25">
        <v>2022</v>
      </c>
      <c r="G806" s="25">
        <v>1</v>
      </c>
      <c r="H806" s="25">
        <v>10388</v>
      </c>
      <c r="I806" s="26">
        <v>52724</v>
      </c>
      <c r="J806" s="26">
        <f>SUMIFS(H:H, D:D, ExternalData!$D806, E:E, ExternalData!$E806, F:F, ExternalData!$F806, G:G, "&lt;="&amp;ExternalData!$G806)</f>
        <v>10388</v>
      </c>
      <c r="K806" s="27">
        <f>SUMIFS(I:I, D:D, ExternalData!$D806, E:E, ExternalData!$E806, F:F, ExternalData!$F806, G:G, "&lt;="&amp;ExternalData!$G806)</f>
        <v>52724</v>
      </c>
      <c r="L806" s="26">
        <f>ExternalData!$J806 + SUMIFS(H:H, D:D, ExternalData!$D806, E:E, ExternalData!$E806, F:F, ExternalData!$F806-1, G:G, "&gt;"&amp;ExternalData!$G806)</f>
        <v>124530</v>
      </c>
      <c r="M806" s="28">
        <f>ExternalData!$K806 + SUMIFS(I:I, D:D, ExternalData!$D806, E:E, ExternalData!$E806, F:F, ExternalData!$F806-1, G:G, "&gt;"&amp;ExternalData!$G806)</f>
        <v>632590</v>
      </c>
    </row>
    <row r="807" spans="1:13" x14ac:dyDescent="0.25">
      <c r="A807" s="29" t="s">
        <v>9</v>
      </c>
      <c r="B807" s="30" t="s">
        <v>10</v>
      </c>
      <c r="C807" s="30" t="s">
        <v>22</v>
      </c>
      <c r="D807" s="30" t="s">
        <v>23</v>
      </c>
      <c r="E807" s="30" t="s">
        <v>13</v>
      </c>
      <c r="F807" s="30">
        <v>2022</v>
      </c>
      <c r="G807" s="30">
        <v>2</v>
      </c>
      <c r="H807" s="30">
        <v>8638</v>
      </c>
      <c r="I807" s="31">
        <v>43771</v>
      </c>
      <c r="J807" s="31">
        <f>SUMIFS(H:H, D:D, ExternalData!$D807, E:E, ExternalData!$E807, F:F, ExternalData!$F807, G:G, "&lt;="&amp;ExternalData!$G807)</f>
        <v>19026</v>
      </c>
      <c r="K807" s="32">
        <f>SUMIFS(I:I, D:D, ExternalData!$D807, E:E, ExternalData!$E807, F:F, ExternalData!$F807, G:G, "&lt;="&amp;ExternalData!$G807)</f>
        <v>96495</v>
      </c>
      <c r="L807" s="31">
        <f>ExternalData!$J807 + SUMIFS(H:H, D:D, ExternalData!$D807, E:E, ExternalData!$E807, F:F, ExternalData!$F807-1, G:G, "&gt;"&amp;ExternalData!$G807)</f>
        <v>123550</v>
      </c>
      <c r="M807" s="33">
        <f>ExternalData!$K807 + SUMIFS(I:I, D:D, ExternalData!$D807, E:E, ExternalData!$E807, F:F, ExternalData!$F807-1, G:G, "&gt;"&amp;ExternalData!$G807)</f>
        <v>627305</v>
      </c>
    </row>
    <row r="808" spans="1:13" x14ac:dyDescent="0.25">
      <c r="A808" s="24" t="s">
        <v>9</v>
      </c>
      <c r="B808" s="25" t="s">
        <v>10</v>
      </c>
      <c r="C808" s="25" t="s">
        <v>22</v>
      </c>
      <c r="D808" s="25" t="s">
        <v>23</v>
      </c>
      <c r="E808" s="25" t="s">
        <v>13</v>
      </c>
      <c r="F808" s="25">
        <v>2022</v>
      </c>
      <c r="G808" s="25">
        <v>3</v>
      </c>
      <c r="H808" s="25">
        <v>9933</v>
      </c>
      <c r="I808" s="26">
        <v>50435</v>
      </c>
      <c r="J808" s="26">
        <f>SUMIFS(H:H, D:D, ExternalData!$D808, E:E, ExternalData!$E808, F:F, ExternalData!$F808, G:G, "&lt;="&amp;ExternalData!$G808)</f>
        <v>28959</v>
      </c>
      <c r="K808" s="27">
        <f>SUMIFS(I:I, D:D, ExternalData!$D808, E:E, ExternalData!$E808, F:F, ExternalData!$F808, G:G, "&lt;="&amp;ExternalData!$G808)</f>
        <v>146930</v>
      </c>
      <c r="L808" s="26">
        <f>ExternalData!$J808 + SUMIFS(H:H, D:D, ExternalData!$D808, E:E, ExternalData!$E808, F:F, ExternalData!$F808-1, G:G, "&gt;"&amp;ExternalData!$G808)</f>
        <v>122409</v>
      </c>
      <c r="M808" s="28">
        <f>ExternalData!$K808 + SUMIFS(I:I, D:D, ExternalData!$D808, E:E, ExternalData!$E808, F:F, ExternalData!$F808-1, G:G, "&gt;"&amp;ExternalData!$G808)</f>
        <v>621649</v>
      </c>
    </row>
    <row r="809" spans="1:13" x14ac:dyDescent="0.25">
      <c r="A809" s="29" t="s">
        <v>9</v>
      </c>
      <c r="B809" s="30" t="s">
        <v>10</v>
      </c>
      <c r="C809" s="30" t="s">
        <v>22</v>
      </c>
      <c r="D809" s="30" t="s">
        <v>23</v>
      </c>
      <c r="E809" s="30" t="s">
        <v>13</v>
      </c>
      <c r="F809" s="30">
        <v>2022</v>
      </c>
      <c r="G809" s="30">
        <v>4</v>
      </c>
      <c r="H809" s="30">
        <v>8106</v>
      </c>
      <c r="I809" s="31">
        <v>40915</v>
      </c>
      <c r="J809" s="31">
        <f>SUMIFS(H:H, D:D, ExternalData!$D809, E:E, ExternalData!$E809, F:F, ExternalData!$F809, G:G, "&lt;="&amp;ExternalData!$G809)</f>
        <v>37065</v>
      </c>
      <c r="K809" s="32">
        <f>SUMIFS(I:I, D:D, ExternalData!$D809, E:E, ExternalData!$E809, F:F, ExternalData!$F809, G:G, "&lt;="&amp;ExternalData!$G809)</f>
        <v>187845</v>
      </c>
      <c r="L809" s="31">
        <f>ExternalData!$J809 + SUMIFS(H:H, D:D, ExternalData!$D809, E:E, ExternalData!$E809, F:F, ExternalData!$F809-1, G:G, "&gt;"&amp;ExternalData!$G809)</f>
        <v>120365</v>
      </c>
      <c r="M809" s="33">
        <f>ExternalData!$K809 + SUMIFS(I:I, D:D, ExternalData!$D809, E:E, ExternalData!$E809, F:F, ExternalData!$F809-1, G:G, "&gt;"&amp;ExternalData!$G809)</f>
        <v>610995</v>
      </c>
    </row>
    <row r="810" spans="1:13" x14ac:dyDescent="0.25">
      <c r="A810" s="24" t="s">
        <v>9</v>
      </c>
      <c r="B810" s="25" t="s">
        <v>10</v>
      </c>
      <c r="C810" s="25" t="s">
        <v>22</v>
      </c>
      <c r="D810" s="25" t="s">
        <v>23</v>
      </c>
      <c r="E810" s="25" t="s">
        <v>13</v>
      </c>
      <c r="F810" s="25">
        <v>2022</v>
      </c>
      <c r="G810" s="25">
        <v>5</v>
      </c>
      <c r="H810" s="25">
        <v>10129</v>
      </c>
      <c r="I810" s="26">
        <v>50953</v>
      </c>
      <c r="J810" s="26">
        <f>SUMIFS(H:H, D:D, ExternalData!$D810, E:E, ExternalData!$E810, F:F, ExternalData!$F810, G:G, "&lt;="&amp;ExternalData!$G810)</f>
        <v>47194</v>
      </c>
      <c r="K810" s="27">
        <f>SUMIFS(I:I, D:D, ExternalData!$D810, E:E, ExternalData!$E810, F:F, ExternalData!$F810, G:G, "&lt;="&amp;ExternalData!$G810)</f>
        <v>238798</v>
      </c>
      <c r="L810" s="26">
        <f>ExternalData!$J810 + SUMIFS(H:H, D:D, ExternalData!$D810, E:E, ExternalData!$E810, F:F, ExternalData!$F810-1, G:G, "&gt;"&amp;ExternalData!$G810)</f>
        <v>120449</v>
      </c>
      <c r="M810" s="28">
        <f>ExternalData!$K810 + SUMIFS(I:I, D:D, ExternalData!$D810, E:E, ExternalData!$E810, F:F, ExternalData!$F810-1, G:G, "&gt;"&amp;ExternalData!$G810)</f>
        <v>610925</v>
      </c>
    </row>
    <row r="811" spans="1:13" x14ac:dyDescent="0.25">
      <c r="A811" s="29" t="s">
        <v>9</v>
      </c>
      <c r="B811" s="30" t="s">
        <v>10</v>
      </c>
      <c r="C811" s="30" t="s">
        <v>22</v>
      </c>
      <c r="D811" s="30" t="s">
        <v>23</v>
      </c>
      <c r="E811" s="30" t="s">
        <v>13</v>
      </c>
      <c r="F811" s="30">
        <v>2022</v>
      </c>
      <c r="G811" s="30">
        <v>6</v>
      </c>
      <c r="H811" s="30">
        <v>8015</v>
      </c>
      <c r="I811" s="31">
        <v>40271</v>
      </c>
      <c r="J811" s="31">
        <f>SUMIFS(H:H, D:D, ExternalData!$D811, E:E, ExternalData!$E811, F:F, ExternalData!$F811, G:G, "&lt;="&amp;ExternalData!$G811)</f>
        <v>55209</v>
      </c>
      <c r="K811" s="32">
        <f>SUMIFS(I:I, D:D, ExternalData!$D811, E:E, ExternalData!$E811, F:F, ExternalData!$F811, G:G, "&lt;="&amp;ExternalData!$G811)</f>
        <v>279069</v>
      </c>
      <c r="L811" s="31">
        <f>ExternalData!$J811 + SUMIFS(H:H, D:D, ExternalData!$D811, E:E, ExternalData!$E811, F:F, ExternalData!$F811-1, G:G, "&gt;"&amp;ExternalData!$G811)</f>
        <v>117313</v>
      </c>
      <c r="M811" s="33">
        <f>ExternalData!$K811 + SUMIFS(I:I, D:D, ExternalData!$D811, E:E, ExternalData!$E811, F:F, ExternalData!$F811-1, G:G, "&gt;"&amp;ExternalData!$G811)</f>
        <v>594461</v>
      </c>
    </row>
    <row r="812" spans="1:13" x14ac:dyDescent="0.25">
      <c r="A812" s="24" t="s">
        <v>9</v>
      </c>
      <c r="B812" s="25" t="s">
        <v>10</v>
      </c>
      <c r="C812" s="25" t="s">
        <v>22</v>
      </c>
      <c r="D812" s="25" t="s">
        <v>23</v>
      </c>
      <c r="E812" s="25" t="s">
        <v>13</v>
      </c>
      <c r="F812" s="25">
        <v>2022</v>
      </c>
      <c r="G812" s="25">
        <v>7</v>
      </c>
      <c r="H812" s="25">
        <v>8554</v>
      </c>
      <c r="I812" s="26">
        <v>43036</v>
      </c>
      <c r="J812" s="26">
        <f>SUMIFS(H:H, D:D, ExternalData!$D812, E:E, ExternalData!$E812, F:F, ExternalData!$F812, G:G, "&lt;="&amp;ExternalData!$G812)</f>
        <v>63763</v>
      </c>
      <c r="K812" s="27">
        <f>SUMIFS(I:I, D:D, ExternalData!$D812, E:E, ExternalData!$E812, F:F, ExternalData!$F812, G:G, "&lt;="&amp;ExternalData!$G812)</f>
        <v>322105</v>
      </c>
      <c r="L812" s="26">
        <f>ExternalData!$J812 + SUMIFS(H:H, D:D, ExternalData!$D812, E:E, ExternalData!$E812, F:F, ExternalData!$F812-1, G:G, "&gt;"&amp;ExternalData!$G812)</f>
        <v>114730</v>
      </c>
      <c r="M812" s="28">
        <f>ExternalData!$K812 + SUMIFS(I:I, D:D, ExternalData!$D812, E:E, ExternalData!$E812, F:F, ExternalData!$F812-1, G:G, "&gt;"&amp;ExternalData!$G812)</f>
        <v>580923</v>
      </c>
    </row>
    <row r="813" spans="1:13" x14ac:dyDescent="0.25">
      <c r="A813" s="29" t="s">
        <v>9</v>
      </c>
      <c r="B813" s="30" t="s">
        <v>10</v>
      </c>
      <c r="C813" s="30" t="s">
        <v>22</v>
      </c>
      <c r="D813" s="30" t="s">
        <v>23</v>
      </c>
      <c r="E813" s="30" t="s">
        <v>13</v>
      </c>
      <c r="F813" s="30">
        <v>2022</v>
      </c>
      <c r="G813" s="30">
        <v>8</v>
      </c>
      <c r="H813" s="30">
        <v>8995</v>
      </c>
      <c r="I813" s="31">
        <v>45206</v>
      </c>
      <c r="J813" s="31">
        <f>SUMIFS(H:H, D:D, ExternalData!$D813, E:E, ExternalData!$E813, F:F, ExternalData!$F813, G:G, "&lt;="&amp;ExternalData!$G813)</f>
        <v>72758</v>
      </c>
      <c r="K813" s="32">
        <f>SUMIFS(I:I, D:D, ExternalData!$D813, E:E, ExternalData!$E813, F:F, ExternalData!$F813, G:G, "&lt;="&amp;ExternalData!$G813)</f>
        <v>367311</v>
      </c>
      <c r="L813" s="31">
        <f>ExternalData!$J813 + SUMIFS(H:H, D:D, ExternalData!$D813, E:E, ExternalData!$E813, F:F, ExternalData!$F813-1, G:G, "&gt;"&amp;ExternalData!$G813)</f>
        <v>114065</v>
      </c>
      <c r="M813" s="33">
        <f>ExternalData!$K813 + SUMIFS(I:I, D:D, ExternalData!$D813, E:E, ExternalData!$E813, F:F, ExternalData!$F813-1, G:G, "&gt;"&amp;ExternalData!$G813)</f>
        <v>577101</v>
      </c>
    </row>
    <row r="814" spans="1:13" x14ac:dyDescent="0.25">
      <c r="A814" s="24" t="s">
        <v>9</v>
      </c>
      <c r="B814" s="25" t="s">
        <v>10</v>
      </c>
      <c r="C814" s="25" t="s">
        <v>22</v>
      </c>
      <c r="D814" s="25" t="s">
        <v>23</v>
      </c>
      <c r="E814" s="25" t="s">
        <v>13</v>
      </c>
      <c r="F814" s="25">
        <v>2022</v>
      </c>
      <c r="G814" s="25">
        <v>9</v>
      </c>
      <c r="H814" s="25">
        <v>9261</v>
      </c>
      <c r="I814" s="26">
        <v>46648</v>
      </c>
      <c r="J814" s="26">
        <f>SUMIFS(H:H, D:D, ExternalData!$D814, E:E, ExternalData!$E814, F:F, ExternalData!$F814, G:G, "&lt;="&amp;ExternalData!$G814)</f>
        <v>82019</v>
      </c>
      <c r="K814" s="27">
        <f>SUMIFS(I:I, D:D, ExternalData!$D814, E:E, ExternalData!$E814, F:F, ExternalData!$F814, G:G, "&lt;="&amp;ExternalData!$G814)</f>
        <v>413959</v>
      </c>
      <c r="L814" s="26">
        <f>ExternalData!$J814 + SUMIFS(H:H, D:D, ExternalData!$D814, E:E, ExternalData!$E814, F:F, ExternalData!$F814-1, G:G, "&gt;"&amp;ExternalData!$G814)</f>
        <v>112588</v>
      </c>
      <c r="M814" s="28">
        <f>ExternalData!$K814 + SUMIFS(I:I, D:D, ExternalData!$D814, E:E, ExternalData!$E814, F:F, ExternalData!$F814-1, G:G, "&gt;"&amp;ExternalData!$G814)</f>
        <v>569009</v>
      </c>
    </row>
    <row r="815" spans="1:13" x14ac:dyDescent="0.25">
      <c r="A815" s="29" t="s">
        <v>9</v>
      </c>
      <c r="B815" s="30" t="s">
        <v>10</v>
      </c>
      <c r="C815" s="30" t="s">
        <v>22</v>
      </c>
      <c r="D815" s="30" t="s">
        <v>23</v>
      </c>
      <c r="E815" s="30" t="s">
        <v>13</v>
      </c>
      <c r="F815" s="30">
        <v>2022</v>
      </c>
      <c r="G815" s="30">
        <v>10</v>
      </c>
      <c r="H815" s="30">
        <v>8449</v>
      </c>
      <c r="I815" s="31">
        <v>42455</v>
      </c>
      <c r="J815" s="31">
        <f>SUMIFS(H:H, D:D, ExternalData!$D815, E:E, ExternalData!$E815, F:F, ExternalData!$F815, G:G, "&lt;="&amp;ExternalData!$G815)</f>
        <v>90468</v>
      </c>
      <c r="K815" s="32">
        <f>SUMIFS(I:I, D:D, ExternalData!$D815, E:E, ExternalData!$E815, F:F, ExternalData!$F815, G:G, "&lt;="&amp;ExternalData!$G815)</f>
        <v>456414</v>
      </c>
      <c r="L815" s="31">
        <f>ExternalData!$J815 + SUMIFS(H:H, D:D, ExternalData!$D815, E:E, ExternalData!$E815, F:F, ExternalData!$F815-1, G:G, "&gt;"&amp;ExternalData!$G815)</f>
        <v>110754</v>
      </c>
      <c r="M815" s="33">
        <f>ExternalData!$K815 + SUMIFS(I:I, D:D, ExternalData!$D815, E:E, ExternalData!$E815, F:F, ExternalData!$F815-1, G:G, "&gt;"&amp;ExternalData!$G815)</f>
        <v>559356</v>
      </c>
    </row>
    <row r="816" spans="1:13" x14ac:dyDescent="0.25">
      <c r="A816" s="24" t="s">
        <v>9</v>
      </c>
      <c r="B816" s="25" t="s">
        <v>10</v>
      </c>
      <c r="C816" s="25" t="s">
        <v>22</v>
      </c>
      <c r="D816" s="25" t="s">
        <v>23</v>
      </c>
      <c r="E816" s="25" t="s">
        <v>13</v>
      </c>
      <c r="F816" s="25">
        <v>2022</v>
      </c>
      <c r="G816" s="25">
        <v>11</v>
      </c>
      <c r="H816" s="25">
        <v>8246</v>
      </c>
      <c r="I816" s="26">
        <v>41601</v>
      </c>
      <c r="J816" s="26">
        <f>SUMIFS(H:H, D:D, ExternalData!$D816, E:E, ExternalData!$E816, F:F, ExternalData!$F816, G:G, "&lt;="&amp;ExternalData!$G816)</f>
        <v>98714</v>
      </c>
      <c r="K816" s="27">
        <f>SUMIFS(I:I, D:D, ExternalData!$D816, E:E, ExternalData!$E816, F:F, ExternalData!$F816, G:G, "&lt;="&amp;ExternalData!$G816)</f>
        <v>498015</v>
      </c>
      <c r="L816" s="26">
        <f>ExternalData!$J816 + SUMIFS(H:H, D:D, ExternalData!$D816, E:E, ExternalData!$E816, F:F, ExternalData!$F816-1, G:G, "&gt;"&amp;ExternalData!$G816)</f>
        <v>109221</v>
      </c>
      <c r="M816" s="28">
        <f>ExternalData!$K816 + SUMIFS(I:I, D:D, ExternalData!$D816, E:E, ExternalData!$E816, F:F, ExternalData!$F816-1, G:G, "&gt;"&amp;ExternalData!$G816)</f>
        <v>551460</v>
      </c>
    </row>
    <row r="817" spans="1:13" x14ac:dyDescent="0.25">
      <c r="A817" s="29" t="s">
        <v>9</v>
      </c>
      <c r="B817" s="30" t="s">
        <v>10</v>
      </c>
      <c r="C817" s="30" t="s">
        <v>22</v>
      </c>
      <c r="D817" s="30" t="s">
        <v>23</v>
      </c>
      <c r="E817" s="30" t="s">
        <v>13</v>
      </c>
      <c r="F817" s="30">
        <v>2022</v>
      </c>
      <c r="G817" s="30">
        <v>12</v>
      </c>
      <c r="H817" s="30">
        <v>8260</v>
      </c>
      <c r="I817" s="31">
        <v>44772</v>
      </c>
      <c r="J817" s="31">
        <f>SUMIFS(H:H, D:D, ExternalData!$D817, E:E, ExternalData!$E817, F:F, ExternalData!$F817, G:G, "&lt;="&amp;ExternalData!$G817)</f>
        <v>106974</v>
      </c>
      <c r="K817" s="32">
        <f>SUMIFS(I:I, D:D, ExternalData!$D817, E:E, ExternalData!$E817, F:F, ExternalData!$F817, G:G, "&lt;="&amp;ExternalData!$G817)</f>
        <v>542787</v>
      </c>
      <c r="L817" s="31">
        <f>ExternalData!$J817 + SUMIFS(H:H, D:D, ExternalData!$D817, E:E, ExternalData!$E817, F:F, ExternalData!$F817-1, G:G, "&gt;"&amp;ExternalData!$G817)</f>
        <v>106974</v>
      </c>
      <c r="M817" s="33">
        <f>ExternalData!$K817 + SUMIFS(I:I, D:D, ExternalData!$D817, E:E, ExternalData!$E817, F:F, ExternalData!$F817-1, G:G, "&gt;"&amp;ExternalData!$G817)</f>
        <v>542787</v>
      </c>
    </row>
    <row r="818" spans="1:13" x14ac:dyDescent="0.25">
      <c r="A818" s="24" t="s">
        <v>9</v>
      </c>
      <c r="B818" s="25" t="s">
        <v>10</v>
      </c>
      <c r="C818" s="25" t="s">
        <v>22</v>
      </c>
      <c r="D818" s="25" t="s">
        <v>23</v>
      </c>
      <c r="E818" s="25" t="s">
        <v>13</v>
      </c>
      <c r="F818" s="25">
        <v>2023</v>
      </c>
      <c r="G818" s="25">
        <v>1</v>
      </c>
      <c r="H818" s="25">
        <v>8134</v>
      </c>
      <c r="I818" s="26">
        <v>48580</v>
      </c>
      <c r="J818" s="26">
        <f>SUMIFS(H:H, D:D, ExternalData!$D818, E:E, ExternalData!$E818, F:F, ExternalData!$F818, G:G, "&lt;="&amp;ExternalData!$G818)</f>
        <v>8134</v>
      </c>
      <c r="K818" s="27">
        <f>SUMIFS(I:I, D:D, ExternalData!$D818, E:E, ExternalData!$E818, F:F, ExternalData!$F818, G:G, "&lt;="&amp;ExternalData!$G818)</f>
        <v>48580</v>
      </c>
      <c r="L818" s="26">
        <f>ExternalData!$J818 + SUMIFS(H:H, D:D, ExternalData!$D818, E:E, ExternalData!$E818, F:F, ExternalData!$F818-1, G:G, "&gt;"&amp;ExternalData!$G818)</f>
        <v>104720</v>
      </c>
      <c r="M818" s="28">
        <f>ExternalData!$K818 + SUMIFS(I:I, D:D, ExternalData!$D818, E:E, ExternalData!$E818, F:F, ExternalData!$F818-1, G:G, "&gt;"&amp;ExternalData!$G818)</f>
        <v>538643</v>
      </c>
    </row>
    <row r="819" spans="1:13" x14ac:dyDescent="0.25">
      <c r="A819" s="29" t="s">
        <v>9</v>
      </c>
      <c r="B819" s="30" t="s">
        <v>10</v>
      </c>
      <c r="C819" s="30" t="s">
        <v>22</v>
      </c>
      <c r="D819" s="30" t="s">
        <v>23</v>
      </c>
      <c r="E819" s="30" t="s">
        <v>13</v>
      </c>
      <c r="F819" s="30">
        <v>2023</v>
      </c>
      <c r="G819" s="30">
        <v>2</v>
      </c>
      <c r="H819" s="30">
        <v>7112</v>
      </c>
      <c r="I819" s="31">
        <v>42644</v>
      </c>
      <c r="J819" s="31">
        <f>SUMIFS(H:H, D:D, ExternalData!$D819, E:E, ExternalData!$E819, F:F, ExternalData!$F819, G:G, "&lt;="&amp;ExternalData!$G819)</f>
        <v>15246</v>
      </c>
      <c r="K819" s="32">
        <f>SUMIFS(I:I, D:D, ExternalData!$D819, E:E, ExternalData!$E819, F:F, ExternalData!$F819, G:G, "&lt;="&amp;ExternalData!$G819)</f>
        <v>91224</v>
      </c>
      <c r="L819" s="31">
        <f>ExternalData!$J819 + SUMIFS(H:H, D:D, ExternalData!$D819, E:E, ExternalData!$E819, F:F, ExternalData!$F819-1, G:G, "&gt;"&amp;ExternalData!$G819)</f>
        <v>103194</v>
      </c>
      <c r="M819" s="33">
        <f>ExternalData!$K819 + SUMIFS(I:I, D:D, ExternalData!$D819, E:E, ExternalData!$E819, F:F, ExternalData!$F819-1, G:G, "&gt;"&amp;ExternalData!$G819)</f>
        <v>537516</v>
      </c>
    </row>
    <row r="820" spans="1:13" x14ac:dyDescent="0.25">
      <c r="A820" s="24" t="s">
        <v>9</v>
      </c>
      <c r="B820" s="25" t="s">
        <v>10</v>
      </c>
      <c r="C820" s="25" t="s">
        <v>22</v>
      </c>
      <c r="D820" s="25" t="s">
        <v>23</v>
      </c>
      <c r="E820" s="25" t="s">
        <v>13</v>
      </c>
      <c r="F820" s="25">
        <v>2023</v>
      </c>
      <c r="G820" s="25">
        <v>3</v>
      </c>
      <c r="H820" s="25">
        <v>7189</v>
      </c>
      <c r="I820" s="26">
        <v>43120</v>
      </c>
      <c r="J820" s="26">
        <f>SUMIFS(H:H, D:D, ExternalData!$D820, E:E, ExternalData!$E820, F:F, ExternalData!$F820, G:G, "&lt;="&amp;ExternalData!$G820)</f>
        <v>22435</v>
      </c>
      <c r="K820" s="27">
        <f>SUMIFS(I:I, D:D, ExternalData!$D820, E:E, ExternalData!$E820, F:F, ExternalData!$F820, G:G, "&lt;="&amp;ExternalData!$G820)</f>
        <v>134344</v>
      </c>
      <c r="L820" s="26">
        <f>ExternalData!$J820 + SUMIFS(H:H, D:D, ExternalData!$D820, E:E, ExternalData!$E820, F:F, ExternalData!$F820-1, G:G, "&gt;"&amp;ExternalData!$G820)</f>
        <v>100450</v>
      </c>
      <c r="M820" s="28">
        <f>ExternalData!$K820 + SUMIFS(I:I, D:D, ExternalData!$D820, E:E, ExternalData!$E820, F:F, ExternalData!$F820-1, G:G, "&gt;"&amp;ExternalData!$G820)</f>
        <v>530201</v>
      </c>
    </row>
    <row r="821" spans="1:13" x14ac:dyDescent="0.25">
      <c r="A821" s="29" t="s">
        <v>9</v>
      </c>
      <c r="B821" s="30" t="s">
        <v>10</v>
      </c>
      <c r="C821" s="30" t="s">
        <v>22</v>
      </c>
      <c r="D821" s="30" t="s">
        <v>23</v>
      </c>
      <c r="E821" s="30" t="s">
        <v>14</v>
      </c>
      <c r="F821" s="30">
        <v>2018</v>
      </c>
      <c r="G821" s="30">
        <v>1</v>
      </c>
      <c r="H821" s="30">
        <v>7588</v>
      </c>
      <c r="I821" s="31">
        <v>38150</v>
      </c>
      <c r="J821" s="31">
        <f>SUMIFS(H:H, D:D, ExternalData!$D821, E:E, ExternalData!$E821, F:F, ExternalData!$F821, G:G, "&lt;="&amp;ExternalData!$G821)</f>
        <v>7588</v>
      </c>
      <c r="K821" s="32">
        <f>SUMIFS(I:I, D:D, ExternalData!$D821, E:E, ExternalData!$E821, F:F, ExternalData!$F821, G:G, "&lt;="&amp;ExternalData!$G821)</f>
        <v>38150</v>
      </c>
      <c r="L821" s="31">
        <f>ExternalData!$J821 + SUMIFS(H:H, D:D, ExternalData!$D821, E:E, ExternalData!$E821, F:F, ExternalData!$F821-1, G:G, "&gt;"&amp;ExternalData!$G821)</f>
        <v>7588</v>
      </c>
      <c r="M821" s="33">
        <f>ExternalData!$K821 + SUMIFS(I:I, D:D, ExternalData!$D821, E:E, ExternalData!$E821, F:F, ExternalData!$F821-1, G:G, "&gt;"&amp;ExternalData!$G821)</f>
        <v>38150</v>
      </c>
    </row>
    <row r="822" spans="1:13" x14ac:dyDescent="0.25">
      <c r="A822" s="24" t="s">
        <v>9</v>
      </c>
      <c r="B822" s="25" t="s">
        <v>10</v>
      </c>
      <c r="C822" s="25" t="s">
        <v>22</v>
      </c>
      <c r="D822" s="25" t="s">
        <v>23</v>
      </c>
      <c r="E822" s="25" t="s">
        <v>14</v>
      </c>
      <c r="F822" s="25">
        <v>2018</v>
      </c>
      <c r="G822" s="25">
        <v>2</v>
      </c>
      <c r="H822" s="25">
        <v>7798</v>
      </c>
      <c r="I822" s="26">
        <v>39256</v>
      </c>
      <c r="J822" s="26">
        <f>SUMIFS(H:H, D:D, ExternalData!$D822, E:E, ExternalData!$E822, F:F, ExternalData!$F822, G:G, "&lt;="&amp;ExternalData!$G822)</f>
        <v>15386</v>
      </c>
      <c r="K822" s="27">
        <f>SUMIFS(I:I, D:D, ExternalData!$D822, E:E, ExternalData!$E822, F:F, ExternalData!$F822, G:G, "&lt;="&amp;ExternalData!$G822)</f>
        <v>77406</v>
      </c>
      <c r="L822" s="26">
        <f>ExternalData!$J822 + SUMIFS(H:H, D:D, ExternalData!$D822, E:E, ExternalData!$E822, F:F, ExternalData!$F822-1, G:G, "&gt;"&amp;ExternalData!$G822)</f>
        <v>15386</v>
      </c>
      <c r="M822" s="28">
        <f>ExternalData!$K822 + SUMIFS(I:I, D:D, ExternalData!$D822, E:E, ExternalData!$E822, F:F, ExternalData!$F822-1, G:G, "&gt;"&amp;ExternalData!$G822)</f>
        <v>77406</v>
      </c>
    </row>
    <row r="823" spans="1:13" x14ac:dyDescent="0.25">
      <c r="A823" s="29" t="s">
        <v>9</v>
      </c>
      <c r="B823" s="30" t="s">
        <v>10</v>
      </c>
      <c r="C823" s="30" t="s">
        <v>22</v>
      </c>
      <c r="D823" s="30" t="s">
        <v>23</v>
      </c>
      <c r="E823" s="30" t="s">
        <v>14</v>
      </c>
      <c r="F823" s="30">
        <v>2018</v>
      </c>
      <c r="G823" s="30">
        <v>3</v>
      </c>
      <c r="H823" s="30">
        <v>7994</v>
      </c>
      <c r="I823" s="31">
        <v>40607</v>
      </c>
      <c r="J823" s="31">
        <f>SUMIFS(H:H, D:D, ExternalData!$D823, E:E, ExternalData!$E823, F:F, ExternalData!$F823, G:G, "&lt;="&amp;ExternalData!$G823)</f>
        <v>23380</v>
      </c>
      <c r="K823" s="32">
        <f>SUMIFS(I:I, D:D, ExternalData!$D823, E:E, ExternalData!$E823, F:F, ExternalData!$F823, G:G, "&lt;="&amp;ExternalData!$G823)</f>
        <v>118013</v>
      </c>
      <c r="L823" s="31">
        <f>ExternalData!$J823 + SUMIFS(H:H, D:D, ExternalData!$D823, E:E, ExternalData!$E823, F:F, ExternalData!$F823-1, G:G, "&gt;"&amp;ExternalData!$G823)</f>
        <v>23380</v>
      </c>
      <c r="M823" s="33">
        <f>ExternalData!$K823 + SUMIFS(I:I, D:D, ExternalData!$D823, E:E, ExternalData!$E823, F:F, ExternalData!$F823-1, G:G, "&gt;"&amp;ExternalData!$G823)</f>
        <v>118013</v>
      </c>
    </row>
    <row r="824" spans="1:13" x14ac:dyDescent="0.25">
      <c r="A824" s="24" t="s">
        <v>9</v>
      </c>
      <c r="B824" s="25" t="s">
        <v>10</v>
      </c>
      <c r="C824" s="25" t="s">
        <v>22</v>
      </c>
      <c r="D824" s="25" t="s">
        <v>23</v>
      </c>
      <c r="E824" s="25" t="s">
        <v>14</v>
      </c>
      <c r="F824" s="25">
        <v>2018</v>
      </c>
      <c r="G824" s="25">
        <v>4</v>
      </c>
      <c r="H824" s="25">
        <v>6839</v>
      </c>
      <c r="I824" s="26">
        <v>34489</v>
      </c>
      <c r="J824" s="26">
        <f>SUMIFS(H:H, D:D, ExternalData!$D824, E:E, ExternalData!$E824, F:F, ExternalData!$F824, G:G, "&lt;="&amp;ExternalData!$G824)</f>
        <v>30219</v>
      </c>
      <c r="K824" s="27">
        <f>SUMIFS(I:I, D:D, ExternalData!$D824, E:E, ExternalData!$E824, F:F, ExternalData!$F824, G:G, "&lt;="&amp;ExternalData!$G824)</f>
        <v>152502</v>
      </c>
      <c r="L824" s="26">
        <f>ExternalData!$J824 + SUMIFS(H:H, D:D, ExternalData!$D824, E:E, ExternalData!$E824, F:F, ExternalData!$F824-1, G:G, "&gt;"&amp;ExternalData!$G824)</f>
        <v>30219</v>
      </c>
      <c r="M824" s="28">
        <f>ExternalData!$K824 + SUMIFS(I:I, D:D, ExternalData!$D824, E:E, ExternalData!$E824, F:F, ExternalData!$F824-1, G:G, "&gt;"&amp;ExternalData!$G824)</f>
        <v>152502</v>
      </c>
    </row>
    <row r="825" spans="1:13" x14ac:dyDescent="0.25">
      <c r="A825" s="29" t="s">
        <v>9</v>
      </c>
      <c r="B825" s="30" t="s">
        <v>10</v>
      </c>
      <c r="C825" s="30" t="s">
        <v>22</v>
      </c>
      <c r="D825" s="30" t="s">
        <v>23</v>
      </c>
      <c r="E825" s="30" t="s">
        <v>14</v>
      </c>
      <c r="F825" s="30">
        <v>2018</v>
      </c>
      <c r="G825" s="30">
        <v>5</v>
      </c>
      <c r="H825" s="30">
        <v>9016</v>
      </c>
      <c r="I825" s="31">
        <v>45507</v>
      </c>
      <c r="J825" s="31">
        <f>SUMIFS(H:H, D:D, ExternalData!$D825, E:E, ExternalData!$E825, F:F, ExternalData!$F825, G:G, "&lt;="&amp;ExternalData!$G825)</f>
        <v>39235</v>
      </c>
      <c r="K825" s="32">
        <f>SUMIFS(I:I, D:D, ExternalData!$D825, E:E, ExternalData!$E825, F:F, ExternalData!$F825, G:G, "&lt;="&amp;ExternalData!$G825)</f>
        <v>198009</v>
      </c>
      <c r="L825" s="31">
        <f>ExternalData!$J825 + SUMIFS(H:H, D:D, ExternalData!$D825, E:E, ExternalData!$E825, F:F, ExternalData!$F825-1, G:G, "&gt;"&amp;ExternalData!$G825)</f>
        <v>39235</v>
      </c>
      <c r="M825" s="33">
        <f>ExternalData!$K825 + SUMIFS(I:I, D:D, ExternalData!$D825, E:E, ExternalData!$E825, F:F, ExternalData!$F825-1, G:G, "&gt;"&amp;ExternalData!$G825)</f>
        <v>198009</v>
      </c>
    </row>
    <row r="826" spans="1:13" x14ac:dyDescent="0.25">
      <c r="A826" s="24" t="s">
        <v>9</v>
      </c>
      <c r="B826" s="25" t="s">
        <v>10</v>
      </c>
      <c r="C826" s="25" t="s">
        <v>22</v>
      </c>
      <c r="D826" s="25" t="s">
        <v>23</v>
      </c>
      <c r="E826" s="25" t="s">
        <v>14</v>
      </c>
      <c r="F826" s="25">
        <v>2018</v>
      </c>
      <c r="G826" s="25">
        <v>6</v>
      </c>
      <c r="H826" s="25">
        <v>7826</v>
      </c>
      <c r="I826" s="26">
        <v>39746</v>
      </c>
      <c r="J826" s="26">
        <f>SUMIFS(H:H, D:D, ExternalData!$D826, E:E, ExternalData!$E826, F:F, ExternalData!$F826, G:G, "&lt;="&amp;ExternalData!$G826)</f>
        <v>47061</v>
      </c>
      <c r="K826" s="27">
        <f>SUMIFS(I:I, D:D, ExternalData!$D826, E:E, ExternalData!$E826, F:F, ExternalData!$F826, G:G, "&lt;="&amp;ExternalData!$G826)</f>
        <v>237755</v>
      </c>
      <c r="L826" s="26">
        <f>ExternalData!$J826 + SUMIFS(H:H, D:D, ExternalData!$D826, E:E, ExternalData!$E826, F:F, ExternalData!$F826-1, G:G, "&gt;"&amp;ExternalData!$G826)</f>
        <v>47061</v>
      </c>
      <c r="M826" s="28">
        <f>ExternalData!$K826 + SUMIFS(I:I, D:D, ExternalData!$D826, E:E, ExternalData!$E826, F:F, ExternalData!$F826-1, G:G, "&gt;"&amp;ExternalData!$G826)</f>
        <v>237755</v>
      </c>
    </row>
    <row r="827" spans="1:13" x14ac:dyDescent="0.25">
      <c r="A827" s="29" t="s">
        <v>9</v>
      </c>
      <c r="B827" s="30" t="s">
        <v>10</v>
      </c>
      <c r="C827" s="30" t="s">
        <v>22</v>
      </c>
      <c r="D827" s="30" t="s">
        <v>23</v>
      </c>
      <c r="E827" s="30" t="s">
        <v>14</v>
      </c>
      <c r="F827" s="30">
        <v>2018</v>
      </c>
      <c r="G827" s="30">
        <v>7</v>
      </c>
      <c r="H827" s="30">
        <v>7364</v>
      </c>
      <c r="I827" s="31">
        <v>37275</v>
      </c>
      <c r="J827" s="31">
        <f>SUMIFS(H:H, D:D, ExternalData!$D827, E:E, ExternalData!$E827, F:F, ExternalData!$F827, G:G, "&lt;="&amp;ExternalData!$G827)</f>
        <v>54425</v>
      </c>
      <c r="K827" s="32">
        <f>SUMIFS(I:I, D:D, ExternalData!$D827, E:E, ExternalData!$E827, F:F, ExternalData!$F827, G:G, "&lt;="&amp;ExternalData!$G827)</f>
        <v>275030</v>
      </c>
      <c r="L827" s="31">
        <f>ExternalData!$J827 + SUMIFS(H:H, D:D, ExternalData!$D827, E:E, ExternalData!$E827, F:F, ExternalData!$F827-1, G:G, "&gt;"&amp;ExternalData!$G827)</f>
        <v>54425</v>
      </c>
      <c r="M827" s="33">
        <f>ExternalData!$K827 + SUMIFS(I:I, D:D, ExternalData!$D827, E:E, ExternalData!$E827, F:F, ExternalData!$F827-1, G:G, "&gt;"&amp;ExternalData!$G827)</f>
        <v>275030</v>
      </c>
    </row>
    <row r="828" spans="1:13" x14ac:dyDescent="0.25">
      <c r="A828" s="24" t="s">
        <v>9</v>
      </c>
      <c r="B828" s="25" t="s">
        <v>10</v>
      </c>
      <c r="C828" s="25" t="s">
        <v>22</v>
      </c>
      <c r="D828" s="25" t="s">
        <v>23</v>
      </c>
      <c r="E828" s="25" t="s">
        <v>14</v>
      </c>
      <c r="F828" s="25">
        <v>2018</v>
      </c>
      <c r="G828" s="25">
        <v>8</v>
      </c>
      <c r="H828" s="25">
        <v>8687</v>
      </c>
      <c r="I828" s="26">
        <v>43694</v>
      </c>
      <c r="J828" s="26">
        <f>SUMIFS(H:H, D:D, ExternalData!$D828, E:E, ExternalData!$E828, F:F, ExternalData!$F828, G:G, "&lt;="&amp;ExternalData!$G828)</f>
        <v>63112</v>
      </c>
      <c r="K828" s="27">
        <f>SUMIFS(I:I, D:D, ExternalData!$D828, E:E, ExternalData!$E828, F:F, ExternalData!$F828, G:G, "&lt;="&amp;ExternalData!$G828)</f>
        <v>318724</v>
      </c>
      <c r="L828" s="26">
        <f>ExternalData!$J828 + SUMIFS(H:H, D:D, ExternalData!$D828, E:E, ExternalData!$E828, F:F, ExternalData!$F828-1, G:G, "&gt;"&amp;ExternalData!$G828)</f>
        <v>63112</v>
      </c>
      <c r="M828" s="28">
        <f>ExternalData!$K828 + SUMIFS(I:I, D:D, ExternalData!$D828, E:E, ExternalData!$E828, F:F, ExternalData!$F828-1, G:G, "&gt;"&amp;ExternalData!$G828)</f>
        <v>318724</v>
      </c>
    </row>
    <row r="829" spans="1:13" x14ac:dyDescent="0.25">
      <c r="A829" s="29" t="s">
        <v>9</v>
      </c>
      <c r="B829" s="30" t="s">
        <v>10</v>
      </c>
      <c r="C829" s="30" t="s">
        <v>22</v>
      </c>
      <c r="D829" s="30" t="s">
        <v>23</v>
      </c>
      <c r="E829" s="30" t="s">
        <v>14</v>
      </c>
      <c r="F829" s="30">
        <v>2018</v>
      </c>
      <c r="G829" s="30">
        <v>9</v>
      </c>
      <c r="H829" s="30">
        <v>7931</v>
      </c>
      <c r="I829" s="31">
        <v>40047</v>
      </c>
      <c r="J829" s="31">
        <f>SUMIFS(H:H, D:D, ExternalData!$D829, E:E, ExternalData!$E829, F:F, ExternalData!$F829, G:G, "&lt;="&amp;ExternalData!$G829)</f>
        <v>71043</v>
      </c>
      <c r="K829" s="32">
        <f>SUMIFS(I:I, D:D, ExternalData!$D829, E:E, ExternalData!$E829, F:F, ExternalData!$F829, G:G, "&lt;="&amp;ExternalData!$G829)</f>
        <v>358771</v>
      </c>
      <c r="L829" s="31">
        <f>ExternalData!$J829 + SUMIFS(H:H, D:D, ExternalData!$D829, E:E, ExternalData!$E829, F:F, ExternalData!$F829-1, G:G, "&gt;"&amp;ExternalData!$G829)</f>
        <v>71043</v>
      </c>
      <c r="M829" s="33">
        <f>ExternalData!$K829 + SUMIFS(I:I, D:D, ExternalData!$D829, E:E, ExternalData!$E829, F:F, ExternalData!$F829-1, G:G, "&gt;"&amp;ExternalData!$G829)</f>
        <v>358771</v>
      </c>
    </row>
    <row r="830" spans="1:13" x14ac:dyDescent="0.25">
      <c r="A830" s="24" t="s">
        <v>9</v>
      </c>
      <c r="B830" s="25" t="s">
        <v>10</v>
      </c>
      <c r="C830" s="25" t="s">
        <v>22</v>
      </c>
      <c r="D830" s="25" t="s">
        <v>23</v>
      </c>
      <c r="E830" s="25" t="s">
        <v>14</v>
      </c>
      <c r="F830" s="25">
        <v>2018</v>
      </c>
      <c r="G830" s="25">
        <v>10</v>
      </c>
      <c r="H830" s="25">
        <v>7644</v>
      </c>
      <c r="I830" s="26">
        <v>38612</v>
      </c>
      <c r="J830" s="26">
        <f>SUMIFS(H:H, D:D, ExternalData!$D830, E:E, ExternalData!$E830, F:F, ExternalData!$F830, G:G, "&lt;="&amp;ExternalData!$G830)</f>
        <v>78687</v>
      </c>
      <c r="K830" s="27">
        <f>SUMIFS(I:I, D:D, ExternalData!$D830, E:E, ExternalData!$E830, F:F, ExternalData!$F830, G:G, "&lt;="&amp;ExternalData!$G830)</f>
        <v>397383</v>
      </c>
      <c r="L830" s="26">
        <f>ExternalData!$J830 + SUMIFS(H:H, D:D, ExternalData!$D830, E:E, ExternalData!$E830, F:F, ExternalData!$F830-1, G:G, "&gt;"&amp;ExternalData!$G830)</f>
        <v>78687</v>
      </c>
      <c r="M830" s="28">
        <f>ExternalData!$K830 + SUMIFS(I:I, D:D, ExternalData!$D830, E:E, ExternalData!$E830, F:F, ExternalData!$F830-1, G:G, "&gt;"&amp;ExternalData!$G830)</f>
        <v>397383</v>
      </c>
    </row>
    <row r="831" spans="1:13" x14ac:dyDescent="0.25">
      <c r="A831" s="29" t="s">
        <v>9</v>
      </c>
      <c r="B831" s="30" t="s">
        <v>10</v>
      </c>
      <c r="C831" s="30" t="s">
        <v>22</v>
      </c>
      <c r="D831" s="30" t="s">
        <v>23</v>
      </c>
      <c r="E831" s="30" t="s">
        <v>14</v>
      </c>
      <c r="F831" s="30">
        <v>2018</v>
      </c>
      <c r="G831" s="30">
        <v>11</v>
      </c>
      <c r="H831" s="30">
        <v>6930</v>
      </c>
      <c r="I831" s="31">
        <v>34902</v>
      </c>
      <c r="J831" s="31">
        <f>SUMIFS(H:H, D:D, ExternalData!$D831, E:E, ExternalData!$E831, F:F, ExternalData!$F831, G:G, "&lt;="&amp;ExternalData!$G831)</f>
        <v>85617</v>
      </c>
      <c r="K831" s="32">
        <f>SUMIFS(I:I, D:D, ExternalData!$D831, E:E, ExternalData!$E831, F:F, ExternalData!$F831, G:G, "&lt;="&amp;ExternalData!$G831)</f>
        <v>432285</v>
      </c>
      <c r="L831" s="31">
        <f>ExternalData!$J831 + SUMIFS(H:H, D:D, ExternalData!$D831, E:E, ExternalData!$E831, F:F, ExternalData!$F831-1, G:G, "&gt;"&amp;ExternalData!$G831)</f>
        <v>85617</v>
      </c>
      <c r="M831" s="33">
        <f>ExternalData!$K831 + SUMIFS(I:I, D:D, ExternalData!$D831, E:E, ExternalData!$E831, F:F, ExternalData!$F831-1, G:G, "&gt;"&amp;ExternalData!$G831)</f>
        <v>432285</v>
      </c>
    </row>
    <row r="832" spans="1:13" x14ac:dyDescent="0.25">
      <c r="A832" s="24" t="s">
        <v>9</v>
      </c>
      <c r="B832" s="25" t="s">
        <v>10</v>
      </c>
      <c r="C832" s="25" t="s">
        <v>22</v>
      </c>
      <c r="D832" s="25" t="s">
        <v>23</v>
      </c>
      <c r="E832" s="25" t="s">
        <v>14</v>
      </c>
      <c r="F832" s="25">
        <v>2018</v>
      </c>
      <c r="G832" s="25">
        <v>12</v>
      </c>
      <c r="H832" s="25">
        <v>8232</v>
      </c>
      <c r="I832" s="26">
        <v>41524</v>
      </c>
      <c r="J832" s="26">
        <f>SUMIFS(H:H, D:D, ExternalData!$D832, E:E, ExternalData!$E832, F:F, ExternalData!$F832, G:G, "&lt;="&amp;ExternalData!$G832)</f>
        <v>93849</v>
      </c>
      <c r="K832" s="27">
        <f>SUMIFS(I:I, D:D, ExternalData!$D832, E:E, ExternalData!$E832, F:F, ExternalData!$F832, G:G, "&lt;="&amp;ExternalData!$G832)</f>
        <v>473809</v>
      </c>
      <c r="L832" s="26">
        <f>ExternalData!$J832 + SUMIFS(H:H, D:D, ExternalData!$D832, E:E, ExternalData!$E832, F:F, ExternalData!$F832-1, G:G, "&gt;"&amp;ExternalData!$G832)</f>
        <v>93849</v>
      </c>
      <c r="M832" s="28">
        <f>ExternalData!$K832 + SUMIFS(I:I, D:D, ExternalData!$D832, E:E, ExternalData!$E832, F:F, ExternalData!$F832-1, G:G, "&gt;"&amp;ExternalData!$G832)</f>
        <v>473809</v>
      </c>
    </row>
    <row r="833" spans="1:13" x14ac:dyDescent="0.25">
      <c r="A833" s="29" t="s">
        <v>9</v>
      </c>
      <c r="B833" s="30" t="s">
        <v>10</v>
      </c>
      <c r="C833" s="30" t="s">
        <v>22</v>
      </c>
      <c r="D833" s="30" t="s">
        <v>23</v>
      </c>
      <c r="E833" s="30" t="s">
        <v>14</v>
      </c>
      <c r="F833" s="30">
        <v>2019</v>
      </c>
      <c r="G833" s="30">
        <v>1</v>
      </c>
      <c r="H833" s="30">
        <v>7931</v>
      </c>
      <c r="I833" s="31">
        <v>40082</v>
      </c>
      <c r="J833" s="31">
        <f>SUMIFS(H:H, D:D, ExternalData!$D833, E:E, ExternalData!$E833, F:F, ExternalData!$F833, G:G, "&lt;="&amp;ExternalData!$G833)</f>
        <v>7931</v>
      </c>
      <c r="K833" s="32">
        <f>SUMIFS(I:I, D:D, ExternalData!$D833, E:E, ExternalData!$E833, F:F, ExternalData!$F833, G:G, "&lt;="&amp;ExternalData!$G833)</f>
        <v>40082</v>
      </c>
      <c r="L833" s="31">
        <f>ExternalData!$J833 + SUMIFS(H:H, D:D, ExternalData!$D833, E:E, ExternalData!$E833, F:F, ExternalData!$F833-1, G:G, "&gt;"&amp;ExternalData!$G833)</f>
        <v>94192</v>
      </c>
      <c r="M833" s="33">
        <f>ExternalData!$K833 + SUMIFS(I:I, D:D, ExternalData!$D833, E:E, ExternalData!$E833, F:F, ExternalData!$F833-1, G:G, "&gt;"&amp;ExternalData!$G833)</f>
        <v>475741</v>
      </c>
    </row>
    <row r="834" spans="1:13" x14ac:dyDescent="0.25">
      <c r="A834" s="24" t="s">
        <v>9</v>
      </c>
      <c r="B834" s="25" t="s">
        <v>10</v>
      </c>
      <c r="C834" s="25" t="s">
        <v>22</v>
      </c>
      <c r="D834" s="25" t="s">
        <v>23</v>
      </c>
      <c r="E834" s="25" t="s">
        <v>14</v>
      </c>
      <c r="F834" s="25">
        <v>2019</v>
      </c>
      <c r="G834" s="25">
        <v>2</v>
      </c>
      <c r="H834" s="25">
        <v>6881</v>
      </c>
      <c r="I834" s="26">
        <v>34510</v>
      </c>
      <c r="J834" s="26">
        <f>SUMIFS(H:H, D:D, ExternalData!$D834, E:E, ExternalData!$E834, F:F, ExternalData!$F834, G:G, "&lt;="&amp;ExternalData!$G834)</f>
        <v>14812</v>
      </c>
      <c r="K834" s="27">
        <f>SUMIFS(I:I, D:D, ExternalData!$D834, E:E, ExternalData!$E834, F:F, ExternalData!$F834, G:G, "&lt;="&amp;ExternalData!$G834)</f>
        <v>74592</v>
      </c>
      <c r="L834" s="26">
        <f>ExternalData!$J834 + SUMIFS(H:H, D:D, ExternalData!$D834, E:E, ExternalData!$E834, F:F, ExternalData!$F834-1, G:G, "&gt;"&amp;ExternalData!$G834)</f>
        <v>93275</v>
      </c>
      <c r="M834" s="28">
        <f>ExternalData!$K834 + SUMIFS(I:I, D:D, ExternalData!$D834, E:E, ExternalData!$E834, F:F, ExternalData!$F834-1, G:G, "&gt;"&amp;ExternalData!$G834)</f>
        <v>470995</v>
      </c>
    </row>
    <row r="835" spans="1:13" x14ac:dyDescent="0.25">
      <c r="A835" s="29" t="s">
        <v>9</v>
      </c>
      <c r="B835" s="30" t="s">
        <v>10</v>
      </c>
      <c r="C835" s="30" t="s">
        <v>22</v>
      </c>
      <c r="D835" s="30" t="s">
        <v>23</v>
      </c>
      <c r="E835" s="30" t="s">
        <v>14</v>
      </c>
      <c r="F835" s="30">
        <v>2019</v>
      </c>
      <c r="G835" s="30">
        <v>3</v>
      </c>
      <c r="H835" s="30">
        <v>8652</v>
      </c>
      <c r="I835" s="31">
        <v>43757</v>
      </c>
      <c r="J835" s="31">
        <f>SUMIFS(H:H, D:D, ExternalData!$D835, E:E, ExternalData!$E835, F:F, ExternalData!$F835, G:G, "&lt;="&amp;ExternalData!$G835)</f>
        <v>23464</v>
      </c>
      <c r="K835" s="32">
        <f>SUMIFS(I:I, D:D, ExternalData!$D835, E:E, ExternalData!$E835, F:F, ExternalData!$F835, G:G, "&lt;="&amp;ExternalData!$G835)</f>
        <v>118349</v>
      </c>
      <c r="L835" s="31">
        <f>ExternalData!$J835 + SUMIFS(H:H, D:D, ExternalData!$D835, E:E, ExternalData!$E835, F:F, ExternalData!$F835-1, G:G, "&gt;"&amp;ExternalData!$G835)</f>
        <v>93933</v>
      </c>
      <c r="M835" s="33">
        <f>ExternalData!$K835 + SUMIFS(I:I, D:D, ExternalData!$D835, E:E, ExternalData!$E835, F:F, ExternalData!$F835-1, G:G, "&gt;"&amp;ExternalData!$G835)</f>
        <v>474145</v>
      </c>
    </row>
    <row r="836" spans="1:13" x14ac:dyDescent="0.25">
      <c r="A836" s="24" t="s">
        <v>9</v>
      </c>
      <c r="B836" s="25" t="s">
        <v>10</v>
      </c>
      <c r="C836" s="25" t="s">
        <v>22</v>
      </c>
      <c r="D836" s="25" t="s">
        <v>23</v>
      </c>
      <c r="E836" s="25" t="s">
        <v>14</v>
      </c>
      <c r="F836" s="25">
        <v>2019</v>
      </c>
      <c r="G836" s="25">
        <v>4</v>
      </c>
      <c r="H836" s="25">
        <v>6979</v>
      </c>
      <c r="I836" s="26">
        <v>35497</v>
      </c>
      <c r="J836" s="26">
        <f>SUMIFS(H:H, D:D, ExternalData!$D836, E:E, ExternalData!$E836, F:F, ExternalData!$F836, G:G, "&lt;="&amp;ExternalData!$G836)</f>
        <v>30443</v>
      </c>
      <c r="K836" s="27">
        <f>SUMIFS(I:I, D:D, ExternalData!$D836, E:E, ExternalData!$E836, F:F, ExternalData!$F836, G:G, "&lt;="&amp;ExternalData!$G836)</f>
        <v>153846</v>
      </c>
      <c r="L836" s="26">
        <f>ExternalData!$J836 + SUMIFS(H:H, D:D, ExternalData!$D836, E:E, ExternalData!$E836, F:F, ExternalData!$F836-1, G:G, "&gt;"&amp;ExternalData!$G836)</f>
        <v>94073</v>
      </c>
      <c r="M836" s="28">
        <f>ExternalData!$K836 + SUMIFS(I:I, D:D, ExternalData!$D836, E:E, ExternalData!$E836, F:F, ExternalData!$F836-1, G:G, "&gt;"&amp;ExternalData!$G836)</f>
        <v>475153</v>
      </c>
    </row>
    <row r="837" spans="1:13" x14ac:dyDescent="0.25">
      <c r="A837" s="29" t="s">
        <v>9</v>
      </c>
      <c r="B837" s="30" t="s">
        <v>10</v>
      </c>
      <c r="C837" s="30" t="s">
        <v>22</v>
      </c>
      <c r="D837" s="30" t="s">
        <v>23</v>
      </c>
      <c r="E837" s="30" t="s">
        <v>14</v>
      </c>
      <c r="F837" s="30">
        <v>2019</v>
      </c>
      <c r="G837" s="30">
        <v>5</v>
      </c>
      <c r="H837" s="30">
        <v>13937</v>
      </c>
      <c r="I837" s="31">
        <v>69888</v>
      </c>
      <c r="J837" s="31">
        <f>SUMIFS(H:H, D:D, ExternalData!$D837, E:E, ExternalData!$E837, F:F, ExternalData!$F837, G:G, "&lt;="&amp;ExternalData!$G837)</f>
        <v>44380</v>
      </c>
      <c r="K837" s="32">
        <f>SUMIFS(I:I, D:D, ExternalData!$D837, E:E, ExternalData!$E837, F:F, ExternalData!$F837, G:G, "&lt;="&amp;ExternalData!$G837)</f>
        <v>223734</v>
      </c>
      <c r="L837" s="31">
        <f>ExternalData!$J837 + SUMIFS(H:H, D:D, ExternalData!$D837, E:E, ExternalData!$E837, F:F, ExternalData!$F837-1, G:G, "&gt;"&amp;ExternalData!$G837)</f>
        <v>98994</v>
      </c>
      <c r="M837" s="33">
        <f>ExternalData!$K837 + SUMIFS(I:I, D:D, ExternalData!$D837, E:E, ExternalData!$E837, F:F, ExternalData!$F837-1, G:G, "&gt;"&amp;ExternalData!$G837)</f>
        <v>499534</v>
      </c>
    </row>
    <row r="838" spans="1:13" x14ac:dyDescent="0.25">
      <c r="A838" s="24" t="s">
        <v>9</v>
      </c>
      <c r="B838" s="25" t="s">
        <v>10</v>
      </c>
      <c r="C838" s="25" t="s">
        <v>22</v>
      </c>
      <c r="D838" s="25" t="s">
        <v>23</v>
      </c>
      <c r="E838" s="25" t="s">
        <v>14</v>
      </c>
      <c r="F838" s="25">
        <v>2019</v>
      </c>
      <c r="G838" s="25">
        <v>6</v>
      </c>
      <c r="H838" s="25">
        <v>15183</v>
      </c>
      <c r="I838" s="26">
        <v>75838</v>
      </c>
      <c r="J838" s="26">
        <f>SUMIFS(H:H, D:D, ExternalData!$D838, E:E, ExternalData!$E838, F:F, ExternalData!$F838, G:G, "&lt;="&amp;ExternalData!$G838)</f>
        <v>59563</v>
      </c>
      <c r="K838" s="27">
        <f>SUMIFS(I:I, D:D, ExternalData!$D838, E:E, ExternalData!$E838, F:F, ExternalData!$F838, G:G, "&lt;="&amp;ExternalData!$G838)</f>
        <v>299572</v>
      </c>
      <c r="L838" s="26">
        <f>ExternalData!$J838 + SUMIFS(H:H, D:D, ExternalData!$D838, E:E, ExternalData!$E838, F:F, ExternalData!$F838-1, G:G, "&gt;"&amp;ExternalData!$G838)</f>
        <v>106351</v>
      </c>
      <c r="M838" s="28">
        <f>ExternalData!$K838 + SUMIFS(I:I, D:D, ExternalData!$D838, E:E, ExternalData!$E838, F:F, ExternalData!$F838-1, G:G, "&gt;"&amp;ExternalData!$G838)</f>
        <v>535626</v>
      </c>
    </row>
    <row r="839" spans="1:13" x14ac:dyDescent="0.25">
      <c r="A839" s="29" t="s">
        <v>9</v>
      </c>
      <c r="B839" s="30" t="s">
        <v>10</v>
      </c>
      <c r="C839" s="30" t="s">
        <v>22</v>
      </c>
      <c r="D839" s="30" t="s">
        <v>23</v>
      </c>
      <c r="E839" s="30" t="s">
        <v>14</v>
      </c>
      <c r="F839" s="30">
        <v>2019</v>
      </c>
      <c r="G839" s="30">
        <v>7</v>
      </c>
      <c r="H839" s="30">
        <v>9618</v>
      </c>
      <c r="I839" s="31">
        <v>48524</v>
      </c>
      <c r="J839" s="31">
        <f>SUMIFS(H:H, D:D, ExternalData!$D839, E:E, ExternalData!$E839, F:F, ExternalData!$F839, G:G, "&lt;="&amp;ExternalData!$G839)</f>
        <v>69181</v>
      </c>
      <c r="K839" s="32">
        <f>SUMIFS(I:I, D:D, ExternalData!$D839, E:E, ExternalData!$E839, F:F, ExternalData!$F839, G:G, "&lt;="&amp;ExternalData!$G839)</f>
        <v>348096</v>
      </c>
      <c r="L839" s="31">
        <f>ExternalData!$J839 + SUMIFS(H:H, D:D, ExternalData!$D839, E:E, ExternalData!$E839, F:F, ExternalData!$F839-1, G:G, "&gt;"&amp;ExternalData!$G839)</f>
        <v>108605</v>
      </c>
      <c r="M839" s="33">
        <f>ExternalData!$K839 + SUMIFS(I:I, D:D, ExternalData!$D839, E:E, ExternalData!$E839, F:F, ExternalData!$F839-1, G:G, "&gt;"&amp;ExternalData!$G839)</f>
        <v>546875</v>
      </c>
    </row>
    <row r="840" spans="1:13" x14ac:dyDescent="0.25">
      <c r="A840" s="24" t="s">
        <v>9</v>
      </c>
      <c r="B840" s="25" t="s">
        <v>10</v>
      </c>
      <c r="C840" s="25" t="s">
        <v>22</v>
      </c>
      <c r="D840" s="25" t="s">
        <v>23</v>
      </c>
      <c r="E840" s="25" t="s">
        <v>14</v>
      </c>
      <c r="F840" s="25">
        <v>2019</v>
      </c>
      <c r="G840" s="25">
        <v>8</v>
      </c>
      <c r="H840" s="25">
        <v>13342</v>
      </c>
      <c r="I840" s="26">
        <v>67886</v>
      </c>
      <c r="J840" s="26">
        <f>SUMIFS(H:H, D:D, ExternalData!$D840, E:E, ExternalData!$E840, F:F, ExternalData!$F840, G:G, "&lt;="&amp;ExternalData!$G840)</f>
        <v>82523</v>
      </c>
      <c r="K840" s="27">
        <f>SUMIFS(I:I, D:D, ExternalData!$D840, E:E, ExternalData!$E840, F:F, ExternalData!$F840, G:G, "&lt;="&amp;ExternalData!$G840)</f>
        <v>415982</v>
      </c>
      <c r="L840" s="26">
        <f>ExternalData!$J840 + SUMIFS(H:H, D:D, ExternalData!$D840, E:E, ExternalData!$E840, F:F, ExternalData!$F840-1, G:G, "&gt;"&amp;ExternalData!$G840)</f>
        <v>113260</v>
      </c>
      <c r="M840" s="28">
        <f>ExternalData!$K840 + SUMIFS(I:I, D:D, ExternalData!$D840, E:E, ExternalData!$E840, F:F, ExternalData!$F840-1, G:G, "&gt;"&amp;ExternalData!$G840)</f>
        <v>571067</v>
      </c>
    </row>
    <row r="841" spans="1:13" x14ac:dyDescent="0.25">
      <c r="A841" s="29" t="s">
        <v>9</v>
      </c>
      <c r="B841" s="30" t="s">
        <v>10</v>
      </c>
      <c r="C841" s="30" t="s">
        <v>22</v>
      </c>
      <c r="D841" s="30" t="s">
        <v>23</v>
      </c>
      <c r="E841" s="30" t="s">
        <v>14</v>
      </c>
      <c r="F841" s="30">
        <v>2019</v>
      </c>
      <c r="G841" s="30">
        <v>9</v>
      </c>
      <c r="H841" s="30">
        <v>9604</v>
      </c>
      <c r="I841" s="31">
        <v>48804</v>
      </c>
      <c r="J841" s="31">
        <f>SUMIFS(H:H, D:D, ExternalData!$D841, E:E, ExternalData!$E841, F:F, ExternalData!$F841, G:G, "&lt;="&amp;ExternalData!$G841)</f>
        <v>92127</v>
      </c>
      <c r="K841" s="32">
        <f>SUMIFS(I:I, D:D, ExternalData!$D841, E:E, ExternalData!$E841, F:F, ExternalData!$F841, G:G, "&lt;="&amp;ExternalData!$G841)</f>
        <v>464786</v>
      </c>
      <c r="L841" s="31">
        <f>ExternalData!$J841 + SUMIFS(H:H, D:D, ExternalData!$D841, E:E, ExternalData!$E841, F:F, ExternalData!$F841-1, G:G, "&gt;"&amp;ExternalData!$G841)</f>
        <v>114933</v>
      </c>
      <c r="M841" s="33">
        <f>ExternalData!$K841 + SUMIFS(I:I, D:D, ExternalData!$D841, E:E, ExternalData!$E841, F:F, ExternalData!$F841-1, G:G, "&gt;"&amp;ExternalData!$G841)</f>
        <v>579824</v>
      </c>
    </row>
    <row r="842" spans="1:13" x14ac:dyDescent="0.25">
      <c r="A842" s="24" t="s">
        <v>9</v>
      </c>
      <c r="B842" s="25" t="s">
        <v>10</v>
      </c>
      <c r="C842" s="25" t="s">
        <v>22</v>
      </c>
      <c r="D842" s="25" t="s">
        <v>23</v>
      </c>
      <c r="E842" s="25" t="s">
        <v>14</v>
      </c>
      <c r="F842" s="25">
        <v>2019</v>
      </c>
      <c r="G842" s="25">
        <v>10</v>
      </c>
      <c r="H842" s="25">
        <v>7805</v>
      </c>
      <c r="I842" s="26">
        <v>39655</v>
      </c>
      <c r="J842" s="26">
        <f>SUMIFS(H:H, D:D, ExternalData!$D842, E:E, ExternalData!$E842, F:F, ExternalData!$F842, G:G, "&lt;="&amp;ExternalData!$G842)</f>
        <v>99932</v>
      </c>
      <c r="K842" s="27">
        <f>SUMIFS(I:I, D:D, ExternalData!$D842, E:E, ExternalData!$E842, F:F, ExternalData!$F842, G:G, "&lt;="&amp;ExternalData!$G842)</f>
        <v>504441</v>
      </c>
      <c r="L842" s="26">
        <f>ExternalData!$J842 + SUMIFS(H:H, D:D, ExternalData!$D842, E:E, ExternalData!$E842, F:F, ExternalData!$F842-1, G:G, "&gt;"&amp;ExternalData!$G842)</f>
        <v>115094</v>
      </c>
      <c r="M842" s="28">
        <f>ExternalData!$K842 + SUMIFS(I:I, D:D, ExternalData!$D842, E:E, ExternalData!$E842, F:F, ExternalData!$F842-1, G:G, "&gt;"&amp;ExternalData!$G842)</f>
        <v>580867</v>
      </c>
    </row>
    <row r="843" spans="1:13" x14ac:dyDescent="0.25">
      <c r="A843" s="29" t="s">
        <v>9</v>
      </c>
      <c r="B843" s="30" t="s">
        <v>10</v>
      </c>
      <c r="C843" s="30" t="s">
        <v>22</v>
      </c>
      <c r="D843" s="30" t="s">
        <v>23</v>
      </c>
      <c r="E843" s="30" t="s">
        <v>14</v>
      </c>
      <c r="F843" s="30">
        <v>2019</v>
      </c>
      <c r="G843" s="30">
        <v>11</v>
      </c>
      <c r="H843" s="30">
        <v>6615</v>
      </c>
      <c r="I843" s="31">
        <v>33390</v>
      </c>
      <c r="J843" s="31">
        <f>SUMIFS(H:H, D:D, ExternalData!$D843, E:E, ExternalData!$E843, F:F, ExternalData!$F843, G:G, "&lt;="&amp;ExternalData!$G843)</f>
        <v>106547</v>
      </c>
      <c r="K843" s="32">
        <f>SUMIFS(I:I, D:D, ExternalData!$D843, E:E, ExternalData!$E843, F:F, ExternalData!$F843, G:G, "&lt;="&amp;ExternalData!$G843)</f>
        <v>537831</v>
      </c>
      <c r="L843" s="31">
        <f>ExternalData!$J843 + SUMIFS(H:H, D:D, ExternalData!$D843, E:E, ExternalData!$E843, F:F, ExternalData!$F843-1, G:G, "&gt;"&amp;ExternalData!$G843)</f>
        <v>114779</v>
      </c>
      <c r="M843" s="33">
        <f>ExternalData!$K843 + SUMIFS(I:I, D:D, ExternalData!$D843, E:E, ExternalData!$E843, F:F, ExternalData!$F843-1, G:G, "&gt;"&amp;ExternalData!$G843)</f>
        <v>579355</v>
      </c>
    </row>
    <row r="844" spans="1:13" x14ac:dyDescent="0.25">
      <c r="A844" s="24" t="s">
        <v>9</v>
      </c>
      <c r="B844" s="25" t="s">
        <v>10</v>
      </c>
      <c r="C844" s="25" t="s">
        <v>22</v>
      </c>
      <c r="D844" s="25" t="s">
        <v>23</v>
      </c>
      <c r="E844" s="25" t="s">
        <v>14</v>
      </c>
      <c r="F844" s="25">
        <v>2019</v>
      </c>
      <c r="G844" s="25">
        <v>12</v>
      </c>
      <c r="H844" s="25">
        <v>13741</v>
      </c>
      <c r="I844" s="26">
        <v>69013</v>
      </c>
      <c r="J844" s="26">
        <f>SUMIFS(H:H, D:D, ExternalData!$D844, E:E, ExternalData!$E844, F:F, ExternalData!$F844, G:G, "&lt;="&amp;ExternalData!$G844)</f>
        <v>120288</v>
      </c>
      <c r="K844" s="27">
        <f>SUMIFS(I:I, D:D, ExternalData!$D844, E:E, ExternalData!$E844, F:F, ExternalData!$F844, G:G, "&lt;="&amp;ExternalData!$G844)</f>
        <v>606844</v>
      </c>
      <c r="L844" s="26">
        <f>ExternalData!$J844 + SUMIFS(H:H, D:D, ExternalData!$D844, E:E, ExternalData!$E844, F:F, ExternalData!$F844-1, G:G, "&gt;"&amp;ExternalData!$G844)</f>
        <v>120288</v>
      </c>
      <c r="M844" s="28">
        <f>ExternalData!$K844 + SUMIFS(I:I, D:D, ExternalData!$D844, E:E, ExternalData!$E844, F:F, ExternalData!$F844-1, G:G, "&gt;"&amp;ExternalData!$G844)</f>
        <v>606844</v>
      </c>
    </row>
    <row r="845" spans="1:13" x14ac:dyDescent="0.25">
      <c r="A845" s="29" t="s">
        <v>9</v>
      </c>
      <c r="B845" s="30" t="s">
        <v>10</v>
      </c>
      <c r="C845" s="30" t="s">
        <v>22</v>
      </c>
      <c r="D845" s="30" t="s">
        <v>23</v>
      </c>
      <c r="E845" s="30" t="s">
        <v>14</v>
      </c>
      <c r="F845" s="30">
        <v>2020</v>
      </c>
      <c r="G845" s="30">
        <v>1</v>
      </c>
      <c r="H845" s="30">
        <v>11473</v>
      </c>
      <c r="I845" s="31">
        <v>57827</v>
      </c>
      <c r="J845" s="31">
        <f>SUMIFS(H:H, D:D, ExternalData!$D845, E:E, ExternalData!$E845, F:F, ExternalData!$F845, G:G, "&lt;="&amp;ExternalData!$G845)</f>
        <v>11473</v>
      </c>
      <c r="K845" s="32">
        <f>SUMIFS(I:I, D:D, ExternalData!$D845, E:E, ExternalData!$E845, F:F, ExternalData!$F845, G:G, "&lt;="&amp;ExternalData!$G845)</f>
        <v>57827</v>
      </c>
      <c r="L845" s="31">
        <f>ExternalData!$J845 + SUMIFS(H:H, D:D, ExternalData!$D845, E:E, ExternalData!$E845, F:F, ExternalData!$F845-1, G:G, "&gt;"&amp;ExternalData!$G845)</f>
        <v>123830</v>
      </c>
      <c r="M845" s="33">
        <f>ExternalData!$K845 + SUMIFS(I:I, D:D, ExternalData!$D845, E:E, ExternalData!$E845, F:F, ExternalData!$F845-1, G:G, "&gt;"&amp;ExternalData!$G845)</f>
        <v>624589</v>
      </c>
    </row>
    <row r="846" spans="1:13" x14ac:dyDescent="0.25">
      <c r="A846" s="24" t="s">
        <v>9</v>
      </c>
      <c r="B846" s="25" t="s">
        <v>10</v>
      </c>
      <c r="C846" s="25" t="s">
        <v>22</v>
      </c>
      <c r="D846" s="25" t="s">
        <v>23</v>
      </c>
      <c r="E846" s="25" t="s">
        <v>14</v>
      </c>
      <c r="F846" s="25">
        <v>2020</v>
      </c>
      <c r="G846" s="25">
        <v>2</v>
      </c>
      <c r="H846" s="25">
        <v>12250</v>
      </c>
      <c r="I846" s="26">
        <v>61754</v>
      </c>
      <c r="J846" s="26">
        <f>SUMIFS(H:H, D:D, ExternalData!$D846, E:E, ExternalData!$E846, F:F, ExternalData!$F846, G:G, "&lt;="&amp;ExternalData!$G846)</f>
        <v>23723</v>
      </c>
      <c r="K846" s="27">
        <f>SUMIFS(I:I, D:D, ExternalData!$D846, E:E, ExternalData!$E846, F:F, ExternalData!$F846, G:G, "&lt;="&amp;ExternalData!$G846)</f>
        <v>119581</v>
      </c>
      <c r="L846" s="26">
        <f>ExternalData!$J846 + SUMIFS(H:H, D:D, ExternalData!$D846, E:E, ExternalData!$E846, F:F, ExternalData!$F846-1, G:G, "&gt;"&amp;ExternalData!$G846)</f>
        <v>129199</v>
      </c>
      <c r="M846" s="28">
        <f>ExternalData!$K846 + SUMIFS(I:I, D:D, ExternalData!$D846, E:E, ExternalData!$E846, F:F, ExternalData!$F846-1, G:G, "&gt;"&amp;ExternalData!$G846)</f>
        <v>651833</v>
      </c>
    </row>
    <row r="847" spans="1:13" x14ac:dyDescent="0.25">
      <c r="A847" s="29" t="s">
        <v>9</v>
      </c>
      <c r="B847" s="30" t="s">
        <v>10</v>
      </c>
      <c r="C847" s="30" t="s">
        <v>22</v>
      </c>
      <c r="D847" s="30" t="s">
        <v>23</v>
      </c>
      <c r="E847" s="30" t="s">
        <v>14</v>
      </c>
      <c r="F847" s="30">
        <v>2020</v>
      </c>
      <c r="G847" s="30">
        <v>3</v>
      </c>
      <c r="H847" s="30">
        <v>8596</v>
      </c>
      <c r="I847" s="31">
        <v>43582</v>
      </c>
      <c r="J847" s="31">
        <f>SUMIFS(H:H, D:D, ExternalData!$D847, E:E, ExternalData!$E847, F:F, ExternalData!$F847, G:G, "&lt;="&amp;ExternalData!$G847)</f>
        <v>32319</v>
      </c>
      <c r="K847" s="32">
        <f>SUMIFS(I:I, D:D, ExternalData!$D847, E:E, ExternalData!$E847, F:F, ExternalData!$F847, G:G, "&lt;="&amp;ExternalData!$G847)</f>
        <v>163163</v>
      </c>
      <c r="L847" s="31">
        <f>ExternalData!$J847 + SUMIFS(H:H, D:D, ExternalData!$D847, E:E, ExternalData!$E847, F:F, ExternalData!$F847-1, G:G, "&gt;"&amp;ExternalData!$G847)</f>
        <v>129143</v>
      </c>
      <c r="M847" s="33">
        <f>ExternalData!$K847 + SUMIFS(I:I, D:D, ExternalData!$D847, E:E, ExternalData!$E847, F:F, ExternalData!$F847-1, G:G, "&gt;"&amp;ExternalData!$G847)</f>
        <v>651658</v>
      </c>
    </row>
    <row r="848" spans="1:13" x14ac:dyDescent="0.25">
      <c r="A848" s="24" t="s">
        <v>9</v>
      </c>
      <c r="B848" s="25" t="s">
        <v>10</v>
      </c>
      <c r="C848" s="25" t="s">
        <v>22</v>
      </c>
      <c r="D848" s="25" t="s">
        <v>23</v>
      </c>
      <c r="E848" s="25" t="s">
        <v>14</v>
      </c>
      <c r="F848" s="25">
        <v>2020</v>
      </c>
      <c r="G848" s="25">
        <v>4</v>
      </c>
      <c r="H848" s="25">
        <v>7917</v>
      </c>
      <c r="I848" s="26">
        <v>40257</v>
      </c>
      <c r="J848" s="26">
        <f>SUMIFS(H:H, D:D, ExternalData!$D848, E:E, ExternalData!$E848, F:F, ExternalData!$F848, G:G, "&lt;="&amp;ExternalData!$G848)</f>
        <v>40236</v>
      </c>
      <c r="K848" s="27">
        <f>SUMIFS(I:I, D:D, ExternalData!$D848, E:E, ExternalData!$E848, F:F, ExternalData!$F848, G:G, "&lt;="&amp;ExternalData!$G848)</f>
        <v>203420</v>
      </c>
      <c r="L848" s="26">
        <f>ExternalData!$J848 + SUMIFS(H:H, D:D, ExternalData!$D848, E:E, ExternalData!$E848, F:F, ExternalData!$F848-1, G:G, "&gt;"&amp;ExternalData!$G848)</f>
        <v>130081</v>
      </c>
      <c r="M848" s="28">
        <f>ExternalData!$K848 + SUMIFS(I:I, D:D, ExternalData!$D848, E:E, ExternalData!$E848, F:F, ExternalData!$F848-1, G:G, "&gt;"&amp;ExternalData!$G848)</f>
        <v>656418</v>
      </c>
    </row>
    <row r="849" spans="1:13" x14ac:dyDescent="0.25">
      <c r="A849" s="29" t="s">
        <v>9</v>
      </c>
      <c r="B849" s="30" t="s">
        <v>10</v>
      </c>
      <c r="C849" s="30" t="s">
        <v>22</v>
      </c>
      <c r="D849" s="30" t="s">
        <v>23</v>
      </c>
      <c r="E849" s="30" t="s">
        <v>14</v>
      </c>
      <c r="F849" s="30">
        <v>2020</v>
      </c>
      <c r="G849" s="30">
        <v>5</v>
      </c>
      <c r="H849" s="30">
        <v>7063</v>
      </c>
      <c r="I849" s="31">
        <v>35714</v>
      </c>
      <c r="J849" s="31">
        <f>SUMIFS(H:H, D:D, ExternalData!$D849, E:E, ExternalData!$E849, F:F, ExternalData!$F849, G:G, "&lt;="&amp;ExternalData!$G849)</f>
        <v>47299</v>
      </c>
      <c r="K849" s="32">
        <f>SUMIFS(I:I, D:D, ExternalData!$D849, E:E, ExternalData!$E849, F:F, ExternalData!$F849, G:G, "&lt;="&amp;ExternalData!$G849)</f>
        <v>239134</v>
      </c>
      <c r="L849" s="31">
        <f>ExternalData!$J849 + SUMIFS(H:H, D:D, ExternalData!$D849, E:E, ExternalData!$E849, F:F, ExternalData!$F849-1, G:G, "&gt;"&amp;ExternalData!$G849)</f>
        <v>123207</v>
      </c>
      <c r="M849" s="33">
        <f>ExternalData!$K849 + SUMIFS(I:I, D:D, ExternalData!$D849, E:E, ExternalData!$E849, F:F, ExternalData!$F849-1, G:G, "&gt;"&amp;ExternalData!$G849)</f>
        <v>622244</v>
      </c>
    </row>
    <row r="850" spans="1:13" x14ac:dyDescent="0.25">
      <c r="A850" s="24" t="s">
        <v>9</v>
      </c>
      <c r="B850" s="25" t="s">
        <v>10</v>
      </c>
      <c r="C850" s="25" t="s">
        <v>22</v>
      </c>
      <c r="D850" s="25" t="s">
        <v>23</v>
      </c>
      <c r="E850" s="25" t="s">
        <v>14</v>
      </c>
      <c r="F850" s="25">
        <v>2020</v>
      </c>
      <c r="G850" s="25">
        <v>6</v>
      </c>
      <c r="H850" s="25">
        <v>11739</v>
      </c>
      <c r="I850" s="26">
        <v>59031</v>
      </c>
      <c r="J850" s="26">
        <f>SUMIFS(H:H, D:D, ExternalData!$D850, E:E, ExternalData!$E850, F:F, ExternalData!$F850, G:G, "&lt;="&amp;ExternalData!$G850)</f>
        <v>59038</v>
      </c>
      <c r="K850" s="27">
        <f>SUMIFS(I:I, D:D, ExternalData!$D850, E:E, ExternalData!$E850, F:F, ExternalData!$F850, G:G, "&lt;="&amp;ExternalData!$G850)</f>
        <v>298165</v>
      </c>
      <c r="L850" s="26">
        <f>ExternalData!$J850 + SUMIFS(H:H, D:D, ExternalData!$D850, E:E, ExternalData!$E850, F:F, ExternalData!$F850-1, G:G, "&gt;"&amp;ExternalData!$G850)</f>
        <v>119763</v>
      </c>
      <c r="M850" s="28">
        <f>ExternalData!$K850 + SUMIFS(I:I, D:D, ExternalData!$D850, E:E, ExternalData!$E850, F:F, ExternalData!$F850-1, G:G, "&gt;"&amp;ExternalData!$G850)</f>
        <v>605437</v>
      </c>
    </row>
    <row r="851" spans="1:13" x14ac:dyDescent="0.25">
      <c r="A851" s="29" t="s">
        <v>9</v>
      </c>
      <c r="B851" s="30" t="s">
        <v>10</v>
      </c>
      <c r="C851" s="30" t="s">
        <v>22</v>
      </c>
      <c r="D851" s="30" t="s">
        <v>23</v>
      </c>
      <c r="E851" s="30" t="s">
        <v>14</v>
      </c>
      <c r="F851" s="30">
        <v>2020</v>
      </c>
      <c r="G851" s="30">
        <v>7</v>
      </c>
      <c r="H851" s="30">
        <v>11837</v>
      </c>
      <c r="I851" s="31">
        <v>59493</v>
      </c>
      <c r="J851" s="31">
        <f>SUMIFS(H:H, D:D, ExternalData!$D851, E:E, ExternalData!$E851, F:F, ExternalData!$F851, G:G, "&lt;="&amp;ExternalData!$G851)</f>
        <v>70875</v>
      </c>
      <c r="K851" s="32">
        <f>SUMIFS(I:I, D:D, ExternalData!$D851, E:E, ExternalData!$E851, F:F, ExternalData!$F851, G:G, "&lt;="&amp;ExternalData!$G851)</f>
        <v>357658</v>
      </c>
      <c r="L851" s="31">
        <f>ExternalData!$J851 + SUMIFS(H:H, D:D, ExternalData!$D851, E:E, ExternalData!$E851, F:F, ExternalData!$F851-1, G:G, "&gt;"&amp;ExternalData!$G851)</f>
        <v>121982</v>
      </c>
      <c r="M851" s="33">
        <f>ExternalData!$K851 + SUMIFS(I:I, D:D, ExternalData!$D851, E:E, ExternalData!$E851, F:F, ExternalData!$F851-1, G:G, "&gt;"&amp;ExternalData!$G851)</f>
        <v>616406</v>
      </c>
    </row>
    <row r="852" spans="1:13" x14ac:dyDescent="0.25">
      <c r="A852" s="24" t="s">
        <v>9</v>
      </c>
      <c r="B852" s="25" t="s">
        <v>10</v>
      </c>
      <c r="C852" s="25" t="s">
        <v>22</v>
      </c>
      <c r="D852" s="25" t="s">
        <v>23</v>
      </c>
      <c r="E852" s="25" t="s">
        <v>14</v>
      </c>
      <c r="F852" s="25">
        <v>2020</v>
      </c>
      <c r="G852" s="25">
        <v>8</v>
      </c>
      <c r="H852" s="25">
        <v>6440</v>
      </c>
      <c r="I852" s="26">
        <v>32585</v>
      </c>
      <c r="J852" s="26">
        <f>SUMIFS(H:H, D:D, ExternalData!$D852, E:E, ExternalData!$E852, F:F, ExternalData!$F852, G:G, "&lt;="&amp;ExternalData!$G852)</f>
        <v>77315</v>
      </c>
      <c r="K852" s="27">
        <f>SUMIFS(I:I, D:D, ExternalData!$D852, E:E, ExternalData!$E852, F:F, ExternalData!$F852, G:G, "&lt;="&amp;ExternalData!$G852)</f>
        <v>390243</v>
      </c>
      <c r="L852" s="26">
        <f>ExternalData!$J852 + SUMIFS(H:H, D:D, ExternalData!$D852, E:E, ExternalData!$E852, F:F, ExternalData!$F852-1, G:G, "&gt;"&amp;ExternalData!$G852)</f>
        <v>115080</v>
      </c>
      <c r="M852" s="28">
        <f>ExternalData!$K852 + SUMIFS(I:I, D:D, ExternalData!$D852, E:E, ExternalData!$E852, F:F, ExternalData!$F852-1, G:G, "&gt;"&amp;ExternalData!$G852)</f>
        <v>581105</v>
      </c>
    </row>
    <row r="853" spans="1:13" x14ac:dyDescent="0.25">
      <c r="A853" s="29" t="s">
        <v>9</v>
      </c>
      <c r="B853" s="30" t="s">
        <v>10</v>
      </c>
      <c r="C853" s="30" t="s">
        <v>22</v>
      </c>
      <c r="D853" s="30" t="s">
        <v>23</v>
      </c>
      <c r="E853" s="30" t="s">
        <v>14</v>
      </c>
      <c r="F853" s="30">
        <v>2020</v>
      </c>
      <c r="G853" s="30">
        <v>9</v>
      </c>
      <c r="H853" s="30">
        <v>7665</v>
      </c>
      <c r="I853" s="31">
        <v>38689</v>
      </c>
      <c r="J853" s="31">
        <f>SUMIFS(H:H, D:D, ExternalData!$D853, E:E, ExternalData!$E853, F:F, ExternalData!$F853, G:G, "&lt;="&amp;ExternalData!$G853)</f>
        <v>84980</v>
      </c>
      <c r="K853" s="32">
        <f>SUMIFS(I:I, D:D, ExternalData!$D853, E:E, ExternalData!$E853, F:F, ExternalData!$F853, G:G, "&lt;="&amp;ExternalData!$G853)</f>
        <v>428932</v>
      </c>
      <c r="L853" s="31">
        <f>ExternalData!$J853 + SUMIFS(H:H, D:D, ExternalData!$D853, E:E, ExternalData!$E853, F:F, ExternalData!$F853-1, G:G, "&gt;"&amp;ExternalData!$G853)</f>
        <v>113141</v>
      </c>
      <c r="M853" s="33">
        <f>ExternalData!$K853 + SUMIFS(I:I, D:D, ExternalData!$D853, E:E, ExternalData!$E853, F:F, ExternalData!$F853-1, G:G, "&gt;"&amp;ExternalData!$G853)</f>
        <v>570990</v>
      </c>
    </row>
    <row r="854" spans="1:13" x14ac:dyDescent="0.25">
      <c r="A854" s="24" t="s">
        <v>9</v>
      </c>
      <c r="B854" s="25" t="s">
        <v>10</v>
      </c>
      <c r="C854" s="25" t="s">
        <v>22</v>
      </c>
      <c r="D854" s="25" t="s">
        <v>23</v>
      </c>
      <c r="E854" s="25" t="s">
        <v>14</v>
      </c>
      <c r="F854" s="25">
        <v>2020</v>
      </c>
      <c r="G854" s="25">
        <v>10</v>
      </c>
      <c r="H854" s="25">
        <v>9954</v>
      </c>
      <c r="I854" s="26">
        <v>50442</v>
      </c>
      <c r="J854" s="26">
        <f>SUMIFS(H:H, D:D, ExternalData!$D854, E:E, ExternalData!$E854, F:F, ExternalData!$F854, G:G, "&lt;="&amp;ExternalData!$G854)</f>
        <v>94934</v>
      </c>
      <c r="K854" s="27">
        <f>SUMIFS(I:I, D:D, ExternalData!$D854, E:E, ExternalData!$E854, F:F, ExternalData!$F854, G:G, "&lt;="&amp;ExternalData!$G854)</f>
        <v>479374</v>
      </c>
      <c r="L854" s="26">
        <f>ExternalData!$J854 + SUMIFS(H:H, D:D, ExternalData!$D854, E:E, ExternalData!$E854, F:F, ExternalData!$F854-1, G:G, "&gt;"&amp;ExternalData!$G854)</f>
        <v>115290</v>
      </c>
      <c r="M854" s="28">
        <f>ExternalData!$K854 + SUMIFS(I:I, D:D, ExternalData!$D854, E:E, ExternalData!$E854, F:F, ExternalData!$F854-1, G:G, "&gt;"&amp;ExternalData!$G854)</f>
        <v>581777</v>
      </c>
    </row>
    <row r="855" spans="1:13" x14ac:dyDescent="0.25">
      <c r="A855" s="29" t="s">
        <v>9</v>
      </c>
      <c r="B855" s="30" t="s">
        <v>10</v>
      </c>
      <c r="C855" s="30" t="s">
        <v>22</v>
      </c>
      <c r="D855" s="30" t="s">
        <v>23</v>
      </c>
      <c r="E855" s="30" t="s">
        <v>14</v>
      </c>
      <c r="F855" s="30">
        <v>2020</v>
      </c>
      <c r="G855" s="30">
        <v>11</v>
      </c>
      <c r="H855" s="30">
        <v>7763</v>
      </c>
      <c r="I855" s="31">
        <v>39354</v>
      </c>
      <c r="J855" s="31">
        <f>SUMIFS(H:H, D:D, ExternalData!$D855, E:E, ExternalData!$E855, F:F, ExternalData!$F855, G:G, "&lt;="&amp;ExternalData!$G855)</f>
        <v>102697</v>
      </c>
      <c r="K855" s="32">
        <f>SUMIFS(I:I, D:D, ExternalData!$D855, E:E, ExternalData!$E855, F:F, ExternalData!$F855, G:G, "&lt;="&amp;ExternalData!$G855)</f>
        <v>518728</v>
      </c>
      <c r="L855" s="31">
        <f>ExternalData!$J855 + SUMIFS(H:H, D:D, ExternalData!$D855, E:E, ExternalData!$E855, F:F, ExternalData!$F855-1, G:G, "&gt;"&amp;ExternalData!$G855)</f>
        <v>116438</v>
      </c>
      <c r="M855" s="33">
        <f>ExternalData!$K855 + SUMIFS(I:I, D:D, ExternalData!$D855, E:E, ExternalData!$E855, F:F, ExternalData!$F855-1, G:G, "&gt;"&amp;ExternalData!$G855)</f>
        <v>587741</v>
      </c>
    </row>
    <row r="856" spans="1:13" x14ac:dyDescent="0.25">
      <c r="A856" s="24" t="s">
        <v>9</v>
      </c>
      <c r="B856" s="25" t="s">
        <v>10</v>
      </c>
      <c r="C856" s="25" t="s">
        <v>22</v>
      </c>
      <c r="D856" s="25" t="s">
        <v>23</v>
      </c>
      <c r="E856" s="25" t="s">
        <v>14</v>
      </c>
      <c r="F856" s="25">
        <v>2020</v>
      </c>
      <c r="G856" s="25">
        <v>12</v>
      </c>
      <c r="H856" s="25">
        <v>8505</v>
      </c>
      <c r="I856" s="26">
        <v>43344</v>
      </c>
      <c r="J856" s="26">
        <f>SUMIFS(H:H, D:D, ExternalData!$D856, E:E, ExternalData!$E856, F:F, ExternalData!$F856, G:G, "&lt;="&amp;ExternalData!$G856)</f>
        <v>111202</v>
      </c>
      <c r="K856" s="27">
        <f>SUMIFS(I:I, D:D, ExternalData!$D856, E:E, ExternalData!$E856, F:F, ExternalData!$F856, G:G, "&lt;="&amp;ExternalData!$G856)</f>
        <v>562072</v>
      </c>
      <c r="L856" s="26">
        <f>ExternalData!$J856 + SUMIFS(H:H, D:D, ExternalData!$D856, E:E, ExternalData!$E856, F:F, ExternalData!$F856-1, G:G, "&gt;"&amp;ExternalData!$G856)</f>
        <v>111202</v>
      </c>
      <c r="M856" s="28">
        <f>ExternalData!$K856 + SUMIFS(I:I, D:D, ExternalData!$D856, E:E, ExternalData!$E856, F:F, ExternalData!$F856-1, G:G, "&gt;"&amp;ExternalData!$G856)</f>
        <v>562072</v>
      </c>
    </row>
    <row r="857" spans="1:13" x14ac:dyDescent="0.25">
      <c r="A857" s="29" t="s">
        <v>9</v>
      </c>
      <c r="B857" s="30" t="s">
        <v>10</v>
      </c>
      <c r="C857" s="30" t="s">
        <v>22</v>
      </c>
      <c r="D857" s="30" t="s">
        <v>23</v>
      </c>
      <c r="E857" s="30" t="s">
        <v>14</v>
      </c>
      <c r="F857" s="30">
        <v>2021</v>
      </c>
      <c r="G857" s="30">
        <v>1</v>
      </c>
      <c r="H857" s="30">
        <v>7210</v>
      </c>
      <c r="I857" s="31">
        <v>37429</v>
      </c>
      <c r="J857" s="31">
        <f>SUMIFS(H:H, D:D, ExternalData!$D857, E:E, ExternalData!$E857, F:F, ExternalData!$F857, G:G, "&lt;="&amp;ExternalData!$G857)</f>
        <v>7210</v>
      </c>
      <c r="K857" s="32">
        <f>SUMIFS(I:I, D:D, ExternalData!$D857, E:E, ExternalData!$E857, F:F, ExternalData!$F857, G:G, "&lt;="&amp;ExternalData!$G857)</f>
        <v>37429</v>
      </c>
      <c r="L857" s="31">
        <f>ExternalData!$J857 + SUMIFS(H:H, D:D, ExternalData!$D857, E:E, ExternalData!$E857, F:F, ExternalData!$F857-1, G:G, "&gt;"&amp;ExternalData!$G857)</f>
        <v>106939</v>
      </c>
      <c r="M857" s="33">
        <f>ExternalData!$K857 + SUMIFS(I:I, D:D, ExternalData!$D857, E:E, ExternalData!$E857, F:F, ExternalData!$F857-1, G:G, "&gt;"&amp;ExternalData!$G857)</f>
        <v>541674</v>
      </c>
    </row>
    <row r="858" spans="1:13" x14ac:dyDescent="0.25">
      <c r="A858" s="24" t="s">
        <v>9</v>
      </c>
      <c r="B858" s="25" t="s">
        <v>10</v>
      </c>
      <c r="C858" s="25" t="s">
        <v>22</v>
      </c>
      <c r="D858" s="25" t="s">
        <v>23</v>
      </c>
      <c r="E858" s="25" t="s">
        <v>14</v>
      </c>
      <c r="F858" s="25">
        <v>2021</v>
      </c>
      <c r="G858" s="25">
        <v>2</v>
      </c>
      <c r="H858" s="25">
        <v>7063</v>
      </c>
      <c r="I858" s="26">
        <v>36645</v>
      </c>
      <c r="J858" s="26">
        <f>SUMIFS(H:H, D:D, ExternalData!$D858, E:E, ExternalData!$E858, F:F, ExternalData!$F858, G:G, "&lt;="&amp;ExternalData!$G858)</f>
        <v>14273</v>
      </c>
      <c r="K858" s="27">
        <f>SUMIFS(I:I, D:D, ExternalData!$D858, E:E, ExternalData!$E858, F:F, ExternalData!$F858, G:G, "&lt;="&amp;ExternalData!$G858)</f>
        <v>74074</v>
      </c>
      <c r="L858" s="26">
        <f>ExternalData!$J858 + SUMIFS(H:H, D:D, ExternalData!$D858, E:E, ExternalData!$E858, F:F, ExternalData!$F858-1, G:G, "&gt;"&amp;ExternalData!$G858)</f>
        <v>101752</v>
      </c>
      <c r="M858" s="28">
        <f>ExternalData!$K858 + SUMIFS(I:I, D:D, ExternalData!$D858, E:E, ExternalData!$E858, F:F, ExternalData!$F858-1, G:G, "&gt;"&amp;ExternalData!$G858)</f>
        <v>516565</v>
      </c>
    </row>
    <row r="859" spans="1:13" x14ac:dyDescent="0.25">
      <c r="A859" s="29" t="s">
        <v>9</v>
      </c>
      <c r="B859" s="30" t="s">
        <v>10</v>
      </c>
      <c r="C859" s="30" t="s">
        <v>22</v>
      </c>
      <c r="D859" s="30" t="s">
        <v>23</v>
      </c>
      <c r="E859" s="30" t="s">
        <v>14</v>
      </c>
      <c r="F859" s="30">
        <v>2021</v>
      </c>
      <c r="G859" s="30">
        <v>3</v>
      </c>
      <c r="H859" s="30">
        <v>7273</v>
      </c>
      <c r="I859" s="31">
        <v>37786</v>
      </c>
      <c r="J859" s="31">
        <f>SUMIFS(H:H, D:D, ExternalData!$D859, E:E, ExternalData!$E859, F:F, ExternalData!$F859, G:G, "&lt;="&amp;ExternalData!$G859)</f>
        <v>21546</v>
      </c>
      <c r="K859" s="32">
        <f>SUMIFS(I:I, D:D, ExternalData!$D859, E:E, ExternalData!$E859, F:F, ExternalData!$F859, G:G, "&lt;="&amp;ExternalData!$G859)</f>
        <v>111860</v>
      </c>
      <c r="L859" s="31">
        <f>ExternalData!$J859 + SUMIFS(H:H, D:D, ExternalData!$D859, E:E, ExternalData!$E859, F:F, ExternalData!$F859-1, G:G, "&gt;"&amp;ExternalData!$G859)</f>
        <v>100429</v>
      </c>
      <c r="M859" s="33">
        <f>ExternalData!$K859 + SUMIFS(I:I, D:D, ExternalData!$D859, E:E, ExternalData!$E859, F:F, ExternalData!$F859-1, G:G, "&gt;"&amp;ExternalData!$G859)</f>
        <v>510769</v>
      </c>
    </row>
    <row r="860" spans="1:13" x14ac:dyDescent="0.25">
      <c r="A860" s="24" t="s">
        <v>9</v>
      </c>
      <c r="B860" s="25" t="s">
        <v>10</v>
      </c>
      <c r="C860" s="25" t="s">
        <v>22</v>
      </c>
      <c r="D860" s="25" t="s">
        <v>23</v>
      </c>
      <c r="E860" s="25" t="s">
        <v>14</v>
      </c>
      <c r="F860" s="25">
        <v>2021</v>
      </c>
      <c r="G860" s="25">
        <v>4</v>
      </c>
      <c r="H860" s="25">
        <v>8953</v>
      </c>
      <c r="I860" s="26">
        <v>46354</v>
      </c>
      <c r="J860" s="26">
        <f>SUMIFS(H:H, D:D, ExternalData!$D860, E:E, ExternalData!$E860, F:F, ExternalData!$F860, G:G, "&lt;="&amp;ExternalData!$G860)</f>
        <v>30499</v>
      </c>
      <c r="K860" s="27">
        <f>SUMIFS(I:I, D:D, ExternalData!$D860, E:E, ExternalData!$E860, F:F, ExternalData!$F860, G:G, "&lt;="&amp;ExternalData!$G860)</f>
        <v>158214</v>
      </c>
      <c r="L860" s="26">
        <f>ExternalData!$J860 + SUMIFS(H:H, D:D, ExternalData!$D860, E:E, ExternalData!$E860, F:F, ExternalData!$F860-1, G:G, "&gt;"&amp;ExternalData!$G860)</f>
        <v>101465</v>
      </c>
      <c r="M860" s="28">
        <f>ExternalData!$K860 + SUMIFS(I:I, D:D, ExternalData!$D860, E:E, ExternalData!$E860, F:F, ExternalData!$F860-1, G:G, "&gt;"&amp;ExternalData!$G860)</f>
        <v>516866</v>
      </c>
    </row>
    <row r="861" spans="1:13" x14ac:dyDescent="0.25">
      <c r="A861" s="29" t="s">
        <v>9</v>
      </c>
      <c r="B861" s="30" t="s">
        <v>10</v>
      </c>
      <c r="C861" s="30" t="s">
        <v>22</v>
      </c>
      <c r="D861" s="30" t="s">
        <v>23</v>
      </c>
      <c r="E861" s="30" t="s">
        <v>14</v>
      </c>
      <c r="F861" s="30">
        <v>2021</v>
      </c>
      <c r="G861" s="30">
        <v>5</v>
      </c>
      <c r="H861" s="30">
        <v>9590</v>
      </c>
      <c r="I861" s="31">
        <v>49791</v>
      </c>
      <c r="J861" s="31">
        <f>SUMIFS(H:H, D:D, ExternalData!$D861, E:E, ExternalData!$E861, F:F, ExternalData!$F861, G:G, "&lt;="&amp;ExternalData!$G861)</f>
        <v>40089</v>
      </c>
      <c r="K861" s="32">
        <f>SUMIFS(I:I, D:D, ExternalData!$D861, E:E, ExternalData!$E861, F:F, ExternalData!$F861, G:G, "&lt;="&amp;ExternalData!$G861)</f>
        <v>208005</v>
      </c>
      <c r="L861" s="31">
        <f>ExternalData!$J861 + SUMIFS(H:H, D:D, ExternalData!$D861, E:E, ExternalData!$E861, F:F, ExternalData!$F861-1, G:G, "&gt;"&amp;ExternalData!$G861)</f>
        <v>103992</v>
      </c>
      <c r="M861" s="33">
        <f>ExternalData!$K861 + SUMIFS(I:I, D:D, ExternalData!$D861, E:E, ExternalData!$E861, F:F, ExternalData!$F861-1, G:G, "&gt;"&amp;ExternalData!$G861)</f>
        <v>530943</v>
      </c>
    </row>
    <row r="862" spans="1:13" x14ac:dyDescent="0.25">
      <c r="A862" s="24" t="s">
        <v>9</v>
      </c>
      <c r="B862" s="25" t="s">
        <v>10</v>
      </c>
      <c r="C862" s="25" t="s">
        <v>22</v>
      </c>
      <c r="D862" s="25" t="s">
        <v>23</v>
      </c>
      <c r="E862" s="25" t="s">
        <v>14</v>
      </c>
      <c r="F862" s="25">
        <v>2021</v>
      </c>
      <c r="G862" s="25">
        <v>6</v>
      </c>
      <c r="H862" s="25">
        <v>8799</v>
      </c>
      <c r="I862" s="26">
        <v>45612</v>
      </c>
      <c r="J862" s="26">
        <f>SUMIFS(H:H, D:D, ExternalData!$D862, E:E, ExternalData!$E862, F:F, ExternalData!$F862, G:G, "&lt;="&amp;ExternalData!$G862)</f>
        <v>48888</v>
      </c>
      <c r="K862" s="27">
        <f>SUMIFS(I:I, D:D, ExternalData!$D862, E:E, ExternalData!$E862, F:F, ExternalData!$F862, G:G, "&lt;="&amp;ExternalData!$G862)</f>
        <v>253617</v>
      </c>
      <c r="L862" s="26">
        <f>ExternalData!$J862 + SUMIFS(H:H, D:D, ExternalData!$D862, E:E, ExternalData!$E862, F:F, ExternalData!$F862-1, G:G, "&gt;"&amp;ExternalData!$G862)</f>
        <v>101052</v>
      </c>
      <c r="M862" s="28">
        <f>ExternalData!$K862 + SUMIFS(I:I, D:D, ExternalData!$D862, E:E, ExternalData!$E862, F:F, ExternalData!$F862-1, G:G, "&gt;"&amp;ExternalData!$G862)</f>
        <v>517524</v>
      </c>
    </row>
    <row r="863" spans="1:13" x14ac:dyDescent="0.25">
      <c r="A863" s="29" t="s">
        <v>9</v>
      </c>
      <c r="B863" s="30" t="s">
        <v>10</v>
      </c>
      <c r="C863" s="30" t="s">
        <v>22</v>
      </c>
      <c r="D863" s="30" t="s">
        <v>23</v>
      </c>
      <c r="E863" s="30" t="s">
        <v>14</v>
      </c>
      <c r="F863" s="30">
        <v>2021</v>
      </c>
      <c r="G863" s="30">
        <v>7</v>
      </c>
      <c r="H863" s="30">
        <v>8897</v>
      </c>
      <c r="I863" s="31">
        <v>45906</v>
      </c>
      <c r="J863" s="31">
        <f>SUMIFS(H:H, D:D, ExternalData!$D863, E:E, ExternalData!$E863, F:F, ExternalData!$F863, G:G, "&lt;="&amp;ExternalData!$G863)</f>
        <v>57785</v>
      </c>
      <c r="K863" s="32">
        <f>SUMIFS(I:I, D:D, ExternalData!$D863, E:E, ExternalData!$E863, F:F, ExternalData!$F863, G:G, "&lt;="&amp;ExternalData!$G863)</f>
        <v>299523</v>
      </c>
      <c r="L863" s="31">
        <f>ExternalData!$J863 + SUMIFS(H:H, D:D, ExternalData!$D863, E:E, ExternalData!$E863, F:F, ExternalData!$F863-1, G:G, "&gt;"&amp;ExternalData!$G863)</f>
        <v>98112</v>
      </c>
      <c r="M863" s="33">
        <f>ExternalData!$K863 + SUMIFS(I:I, D:D, ExternalData!$D863, E:E, ExternalData!$E863, F:F, ExternalData!$F863-1, G:G, "&gt;"&amp;ExternalData!$G863)</f>
        <v>503937</v>
      </c>
    </row>
    <row r="864" spans="1:13" x14ac:dyDescent="0.25">
      <c r="A864" s="24" t="s">
        <v>9</v>
      </c>
      <c r="B864" s="25" t="s">
        <v>10</v>
      </c>
      <c r="C864" s="25" t="s">
        <v>22</v>
      </c>
      <c r="D864" s="25" t="s">
        <v>23</v>
      </c>
      <c r="E864" s="25" t="s">
        <v>14</v>
      </c>
      <c r="F864" s="25">
        <v>2021</v>
      </c>
      <c r="G864" s="25">
        <v>8</v>
      </c>
      <c r="H864" s="25">
        <v>7707</v>
      </c>
      <c r="I864" s="26">
        <v>39886</v>
      </c>
      <c r="J864" s="26">
        <f>SUMIFS(H:H, D:D, ExternalData!$D864, E:E, ExternalData!$E864, F:F, ExternalData!$F864, G:G, "&lt;="&amp;ExternalData!$G864)</f>
        <v>65492</v>
      </c>
      <c r="K864" s="27">
        <f>SUMIFS(I:I, D:D, ExternalData!$D864, E:E, ExternalData!$E864, F:F, ExternalData!$F864, G:G, "&lt;="&amp;ExternalData!$G864)</f>
        <v>339409</v>
      </c>
      <c r="L864" s="26">
        <f>ExternalData!$J864 + SUMIFS(H:H, D:D, ExternalData!$D864, E:E, ExternalData!$E864, F:F, ExternalData!$F864-1, G:G, "&gt;"&amp;ExternalData!$G864)</f>
        <v>99379</v>
      </c>
      <c r="M864" s="28">
        <f>ExternalData!$K864 + SUMIFS(I:I, D:D, ExternalData!$D864, E:E, ExternalData!$E864, F:F, ExternalData!$F864-1, G:G, "&gt;"&amp;ExternalData!$G864)</f>
        <v>511238</v>
      </c>
    </row>
    <row r="865" spans="1:13" x14ac:dyDescent="0.25">
      <c r="A865" s="29" t="s">
        <v>9</v>
      </c>
      <c r="B865" s="30" t="s">
        <v>10</v>
      </c>
      <c r="C865" s="30" t="s">
        <v>22</v>
      </c>
      <c r="D865" s="30" t="s">
        <v>23</v>
      </c>
      <c r="E865" s="30" t="s">
        <v>14</v>
      </c>
      <c r="F865" s="30">
        <v>2021</v>
      </c>
      <c r="G865" s="30">
        <v>9</v>
      </c>
      <c r="H865" s="30">
        <v>8274</v>
      </c>
      <c r="I865" s="31">
        <v>42868</v>
      </c>
      <c r="J865" s="31">
        <f>SUMIFS(H:H, D:D, ExternalData!$D865, E:E, ExternalData!$E865, F:F, ExternalData!$F865, G:G, "&lt;="&amp;ExternalData!$G865)</f>
        <v>73766</v>
      </c>
      <c r="K865" s="32">
        <f>SUMIFS(I:I, D:D, ExternalData!$D865, E:E, ExternalData!$E865, F:F, ExternalData!$F865, G:G, "&lt;="&amp;ExternalData!$G865)</f>
        <v>382277</v>
      </c>
      <c r="L865" s="31">
        <f>ExternalData!$J865 + SUMIFS(H:H, D:D, ExternalData!$D865, E:E, ExternalData!$E865, F:F, ExternalData!$F865-1, G:G, "&gt;"&amp;ExternalData!$G865)</f>
        <v>99988</v>
      </c>
      <c r="M865" s="33">
        <f>ExternalData!$K865 + SUMIFS(I:I, D:D, ExternalData!$D865, E:E, ExternalData!$E865, F:F, ExternalData!$F865-1, G:G, "&gt;"&amp;ExternalData!$G865)</f>
        <v>515417</v>
      </c>
    </row>
    <row r="866" spans="1:13" x14ac:dyDescent="0.25">
      <c r="A866" s="24" t="s">
        <v>9</v>
      </c>
      <c r="B866" s="25" t="s">
        <v>10</v>
      </c>
      <c r="C866" s="25" t="s">
        <v>22</v>
      </c>
      <c r="D866" s="25" t="s">
        <v>23</v>
      </c>
      <c r="E866" s="25" t="s">
        <v>14</v>
      </c>
      <c r="F866" s="25">
        <v>2021</v>
      </c>
      <c r="G866" s="25">
        <v>10</v>
      </c>
      <c r="H866" s="25">
        <v>9296</v>
      </c>
      <c r="I866" s="26">
        <v>48041</v>
      </c>
      <c r="J866" s="26">
        <f>SUMIFS(H:H, D:D, ExternalData!$D866, E:E, ExternalData!$E866, F:F, ExternalData!$F866, G:G, "&lt;="&amp;ExternalData!$G866)</f>
        <v>83062</v>
      </c>
      <c r="K866" s="27">
        <f>SUMIFS(I:I, D:D, ExternalData!$D866, E:E, ExternalData!$E866, F:F, ExternalData!$F866, G:G, "&lt;="&amp;ExternalData!$G866)</f>
        <v>430318</v>
      </c>
      <c r="L866" s="26">
        <f>ExternalData!$J866 + SUMIFS(H:H, D:D, ExternalData!$D866, E:E, ExternalData!$E866, F:F, ExternalData!$F866-1, G:G, "&gt;"&amp;ExternalData!$G866)</f>
        <v>99330</v>
      </c>
      <c r="M866" s="28">
        <f>ExternalData!$K866 + SUMIFS(I:I, D:D, ExternalData!$D866, E:E, ExternalData!$E866, F:F, ExternalData!$F866-1, G:G, "&gt;"&amp;ExternalData!$G866)</f>
        <v>513016</v>
      </c>
    </row>
    <row r="867" spans="1:13" x14ac:dyDescent="0.25">
      <c r="A867" s="29" t="s">
        <v>9</v>
      </c>
      <c r="B867" s="30" t="s">
        <v>10</v>
      </c>
      <c r="C867" s="30" t="s">
        <v>22</v>
      </c>
      <c r="D867" s="30" t="s">
        <v>23</v>
      </c>
      <c r="E867" s="30" t="s">
        <v>14</v>
      </c>
      <c r="F867" s="30">
        <v>2021</v>
      </c>
      <c r="G867" s="30">
        <v>11</v>
      </c>
      <c r="H867" s="30">
        <v>7336</v>
      </c>
      <c r="I867" s="31">
        <v>37933</v>
      </c>
      <c r="J867" s="31">
        <f>SUMIFS(H:H, D:D, ExternalData!$D867, E:E, ExternalData!$E867, F:F, ExternalData!$F867, G:G, "&lt;="&amp;ExternalData!$G867)</f>
        <v>90398</v>
      </c>
      <c r="K867" s="32">
        <f>SUMIFS(I:I, D:D, ExternalData!$D867, E:E, ExternalData!$E867, F:F, ExternalData!$F867, G:G, "&lt;="&amp;ExternalData!$G867)</f>
        <v>468251</v>
      </c>
      <c r="L867" s="31">
        <f>ExternalData!$J867 + SUMIFS(H:H, D:D, ExternalData!$D867, E:E, ExternalData!$E867, F:F, ExternalData!$F867-1, G:G, "&gt;"&amp;ExternalData!$G867)</f>
        <v>98903</v>
      </c>
      <c r="M867" s="33">
        <f>ExternalData!$K867 + SUMIFS(I:I, D:D, ExternalData!$D867, E:E, ExternalData!$E867, F:F, ExternalData!$F867-1, G:G, "&gt;"&amp;ExternalData!$G867)</f>
        <v>511595</v>
      </c>
    </row>
    <row r="868" spans="1:13" x14ac:dyDescent="0.25">
      <c r="A868" s="24" t="s">
        <v>9</v>
      </c>
      <c r="B868" s="25" t="s">
        <v>10</v>
      </c>
      <c r="C868" s="25" t="s">
        <v>22</v>
      </c>
      <c r="D868" s="25" t="s">
        <v>23</v>
      </c>
      <c r="E868" s="25" t="s">
        <v>14</v>
      </c>
      <c r="F868" s="25">
        <v>2021</v>
      </c>
      <c r="G868" s="25">
        <v>12</v>
      </c>
      <c r="H868" s="25">
        <v>9296</v>
      </c>
      <c r="I868" s="26">
        <v>48265</v>
      </c>
      <c r="J868" s="26">
        <f>SUMIFS(H:H, D:D, ExternalData!$D868, E:E, ExternalData!$E868, F:F, ExternalData!$F868, G:G, "&lt;="&amp;ExternalData!$G868)</f>
        <v>99694</v>
      </c>
      <c r="K868" s="27">
        <f>SUMIFS(I:I, D:D, ExternalData!$D868, E:E, ExternalData!$E868, F:F, ExternalData!$F868, G:G, "&lt;="&amp;ExternalData!$G868)</f>
        <v>516516</v>
      </c>
      <c r="L868" s="26">
        <f>ExternalData!$J868 + SUMIFS(H:H, D:D, ExternalData!$D868, E:E, ExternalData!$E868, F:F, ExternalData!$F868-1, G:G, "&gt;"&amp;ExternalData!$G868)</f>
        <v>99694</v>
      </c>
      <c r="M868" s="28">
        <f>ExternalData!$K868 + SUMIFS(I:I, D:D, ExternalData!$D868, E:E, ExternalData!$E868, F:F, ExternalData!$F868-1, G:G, "&gt;"&amp;ExternalData!$G868)</f>
        <v>516516</v>
      </c>
    </row>
    <row r="869" spans="1:13" x14ac:dyDescent="0.25">
      <c r="A869" s="29" t="s">
        <v>9</v>
      </c>
      <c r="B869" s="30" t="s">
        <v>10</v>
      </c>
      <c r="C869" s="30" t="s">
        <v>22</v>
      </c>
      <c r="D869" s="30" t="s">
        <v>23</v>
      </c>
      <c r="E869" s="30" t="s">
        <v>14</v>
      </c>
      <c r="F869" s="30">
        <v>2022</v>
      </c>
      <c r="G869" s="30">
        <v>1</v>
      </c>
      <c r="H869" s="30">
        <v>7854</v>
      </c>
      <c r="I869" s="31">
        <v>40705</v>
      </c>
      <c r="J869" s="31">
        <f>SUMIFS(H:H, D:D, ExternalData!$D869, E:E, ExternalData!$E869, F:F, ExternalData!$F869, G:G, "&lt;="&amp;ExternalData!$G869)</f>
        <v>7854</v>
      </c>
      <c r="K869" s="32">
        <f>SUMIFS(I:I, D:D, ExternalData!$D869, E:E, ExternalData!$E869, F:F, ExternalData!$F869, G:G, "&lt;="&amp;ExternalData!$G869)</f>
        <v>40705</v>
      </c>
      <c r="L869" s="31">
        <f>ExternalData!$J869 + SUMIFS(H:H, D:D, ExternalData!$D869, E:E, ExternalData!$E869, F:F, ExternalData!$F869-1, G:G, "&gt;"&amp;ExternalData!$G869)</f>
        <v>100338</v>
      </c>
      <c r="M869" s="33">
        <f>ExternalData!$K869 + SUMIFS(I:I, D:D, ExternalData!$D869, E:E, ExternalData!$E869, F:F, ExternalData!$F869-1, G:G, "&gt;"&amp;ExternalData!$G869)</f>
        <v>519792</v>
      </c>
    </row>
    <row r="870" spans="1:13" x14ac:dyDescent="0.25">
      <c r="A870" s="24" t="s">
        <v>9</v>
      </c>
      <c r="B870" s="25" t="s">
        <v>10</v>
      </c>
      <c r="C870" s="25" t="s">
        <v>22</v>
      </c>
      <c r="D870" s="25" t="s">
        <v>23</v>
      </c>
      <c r="E870" s="25" t="s">
        <v>14</v>
      </c>
      <c r="F870" s="25">
        <v>2022</v>
      </c>
      <c r="G870" s="25">
        <v>2</v>
      </c>
      <c r="H870" s="25">
        <v>7224</v>
      </c>
      <c r="I870" s="26">
        <v>37282</v>
      </c>
      <c r="J870" s="26">
        <f>SUMIFS(H:H, D:D, ExternalData!$D870, E:E, ExternalData!$E870, F:F, ExternalData!$F870, G:G, "&lt;="&amp;ExternalData!$G870)</f>
        <v>15078</v>
      </c>
      <c r="K870" s="27">
        <f>SUMIFS(I:I, D:D, ExternalData!$D870, E:E, ExternalData!$E870, F:F, ExternalData!$F870, G:G, "&lt;="&amp;ExternalData!$G870)</f>
        <v>77987</v>
      </c>
      <c r="L870" s="26">
        <f>ExternalData!$J870 + SUMIFS(H:H, D:D, ExternalData!$D870, E:E, ExternalData!$E870, F:F, ExternalData!$F870-1, G:G, "&gt;"&amp;ExternalData!$G870)</f>
        <v>100499</v>
      </c>
      <c r="M870" s="28">
        <f>ExternalData!$K870 + SUMIFS(I:I, D:D, ExternalData!$D870, E:E, ExternalData!$E870, F:F, ExternalData!$F870-1, G:G, "&gt;"&amp;ExternalData!$G870)</f>
        <v>520429</v>
      </c>
    </row>
    <row r="871" spans="1:13" x14ac:dyDescent="0.25">
      <c r="A871" s="29" t="s">
        <v>9</v>
      </c>
      <c r="B871" s="30" t="s">
        <v>10</v>
      </c>
      <c r="C871" s="30" t="s">
        <v>22</v>
      </c>
      <c r="D871" s="30" t="s">
        <v>23</v>
      </c>
      <c r="E871" s="30" t="s">
        <v>14</v>
      </c>
      <c r="F871" s="30">
        <v>2022</v>
      </c>
      <c r="G871" s="30">
        <v>3</v>
      </c>
      <c r="H871" s="30">
        <v>8120</v>
      </c>
      <c r="I871" s="31">
        <v>42021</v>
      </c>
      <c r="J871" s="31">
        <f>SUMIFS(H:H, D:D, ExternalData!$D871, E:E, ExternalData!$E871, F:F, ExternalData!$F871, G:G, "&lt;="&amp;ExternalData!$G871)</f>
        <v>23198</v>
      </c>
      <c r="K871" s="32">
        <f>SUMIFS(I:I, D:D, ExternalData!$D871, E:E, ExternalData!$E871, F:F, ExternalData!$F871, G:G, "&lt;="&amp;ExternalData!$G871)</f>
        <v>120008</v>
      </c>
      <c r="L871" s="31">
        <f>ExternalData!$J871 + SUMIFS(H:H, D:D, ExternalData!$D871, E:E, ExternalData!$E871, F:F, ExternalData!$F871-1, G:G, "&gt;"&amp;ExternalData!$G871)</f>
        <v>101346</v>
      </c>
      <c r="M871" s="33">
        <f>ExternalData!$K871 + SUMIFS(I:I, D:D, ExternalData!$D871, E:E, ExternalData!$E871, F:F, ExternalData!$F871-1, G:G, "&gt;"&amp;ExternalData!$G871)</f>
        <v>524664</v>
      </c>
    </row>
    <row r="872" spans="1:13" x14ac:dyDescent="0.25">
      <c r="A872" s="24" t="s">
        <v>9</v>
      </c>
      <c r="B872" s="25" t="s">
        <v>10</v>
      </c>
      <c r="C872" s="25" t="s">
        <v>22</v>
      </c>
      <c r="D872" s="25" t="s">
        <v>23</v>
      </c>
      <c r="E872" s="25" t="s">
        <v>14</v>
      </c>
      <c r="F872" s="25">
        <v>2022</v>
      </c>
      <c r="G872" s="25">
        <v>4</v>
      </c>
      <c r="H872" s="25">
        <v>6090</v>
      </c>
      <c r="I872" s="26">
        <v>31430</v>
      </c>
      <c r="J872" s="26">
        <f>SUMIFS(H:H, D:D, ExternalData!$D872, E:E, ExternalData!$E872, F:F, ExternalData!$F872, G:G, "&lt;="&amp;ExternalData!$G872)</f>
        <v>29288</v>
      </c>
      <c r="K872" s="27">
        <f>SUMIFS(I:I, D:D, ExternalData!$D872, E:E, ExternalData!$E872, F:F, ExternalData!$F872, G:G, "&lt;="&amp;ExternalData!$G872)</f>
        <v>151438</v>
      </c>
      <c r="L872" s="26">
        <f>ExternalData!$J872 + SUMIFS(H:H, D:D, ExternalData!$D872, E:E, ExternalData!$E872, F:F, ExternalData!$F872-1, G:G, "&gt;"&amp;ExternalData!$G872)</f>
        <v>98483</v>
      </c>
      <c r="M872" s="28">
        <f>ExternalData!$K872 + SUMIFS(I:I, D:D, ExternalData!$D872, E:E, ExternalData!$E872, F:F, ExternalData!$F872-1, G:G, "&gt;"&amp;ExternalData!$G872)</f>
        <v>509740</v>
      </c>
    </row>
    <row r="873" spans="1:13" x14ac:dyDescent="0.25">
      <c r="A873" s="29" t="s">
        <v>9</v>
      </c>
      <c r="B873" s="30" t="s">
        <v>10</v>
      </c>
      <c r="C873" s="30" t="s">
        <v>22</v>
      </c>
      <c r="D873" s="30" t="s">
        <v>23</v>
      </c>
      <c r="E873" s="30" t="s">
        <v>14</v>
      </c>
      <c r="F873" s="30">
        <v>2022</v>
      </c>
      <c r="G873" s="30">
        <v>5</v>
      </c>
      <c r="H873" s="30">
        <v>6671</v>
      </c>
      <c r="I873" s="31">
        <v>34433</v>
      </c>
      <c r="J873" s="31">
        <f>SUMIFS(H:H, D:D, ExternalData!$D873, E:E, ExternalData!$E873, F:F, ExternalData!$F873, G:G, "&lt;="&amp;ExternalData!$G873)</f>
        <v>35959</v>
      </c>
      <c r="K873" s="32">
        <f>SUMIFS(I:I, D:D, ExternalData!$D873, E:E, ExternalData!$E873, F:F, ExternalData!$F873, G:G, "&lt;="&amp;ExternalData!$G873)</f>
        <v>185871</v>
      </c>
      <c r="L873" s="31">
        <f>ExternalData!$J873 + SUMIFS(H:H, D:D, ExternalData!$D873, E:E, ExternalData!$E873, F:F, ExternalData!$F873-1, G:G, "&gt;"&amp;ExternalData!$G873)</f>
        <v>95564</v>
      </c>
      <c r="M873" s="33">
        <f>ExternalData!$K873 + SUMIFS(I:I, D:D, ExternalData!$D873, E:E, ExternalData!$E873, F:F, ExternalData!$F873-1, G:G, "&gt;"&amp;ExternalData!$G873)</f>
        <v>494382</v>
      </c>
    </row>
    <row r="874" spans="1:13" x14ac:dyDescent="0.25">
      <c r="A874" s="24" t="s">
        <v>9</v>
      </c>
      <c r="B874" s="25" t="s">
        <v>10</v>
      </c>
      <c r="C874" s="25" t="s">
        <v>22</v>
      </c>
      <c r="D874" s="25" t="s">
        <v>23</v>
      </c>
      <c r="E874" s="25" t="s">
        <v>14</v>
      </c>
      <c r="F874" s="25">
        <v>2022</v>
      </c>
      <c r="G874" s="25">
        <v>6</v>
      </c>
      <c r="H874" s="25">
        <v>6664</v>
      </c>
      <c r="I874" s="26">
        <v>34244</v>
      </c>
      <c r="J874" s="26">
        <f>SUMIFS(H:H, D:D, ExternalData!$D874, E:E, ExternalData!$E874, F:F, ExternalData!$F874, G:G, "&lt;="&amp;ExternalData!$G874)</f>
        <v>42623</v>
      </c>
      <c r="K874" s="27">
        <f>SUMIFS(I:I, D:D, ExternalData!$D874, E:E, ExternalData!$E874, F:F, ExternalData!$F874, G:G, "&lt;="&amp;ExternalData!$G874)</f>
        <v>220115</v>
      </c>
      <c r="L874" s="26">
        <f>ExternalData!$J874 + SUMIFS(H:H, D:D, ExternalData!$D874, E:E, ExternalData!$E874, F:F, ExternalData!$F874-1, G:G, "&gt;"&amp;ExternalData!$G874)</f>
        <v>93429</v>
      </c>
      <c r="M874" s="28">
        <f>ExternalData!$K874 + SUMIFS(I:I, D:D, ExternalData!$D874, E:E, ExternalData!$E874, F:F, ExternalData!$F874-1, G:G, "&gt;"&amp;ExternalData!$G874)</f>
        <v>483014</v>
      </c>
    </row>
    <row r="875" spans="1:13" x14ac:dyDescent="0.25">
      <c r="A875" s="29" t="s">
        <v>9</v>
      </c>
      <c r="B875" s="30" t="s">
        <v>10</v>
      </c>
      <c r="C875" s="30" t="s">
        <v>22</v>
      </c>
      <c r="D875" s="30" t="s">
        <v>23</v>
      </c>
      <c r="E875" s="30" t="s">
        <v>14</v>
      </c>
      <c r="F875" s="30">
        <v>2022</v>
      </c>
      <c r="G875" s="30">
        <v>7</v>
      </c>
      <c r="H875" s="30">
        <v>7308</v>
      </c>
      <c r="I875" s="31">
        <v>37422</v>
      </c>
      <c r="J875" s="31">
        <f>SUMIFS(H:H, D:D, ExternalData!$D875, E:E, ExternalData!$E875, F:F, ExternalData!$F875, G:G, "&lt;="&amp;ExternalData!$G875)</f>
        <v>49931</v>
      </c>
      <c r="K875" s="32">
        <f>SUMIFS(I:I, D:D, ExternalData!$D875, E:E, ExternalData!$E875, F:F, ExternalData!$F875, G:G, "&lt;="&amp;ExternalData!$G875)</f>
        <v>257537</v>
      </c>
      <c r="L875" s="31">
        <f>ExternalData!$J875 + SUMIFS(H:H, D:D, ExternalData!$D875, E:E, ExternalData!$E875, F:F, ExternalData!$F875-1, G:G, "&gt;"&amp;ExternalData!$G875)</f>
        <v>91840</v>
      </c>
      <c r="M875" s="33">
        <f>ExternalData!$K875 + SUMIFS(I:I, D:D, ExternalData!$D875, E:E, ExternalData!$E875, F:F, ExternalData!$F875-1, G:G, "&gt;"&amp;ExternalData!$G875)</f>
        <v>474530</v>
      </c>
    </row>
    <row r="876" spans="1:13" x14ac:dyDescent="0.25">
      <c r="A876" s="24" t="s">
        <v>9</v>
      </c>
      <c r="B876" s="25" t="s">
        <v>10</v>
      </c>
      <c r="C876" s="25" t="s">
        <v>22</v>
      </c>
      <c r="D876" s="25" t="s">
        <v>23</v>
      </c>
      <c r="E876" s="25" t="s">
        <v>14</v>
      </c>
      <c r="F876" s="25">
        <v>2022</v>
      </c>
      <c r="G876" s="25">
        <v>8</v>
      </c>
      <c r="H876" s="25">
        <v>7343</v>
      </c>
      <c r="I876" s="26">
        <v>37541</v>
      </c>
      <c r="J876" s="26">
        <f>SUMIFS(H:H, D:D, ExternalData!$D876, E:E, ExternalData!$E876, F:F, ExternalData!$F876, G:G, "&lt;="&amp;ExternalData!$G876)</f>
        <v>57274</v>
      </c>
      <c r="K876" s="27">
        <f>SUMIFS(I:I, D:D, ExternalData!$D876, E:E, ExternalData!$E876, F:F, ExternalData!$F876, G:G, "&lt;="&amp;ExternalData!$G876)</f>
        <v>295078</v>
      </c>
      <c r="L876" s="26">
        <f>ExternalData!$J876 + SUMIFS(H:H, D:D, ExternalData!$D876, E:E, ExternalData!$E876, F:F, ExternalData!$F876-1, G:G, "&gt;"&amp;ExternalData!$G876)</f>
        <v>91476</v>
      </c>
      <c r="M876" s="28">
        <f>ExternalData!$K876 + SUMIFS(I:I, D:D, ExternalData!$D876, E:E, ExternalData!$E876, F:F, ExternalData!$F876-1, G:G, "&gt;"&amp;ExternalData!$G876)</f>
        <v>472185</v>
      </c>
    </row>
    <row r="877" spans="1:13" x14ac:dyDescent="0.25">
      <c r="A877" s="29" t="s">
        <v>9</v>
      </c>
      <c r="B877" s="30" t="s">
        <v>10</v>
      </c>
      <c r="C877" s="30" t="s">
        <v>22</v>
      </c>
      <c r="D877" s="30" t="s">
        <v>23</v>
      </c>
      <c r="E877" s="30" t="s">
        <v>14</v>
      </c>
      <c r="F877" s="30">
        <v>2022</v>
      </c>
      <c r="G877" s="30">
        <v>9</v>
      </c>
      <c r="H877" s="30">
        <v>5957</v>
      </c>
      <c r="I877" s="31">
        <v>30604</v>
      </c>
      <c r="J877" s="31">
        <f>SUMIFS(H:H, D:D, ExternalData!$D877, E:E, ExternalData!$E877, F:F, ExternalData!$F877, G:G, "&lt;="&amp;ExternalData!$G877)</f>
        <v>63231</v>
      </c>
      <c r="K877" s="32">
        <f>SUMIFS(I:I, D:D, ExternalData!$D877, E:E, ExternalData!$E877, F:F, ExternalData!$F877, G:G, "&lt;="&amp;ExternalData!$G877)</f>
        <v>325682</v>
      </c>
      <c r="L877" s="31">
        <f>ExternalData!$J877 + SUMIFS(H:H, D:D, ExternalData!$D877, E:E, ExternalData!$E877, F:F, ExternalData!$F877-1, G:G, "&gt;"&amp;ExternalData!$G877)</f>
        <v>89159</v>
      </c>
      <c r="M877" s="33">
        <f>ExternalData!$K877 + SUMIFS(I:I, D:D, ExternalData!$D877, E:E, ExternalData!$E877, F:F, ExternalData!$F877-1, G:G, "&gt;"&amp;ExternalData!$G877)</f>
        <v>459921</v>
      </c>
    </row>
    <row r="878" spans="1:13" x14ac:dyDescent="0.25">
      <c r="A878" s="24" t="s">
        <v>9</v>
      </c>
      <c r="B878" s="25" t="s">
        <v>10</v>
      </c>
      <c r="C878" s="25" t="s">
        <v>22</v>
      </c>
      <c r="D878" s="25" t="s">
        <v>23</v>
      </c>
      <c r="E878" s="25" t="s">
        <v>14</v>
      </c>
      <c r="F878" s="25">
        <v>2022</v>
      </c>
      <c r="G878" s="25">
        <v>10</v>
      </c>
      <c r="H878" s="25">
        <v>7119</v>
      </c>
      <c r="I878" s="26">
        <v>36631</v>
      </c>
      <c r="J878" s="26">
        <f>SUMIFS(H:H, D:D, ExternalData!$D878, E:E, ExternalData!$E878, F:F, ExternalData!$F878, G:G, "&lt;="&amp;ExternalData!$G878)</f>
        <v>70350</v>
      </c>
      <c r="K878" s="27">
        <f>SUMIFS(I:I, D:D, ExternalData!$D878, E:E, ExternalData!$E878, F:F, ExternalData!$F878, G:G, "&lt;="&amp;ExternalData!$G878)</f>
        <v>362313</v>
      </c>
      <c r="L878" s="26">
        <f>ExternalData!$J878 + SUMIFS(H:H, D:D, ExternalData!$D878, E:E, ExternalData!$E878, F:F, ExternalData!$F878-1, G:G, "&gt;"&amp;ExternalData!$G878)</f>
        <v>86982</v>
      </c>
      <c r="M878" s="28">
        <f>ExternalData!$K878 + SUMIFS(I:I, D:D, ExternalData!$D878, E:E, ExternalData!$E878, F:F, ExternalData!$F878-1, G:G, "&gt;"&amp;ExternalData!$G878)</f>
        <v>448511</v>
      </c>
    </row>
    <row r="879" spans="1:13" x14ac:dyDescent="0.25">
      <c r="A879" s="29" t="s">
        <v>9</v>
      </c>
      <c r="B879" s="30" t="s">
        <v>10</v>
      </c>
      <c r="C879" s="30" t="s">
        <v>22</v>
      </c>
      <c r="D879" s="30" t="s">
        <v>23</v>
      </c>
      <c r="E879" s="30" t="s">
        <v>14</v>
      </c>
      <c r="F879" s="30">
        <v>2022</v>
      </c>
      <c r="G879" s="30">
        <v>11</v>
      </c>
      <c r="H879" s="30">
        <v>7364</v>
      </c>
      <c r="I879" s="31">
        <v>37513</v>
      </c>
      <c r="J879" s="31">
        <f>SUMIFS(H:H, D:D, ExternalData!$D879, E:E, ExternalData!$E879, F:F, ExternalData!$F879, G:G, "&lt;="&amp;ExternalData!$G879)</f>
        <v>77714</v>
      </c>
      <c r="K879" s="32">
        <f>SUMIFS(I:I, D:D, ExternalData!$D879, E:E, ExternalData!$E879, F:F, ExternalData!$F879, G:G, "&lt;="&amp;ExternalData!$G879)</f>
        <v>399826</v>
      </c>
      <c r="L879" s="31">
        <f>ExternalData!$J879 + SUMIFS(H:H, D:D, ExternalData!$D879, E:E, ExternalData!$E879, F:F, ExternalData!$F879-1, G:G, "&gt;"&amp;ExternalData!$G879)</f>
        <v>87010</v>
      </c>
      <c r="M879" s="33">
        <f>ExternalData!$K879 + SUMIFS(I:I, D:D, ExternalData!$D879, E:E, ExternalData!$E879, F:F, ExternalData!$F879-1, G:G, "&gt;"&amp;ExternalData!$G879)</f>
        <v>448091</v>
      </c>
    </row>
    <row r="880" spans="1:13" x14ac:dyDescent="0.25">
      <c r="A880" s="24" t="s">
        <v>9</v>
      </c>
      <c r="B880" s="25" t="s">
        <v>10</v>
      </c>
      <c r="C880" s="25" t="s">
        <v>22</v>
      </c>
      <c r="D880" s="25" t="s">
        <v>23</v>
      </c>
      <c r="E880" s="25" t="s">
        <v>14</v>
      </c>
      <c r="F880" s="25">
        <v>2022</v>
      </c>
      <c r="G880" s="25">
        <v>12</v>
      </c>
      <c r="H880" s="25">
        <v>6629</v>
      </c>
      <c r="I880" s="26">
        <v>36239</v>
      </c>
      <c r="J880" s="26">
        <f>SUMIFS(H:H, D:D, ExternalData!$D880, E:E, ExternalData!$E880, F:F, ExternalData!$F880, G:G, "&lt;="&amp;ExternalData!$G880)</f>
        <v>84343</v>
      </c>
      <c r="K880" s="27">
        <f>SUMIFS(I:I, D:D, ExternalData!$D880, E:E, ExternalData!$E880, F:F, ExternalData!$F880, G:G, "&lt;="&amp;ExternalData!$G880)</f>
        <v>436065</v>
      </c>
      <c r="L880" s="26">
        <f>ExternalData!$J880 + SUMIFS(H:H, D:D, ExternalData!$D880, E:E, ExternalData!$E880, F:F, ExternalData!$F880-1, G:G, "&gt;"&amp;ExternalData!$G880)</f>
        <v>84343</v>
      </c>
      <c r="M880" s="28">
        <f>ExternalData!$K880 + SUMIFS(I:I, D:D, ExternalData!$D880, E:E, ExternalData!$E880, F:F, ExternalData!$F880-1, G:G, "&gt;"&amp;ExternalData!$G880)</f>
        <v>436065</v>
      </c>
    </row>
    <row r="881" spans="1:13" x14ac:dyDescent="0.25">
      <c r="A881" s="29" t="s">
        <v>9</v>
      </c>
      <c r="B881" s="30" t="s">
        <v>10</v>
      </c>
      <c r="C881" s="30" t="s">
        <v>22</v>
      </c>
      <c r="D881" s="30" t="s">
        <v>23</v>
      </c>
      <c r="E881" s="30" t="s">
        <v>14</v>
      </c>
      <c r="F881" s="30">
        <v>2023</v>
      </c>
      <c r="G881" s="30">
        <v>1</v>
      </c>
      <c r="H881" s="30">
        <v>6111</v>
      </c>
      <c r="I881" s="31">
        <v>36456</v>
      </c>
      <c r="J881" s="31">
        <f>SUMIFS(H:H, D:D, ExternalData!$D881, E:E, ExternalData!$E881, F:F, ExternalData!$F881, G:G, "&lt;="&amp;ExternalData!$G881)</f>
        <v>6111</v>
      </c>
      <c r="K881" s="32">
        <f>SUMIFS(I:I, D:D, ExternalData!$D881, E:E, ExternalData!$E881, F:F, ExternalData!$F881, G:G, "&lt;="&amp;ExternalData!$G881)</f>
        <v>36456</v>
      </c>
      <c r="L881" s="31">
        <f>ExternalData!$J881 + SUMIFS(H:H, D:D, ExternalData!$D881, E:E, ExternalData!$E881, F:F, ExternalData!$F881-1, G:G, "&gt;"&amp;ExternalData!$G881)</f>
        <v>82600</v>
      </c>
      <c r="M881" s="33">
        <f>ExternalData!$K881 + SUMIFS(I:I, D:D, ExternalData!$D881, E:E, ExternalData!$E881, F:F, ExternalData!$F881-1, G:G, "&gt;"&amp;ExternalData!$G881)</f>
        <v>431816</v>
      </c>
    </row>
    <row r="882" spans="1:13" x14ac:dyDescent="0.25">
      <c r="A882" s="24" t="s">
        <v>9</v>
      </c>
      <c r="B882" s="25" t="s">
        <v>10</v>
      </c>
      <c r="C882" s="25" t="s">
        <v>22</v>
      </c>
      <c r="D882" s="25" t="s">
        <v>23</v>
      </c>
      <c r="E882" s="25" t="s">
        <v>14</v>
      </c>
      <c r="F882" s="25">
        <v>2023</v>
      </c>
      <c r="G882" s="25">
        <v>2</v>
      </c>
      <c r="H882" s="25">
        <v>6685</v>
      </c>
      <c r="I882" s="26">
        <v>40012</v>
      </c>
      <c r="J882" s="26">
        <f>SUMIFS(H:H, D:D, ExternalData!$D882, E:E, ExternalData!$E882, F:F, ExternalData!$F882, G:G, "&lt;="&amp;ExternalData!$G882)</f>
        <v>12796</v>
      </c>
      <c r="K882" s="27">
        <f>SUMIFS(I:I, D:D, ExternalData!$D882, E:E, ExternalData!$E882, F:F, ExternalData!$F882, G:G, "&lt;="&amp;ExternalData!$G882)</f>
        <v>76468</v>
      </c>
      <c r="L882" s="26">
        <f>ExternalData!$J882 + SUMIFS(H:H, D:D, ExternalData!$D882, E:E, ExternalData!$E882, F:F, ExternalData!$F882-1, G:G, "&gt;"&amp;ExternalData!$G882)</f>
        <v>82061</v>
      </c>
      <c r="M882" s="28">
        <f>ExternalData!$K882 + SUMIFS(I:I, D:D, ExternalData!$D882, E:E, ExternalData!$E882, F:F, ExternalData!$F882-1, G:G, "&gt;"&amp;ExternalData!$G882)</f>
        <v>434546</v>
      </c>
    </row>
    <row r="883" spans="1:13" x14ac:dyDescent="0.25">
      <c r="A883" s="29" t="s">
        <v>9</v>
      </c>
      <c r="B883" s="30" t="s">
        <v>10</v>
      </c>
      <c r="C883" s="30" t="s">
        <v>22</v>
      </c>
      <c r="D883" s="30" t="s">
        <v>23</v>
      </c>
      <c r="E883" s="30" t="s">
        <v>14</v>
      </c>
      <c r="F883" s="30">
        <v>2023</v>
      </c>
      <c r="G883" s="30">
        <v>3</v>
      </c>
      <c r="H883" s="30">
        <v>6937</v>
      </c>
      <c r="I883" s="31">
        <v>41531</v>
      </c>
      <c r="J883" s="31">
        <f>SUMIFS(H:H, D:D, ExternalData!$D883, E:E, ExternalData!$E883, F:F, ExternalData!$F883, G:G, "&lt;="&amp;ExternalData!$G883)</f>
        <v>19733</v>
      </c>
      <c r="K883" s="32">
        <f>SUMIFS(I:I, D:D, ExternalData!$D883, E:E, ExternalData!$E883, F:F, ExternalData!$F883, G:G, "&lt;="&amp;ExternalData!$G883)</f>
        <v>117999</v>
      </c>
      <c r="L883" s="31">
        <f>ExternalData!$J883 + SUMIFS(H:H, D:D, ExternalData!$D883, E:E, ExternalData!$E883, F:F, ExternalData!$F883-1, G:G, "&gt;"&amp;ExternalData!$G883)</f>
        <v>80878</v>
      </c>
      <c r="M883" s="33">
        <f>ExternalData!$K883 + SUMIFS(I:I, D:D, ExternalData!$D883, E:E, ExternalData!$E883, F:F, ExternalData!$F883-1, G:G, "&gt;"&amp;ExternalData!$G883)</f>
        <v>434056</v>
      </c>
    </row>
    <row r="884" spans="1:13" x14ac:dyDescent="0.25">
      <c r="A884" s="24" t="s">
        <v>9</v>
      </c>
      <c r="B884" s="25" t="s">
        <v>10</v>
      </c>
      <c r="C884" s="25" t="s">
        <v>22</v>
      </c>
      <c r="D884" s="25" t="s">
        <v>23</v>
      </c>
      <c r="E884" s="25" t="s">
        <v>15</v>
      </c>
      <c r="F884" s="25">
        <v>2018</v>
      </c>
      <c r="G884" s="25">
        <v>1</v>
      </c>
      <c r="H884" s="25">
        <v>4893</v>
      </c>
      <c r="I884" s="26">
        <v>25025</v>
      </c>
      <c r="J884" s="26">
        <f>SUMIFS(H:H, D:D, ExternalData!$D884, E:E, ExternalData!$E884, F:F, ExternalData!$F884, G:G, "&lt;="&amp;ExternalData!$G884)</f>
        <v>4893</v>
      </c>
      <c r="K884" s="27">
        <f>SUMIFS(I:I, D:D, ExternalData!$D884, E:E, ExternalData!$E884, F:F, ExternalData!$F884, G:G, "&lt;="&amp;ExternalData!$G884)</f>
        <v>25025</v>
      </c>
      <c r="L884" s="26">
        <f>ExternalData!$J884 + SUMIFS(H:H, D:D, ExternalData!$D884, E:E, ExternalData!$E884, F:F, ExternalData!$F884-1, G:G, "&gt;"&amp;ExternalData!$G884)</f>
        <v>4893</v>
      </c>
      <c r="M884" s="28">
        <f>ExternalData!$K884 + SUMIFS(I:I, D:D, ExternalData!$D884, E:E, ExternalData!$E884, F:F, ExternalData!$F884-1, G:G, "&gt;"&amp;ExternalData!$G884)</f>
        <v>25025</v>
      </c>
    </row>
    <row r="885" spans="1:13" x14ac:dyDescent="0.25">
      <c r="A885" s="29" t="s">
        <v>9</v>
      </c>
      <c r="B885" s="30" t="s">
        <v>10</v>
      </c>
      <c r="C885" s="30" t="s">
        <v>22</v>
      </c>
      <c r="D885" s="30" t="s">
        <v>23</v>
      </c>
      <c r="E885" s="30" t="s">
        <v>15</v>
      </c>
      <c r="F885" s="30">
        <v>2018</v>
      </c>
      <c r="G885" s="30">
        <v>2</v>
      </c>
      <c r="H885" s="30">
        <v>4585</v>
      </c>
      <c r="I885" s="31">
        <v>23541</v>
      </c>
      <c r="J885" s="31">
        <f>SUMIFS(H:H, D:D, ExternalData!$D885, E:E, ExternalData!$E885, F:F, ExternalData!$F885, G:G, "&lt;="&amp;ExternalData!$G885)</f>
        <v>9478</v>
      </c>
      <c r="K885" s="32">
        <f>SUMIFS(I:I, D:D, ExternalData!$D885, E:E, ExternalData!$E885, F:F, ExternalData!$F885, G:G, "&lt;="&amp;ExternalData!$G885)</f>
        <v>48566</v>
      </c>
      <c r="L885" s="31">
        <f>ExternalData!$J885 + SUMIFS(H:H, D:D, ExternalData!$D885, E:E, ExternalData!$E885, F:F, ExternalData!$F885-1, G:G, "&gt;"&amp;ExternalData!$G885)</f>
        <v>9478</v>
      </c>
      <c r="M885" s="33">
        <f>ExternalData!$K885 + SUMIFS(I:I, D:D, ExternalData!$D885, E:E, ExternalData!$E885, F:F, ExternalData!$F885-1, G:G, "&gt;"&amp;ExternalData!$G885)</f>
        <v>48566</v>
      </c>
    </row>
    <row r="886" spans="1:13" x14ac:dyDescent="0.25">
      <c r="A886" s="24" t="s">
        <v>9</v>
      </c>
      <c r="B886" s="25" t="s">
        <v>10</v>
      </c>
      <c r="C886" s="25" t="s">
        <v>22</v>
      </c>
      <c r="D886" s="25" t="s">
        <v>23</v>
      </c>
      <c r="E886" s="25" t="s">
        <v>15</v>
      </c>
      <c r="F886" s="25">
        <v>2018</v>
      </c>
      <c r="G886" s="25">
        <v>3</v>
      </c>
      <c r="H886" s="25">
        <v>6685</v>
      </c>
      <c r="I886" s="26">
        <v>34139</v>
      </c>
      <c r="J886" s="26">
        <f>SUMIFS(H:H, D:D, ExternalData!$D886, E:E, ExternalData!$E886, F:F, ExternalData!$F886, G:G, "&lt;="&amp;ExternalData!$G886)</f>
        <v>16163</v>
      </c>
      <c r="K886" s="27">
        <f>SUMIFS(I:I, D:D, ExternalData!$D886, E:E, ExternalData!$E886, F:F, ExternalData!$F886, G:G, "&lt;="&amp;ExternalData!$G886)</f>
        <v>82705</v>
      </c>
      <c r="L886" s="26">
        <f>ExternalData!$J886 + SUMIFS(H:H, D:D, ExternalData!$D886, E:E, ExternalData!$E886, F:F, ExternalData!$F886-1, G:G, "&gt;"&amp;ExternalData!$G886)</f>
        <v>16163</v>
      </c>
      <c r="M886" s="28">
        <f>ExternalData!$K886 + SUMIFS(I:I, D:D, ExternalData!$D886, E:E, ExternalData!$E886, F:F, ExternalData!$F886-1, G:G, "&gt;"&amp;ExternalData!$G886)</f>
        <v>82705</v>
      </c>
    </row>
    <row r="887" spans="1:13" x14ac:dyDescent="0.25">
      <c r="A887" s="29" t="s">
        <v>9</v>
      </c>
      <c r="B887" s="30" t="s">
        <v>10</v>
      </c>
      <c r="C887" s="30" t="s">
        <v>22</v>
      </c>
      <c r="D887" s="30" t="s">
        <v>23</v>
      </c>
      <c r="E887" s="30" t="s">
        <v>15</v>
      </c>
      <c r="F887" s="30">
        <v>2018</v>
      </c>
      <c r="G887" s="30">
        <v>4</v>
      </c>
      <c r="H887" s="30">
        <v>5705</v>
      </c>
      <c r="I887" s="31">
        <v>28959</v>
      </c>
      <c r="J887" s="31">
        <f>SUMIFS(H:H, D:D, ExternalData!$D887, E:E, ExternalData!$E887, F:F, ExternalData!$F887, G:G, "&lt;="&amp;ExternalData!$G887)</f>
        <v>21868</v>
      </c>
      <c r="K887" s="32">
        <f>SUMIFS(I:I, D:D, ExternalData!$D887, E:E, ExternalData!$E887, F:F, ExternalData!$F887, G:G, "&lt;="&amp;ExternalData!$G887)</f>
        <v>111664</v>
      </c>
      <c r="L887" s="31">
        <f>ExternalData!$J887 + SUMIFS(H:H, D:D, ExternalData!$D887, E:E, ExternalData!$E887, F:F, ExternalData!$F887-1, G:G, "&gt;"&amp;ExternalData!$G887)</f>
        <v>21868</v>
      </c>
      <c r="M887" s="33">
        <f>ExternalData!$K887 + SUMIFS(I:I, D:D, ExternalData!$D887, E:E, ExternalData!$E887, F:F, ExternalData!$F887-1, G:G, "&gt;"&amp;ExternalData!$G887)</f>
        <v>111664</v>
      </c>
    </row>
    <row r="888" spans="1:13" x14ac:dyDescent="0.25">
      <c r="A888" s="24" t="s">
        <v>9</v>
      </c>
      <c r="B888" s="25" t="s">
        <v>10</v>
      </c>
      <c r="C888" s="25" t="s">
        <v>22</v>
      </c>
      <c r="D888" s="25" t="s">
        <v>23</v>
      </c>
      <c r="E888" s="25" t="s">
        <v>15</v>
      </c>
      <c r="F888" s="25">
        <v>2018</v>
      </c>
      <c r="G888" s="25">
        <v>5</v>
      </c>
      <c r="H888" s="25">
        <v>5418</v>
      </c>
      <c r="I888" s="26">
        <v>27405</v>
      </c>
      <c r="J888" s="26">
        <f>SUMIFS(H:H, D:D, ExternalData!$D888, E:E, ExternalData!$E888, F:F, ExternalData!$F888, G:G, "&lt;="&amp;ExternalData!$G888)</f>
        <v>27286</v>
      </c>
      <c r="K888" s="27">
        <f>SUMIFS(I:I, D:D, ExternalData!$D888, E:E, ExternalData!$E888, F:F, ExternalData!$F888, G:G, "&lt;="&amp;ExternalData!$G888)</f>
        <v>139069</v>
      </c>
      <c r="L888" s="26">
        <f>ExternalData!$J888 + SUMIFS(H:H, D:D, ExternalData!$D888, E:E, ExternalData!$E888, F:F, ExternalData!$F888-1, G:G, "&gt;"&amp;ExternalData!$G888)</f>
        <v>27286</v>
      </c>
      <c r="M888" s="28">
        <f>ExternalData!$K888 + SUMIFS(I:I, D:D, ExternalData!$D888, E:E, ExternalData!$E888, F:F, ExternalData!$F888-1, G:G, "&gt;"&amp;ExternalData!$G888)</f>
        <v>139069</v>
      </c>
    </row>
    <row r="889" spans="1:13" x14ac:dyDescent="0.25">
      <c r="A889" s="29" t="s">
        <v>9</v>
      </c>
      <c r="B889" s="30" t="s">
        <v>10</v>
      </c>
      <c r="C889" s="30" t="s">
        <v>22</v>
      </c>
      <c r="D889" s="30" t="s">
        <v>23</v>
      </c>
      <c r="E889" s="30" t="s">
        <v>15</v>
      </c>
      <c r="F889" s="30">
        <v>2018</v>
      </c>
      <c r="G889" s="30">
        <v>6</v>
      </c>
      <c r="H889" s="30">
        <v>4795</v>
      </c>
      <c r="I889" s="31">
        <v>24150</v>
      </c>
      <c r="J889" s="31">
        <f>SUMIFS(H:H, D:D, ExternalData!$D889, E:E, ExternalData!$E889, F:F, ExternalData!$F889, G:G, "&lt;="&amp;ExternalData!$G889)</f>
        <v>32081</v>
      </c>
      <c r="K889" s="32">
        <f>SUMIFS(I:I, D:D, ExternalData!$D889, E:E, ExternalData!$E889, F:F, ExternalData!$F889, G:G, "&lt;="&amp;ExternalData!$G889)</f>
        <v>163219</v>
      </c>
      <c r="L889" s="31">
        <f>ExternalData!$J889 + SUMIFS(H:H, D:D, ExternalData!$D889, E:E, ExternalData!$E889, F:F, ExternalData!$F889-1, G:G, "&gt;"&amp;ExternalData!$G889)</f>
        <v>32081</v>
      </c>
      <c r="M889" s="33">
        <f>ExternalData!$K889 + SUMIFS(I:I, D:D, ExternalData!$D889, E:E, ExternalData!$E889, F:F, ExternalData!$F889-1, G:G, "&gt;"&amp;ExternalData!$G889)</f>
        <v>163219</v>
      </c>
    </row>
    <row r="890" spans="1:13" x14ac:dyDescent="0.25">
      <c r="A890" s="24" t="s">
        <v>9</v>
      </c>
      <c r="B890" s="25" t="s">
        <v>10</v>
      </c>
      <c r="C890" s="25" t="s">
        <v>22</v>
      </c>
      <c r="D890" s="25" t="s">
        <v>23</v>
      </c>
      <c r="E890" s="25" t="s">
        <v>15</v>
      </c>
      <c r="F890" s="25">
        <v>2018</v>
      </c>
      <c r="G890" s="25">
        <v>7</v>
      </c>
      <c r="H890" s="25">
        <v>5019</v>
      </c>
      <c r="I890" s="26">
        <v>25207</v>
      </c>
      <c r="J890" s="26">
        <f>SUMIFS(H:H, D:D, ExternalData!$D890, E:E, ExternalData!$E890, F:F, ExternalData!$F890, G:G, "&lt;="&amp;ExternalData!$G890)</f>
        <v>37100</v>
      </c>
      <c r="K890" s="27">
        <f>SUMIFS(I:I, D:D, ExternalData!$D890, E:E, ExternalData!$E890, F:F, ExternalData!$F890, G:G, "&lt;="&amp;ExternalData!$G890)</f>
        <v>188426</v>
      </c>
      <c r="L890" s="26">
        <f>ExternalData!$J890 + SUMIFS(H:H, D:D, ExternalData!$D890, E:E, ExternalData!$E890, F:F, ExternalData!$F890-1, G:G, "&gt;"&amp;ExternalData!$G890)</f>
        <v>37100</v>
      </c>
      <c r="M890" s="28">
        <f>ExternalData!$K890 + SUMIFS(I:I, D:D, ExternalData!$D890, E:E, ExternalData!$E890, F:F, ExternalData!$F890-1, G:G, "&gt;"&amp;ExternalData!$G890)</f>
        <v>188426</v>
      </c>
    </row>
    <row r="891" spans="1:13" x14ac:dyDescent="0.25">
      <c r="A891" s="29" t="s">
        <v>9</v>
      </c>
      <c r="B891" s="30" t="s">
        <v>10</v>
      </c>
      <c r="C891" s="30" t="s">
        <v>22</v>
      </c>
      <c r="D891" s="30" t="s">
        <v>23</v>
      </c>
      <c r="E891" s="30" t="s">
        <v>15</v>
      </c>
      <c r="F891" s="30">
        <v>2018</v>
      </c>
      <c r="G891" s="30">
        <v>8</v>
      </c>
      <c r="H891" s="30">
        <v>4067</v>
      </c>
      <c r="I891" s="31">
        <v>20552</v>
      </c>
      <c r="J891" s="31">
        <f>SUMIFS(H:H, D:D, ExternalData!$D891, E:E, ExternalData!$E891, F:F, ExternalData!$F891, G:G, "&lt;="&amp;ExternalData!$G891)</f>
        <v>41167</v>
      </c>
      <c r="K891" s="32">
        <f>SUMIFS(I:I, D:D, ExternalData!$D891, E:E, ExternalData!$E891, F:F, ExternalData!$F891, G:G, "&lt;="&amp;ExternalData!$G891)</f>
        <v>208978</v>
      </c>
      <c r="L891" s="31">
        <f>ExternalData!$J891 + SUMIFS(H:H, D:D, ExternalData!$D891, E:E, ExternalData!$E891, F:F, ExternalData!$F891-1, G:G, "&gt;"&amp;ExternalData!$G891)</f>
        <v>41167</v>
      </c>
      <c r="M891" s="33">
        <f>ExternalData!$K891 + SUMIFS(I:I, D:D, ExternalData!$D891, E:E, ExternalData!$E891, F:F, ExternalData!$F891-1, G:G, "&gt;"&amp;ExternalData!$G891)</f>
        <v>208978</v>
      </c>
    </row>
    <row r="892" spans="1:13" x14ac:dyDescent="0.25">
      <c r="A892" s="24" t="s">
        <v>9</v>
      </c>
      <c r="B892" s="25" t="s">
        <v>10</v>
      </c>
      <c r="C892" s="25" t="s">
        <v>22</v>
      </c>
      <c r="D892" s="25" t="s">
        <v>23</v>
      </c>
      <c r="E892" s="25" t="s">
        <v>15</v>
      </c>
      <c r="F892" s="25">
        <v>2018</v>
      </c>
      <c r="G892" s="25">
        <v>9</v>
      </c>
      <c r="H892" s="25">
        <v>5810</v>
      </c>
      <c r="I892" s="26">
        <v>29680</v>
      </c>
      <c r="J892" s="26">
        <f>SUMIFS(H:H, D:D, ExternalData!$D892, E:E, ExternalData!$E892, F:F, ExternalData!$F892, G:G, "&lt;="&amp;ExternalData!$G892)</f>
        <v>46977</v>
      </c>
      <c r="K892" s="27">
        <f>SUMIFS(I:I, D:D, ExternalData!$D892, E:E, ExternalData!$E892, F:F, ExternalData!$F892, G:G, "&lt;="&amp;ExternalData!$G892)</f>
        <v>238658</v>
      </c>
      <c r="L892" s="26">
        <f>ExternalData!$J892 + SUMIFS(H:H, D:D, ExternalData!$D892, E:E, ExternalData!$E892, F:F, ExternalData!$F892-1, G:G, "&gt;"&amp;ExternalData!$G892)</f>
        <v>46977</v>
      </c>
      <c r="M892" s="28">
        <f>ExternalData!$K892 + SUMIFS(I:I, D:D, ExternalData!$D892, E:E, ExternalData!$E892, F:F, ExternalData!$F892-1, G:G, "&gt;"&amp;ExternalData!$G892)</f>
        <v>238658</v>
      </c>
    </row>
    <row r="893" spans="1:13" x14ac:dyDescent="0.25">
      <c r="A893" s="29" t="s">
        <v>9</v>
      </c>
      <c r="B893" s="30" t="s">
        <v>10</v>
      </c>
      <c r="C893" s="30" t="s">
        <v>22</v>
      </c>
      <c r="D893" s="30" t="s">
        <v>23</v>
      </c>
      <c r="E893" s="30" t="s">
        <v>15</v>
      </c>
      <c r="F893" s="30">
        <v>2018</v>
      </c>
      <c r="G893" s="30">
        <v>10</v>
      </c>
      <c r="H893" s="30">
        <v>6258</v>
      </c>
      <c r="I893" s="31">
        <v>31675</v>
      </c>
      <c r="J893" s="31">
        <f>SUMIFS(H:H, D:D, ExternalData!$D893, E:E, ExternalData!$E893, F:F, ExternalData!$F893, G:G, "&lt;="&amp;ExternalData!$G893)</f>
        <v>53235</v>
      </c>
      <c r="K893" s="32">
        <f>SUMIFS(I:I, D:D, ExternalData!$D893, E:E, ExternalData!$E893, F:F, ExternalData!$F893, G:G, "&lt;="&amp;ExternalData!$G893)</f>
        <v>270333</v>
      </c>
      <c r="L893" s="31">
        <f>ExternalData!$J893 + SUMIFS(H:H, D:D, ExternalData!$D893, E:E, ExternalData!$E893, F:F, ExternalData!$F893-1, G:G, "&gt;"&amp;ExternalData!$G893)</f>
        <v>53235</v>
      </c>
      <c r="M893" s="33">
        <f>ExternalData!$K893 + SUMIFS(I:I, D:D, ExternalData!$D893, E:E, ExternalData!$E893, F:F, ExternalData!$F893-1, G:G, "&gt;"&amp;ExternalData!$G893)</f>
        <v>270333</v>
      </c>
    </row>
    <row r="894" spans="1:13" x14ac:dyDescent="0.25">
      <c r="A894" s="24" t="s">
        <v>9</v>
      </c>
      <c r="B894" s="25" t="s">
        <v>10</v>
      </c>
      <c r="C894" s="25" t="s">
        <v>22</v>
      </c>
      <c r="D894" s="25" t="s">
        <v>23</v>
      </c>
      <c r="E894" s="25" t="s">
        <v>15</v>
      </c>
      <c r="F894" s="25">
        <v>2018</v>
      </c>
      <c r="G894" s="25">
        <v>11</v>
      </c>
      <c r="H894" s="25">
        <v>4515</v>
      </c>
      <c r="I894" s="26">
        <v>23114</v>
      </c>
      <c r="J894" s="26">
        <f>SUMIFS(H:H, D:D, ExternalData!$D894, E:E, ExternalData!$E894, F:F, ExternalData!$F894, G:G, "&lt;="&amp;ExternalData!$G894)</f>
        <v>57750</v>
      </c>
      <c r="K894" s="27">
        <f>SUMIFS(I:I, D:D, ExternalData!$D894, E:E, ExternalData!$E894, F:F, ExternalData!$F894, G:G, "&lt;="&amp;ExternalData!$G894)</f>
        <v>293447</v>
      </c>
      <c r="L894" s="26">
        <f>ExternalData!$J894 + SUMIFS(H:H, D:D, ExternalData!$D894, E:E, ExternalData!$E894, F:F, ExternalData!$F894-1, G:G, "&gt;"&amp;ExternalData!$G894)</f>
        <v>57750</v>
      </c>
      <c r="M894" s="28">
        <f>ExternalData!$K894 + SUMIFS(I:I, D:D, ExternalData!$D894, E:E, ExternalData!$E894, F:F, ExternalData!$F894-1, G:G, "&gt;"&amp;ExternalData!$G894)</f>
        <v>293447</v>
      </c>
    </row>
    <row r="895" spans="1:13" x14ac:dyDescent="0.25">
      <c r="A895" s="29" t="s">
        <v>9</v>
      </c>
      <c r="B895" s="30" t="s">
        <v>10</v>
      </c>
      <c r="C895" s="30" t="s">
        <v>22</v>
      </c>
      <c r="D895" s="30" t="s">
        <v>23</v>
      </c>
      <c r="E895" s="30" t="s">
        <v>15</v>
      </c>
      <c r="F895" s="30">
        <v>2018</v>
      </c>
      <c r="G895" s="30">
        <v>12</v>
      </c>
      <c r="H895" s="30">
        <v>4851</v>
      </c>
      <c r="I895" s="31">
        <v>24682</v>
      </c>
      <c r="J895" s="31">
        <f>SUMIFS(H:H, D:D, ExternalData!$D895, E:E, ExternalData!$E895, F:F, ExternalData!$F895, G:G, "&lt;="&amp;ExternalData!$G895)</f>
        <v>62601</v>
      </c>
      <c r="K895" s="32">
        <f>SUMIFS(I:I, D:D, ExternalData!$D895, E:E, ExternalData!$E895, F:F, ExternalData!$F895, G:G, "&lt;="&amp;ExternalData!$G895)</f>
        <v>318129</v>
      </c>
      <c r="L895" s="31">
        <f>ExternalData!$J895 + SUMIFS(H:H, D:D, ExternalData!$D895, E:E, ExternalData!$E895, F:F, ExternalData!$F895-1, G:G, "&gt;"&amp;ExternalData!$G895)</f>
        <v>62601</v>
      </c>
      <c r="M895" s="33">
        <f>ExternalData!$K895 + SUMIFS(I:I, D:D, ExternalData!$D895, E:E, ExternalData!$E895, F:F, ExternalData!$F895-1, G:G, "&gt;"&amp;ExternalData!$G895)</f>
        <v>318129</v>
      </c>
    </row>
    <row r="896" spans="1:13" x14ac:dyDescent="0.25">
      <c r="A896" s="24" t="s">
        <v>9</v>
      </c>
      <c r="B896" s="25" t="s">
        <v>10</v>
      </c>
      <c r="C896" s="25" t="s">
        <v>22</v>
      </c>
      <c r="D896" s="25" t="s">
        <v>23</v>
      </c>
      <c r="E896" s="25" t="s">
        <v>15</v>
      </c>
      <c r="F896" s="25">
        <v>2019</v>
      </c>
      <c r="G896" s="25">
        <v>1</v>
      </c>
      <c r="H896" s="25">
        <v>5957</v>
      </c>
      <c r="I896" s="26">
        <v>30289</v>
      </c>
      <c r="J896" s="26">
        <f>SUMIFS(H:H, D:D, ExternalData!$D896, E:E, ExternalData!$E896, F:F, ExternalData!$F896, G:G, "&lt;="&amp;ExternalData!$G896)</f>
        <v>5957</v>
      </c>
      <c r="K896" s="27">
        <f>SUMIFS(I:I, D:D, ExternalData!$D896, E:E, ExternalData!$E896, F:F, ExternalData!$F896, G:G, "&lt;="&amp;ExternalData!$G896)</f>
        <v>30289</v>
      </c>
      <c r="L896" s="26">
        <f>ExternalData!$J896 + SUMIFS(H:H, D:D, ExternalData!$D896, E:E, ExternalData!$E896, F:F, ExternalData!$F896-1, G:G, "&gt;"&amp;ExternalData!$G896)</f>
        <v>63665</v>
      </c>
      <c r="M896" s="28">
        <f>ExternalData!$K896 + SUMIFS(I:I, D:D, ExternalData!$D896, E:E, ExternalData!$E896, F:F, ExternalData!$F896-1, G:G, "&gt;"&amp;ExternalData!$G896)</f>
        <v>323393</v>
      </c>
    </row>
    <row r="897" spans="1:13" x14ac:dyDescent="0.25">
      <c r="A897" s="29" t="s">
        <v>9</v>
      </c>
      <c r="B897" s="30" t="s">
        <v>10</v>
      </c>
      <c r="C897" s="30" t="s">
        <v>22</v>
      </c>
      <c r="D897" s="30" t="s">
        <v>23</v>
      </c>
      <c r="E897" s="30" t="s">
        <v>15</v>
      </c>
      <c r="F897" s="30">
        <v>2019</v>
      </c>
      <c r="G897" s="30">
        <v>2</v>
      </c>
      <c r="H897" s="30">
        <v>7084</v>
      </c>
      <c r="I897" s="31">
        <v>36274</v>
      </c>
      <c r="J897" s="31">
        <f>SUMIFS(H:H, D:D, ExternalData!$D897, E:E, ExternalData!$E897, F:F, ExternalData!$F897, G:G, "&lt;="&amp;ExternalData!$G897)</f>
        <v>13041</v>
      </c>
      <c r="K897" s="32">
        <f>SUMIFS(I:I, D:D, ExternalData!$D897, E:E, ExternalData!$E897, F:F, ExternalData!$F897, G:G, "&lt;="&amp;ExternalData!$G897)</f>
        <v>66563</v>
      </c>
      <c r="L897" s="31">
        <f>ExternalData!$J897 + SUMIFS(H:H, D:D, ExternalData!$D897, E:E, ExternalData!$E897, F:F, ExternalData!$F897-1, G:G, "&gt;"&amp;ExternalData!$G897)</f>
        <v>66164</v>
      </c>
      <c r="M897" s="33">
        <f>ExternalData!$K897 + SUMIFS(I:I, D:D, ExternalData!$D897, E:E, ExternalData!$E897, F:F, ExternalData!$F897-1, G:G, "&gt;"&amp;ExternalData!$G897)</f>
        <v>336126</v>
      </c>
    </row>
    <row r="898" spans="1:13" x14ac:dyDescent="0.25">
      <c r="A898" s="24" t="s">
        <v>9</v>
      </c>
      <c r="B898" s="25" t="s">
        <v>10</v>
      </c>
      <c r="C898" s="25" t="s">
        <v>22</v>
      </c>
      <c r="D898" s="25" t="s">
        <v>23</v>
      </c>
      <c r="E898" s="25" t="s">
        <v>15</v>
      </c>
      <c r="F898" s="25">
        <v>2019</v>
      </c>
      <c r="G898" s="25">
        <v>3</v>
      </c>
      <c r="H898" s="25">
        <v>7126</v>
      </c>
      <c r="I898" s="26">
        <v>36120</v>
      </c>
      <c r="J898" s="26">
        <f>SUMIFS(H:H, D:D, ExternalData!$D898, E:E, ExternalData!$E898, F:F, ExternalData!$F898, G:G, "&lt;="&amp;ExternalData!$G898)</f>
        <v>20167</v>
      </c>
      <c r="K898" s="27">
        <f>SUMIFS(I:I, D:D, ExternalData!$D898, E:E, ExternalData!$E898, F:F, ExternalData!$F898, G:G, "&lt;="&amp;ExternalData!$G898)</f>
        <v>102683</v>
      </c>
      <c r="L898" s="26">
        <f>ExternalData!$J898 + SUMIFS(H:H, D:D, ExternalData!$D898, E:E, ExternalData!$E898, F:F, ExternalData!$F898-1, G:G, "&gt;"&amp;ExternalData!$G898)</f>
        <v>66605</v>
      </c>
      <c r="M898" s="28">
        <f>ExternalData!$K898 + SUMIFS(I:I, D:D, ExternalData!$D898, E:E, ExternalData!$E898, F:F, ExternalData!$F898-1, G:G, "&gt;"&amp;ExternalData!$G898)</f>
        <v>338107</v>
      </c>
    </row>
    <row r="899" spans="1:13" x14ac:dyDescent="0.25">
      <c r="A899" s="29" t="s">
        <v>9</v>
      </c>
      <c r="B899" s="30" t="s">
        <v>10</v>
      </c>
      <c r="C899" s="30" t="s">
        <v>22</v>
      </c>
      <c r="D899" s="30" t="s">
        <v>23</v>
      </c>
      <c r="E899" s="30" t="s">
        <v>15</v>
      </c>
      <c r="F899" s="30">
        <v>2019</v>
      </c>
      <c r="G899" s="30">
        <v>4</v>
      </c>
      <c r="H899" s="30">
        <v>5656</v>
      </c>
      <c r="I899" s="31">
        <v>28756</v>
      </c>
      <c r="J899" s="31">
        <f>SUMIFS(H:H, D:D, ExternalData!$D899, E:E, ExternalData!$E899, F:F, ExternalData!$F899, G:G, "&lt;="&amp;ExternalData!$G899)</f>
        <v>25823</v>
      </c>
      <c r="K899" s="32">
        <f>SUMIFS(I:I, D:D, ExternalData!$D899, E:E, ExternalData!$E899, F:F, ExternalData!$F899, G:G, "&lt;="&amp;ExternalData!$G899)</f>
        <v>131439</v>
      </c>
      <c r="L899" s="31">
        <f>ExternalData!$J899 + SUMIFS(H:H, D:D, ExternalData!$D899, E:E, ExternalData!$E899, F:F, ExternalData!$F899-1, G:G, "&gt;"&amp;ExternalData!$G899)</f>
        <v>66556</v>
      </c>
      <c r="M899" s="33">
        <f>ExternalData!$K899 + SUMIFS(I:I, D:D, ExternalData!$D899, E:E, ExternalData!$E899, F:F, ExternalData!$F899-1, G:G, "&gt;"&amp;ExternalData!$G899)</f>
        <v>337904</v>
      </c>
    </row>
    <row r="900" spans="1:13" x14ac:dyDescent="0.25">
      <c r="A900" s="24" t="s">
        <v>9</v>
      </c>
      <c r="B900" s="25" t="s">
        <v>10</v>
      </c>
      <c r="C900" s="25" t="s">
        <v>22</v>
      </c>
      <c r="D900" s="25" t="s">
        <v>23</v>
      </c>
      <c r="E900" s="25" t="s">
        <v>15</v>
      </c>
      <c r="F900" s="25">
        <v>2019</v>
      </c>
      <c r="G900" s="25">
        <v>5</v>
      </c>
      <c r="H900" s="25">
        <v>9373</v>
      </c>
      <c r="I900" s="26">
        <v>47341</v>
      </c>
      <c r="J900" s="26">
        <f>SUMIFS(H:H, D:D, ExternalData!$D900, E:E, ExternalData!$E900, F:F, ExternalData!$F900, G:G, "&lt;="&amp;ExternalData!$G900)</f>
        <v>35196</v>
      </c>
      <c r="K900" s="27">
        <f>SUMIFS(I:I, D:D, ExternalData!$D900, E:E, ExternalData!$E900, F:F, ExternalData!$F900, G:G, "&lt;="&amp;ExternalData!$G900)</f>
        <v>178780</v>
      </c>
      <c r="L900" s="26">
        <f>ExternalData!$J900 + SUMIFS(H:H, D:D, ExternalData!$D900, E:E, ExternalData!$E900, F:F, ExternalData!$F900-1, G:G, "&gt;"&amp;ExternalData!$G900)</f>
        <v>70511</v>
      </c>
      <c r="M900" s="28">
        <f>ExternalData!$K900 + SUMIFS(I:I, D:D, ExternalData!$D900, E:E, ExternalData!$E900, F:F, ExternalData!$F900-1, G:G, "&gt;"&amp;ExternalData!$G900)</f>
        <v>357840</v>
      </c>
    </row>
    <row r="901" spans="1:13" x14ac:dyDescent="0.25">
      <c r="A901" s="29" t="s">
        <v>9</v>
      </c>
      <c r="B901" s="30" t="s">
        <v>10</v>
      </c>
      <c r="C901" s="30" t="s">
        <v>22</v>
      </c>
      <c r="D901" s="30" t="s">
        <v>23</v>
      </c>
      <c r="E901" s="30" t="s">
        <v>15</v>
      </c>
      <c r="F901" s="30">
        <v>2019</v>
      </c>
      <c r="G901" s="30">
        <v>6</v>
      </c>
      <c r="H901" s="30">
        <v>6825</v>
      </c>
      <c r="I901" s="31">
        <v>34314</v>
      </c>
      <c r="J901" s="31">
        <f>SUMIFS(H:H, D:D, ExternalData!$D901, E:E, ExternalData!$E901, F:F, ExternalData!$F901, G:G, "&lt;="&amp;ExternalData!$G901)</f>
        <v>42021</v>
      </c>
      <c r="K901" s="32">
        <f>SUMIFS(I:I, D:D, ExternalData!$D901, E:E, ExternalData!$E901, F:F, ExternalData!$F901, G:G, "&lt;="&amp;ExternalData!$G901)</f>
        <v>213094</v>
      </c>
      <c r="L901" s="31">
        <f>ExternalData!$J901 + SUMIFS(H:H, D:D, ExternalData!$D901, E:E, ExternalData!$E901, F:F, ExternalData!$F901-1, G:G, "&gt;"&amp;ExternalData!$G901)</f>
        <v>72541</v>
      </c>
      <c r="M901" s="33">
        <f>ExternalData!$K901 + SUMIFS(I:I, D:D, ExternalData!$D901, E:E, ExternalData!$E901, F:F, ExternalData!$F901-1, G:G, "&gt;"&amp;ExternalData!$G901)</f>
        <v>368004</v>
      </c>
    </row>
    <row r="902" spans="1:13" x14ac:dyDescent="0.25">
      <c r="A902" s="24" t="s">
        <v>9</v>
      </c>
      <c r="B902" s="25" t="s">
        <v>10</v>
      </c>
      <c r="C902" s="25" t="s">
        <v>22</v>
      </c>
      <c r="D902" s="25" t="s">
        <v>23</v>
      </c>
      <c r="E902" s="25" t="s">
        <v>15</v>
      </c>
      <c r="F902" s="25">
        <v>2019</v>
      </c>
      <c r="G902" s="25">
        <v>7</v>
      </c>
      <c r="H902" s="25">
        <v>5957</v>
      </c>
      <c r="I902" s="26">
        <v>30121</v>
      </c>
      <c r="J902" s="26">
        <f>SUMIFS(H:H, D:D, ExternalData!$D902, E:E, ExternalData!$E902, F:F, ExternalData!$F902, G:G, "&lt;="&amp;ExternalData!$G902)</f>
        <v>47978</v>
      </c>
      <c r="K902" s="27">
        <f>SUMIFS(I:I, D:D, ExternalData!$D902, E:E, ExternalData!$E902, F:F, ExternalData!$F902, G:G, "&lt;="&amp;ExternalData!$G902)</f>
        <v>243215</v>
      </c>
      <c r="L902" s="26">
        <f>ExternalData!$J902 + SUMIFS(H:H, D:D, ExternalData!$D902, E:E, ExternalData!$E902, F:F, ExternalData!$F902-1, G:G, "&gt;"&amp;ExternalData!$G902)</f>
        <v>73479</v>
      </c>
      <c r="M902" s="28">
        <f>ExternalData!$K902 + SUMIFS(I:I, D:D, ExternalData!$D902, E:E, ExternalData!$E902, F:F, ExternalData!$F902-1, G:G, "&gt;"&amp;ExternalData!$G902)</f>
        <v>372918</v>
      </c>
    </row>
    <row r="903" spans="1:13" x14ac:dyDescent="0.25">
      <c r="A903" s="29" t="s">
        <v>9</v>
      </c>
      <c r="B903" s="30" t="s">
        <v>10</v>
      </c>
      <c r="C903" s="30" t="s">
        <v>22</v>
      </c>
      <c r="D903" s="30" t="s">
        <v>23</v>
      </c>
      <c r="E903" s="30" t="s">
        <v>15</v>
      </c>
      <c r="F903" s="30">
        <v>2019</v>
      </c>
      <c r="G903" s="30">
        <v>8</v>
      </c>
      <c r="H903" s="30">
        <v>5460</v>
      </c>
      <c r="I903" s="31">
        <v>27762</v>
      </c>
      <c r="J903" s="31">
        <f>SUMIFS(H:H, D:D, ExternalData!$D903, E:E, ExternalData!$E903, F:F, ExternalData!$F903, G:G, "&lt;="&amp;ExternalData!$G903)</f>
        <v>53438</v>
      </c>
      <c r="K903" s="32">
        <f>SUMIFS(I:I, D:D, ExternalData!$D903, E:E, ExternalData!$E903, F:F, ExternalData!$F903, G:G, "&lt;="&amp;ExternalData!$G903)</f>
        <v>270977</v>
      </c>
      <c r="L903" s="31">
        <f>ExternalData!$J903 + SUMIFS(H:H, D:D, ExternalData!$D903, E:E, ExternalData!$E903, F:F, ExternalData!$F903-1, G:G, "&gt;"&amp;ExternalData!$G903)</f>
        <v>74872</v>
      </c>
      <c r="M903" s="33">
        <f>ExternalData!$K903 + SUMIFS(I:I, D:D, ExternalData!$D903, E:E, ExternalData!$E903, F:F, ExternalData!$F903-1, G:G, "&gt;"&amp;ExternalData!$G903)</f>
        <v>380128</v>
      </c>
    </row>
    <row r="904" spans="1:13" x14ac:dyDescent="0.25">
      <c r="A904" s="24" t="s">
        <v>9</v>
      </c>
      <c r="B904" s="25" t="s">
        <v>10</v>
      </c>
      <c r="C904" s="25" t="s">
        <v>22</v>
      </c>
      <c r="D904" s="25" t="s">
        <v>23</v>
      </c>
      <c r="E904" s="25" t="s">
        <v>15</v>
      </c>
      <c r="F904" s="25">
        <v>2019</v>
      </c>
      <c r="G904" s="25">
        <v>9</v>
      </c>
      <c r="H904" s="25">
        <v>5026</v>
      </c>
      <c r="I904" s="26">
        <v>25683</v>
      </c>
      <c r="J904" s="26">
        <f>SUMIFS(H:H, D:D, ExternalData!$D904, E:E, ExternalData!$E904, F:F, ExternalData!$F904, G:G, "&lt;="&amp;ExternalData!$G904)</f>
        <v>58464</v>
      </c>
      <c r="K904" s="27">
        <f>SUMIFS(I:I, D:D, ExternalData!$D904, E:E, ExternalData!$E904, F:F, ExternalData!$F904, G:G, "&lt;="&amp;ExternalData!$G904)</f>
        <v>296660</v>
      </c>
      <c r="L904" s="26">
        <f>ExternalData!$J904 + SUMIFS(H:H, D:D, ExternalData!$D904, E:E, ExternalData!$E904, F:F, ExternalData!$F904-1, G:G, "&gt;"&amp;ExternalData!$G904)</f>
        <v>74088</v>
      </c>
      <c r="M904" s="28">
        <f>ExternalData!$K904 + SUMIFS(I:I, D:D, ExternalData!$D904, E:E, ExternalData!$E904, F:F, ExternalData!$F904-1, G:G, "&gt;"&amp;ExternalData!$G904)</f>
        <v>376131</v>
      </c>
    </row>
    <row r="905" spans="1:13" x14ac:dyDescent="0.25">
      <c r="A905" s="29" t="s">
        <v>9</v>
      </c>
      <c r="B905" s="30" t="s">
        <v>10</v>
      </c>
      <c r="C905" s="30" t="s">
        <v>22</v>
      </c>
      <c r="D905" s="30" t="s">
        <v>23</v>
      </c>
      <c r="E905" s="30" t="s">
        <v>15</v>
      </c>
      <c r="F905" s="30">
        <v>2019</v>
      </c>
      <c r="G905" s="30">
        <v>10</v>
      </c>
      <c r="H905" s="30">
        <v>7581</v>
      </c>
      <c r="I905" s="31">
        <v>38647</v>
      </c>
      <c r="J905" s="31">
        <f>SUMIFS(H:H, D:D, ExternalData!$D905, E:E, ExternalData!$E905, F:F, ExternalData!$F905, G:G, "&lt;="&amp;ExternalData!$G905)</f>
        <v>66045</v>
      </c>
      <c r="K905" s="32">
        <f>SUMIFS(I:I, D:D, ExternalData!$D905, E:E, ExternalData!$E905, F:F, ExternalData!$F905, G:G, "&lt;="&amp;ExternalData!$G905)</f>
        <v>335307</v>
      </c>
      <c r="L905" s="31">
        <f>ExternalData!$J905 + SUMIFS(H:H, D:D, ExternalData!$D905, E:E, ExternalData!$E905, F:F, ExternalData!$F905-1, G:G, "&gt;"&amp;ExternalData!$G905)</f>
        <v>75411</v>
      </c>
      <c r="M905" s="33">
        <f>ExternalData!$K905 + SUMIFS(I:I, D:D, ExternalData!$D905, E:E, ExternalData!$E905, F:F, ExternalData!$F905-1, G:G, "&gt;"&amp;ExternalData!$G905)</f>
        <v>383103</v>
      </c>
    </row>
    <row r="906" spans="1:13" x14ac:dyDescent="0.25">
      <c r="A906" s="24" t="s">
        <v>9</v>
      </c>
      <c r="B906" s="25" t="s">
        <v>10</v>
      </c>
      <c r="C906" s="25" t="s">
        <v>22</v>
      </c>
      <c r="D906" s="25" t="s">
        <v>23</v>
      </c>
      <c r="E906" s="25" t="s">
        <v>15</v>
      </c>
      <c r="F906" s="25">
        <v>2019</v>
      </c>
      <c r="G906" s="25">
        <v>11</v>
      </c>
      <c r="H906" s="25">
        <v>7021</v>
      </c>
      <c r="I906" s="26">
        <v>36043</v>
      </c>
      <c r="J906" s="26">
        <f>SUMIFS(H:H, D:D, ExternalData!$D906, E:E, ExternalData!$E906, F:F, ExternalData!$F906, G:G, "&lt;="&amp;ExternalData!$G906)</f>
        <v>73066</v>
      </c>
      <c r="K906" s="27">
        <f>SUMIFS(I:I, D:D, ExternalData!$D906, E:E, ExternalData!$E906, F:F, ExternalData!$F906, G:G, "&lt;="&amp;ExternalData!$G906)</f>
        <v>371350</v>
      </c>
      <c r="L906" s="26">
        <f>ExternalData!$J906 + SUMIFS(H:H, D:D, ExternalData!$D906, E:E, ExternalData!$E906, F:F, ExternalData!$F906-1, G:G, "&gt;"&amp;ExternalData!$G906)</f>
        <v>77917</v>
      </c>
      <c r="M906" s="28">
        <f>ExternalData!$K906 + SUMIFS(I:I, D:D, ExternalData!$D906, E:E, ExternalData!$E906, F:F, ExternalData!$F906-1, G:G, "&gt;"&amp;ExternalData!$G906)</f>
        <v>396032</v>
      </c>
    </row>
    <row r="907" spans="1:13" x14ac:dyDescent="0.25">
      <c r="A907" s="29" t="s">
        <v>9</v>
      </c>
      <c r="B907" s="30" t="s">
        <v>10</v>
      </c>
      <c r="C907" s="30" t="s">
        <v>22</v>
      </c>
      <c r="D907" s="30" t="s">
        <v>23</v>
      </c>
      <c r="E907" s="30" t="s">
        <v>15</v>
      </c>
      <c r="F907" s="30">
        <v>2019</v>
      </c>
      <c r="G907" s="30">
        <v>12</v>
      </c>
      <c r="H907" s="30">
        <v>6097</v>
      </c>
      <c r="I907" s="31">
        <v>31073</v>
      </c>
      <c r="J907" s="31">
        <f>SUMIFS(H:H, D:D, ExternalData!$D907, E:E, ExternalData!$E907, F:F, ExternalData!$F907, G:G, "&lt;="&amp;ExternalData!$G907)</f>
        <v>79163</v>
      </c>
      <c r="K907" s="32">
        <f>SUMIFS(I:I, D:D, ExternalData!$D907, E:E, ExternalData!$E907, F:F, ExternalData!$F907, G:G, "&lt;="&amp;ExternalData!$G907)</f>
        <v>402423</v>
      </c>
      <c r="L907" s="31">
        <f>ExternalData!$J907 + SUMIFS(H:H, D:D, ExternalData!$D907, E:E, ExternalData!$E907, F:F, ExternalData!$F907-1, G:G, "&gt;"&amp;ExternalData!$G907)</f>
        <v>79163</v>
      </c>
      <c r="M907" s="33">
        <f>ExternalData!$K907 + SUMIFS(I:I, D:D, ExternalData!$D907, E:E, ExternalData!$E907, F:F, ExternalData!$F907-1, G:G, "&gt;"&amp;ExternalData!$G907)</f>
        <v>402423</v>
      </c>
    </row>
    <row r="908" spans="1:13" x14ac:dyDescent="0.25">
      <c r="A908" s="24" t="s">
        <v>9</v>
      </c>
      <c r="B908" s="25" t="s">
        <v>10</v>
      </c>
      <c r="C908" s="25" t="s">
        <v>22</v>
      </c>
      <c r="D908" s="25" t="s">
        <v>23</v>
      </c>
      <c r="E908" s="25" t="s">
        <v>15</v>
      </c>
      <c r="F908" s="25">
        <v>2020</v>
      </c>
      <c r="G908" s="25">
        <v>1</v>
      </c>
      <c r="H908" s="25">
        <v>6321</v>
      </c>
      <c r="I908" s="26">
        <v>32186</v>
      </c>
      <c r="J908" s="26">
        <f>SUMIFS(H:H, D:D, ExternalData!$D908, E:E, ExternalData!$E908, F:F, ExternalData!$F908, G:G, "&lt;="&amp;ExternalData!$G908)</f>
        <v>6321</v>
      </c>
      <c r="K908" s="27">
        <f>SUMIFS(I:I, D:D, ExternalData!$D908, E:E, ExternalData!$E908, F:F, ExternalData!$F908, G:G, "&lt;="&amp;ExternalData!$G908)</f>
        <v>32186</v>
      </c>
      <c r="L908" s="26">
        <f>ExternalData!$J908 + SUMIFS(H:H, D:D, ExternalData!$D908, E:E, ExternalData!$E908, F:F, ExternalData!$F908-1, G:G, "&gt;"&amp;ExternalData!$G908)</f>
        <v>79527</v>
      </c>
      <c r="M908" s="28">
        <f>ExternalData!$K908 + SUMIFS(I:I, D:D, ExternalData!$D908, E:E, ExternalData!$E908, F:F, ExternalData!$F908-1, G:G, "&gt;"&amp;ExternalData!$G908)</f>
        <v>404320</v>
      </c>
    </row>
    <row r="909" spans="1:13" x14ac:dyDescent="0.25">
      <c r="A909" s="29" t="s">
        <v>9</v>
      </c>
      <c r="B909" s="30" t="s">
        <v>10</v>
      </c>
      <c r="C909" s="30" t="s">
        <v>22</v>
      </c>
      <c r="D909" s="30" t="s">
        <v>23</v>
      </c>
      <c r="E909" s="30" t="s">
        <v>15</v>
      </c>
      <c r="F909" s="30">
        <v>2020</v>
      </c>
      <c r="G909" s="30">
        <v>2</v>
      </c>
      <c r="H909" s="30">
        <v>5600</v>
      </c>
      <c r="I909" s="31">
        <v>28665</v>
      </c>
      <c r="J909" s="31">
        <f>SUMIFS(H:H, D:D, ExternalData!$D909, E:E, ExternalData!$E909, F:F, ExternalData!$F909, G:G, "&lt;="&amp;ExternalData!$G909)</f>
        <v>11921</v>
      </c>
      <c r="K909" s="32">
        <f>SUMIFS(I:I, D:D, ExternalData!$D909, E:E, ExternalData!$E909, F:F, ExternalData!$F909, G:G, "&lt;="&amp;ExternalData!$G909)</f>
        <v>60851</v>
      </c>
      <c r="L909" s="31">
        <f>ExternalData!$J909 + SUMIFS(H:H, D:D, ExternalData!$D909, E:E, ExternalData!$E909, F:F, ExternalData!$F909-1, G:G, "&gt;"&amp;ExternalData!$G909)</f>
        <v>78043</v>
      </c>
      <c r="M909" s="33">
        <f>ExternalData!$K909 + SUMIFS(I:I, D:D, ExternalData!$D909, E:E, ExternalData!$E909, F:F, ExternalData!$F909-1, G:G, "&gt;"&amp;ExternalData!$G909)</f>
        <v>396711</v>
      </c>
    </row>
    <row r="910" spans="1:13" x14ac:dyDescent="0.25">
      <c r="A910" s="24" t="s">
        <v>9</v>
      </c>
      <c r="B910" s="25" t="s">
        <v>10</v>
      </c>
      <c r="C910" s="25" t="s">
        <v>22</v>
      </c>
      <c r="D910" s="25" t="s">
        <v>23</v>
      </c>
      <c r="E910" s="25" t="s">
        <v>15</v>
      </c>
      <c r="F910" s="25">
        <v>2020</v>
      </c>
      <c r="G910" s="25">
        <v>3</v>
      </c>
      <c r="H910" s="25">
        <v>8673</v>
      </c>
      <c r="I910" s="26">
        <v>43771</v>
      </c>
      <c r="J910" s="26">
        <f>SUMIFS(H:H, D:D, ExternalData!$D910, E:E, ExternalData!$E910, F:F, ExternalData!$F910, G:G, "&lt;="&amp;ExternalData!$G910)</f>
        <v>20594</v>
      </c>
      <c r="K910" s="27">
        <f>SUMIFS(I:I, D:D, ExternalData!$D910, E:E, ExternalData!$E910, F:F, ExternalData!$F910, G:G, "&lt;="&amp;ExternalData!$G910)</f>
        <v>104622</v>
      </c>
      <c r="L910" s="26">
        <f>ExternalData!$J910 + SUMIFS(H:H, D:D, ExternalData!$D910, E:E, ExternalData!$E910, F:F, ExternalData!$F910-1, G:G, "&gt;"&amp;ExternalData!$G910)</f>
        <v>79590</v>
      </c>
      <c r="M910" s="28">
        <f>ExternalData!$K910 + SUMIFS(I:I, D:D, ExternalData!$D910, E:E, ExternalData!$E910, F:F, ExternalData!$F910-1, G:G, "&gt;"&amp;ExternalData!$G910)</f>
        <v>404362</v>
      </c>
    </row>
    <row r="911" spans="1:13" x14ac:dyDescent="0.25">
      <c r="A911" s="29" t="s">
        <v>9</v>
      </c>
      <c r="B911" s="30" t="s">
        <v>10</v>
      </c>
      <c r="C911" s="30" t="s">
        <v>22</v>
      </c>
      <c r="D911" s="30" t="s">
        <v>23</v>
      </c>
      <c r="E911" s="30" t="s">
        <v>15</v>
      </c>
      <c r="F911" s="30">
        <v>2020</v>
      </c>
      <c r="G911" s="30">
        <v>4</v>
      </c>
      <c r="H911" s="30">
        <v>5635</v>
      </c>
      <c r="I911" s="31">
        <v>28707</v>
      </c>
      <c r="J911" s="31">
        <f>SUMIFS(H:H, D:D, ExternalData!$D911, E:E, ExternalData!$E911, F:F, ExternalData!$F911, G:G, "&lt;="&amp;ExternalData!$G911)</f>
        <v>26229</v>
      </c>
      <c r="K911" s="32">
        <f>SUMIFS(I:I, D:D, ExternalData!$D911, E:E, ExternalData!$E911, F:F, ExternalData!$F911, G:G, "&lt;="&amp;ExternalData!$G911)</f>
        <v>133329</v>
      </c>
      <c r="L911" s="31">
        <f>ExternalData!$J911 + SUMIFS(H:H, D:D, ExternalData!$D911, E:E, ExternalData!$E911, F:F, ExternalData!$F911-1, G:G, "&gt;"&amp;ExternalData!$G911)</f>
        <v>79569</v>
      </c>
      <c r="M911" s="33">
        <f>ExternalData!$K911 + SUMIFS(I:I, D:D, ExternalData!$D911, E:E, ExternalData!$E911, F:F, ExternalData!$F911-1, G:G, "&gt;"&amp;ExternalData!$G911)</f>
        <v>404313</v>
      </c>
    </row>
    <row r="912" spans="1:13" x14ac:dyDescent="0.25">
      <c r="A912" s="24" t="s">
        <v>9</v>
      </c>
      <c r="B912" s="25" t="s">
        <v>10</v>
      </c>
      <c r="C912" s="25" t="s">
        <v>22</v>
      </c>
      <c r="D912" s="25" t="s">
        <v>23</v>
      </c>
      <c r="E912" s="25" t="s">
        <v>15</v>
      </c>
      <c r="F912" s="25">
        <v>2020</v>
      </c>
      <c r="G912" s="25">
        <v>5</v>
      </c>
      <c r="H912" s="25">
        <v>4865</v>
      </c>
      <c r="I912" s="26">
        <v>24633</v>
      </c>
      <c r="J912" s="26">
        <f>SUMIFS(H:H, D:D, ExternalData!$D912, E:E, ExternalData!$E912, F:F, ExternalData!$F912, G:G, "&lt;="&amp;ExternalData!$G912)</f>
        <v>31094</v>
      </c>
      <c r="K912" s="27">
        <f>SUMIFS(I:I, D:D, ExternalData!$D912, E:E, ExternalData!$E912, F:F, ExternalData!$F912, G:G, "&lt;="&amp;ExternalData!$G912)</f>
        <v>157962</v>
      </c>
      <c r="L912" s="26">
        <f>ExternalData!$J912 + SUMIFS(H:H, D:D, ExternalData!$D912, E:E, ExternalData!$E912, F:F, ExternalData!$F912-1, G:G, "&gt;"&amp;ExternalData!$G912)</f>
        <v>75061</v>
      </c>
      <c r="M912" s="28">
        <f>ExternalData!$K912 + SUMIFS(I:I, D:D, ExternalData!$D912, E:E, ExternalData!$E912, F:F, ExternalData!$F912-1, G:G, "&gt;"&amp;ExternalData!$G912)</f>
        <v>381605</v>
      </c>
    </row>
    <row r="913" spans="1:13" x14ac:dyDescent="0.25">
      <c r="A913" s="29" t="s">
        <v>9</v>
      </c>
      <c r="B913" s="30" t="s">
        <v>10</v>
      </c>
      <c r="C913" s="30" t="s">
        <v>22</v>
      </c>
      <c r="D913" s="30" t="s">
        <v>23</v>
      </c>
      <c r="E913" s="30" t="s">
        <v>15</v>
      </c>
      <c r="F913" s="30">
        <v>2020</v>
      </c>
      <c r="G913" s="30">
        <v>6</v>
      </c>
      <c r="H913" s="30">
        <v>5313</v>
      </c>
      <c r="I913" s="31">
        <v>26901</v>
      </c>
      <c r="J913" s="31">
        <f>SUMIFS(H:H, D:D, ExternalData!$D913, E:E, ExternalData!$E913, F:F, ExternalData!$F913, G:G, "&lt;="&amp;ExternalData!$G913)</f>
        <v>36407</v>
      </c>
      <c r="K913" s="32">
        <f>SUMIFS(I:I, D:D, ExternalData!$D913, E:E, ExternalData!$E913, F:F, ExternalData!$F913, G:G, "&lt;="&amp;ExternalData!$G913)</f>
        <v>184863</v>
      </c>
      <c r="L913" s="31">
        <f>ExternalData!$J913 + SUMIFS(H:H, D:D, ExternalData!$D913, E:E, ExternalData!$E913, F:F, ExternalData!$F913-1, G:G, "&gt;"&amp;ExternalData!$G913)</f>
        <v>73549</v>
      </c>
      <c r="M913" s="33">
        <f>ExternalData!$K913 + SUMIFS(I:I, D:D, ExternalData!$D913, E:E, ExternalData!$E913, F:F, ExternalData!$F913-1, G:G, "&gt;"&amp;ExternalData!$G913)</f>
        <v>374192</v>
      </c>
    </row>
    <row r="914" spans="1:13" x14ac:dyDescent="0.25">
      <c r="A914" s="24" t="s">
        <v>9</v>
      </c>
      <c r="B914" s="25" t="s">
        <v>10</v>
      </c>
      <c r="C914" s="25" t="s">
        <v>22</v>
      </c>
      <c r="D914" s="25" t="s">
        <v>23</v>
      </c>
      <c r="E914" s="25" t="s">
        <v>15</v>
      </c>
      <c r="F914" s="25">
        <v>2020</v>
      </c>
      <c r="G914" s="25">
        <v>7</v>
      </c>
      <c r="H914" s="25">
        <v>4809</v>
      </c>
      <c r="I914" s="26">
        <v>24234</v>
      </c>
      <c r="J914" s="26">
        <f>SUMIFS(H:H, D:D, ExternalData!$D914, E:E, ExternalData!$E914, F:F, ExternalData!$F914, G:G, "&lt;="&amp;ExternalData!$G914)</f>
        <v>41216</v>
      </c>
      <c r="K914" s="27">
        <f>SUMIFS(I:I, D:D, ExternalData!$D914, E:E, ExternalData!$E914, F:F, ExternalData!$F914, G:G, "&lt;="&amp;ExternalData!$G914)</f>
        <v>209097</v>
      </c>
      <c r="L914" s="26">
        <f>ExternalData!$J914 + SUMIFS(H:H, D:D, ExternalData!$D914, E:E, ExternalData!$E914, F:F, ExternalData!$F914-1, G:G, "&gt;"&amp;ExternalData!$G914)</f>
        <v>72401</v>
      </c>
      <c r="M914" s="28">
        <f>ExternalData!$K914 + SUMIFS(I:I, D:D, ExternalData!$D914, E:E, ExternalData!$E914, F:F, ExternalData!$F914-1, G:G, "&gt;"&amp;ExternalData!$G914)</f>
        <v>368305</v>
      </c>
    </row>
    <row r="915" spans="1:13" x14ac:dyDescent="0.25">
      <c r="A915" s="29" t="s">
        <v>9</v>
      </c>
      <c r="B915" s="30" t="s">
        <v>10</v>
      </c>
      <c r="C915" s="30" t="s">
        <v>22</v>
      </c>
      <c r="D915" s="30" t="s">
        <v>23</v>
      </c>
      <c r="E915" s="30" t="s">
        <v>15</v>
      </c>
      <c r="F915" s="30">
        <v>2020</v>
      </c>
      <c r="G915" s="30">
        <v>8</v>
      </c>
      <c r="H915" s="30">
        <v>4403</v>
      </c>
      <c r="I915" s="31">
        <v>22302</v>
      </c>
      <c r="J915" s="31">
        <f>SUMIFS(H:H, D:D, ExternalData!$D915, E:E, ExternalData!$E915, F:F, ExternalData!$F915, G:G, "&lt;="&amp;ExternalData!$G915)</f>
        <v>45619</v>
      </c>
      <c r="K915" s="32">
        <f>SUMIFS(I:I, D:D, ExternalData!$D915, E:E, ExternalData!$E915, F:F, ExternalData!$F915, G:G, "&lt;="&amp;ExternalData!$G915)</f>
        <v>231399</v>
      </c>
      <c r="L915" s="31">
        <f>ExternalData!$J915 + SUMIFS(H:H, D:D, ExternalData!$D915, E:E, ExternalData!$E915, F:F, ExternalData!$F915-1, G:G, "&gt;"&amp;ExternalData!$G915)</f>
        <v>71344</v>
      </c>
      <c r="M915" s="33">
        <f>ExternalData!$K915 + SUMIFS(I:I, D:D, ExternalData!$D915, E:E, ExternalData!$E915, F:F, ExternalData!$F915-1, G:G, "&gt;"&amp;ExternalData!$G915)</f>
        <v>362845</v>
      </c>
    </row>
    <row r="916" spans="1:13" x14ac:dyDescent="0.25">
      <c r="A916" s="24" t="s">
        <v>9</v>
      </c>
      <c r="B916" s="25" t="s">
        <v>10</v>
      </c>
      <c r="C916" s="25" t="s">
        <v>22</v>
      </c>
      <c r="D916" s="25" t="s">
        <v>23</v>
      </c>
      <c r="E916" s="25" t="s">
        <v>15</v>
      </c>
      <c r="F916" s="25">
        <v>2020</v>
      </c>
      <c r="G916" s="25">
        <v>9</v>
      </c>
      <c r="H916" s="25">
        <v>5537</v>
      </c>
      <c r="I916" s="26">
        <v>28098</v>
      </c>
      <c r="J916" s="26">
        <f>SUMIFS(H:H, D:D, ExternalData!$D916, E:E, ExternalData!$E916, F:F, ExternalData!$F916, G:G, "&lt;="&amp;ExternalData!$G916)</f>
        <v>51156</v>
      </c>
      <c r="K916" s="27">
        <f>SUMIFS(I:I, D:D, ExternalData!$D916, E:E, ExternalData!$E916, F:F, ExternalData!$F916, G:G, "&lt;="&amp;ExternalData!$G916)</f>
        <v>259497</v>
      </c>
      <c r="L916" s="26">
        <f>ExternalData!$J916 + SUMIFS(H:H, D:D, ExternalData!$D916, E:E, ExternalData!$E916, F:F, ExternalData!$F916-1, G:G, "&gt;"&amp;ExternalData!$G916)</f>
        <v>71855</v>
      </c>
      <c r="M916" s="28">
        <f>ExternalData!$K916 + SUMIFS(I:I, D:D, ExternalData!$D916, E:E, ExternalData!$E916, F:F, ExternalData!$F916-1, G:G, "&gt;"&amp;ExternalData!$G916)</f>
        <v>365260</v>
      </c>
    </row>
    <row r="917" spans="1:13" x14ac:dyDescent="0.25">
      <c r="A917" s="29" t="s">
        <v>9</v>
      </c>
      <c r="B917" s="30" t="s">
        <v>10</v>
      </c>
      <c r="C917" s="30" t="s">
        <v>22</v>
      </c>
      <c r="D917" s="30" t="s">
        <v>23</v>
      </c>
      <c r="E917" s="30" t="s">
        <v>15</v>
      </c>
      <c r="F917" s="30">
        <v>2020</v>
      </c>
      <c r="G917" s="30">
        <v>10</v>
      </c>
      <c r="H917" s="30">
        <v>6125</v>
      </c>
      <c r="I917" s="31">
        <v>31122</v>
      </c>
      <c r="J917" s="31">
        <f>SUMIFS(H:H, D:D, ExternalData!$D917, E:E, ExternalData!$E917, F:F, ExternalData!$F917, G:G, "&lt;="&amp;ExternalData!$G917)</f>
        <v>57281</v>
      </c>
      <c r="K917" s="32">
        <f>SUMIFS(I:I, D:D, ExternalData!$D917, E:E, ExternalData!$E917, F:F, ExternalData!$F917, G:G, "&lt;="&amp;ExternalData!$G917)</f>
        <v>290619</v>
      </c>
      <c r="L917" s="31">
        <f>ExternalData!$J917 + SUMIFS(H:H, D:D, ExternalData!$D917, E:E, ExternalData!$E917, F:F, ExternalData!$F917-1, G:G, "&gt;"&amp;ExternalData!$G917)</f>
        <v>70399</v>
      </c>
      <c r="M917" s="33">
        <f>ExternalData!$K917 + SUMIFS(I:I, D:D, ExternalData!$D917, E:E, ExternalData!$E917, F:F, ExternalData!$F917-1, G:G, "&gt;"&amp;ExternalData!$G917)</f>
        <v>357735</v>
      </c>
    </row>
    <row r="918" spans="1:13" x14ac:dyDescent="0.25">
      <c r="A918" s="24" t="s">
        <v>9</v>
      </c>
      <c r="B918" s="25" t="s">
        <v>10</v>
      </c>
      <c r="C918" s="25" t="s">
        <v>22</v>
      </c>
      <c r="D918" s="25" t="s">
        <v>23</v>
      </c>
      <c r="E918" s="25" t="s">
        <v>15</v>
      </c>
      <c r="F918" s="25">
        <v>2020</v>
      </c>
      <c r="G918" s="25">
        <v>11</v>
      </c>
      <c r="H918" s="25">
        <v>4914</v>
      </c>
      <c r="I918" s="26">
        <v>24850</v>
      </c>
      <c r="J918" s="26">
        <f>SUMIFS(H:H, D:D, ExternalData!$D918, E:E, ExternalData!$E918, F:F, ExternalData!$F918, G:G, "&lt;="&amp;ExternalData!$G918)</f>
        <v>62195</v>
      </c>
      <c r="K918" s="27">
        <f>SUMIFS(I:I, D:D, ExternalData!$D918, E:E, ExternalData!$E918, F:F, ExternalData!$F918, G:G, "&lt;="&amp;ExternalData!$G918)</f>
        <v>315469</v>
      </c>
      <c r="L918" s="26">
        <f>ExternalData!$J918 + SUMIFS(H:H, D:D, ExternalData!$D918, E:E, ExternalData!$E918, F:F, ExternalData!$F918-1, G:G, "&gt;"&amp;ExternalData!$G918)</f>
        <v>68292</v>
      </c>
      <c r="M918" s="28">
        <f>ExternalData!$K918 + SUMIFS(I:I, D:D, ExternalData!$D918, E:E, ExternalData!$E918, F:F, ExternalData!$F918-1, G:G, "&gt;"&amp;ExternalData!$G918)</f>
        <v>346542</v>
      </c>
    </row>
    <row r="919" spans="1:13" x14ac:dyDescent="0.25">
      <c r="A919" s="29" t="s">
        <v>9</v>
      </c>
      <c r="B919" s="30" t="s">
        <v>10</v>
      </c>
      <c r="C919" s="30" t="s">
        <v>22</v>
      </c>
      <c r="D919" s="30" t="s">
        <v>23</v>
      </c>
      <c r="E919" s="30" t="s">
        <v>15</v>
      </c>
      <c r="F919" s="30">
        <v>2020</v>
      </c>
      <c r="G919" s="30">
        <v>12</v>
      </c>
      <c r="H919" s="30">
        <v>5236</v>
      </c>
      <c r="I919" s="31">
        <v>26964</v>
      </c>
      <c r="J919" s="31">
        <f>SUMIFS(H:H, D:D, ExternalData!$D919, E:E, ExternalData!$E919, F:F, ExternalData!$F919, G:G, "&lt;="&amp;ExternalData!$G919)</f>
        <v>67431</v>
      </c>
      <c r="K919" s="32">
        <f>SUMIFS(I:I, D:D, ExternalData!$D919, E:E, ExternalData!$E919, F:F, ExternalData!$F919, G:G, "&lt;="&amp;ExternalData!$G919)</f>
        <v>342433</v>
      </c>
      <c r="L919" s="31">
        <f>ExternalData!$J919 + SUMIFS(H:H, D:D, ExternalData!$D919, E:E, ExternalData!$E919, F:F, ExternalData!$F919-1, G:G, "&gt;"&amp;ExternalData!$G919)</f>
        <v>67431</v>
      </c>
      <c r="M919" s="33">
        <f>ExternalData!$K919 + SUMIFS(I:I, D:D, ExternalData!$D919, E:E, ExternalData!$E919, F:F, ExternalData!$F919-1, G:G, "&gt;"&amp;ExternalData!$G919)</f>
        <v>342433</v>
      </c>
    </row>
    <row r="920" spans="1:13" x14ac:dyDescent="0.25">
      <c r="A920" s="24" t="s">
        <v>9</v>
      </c>
      <c r="B920" s="25" t="s">
        <v>10</v>
      </c>
      <c r="C920" s="25" t="s">
        <v>22</v>
      </c>
      <c r="D920" s="25" t="s">
        <v>23</v>
      </c>
      <c r="E920" s="25" t="s">
        <v>15</v>
      </c>
      <c r="F920" s="25">
        <v>2021</v>
      </c>
      <c r="G920" s="25">
        <v>1</v>
      </c>
      <c r="H920" s="25">
        <v>6447</v>
      </c>
      <c r="I920" s="26">
        <v>34048</v>
      </c>
      <c r="J920" s="26">
        <f>SUMIFS(H:H, D:D, ExternalData!$D920, E:E, ExternalData!$E920, F:F, ExternalData!$F920, G:G, "&lt;="&amp;ExternalData!$G920)</f>
        <v>6447</v>
      </c>
      <c r="K920" s="27">
        <f>SUMIFS(I:I, D:D, ExternalData!$D920, E:E, ExternalData!$E920, F:F, ExternalData!$F920, G:G, "&lt;="&amp;ExternalData!$G920)</f>
        <v>34048</v>
      </c>
      <c r="L920" s="26">
        <f>ExternalData!$J920 + SUMIFS(H:H, D:D, ExternalData!$D920, E:E, ExternalData!$E920, F:F, ExternalData!$F920-1, G:G, "&gt;"&amp;ExternalData!$G920)</f>
        <v>67557</v>
      </c>
      <c r="M920" s="28">
        <f>ExternalData!$K920 + SUMIFS(I:I, D:D, ExternalData!$D920, E:E, ExternalData!$E920, F:F, ExternalData!$F920-1, G:G, "&gt;"&amp;ExternalData!$G920)</f>
        <v>344295</v>
      </c>
    </row>
    <row r="921" spans="1:13" x14ac:dyDescent="0.25">
      <c r="A921" s="29" t="s">
        <v>9</v>
      </c>
      <c r="B921" s="30" t="s">
        <v>10</v>
      </c>
      <c r="C921" s="30" t="s">
        <v>22</v>
      </c>
      <c r="D921" s="30" t="s">
        <v>23</v>
      </c>
      <c r="E921" s="30" t="s">
        <v>15</v>
      </c>
      <c r="F921" s="30">
        <v>2021</v>
      </c>
      <c r="G921" s="30">
        <v>2</v>
      </c>
      <c r="H921" s="30">
        <v>4578</v>
      </c>
      <c r="I921" s="31">
        <v>24269</v>
      </c>
      <c r="J921" s="31">
        <f>SUMIFS(H:H, D:D, ExternalData!$D921, E:E, ExternalData!$E921, F:F, ExternalData!$F921, G:G, "&lt;="&amp;ExternalData!$G921)</f>
        <v>11025</v>
      </c>
      <c r="K921" s="32">
        <f>SUMIFS(I:I, D:D, ExternalData!$D921, E:E, ExternalData!$E921, F:F, ExternalData!$F921, G:G, "&lt;="&amp;ExternalData!$G921)</f>
        <v>58317</v>
      </c>
      <c r="L921" s="31">
        <f>ExternalData!$J921 + SUMIFS(H:H, D:D, ExternalData!$D921, E:E, ExternalData!$E921, F:F, ExternalData!$F921-1, G:G, "&gt;"&amp;ExternalData!$G921)</f>
        <v>66535</v>
      </c>
      <c r="M921" s="33">
        <f>ExternalData!$K921 + SUMIFS(I:I, D:D, ExternalData!$D921, E:E, ExternalData!$E921, F:F, ExternalData!$F921-1, G:G, "&gt;"&amp;ExternalData!$G921)</f>
        <v>339899</v>
      </c>
    </row>
    <row r="922" spans="1:13" x14ac:dyDescent="0.25">
      <c r="A922" s="24" t="s">
        <v>9</v>
      </c>
      <c r="B922" s="25" t="s">
        <v>10</v>
      </c>
      <c r="C922" s="25" t="s">
        <v>22</v>
      </c>
      <c r="D922" s="25" t="s">
        <v>23</v>
      </c>
      <c r="E922" s="25" t="s">
        <v>15</v>
      </c>
      <c r="F922" s="25">
        <v>2021</v>
      </c>
      <c r="G922" s="25">
        <v>3</v>
      </c>
      <c r="H922" s="25">
        <v>5474</v>
      </c>
      <c r="I922" s="26">
        <v>28875</v>
      </c>
      <c r="J922" s="26">
        <f>SUMIFS(H:H, D:D, ExternalData!$D922, E:E, ExternalData!$E922, F:F, ExternalData!$F922, G:G, "&lt;="&amp;ExternalData!$G922)</f>
        <v>16499</v>
      </c>
      <c r="K922" s="27">
        <f>SUMIFS(I:I, D:D, ExternalData!$D922, E:E, ExternalData!$E922, F:F, ExternalData!$F922, G:G, "&lt;="&amp;ExternalData!$G922)</f>
        <v>87192</v>
      </c>
      <c r="L922" s="26">
        <f>ExternalData!$J922 + SUMIFS(H:H, D:D, ExternalData!$D922, E:E, ExternalData!$E922, F:F, ExternalData!$F922-1, G:G, "&gt;"&amp;ExternalData!$G922)</f>
        <v>63336</v>
      </c>
      <c r="M922" s="28">
        <f>ExternalData!$K922 + SUMIFS(I:I, D:D, ExternalData!$D922, E:E, ExternalData!$E922, F:F, ExternalData!$F922-1, G:G, "&gt;"&amp;ExternalData!$G922)</f>
        <v>325003</v>
      </c>
    </row>
    <row r="923" spans="1:13" x14ac:dyDescent="0.25">
      <c r="A923" s="29" t="s">
        <v>9</v>
      </c>
      <c r="B923" s="30" t="s">
        <v>10</v>
      </c>
      <c r="C923" s="30" t="s">
        <v>22</v>
      </c>
      <c r="D923" s="30" t="s">
        <v>23</v>
      </c>
      <c r="E923" s="30" t="s">
        <v>15</v>
      </c>
      <c r="F923" s="30">
        <v>2021</v>
      </c>
      <c r="G923" s="30">
        <v>4</v>
      </c>
      <c r="H923" s="30">
        <v>5320</v>
      </c>
      <c r="I923" s="31">
        <v>27923</v>
      </c>
      <c r="J923" s="31">
        <f>SUMIFS(H:H, D:D, ExternalData!$D923, E:E, ExternalData!$E923, F:F, ExternalData!$F923, G:G, "&lt;="&amp;ExternalData!$G923)</f>
        <v>21819</v>
      </c>
      <c r="K923" s="32">
        <f>SUMIFS(I:I, D:D, ExternalData!$D923, E:E, ExternalData!$E923, F:F, ExternalData!$F923, G:G, "&lt;="&amp;ExternalData!$G923)</f>
        <v>115115</v>
      </c>
      <c r="L923" s="31">
        <f>ExternalData!$J923 + SUMIFS(H:H, D:D, ExternalData!$D923, E:E, ExternalData!$E923, F:F, ExternalData!$F923-1, G:G, "&gt;"&amp;ExternalData!$G923)</f>
        <v>63021</v>
      </c>
      <c r="M923" s="33">
        <f>ExternalData!$K923 + SUMIFS(I:I, D:D, ExternalData!$D923, E:E, ExternalData!$E923, F:F, ExternalData!$F923-1, G:G, "&gt;"&amp;ExternalData!$G923)</f>
        <v>324219</v>
      </c>
    </row>
    <row r="924" spans="1:13" x14ac:dyDescent="0.25">
      <c r="A924" s="24" t="s">
        <v>9</v>
      </c>
      <c r="B924" s="25" t="s">
        <v>10</v>
      </c>
      <c r="C924" s="25" t="s">
        <v>22</v>
      </c>
      <c r="D924" s="25" t="s">
        <v>23</v>
      </c>
      <c r="E924" s="25" t="s">
        <v>15</v>
      </c>
      <c r="F924" s="25">
        <v>2021</v>
      </c>
      <c r="G924" s="25">
        <v>5</v>
      </c>
      <c r="H924" s="25">
        <v>4445</v>
      </c>
      <c r="I924" s="26">
        <v>23436</v>
      </c>
      <c r="J924" s="26">
        <f>SUMIFS(H:H, D:D, ExternalData!$D924, E:E, ExternalData!$E924, F:F, ExternalData!$F924, G:G, "&lt;="&amp;ExternalData!$G924)</f>
        <v>26264</v>
      </c>
      <c r="K924" s="27">
        <f>SUMIFS(I:I, D:D, ExternalData!$D924, E:E, ExternalData!$E924, F:F, ExternalData!$F924, G:G, "&lt;="&amp;ExternalData!$G924)</f>
        <v>138551</v>
      </c>
      <c r="L924" s="26">
        <f>ExternalData!$J924 + SUMIFS(H:H, D:D, ExternalData!$D924, E:E, ExternalData!$E924, F:F, ExternalData!$F924-1, G:G, "&gt;"&amp;ExternalData!$G924)</f>
        <v>62601</v>
      </c>
      <c r="M924" s="28">
        <f>ExternalData!$K924 + SUMIFS(I:I, D:D, ExternalData!$D924, E:E, ExternalData!$E924, F:F, ExternalData!$F924-1, G:G, "&gt;"&amp;ExternalData!$G924)</f>
        <v>323022</v>
      </c>
    </row>
    <row r="925" spans="1:13" x14ac:dyDescent="0.25">
      <c r="A925" s="29" t="s">
        <v>9</v>
      </c>
      <c r="B925" s="30" t="s">
        <v>10</v>
      </c>
      <c r="C925" s="30" t="s">
        <v>22</v>
      </c>
      <c r="D925" s="30" t="s">
        <v>23</v>
      </c>
      <c r="E925" s="30" t="s">
        <v>15</v>
      </c>
      <c r="F925" s="30">
        <v>2021</v>
      </c>
      <c r="G925" s="30">
        <v>6</v>
      </c>
      <c r="H925" s="30">
        <v>5901</v>
      </c>
      <c r="I925" s="31">
        <v>31234</v>
      </c>
      <c r="J925" s="31">
        <f>SUMIFS(H:H, D:D, ExternalData!$D925, E:E, ExternalData!$E925, F:F, ExternalData!$F925, G:G, "&lt;="&amp;ExternalData!$G925)</f>
        <v>32165</v>
      </c>
      <c r="K925" s="32">
        <f>SUMIFS(I:I, D:D, ExternalData!$D925, E:E, ExternalData!$E925, F:F, ExternalData!$F925, G:G, "&lt;="&amp;ExternalData!$G925)</f>
        <v>169785</v>
      </c>
      <c r="L925" s="31">
        <f>ExternalData!$J925 + SUMIFS(H:H, D:D, ExternalData!$D925, E:E, ExternalData!$E925, F:F, ExternalData!$F925-1, G:G, "&gt;"&amp;ExternalData!$G925)</f>
        <v>63189</v>
      </c>
      <c r="M925" s="33">
        <f>ExternalData!$K925 + SUMIFS(I:I, D:D, ExternalData!$D925, E:E, ExternalData!$E925, F:F, ExternalData!$F925-1, G:G, "&gt;"&amp;ExternalData!$G925)</f>
        <v>327355</v>
      </c>
    </row>
    <row r="926" spans="1:13" x14ac:dyDescent="0.25">
      <c r="A926" s="24" t="s">
        <v>9</v>
      </c>
      <c r="B926" s="25" t="s">
        <v>10</v>
      </c>
      <c r="C926" s="25" t="s">
        <v>22</v>
      </c>
      <c r="D926" s="25" t="s">
        <v>23</v>
      </c>
      <c r="E926" s="25" t="s">
        <v>15</v>
      </c>
      <c r="F926" s="25">
        <v>2021</v>
      </c>
      <c r="G926" s="25">
        <v>7</v>
      </c>
      <c r="H926" s="25">
        <v>5404</v>
      </c>
      <c r="I926" s="26">
        <v>28406</v>
      </c>
      <c r="J926" s="26">
        <f>SUMIFS(H:H, D:D, ExternalData!$D926, E:E, ExternalData!$E926, F:F, ExternalData!$F926, G:G, "&lt;="&amp;ExternalData!$G926)</f>
        <v>37569</v>
      </c>
      <c r="K926" s="27">
        <f>SUMIFS(I:I, D:D, ExternalData!$D926, E:E, ExternalData!$E926, F:F, ExternalData!$F926, G:G, "&lt;="&amp;ExternalData!$G926)</f>
        <v>198191</v>
      </c>
      <c r="L926" s="26">
        <f>ExternalData!$J926 + SUMIFS(H:H, D:D, ExternalData!$D926, E:E, ExternalData!$E926, F:F, ExternalData!$F926-1, G:G, "&gt;"&amp;ExternalData!$G926)</f>
        <v>63784</v>
      </c>
      <c r="M926" s="28">
        <f>ExternalData!$K926 + SUMIFS(I:I, D:D, ExternalData!$D926, E:E, ExternalData!$E926, F:F, ExternalData!$F926-1, G:G, "&gt;"&amp;ExternalData!$G926)</f>
        <v>331527</v>
      </c>
    </row>
    <row r="927" spans="1:13" x14ac:dyDescent="0.25">
      <c r="A927" s="29" t="s">
        <v>9</v>
      </c>
      <c r="B927" s="30" t="s">
        <v>10</v>
      </c>
      <c r="C927" s="30" t="s">
        <v>22</v>
      </c>
      <c r="D927" s="30" t="s">
        <v>23</v>
      </c>
      <c r="E927" s="30" t="s">
        <v>15</v>
      </c>
      <c r="F927" s="30">
        <v>2021</v>
      </c>
      <c r="G927" s="30">
        <v>8</v>
      </c>
      <c r="H927" s="30">
        <v>3262</v>
      </c>
      <c r="I927" s="31">
        <v>17171</v>
      </c>
      <c r="J927" s="31">
        <f>SUMIFS(H:H, D:D, ExternalData!$D927, E:E, ExternalData!$E927, F:F, ExternalData!$F927, G:G, "&lt;="&amp;ExternalData!$G927)</f>
        <v>40831</v>
      </c>
      <c r="K927" s="32">
        <f>SUMIFS(I:I, D:D, ExternalData!$D927, E:E, ExternalData!$E927, F:F, ExternalData!$F927, G:G, "&lt;="&amp;ExternalData!$G927)</f>
        <v>215362</v>
      </c>
      <c r="L927" s="31">
        <f>ExternalData!$J927 + SUMIFS(H:H, D:D, ExternalData!$D927, E:E, ExternalData!$E927, F:F, ExternalData!$F927-1, G:G, "&gt;"&amp;ExternalData!$G927)</f>
        <v>62643</v>
      </c>
      <c r="M927" s="33">
        <f>ExternalData!$K927 + SUMIFS(I:I, D:D, ExternalData!$D927, E:E, ExternalData!$E927, F:F, ExternalData!$F927-1, G:G, "&gt;"&amp;ExternalData!$G927)</f>
        <v>326396</v>
      </c>
    </row>
    <row r="928" spans="1:13" x14ac:dyDescent="0.25">
      <c r="A928" s="24" t="s">
        <v>9</v>
      </c>
      <c r="B928" s="25" t="s">
        <v>10</v>
      </c>
      <c r="C928" s="25" t="s">
        <v>22</v>
      </c>
      <c r="D928" s="25" t="s">
        <v>23</v>
      </c>
      <c r="E928" s="25" t="s">
        <v>15</v>
      </c>
      <c r="F928" s="25">
        <v>2021</v>
      </c>
      <c r="G928" s="25">
        <v>9</v>
      </c>
      <c r="H928" s="25">
        <v>4522</v>
      </c>
      <c r="I928" s="26">
        <v>23856</v>
      </c>
      <c r="J928" s="26">
        <f>SUMIFS(H:H, D:D, ExternalData!$D928, E:E, ExternalData!$E928, F:F, ExternalData!$F928, G:G, "&lt;="&amp;ExternalData!$G928)</f>
        <v>45353</v>
      </c>
      <c r="K928" s="27">
        <f>SUMIFS(I:I, D:D, ExternalData!$D928, E:E, ExternalData!$E928, F:F, ExternalData!$F928, G:G, "&lt;="&amp;ExternalData!$G928)</f>
        <v>239218</v>
      </c>
      <c r="L928" s="26">
        <f>ExternalData!$J928 + SUMIFS(H:H, D:D, ExternalData!$D928, E:E, ExternalData!$E928, F:F, ExternalData!$F928-1, G:G, "&gt;"&amp;ExternalData!$G928)</f>
        <v>61628</v>
      </c>
      <c r="M928" s="28">
        <f>ExternalData!$K928 + SUMIFS(I:I, D:D, ExternalData!$D928, E:E, ExternalData!$E928, F:F, ExternalData!$F928-1, G:G, "&gt;"&amp;ExternalData!$G928)</f>
        <v>322154</v>
      </c>
    </row>
    <row r="929" spans="1:13" x14ac:dyDescent="0.25">
      <c r="A929" s="29" t="s">
        <v>9</v>
      </c>
      <c r="B929" s="30" t="s">
        <v>10</v>
      </c>
      <c r="C929" s="30" t="s">
        <v>22</v>
      </c>
      <c r="D929" s="30" t="s">
        <v>23</v>
      </c>
      <c r="E929" s="30" t="s">
        <v>15</v>
      </c>
      <c r="F929" s="30">
        <v>2021</v>
      </c>
      <c r="G929" s="30">
        <v>10</v>
      </c>
      <c r="H929" s="30">
        <v>6006</v>
      </c>
      <c r="I929" s="31">
        <v>31528</v>
      </c>
      <c r="J929" s="31">
        <f>SUMIFS(H:H, D:D, ExternalData!$D929, E:E, ExternalData!$E929, F:F, ExternalData!$F929, G:G, "&lt;="&amp;ExternalData!$G929)</f>
        <v>51359</v>
      </c>
      <c r="K929" s="32">
        <f>SUMIFS(I:I, D:D, ExternalData!$D929, E:E, ExternalData!$E929, F:F, ExternalData!$F929, G:G, "&lt;="&amp;ExternalData!$G929)</f>
        <v>270746</v>
      </c>
      <c r="L929" s="31">
        <f>ExternalData!$J929 + SUMIFS(H:H, D:D, ExternalData!$D929, E:E, ExternalData!$E929, F:F, ExternalData!$F929-1, G:G, "&gt;"&amp;ExternalData!$G929)</f>
        <v>61509</v>
      </c>
      <c r="M929" s="33">
        <f>ExternalData!$K929 + SUMIFS(I:I, D:D, ExternalData!$D929, E:E, ExternalData!$E929, F:F, ExternalData!$F929-1, G:G, "&gt;"&amp;ExternalData!$G929)</f>
        <v>322560</v>
      </c>
    </row>
    <row r="930" spans="1:13" x14ac:dyDescent="0.25">
      <c r="A930" s="24" t="s">
        <v>9</v>
      </c>
      <c r="B930" s="25" t="s">
        <v>10</v>
      </c>
      <c r="C930" s="25" t="s">
        <v>22</v>
      </c>
      <c r="D930" s="25" t="s">
        <v>23</v>
      </c>
      <c r="E930" s="25" t="s">
        <v>15</v>
      </c>
      <c r="F930" s="25">
        <v>2021</v>
      </c>
      <c r="G930" s="25">
        <v>11</v>
      </c>
      <c r="H930" s="25">
        <v>5677</v>
      </c>
      <c r="I930" s="26">
        <v>29806</v>
      </c>
      <c r="J930" s="26">
        <f>SUMIFS(H:H, D:D, ExternalData!$D930, E:E, ExternalData!$E930, F:F, ExternalData!$F930, G:G, "&lt;="&amp;ExternalData!$G930)</f>
        <v>57036</v>
      </c>
      <c r="K930" s="27">
        <f>SUMIFS(I:I, D:D, ExternalData!$D930, E:E, ExternalData!$E930, F:F, ExternalData!$F930, G:G, "&lt;="&amp;ExternalData!$G930)</f>
        <v>300552</v>
      </c>
      <c r="L930" s="26">
        <f>ExternalData!$J930 + SUMIFS(H:H, D:D, ExternalData!$D930, E:E, ExternalData!$E930, F:F, ExternalData!$F930-1, G:G, "&gt;"&amp;ExternalData!$G930)</f>
        <v>62272</v>
      </c>
      <c r="M930" s="28">
        <f>ExternalData!$K930 + SUMIFS(I:I, D:D, ExternalData!$D930, E:E, ExternalData!$E930, F:F, ExternalData!$F930-1, G:G, "&gt;"&amp;ExternalData!$G930)</f>
        <v>327516</v>
      </c>
    </row>
    <row r="931" spans="1:13" x14ac:dyDescent="0.25">
      <c r="A931" s="29" t="s">
        <v>9</v>
      </c>
      <c r="B931" s="30" t="s">
        <v>10</v>
      </c>
      <c r="C931" s="30" t="s">
        <v>22</v>
      </c>
      <c r="D931" s="30" t="s">
        <v>23</v>
      </c>
      <c r="E931" s="30" t="s">
        <v>15</v>
      </c>
      <c r="F931" s="30">
        <v>2021</v>
      </c>
      <c r="G931" s="30">
        <v>12</v>
      </c>
      <c r="H931" s="30">
        <v>5439</v>
      </c>
      <c r="I931" s="31">
        <v>28588</v>
      </c>
      <c r="J931" s="31">
        <f>SUMIFS(H:H, D:D, ExternalData!$D931, E:E, ExternalData!$E931, F:F, ExternalData!$F931, G:G, "&lt;="&amp;ExternalData!$G931)</f>
        <v>62475</v>
      </c>
      <c r="K931" s="32">
        <f>SUMIFS(I:I, D:D, ExternalData!$D931, E:E, ExternalData!$E931, F:F, ExternalData!$F931, G:G, "&lt;="&amp;ExternalData!$G931)</f>
        <v>329140</v>
      </c>
      <c r="L931" s="31">
        <f>ExternalData!$J931 + SUMIFS(H:H, D:D, ExternalData!$D931, E:E, ExternalData!$E931, F:F, ExternalData!$F931-1, G:G, "&gt;"&amp;ExternalData!$G931)</f>
        <v>62475</v>
      </c>
      <c r="M931" s="33">
        <f>ExternalData!$K931 + SUMIFS(I:I, D:D, ExternalData!$D931, E:E, ExternalData!$E931, F:F, ExternalData!$F931-1, G:G, "&gt;"&amp;ExternalData!$G931)</f>
        <v>329140</v>
      </c>
    </row>
    <row r="932" spans="1:13" x14ac:dyDescent="0.25">
      <c r="A932" s="24" t="s">
        <v>9</v>
      </c>
      <c r="B932" s="25" t="s">
        <v>10</v>
      </c>
      <c r="C932" s="25" t="s">
        <v>22</v>
      </c>
      <c r="D932" s="25" t="s">
        <v>23</v>
      </c>
      <c r="E932" s="25" t="s">
        <v>15</v>
      </c>
      <c r="F932" s="25">
        <v>2022</v>
      </c>
      <c r="G932" s="25">
        <v>1</v>
      </c>
      <c r="H932" s="25">
        <v>5691</v>
      </c>
      <c r="I932" s="26">
        <v>30058</v>
      </c>
      <c r="J932" s="26">
        <f>SUMIFS(H:H, D:D, ExternalData!$D932, E:E, ExternalData!$E932, F:F, ExternalData!$F932, G:G, "&lt;="&amp;ExternalData!$G932)</f>
        <v>5691</v>
      </c>
      <c r="K932" s="27">
        <f>SUMIFS(I:I, D:D, ExternalData!$D932, E:E, ExternalData!$E932, F:F, ExternalData!$F932, G:G, "&lt;="&amp;ExternalData!$G932)</f>
        <v>30058</v>
      </c>
      <c r="L932" s="26">
        <f>ExternalData!$J932 + SUMIFS(H:H, D:D, ExternalData!$D932, E:E, ExternalData!$E932, F:F, ExternalData!$F932-1, G:G, "&gt;"&amp;ExternalData!$G932)</f>
        <v>61719</v>
      </c>
      <c r="M932" s="28">
        <f>ExternalData!$K932 + SUMIFS(I:I, D:D, ExternalData!$D932, E:E, ExternalData!$E932, F:F, ExternalData!$F932-1, G:G, "&gt;"&amp;ExternalData!$G932)</f>
        <v>325150</v>
      </c>
    </row>
    <row r="933" spans="1:13" x14ac:dyDescent="0.25">
      <c r="A933" s="29" t="s">
        <v>9</v>
      </c>
      <c r="B933" s="30" t="s">
        <v>10</v>
      </c>
      <c r="C933" s="30" t="s">
        <v>22</v>
      </c>
      <c r="D933" s="30" t="s">
        <v>23</v>
      </c>
      <c r="E933" s="30" t="s">
        <v>15</v>
      </c>
      <c r="F933" s="30">
        <v>2022</v>
      </c>
      <c r="G933" s="30">
        <v>2</v>
      </c>
      <c r="H933" s="30">
        <v>4956</v>
      </c>
      <c r="I933" s="31">
        <v>25900</v>
      </c>
      <c r="J933" s="31">
        <f>SUMIFS(H:H, D:D, ExternalData!$D933, E:E, ExternalData!$E933, F:F, ExternalData!$F933, G:G, "&lt;="&amp;ExternalData!$G933)</f>
        <v>10647</v>
      </c>
      <c r="K933" s="32">
        <f>SUMIFS(I:I, D:D, ExternalData!$D933, E:E, ExternalData!$E933, F:F, ExternalData!$F933, G:G, "&lt;="&amp;ExternalData!$G933)</f>
        <v>55958</v>
      </c>
      <c r="L933" s="31">
        <f>ExternalData!$J933 + SUMIFS(H:H, D:D, ExternalData!$D933, E:E, ExternalData!$E933, F:F, ExternalData!$F933-1, G:G, "&gt;"&amp;ExternalData!$G933)</f>
        <v>62097</v>
      </c>
      <c r="M933" s="33">
        <f>ExternalData!$K933 + SUMIFS(I:I, D:D, ExternalData!$D933, E:E, ExternalData!$E933, F:F, ExternalData!$F933-1, G:G, "&gt;"&amp;ExternalData!$G933)</f>
        <v>326781</v>
      </c>
    </row>
    <row r="934" spans="1:13" x14ac:dyDescent="0.25">
      <c r="A934" s="24" t="s">
        <v>9</v>
      </c>
      <c r="B934" s="25" t="s">
        <v>10</v>
      </c>
      <c r="C934" s="25" t="s">
        <v>22</v>
      </c>
      <c r="D934" s="25" t="s">
        <v>23</v>
      </c>
      <c r="E934" s="25" t="s">
        <v>15</v>
      </c>
      <c r="F934" s="25">
        <v>2022</v>
      </c>
      <c r="G934" s="25">
        <v>3</v>
      </c>
      <c r="H934" s="25">
        <v>5614</v>
      </c>
      <c r="I934" s="26">
        <v>29449</v>
      </c>
      <c r="J934" s="26">
        <f>SUMIFS(H:H, D:D, ExternalData!$D934, E:E, ExternalData!$E934, F:F, ExternalData!$F934, G:G, "&lt;="&amp;ExternalData!$G934)</f>
        <v>16261</v>
      </c>
      <c r="K934" s="27">
        <f>SUMIFS(I:I, D:D, ExternalData!$D934, E:E, ExternalData!$E934, F:F, ExternalData!$F934, G:G, "&lt;="&amp;ExternalData!$G934)</f>
        <v>85407</v>
      </c>
      <c r="L934" s="26">
        <f>ExternalData!$J934 + SUMIFS(H:H, D:D, ExternalData!$D934, E:E, ExternalData!$E934, F:F, ExternalData!$F934-1, G:G, "&gt;"&amp;ExternalData!$G934)</f>
        <v>62237</v>
      </c>
      <c r="M934" s="28">
        <f>ExternalData!$K934 + SUMIFS(I:I, D:D, ExternalData!$D934, E:E, ExternalData!$E934, F:F, ExternalData!$F934-1, G:G, "&gt;"&amp;ExternalData!$G934)</f>
        <v>327355</v>
      </c>
    </row>
    <row r="935" spans="1:13" x14ac:dyDescent="0.25">
      <c r="A935" s="29" t="s">
        <v>9</v>
      </c>
      <c r="B935" s="30" t="s">
        <v>10</v>
      </c>
      <c r="C935" s="30" t="s">
        <v>22</v>
      </c>
      <c r="D935" s="30" t="s">
        <v>23</v>
      </c>
      <c r="E935" s="30" t="s">
        <v>15</v>
      </c>
      <c r="F935" s="30">
        <v>2022</v>
      </c>
      <c r="G935" s="30">
        <v>4</v>
      </c>
      <c r="H935" s="30">
        <v>3962</v>
      </c>
      <c r="I935" s="31">
        <v>20755</v>
      </c>
      <c r="J935" s="31">
        <f>SUMIFS(H:H, D:D, ExternalData!$D935, E:E, ExternalData!$E935, F:F, ExternalData!$F935, G:G, "&lt;="&amp;ExternalData!$G935)</f>
        <v>20223</v>
      </c>
      <c r="K935" s="32">
        <f>SUMIFS(I:I, D:D, ExternalData!$D935, E:E, ExternalData!$E935, F:F, ExternalData!$F935, G:G, "&lt;="&amp;ExternalData!$G935)</f>
        <v>106162</v>
      </c>
      <c r="L935" s="31">
        <f>ExternalData!$J935 + SUMIFS(H:H, D:D, ExternalData!$D935, E:E, ExternalData!$E935, F:F, ExternalData!$F935-1, G:G, "&gt;"&amp;ExternalData!$G935)</f>
        <v>60879</v>
      </c>
      <c r="M935" s="33">
        <f>ExternalData!$K935 + SUMIFS(I:I, D:D, ExternalData!$D935, E:E, ExternalData!$E935, F:F, ExternalData!$F935-1, G:G, "&gt;"&amp;ExternalData!$G935)</f>
        <v>320187</v>
      </c>
    </row>
    <row r="936" spans="1:13" x14ac:dyDescent="0.25">
      <c r="A936" s="24" t="s">
        <v>9</v>
      </c>
      <c r="B936" s="25" t="s">
        <v>10</v>
      </c>
      <c r="C936" s="25" t="s">
        <v>22</v>
      </c>
      <c r="D936" s="25" t="s">
        <v>23</v>
      </c>
      <c r="E936" s="25" t="s">
        <v>15</v>
      </c>
      <c r="F936" s="25">
        <v>2022</v>
      </c>
      <c r="G936" s="25">
        <v>5</v>
      </c>
      <c r="H936" s="25">
        <v>4865</v>
      </c>
      <c r="I936" s="26">
        <v>25438</v>
      </c>
      <c r="J936" s="26">
        <f>SUMIFS(H:H, D:D, ExternalData!$D936, E:E, ExternalData!$E936, F:F, ExternalData!$F936, G:G, "&lt;="&amp;ExternalData!$G936)</f>
        <v>25088</v>
      </c>
      <c r="K936" s="27">
        <f>SUMIFS(I:I, D:D, ExternalData!$D936, E:E, ExternalData!$E936, F:F, ExternalData!$F936, G:G, "&lt;="&amp;ExternalData!$G936)</f>
        <v>131600</v>
      </c>
      <c r="L936" s="26">
        <f>ExternalData!$J936 + SUMIFS(H:H, D:D, ExternalData!$D936, E:E, ExternalData!$E936, F:F, ExternalData!$F936-1, G:G, "&gt;"&amp;ExternalData!$G936)</f>
        <v>61299</v>
      </c>
      <c r="M936" s="28">
        <f>ExternalData!$K936 + SUMIFS(I:I, D:D, ExternalData!$D936, E:E, ExternalData!$E936, F:F, ExternalData!$F936-1, G:G, "&gt;"&amp;ExternalData!$G936)</f>
        <v>322189</v>
      </c>
    </row>
    <row r="937" spans="1:13" x14ac:dyDescent="0.25">
      <c r="A937" s="29" t="s">
        <v>9</v>
      </c>
      <c r="B937" s="30" t="s">
        <v>10</v>
      </c>
      <c r="C937" s="30" t="s">
        <v>22</v>
      </c>
      <c r="D937" s="30" t="s">
        <v>23</v>
      </c>
      <c r="E937" s="30" t="s">
        <v>15</v>
      </c>
      <c r="F937" s="30">
        <v>2022</v>
      </c>
      <c r="G937" s="30">
        <v>6</v>
      </c>
      <c r="H937" s="30">
        <v>4354</v>
      </c>
      <c r="I937" s="31">
        <v>22701</v>
      </c>
      <c r="J937" s="31">
        <f>SUMIFS(H:H, D:D, ExternalData!$D937, E:E, ExternalData!$E937, F:F, ExternalData!$F937, G:G, "&lt;="&amp;ExternalData!$G937)</f>
        <v>29442</v>
      </c>
      <c r="K937" s="32">
        <f>SUMIFS(I:I, D:D, ExternalData!$D937, E:E, ExternalData!$E937, F:F, ExternalData!$F937, G:G, "&lt;="&amp;ExternalData!$G937)</f>
        <v>154301</v>
      </c>
      <c r="L937" s="31">
        <f>ExternalData!$J937 + SUMIFS(H:H, D:D, ExternalData!$D937, E:E, ExternalData!$E937, F:F, ExternalData!$F937-1, G:G, "&gt;"&amp;ExternalData!$G937)</f>
        <v>59752</v>
      </c>
      <c r="M937" s="33">
        <f>ExternalData!$K937 + SUMIFS(I:I, D:D, ExternalData!$D937, E:E, ExternalData!$E937, F:F, ExternalData!$F937-1, G:G, "&gt;"&amp;ExternalData!$G937)</f>
        <v>313656</v>
      </c>
    </row>
    <row r="938" spans="1:13" x14ac:dyDescent="0.25">
      <c r="A938" s="24" t="s">
        <v>9</v>
      </c>
      <c r="B938" s="25" t="s">
        <v>10</v>
      </c>
      <c r="C938" s="25" t="s">
        <v>22</v>
      </c>
      <c r="D938" s="25" t="s">
        <v>23</v>
      </c>
      <c r="E938" s="25" t="s">
        <v>15</v>
      </c>
      <c r="F938" s="25">
        <v>2022</v>
      </c>
      <c r="G938" s="25">
        <v>7</v>
      </c>
      <c r="H938" s="25">
        <v>4963</v>
      </c>
      <c r="I938" s="26">
        <v>25837</v>
      </c>
      <c r="J938" s="26">
        <f>SUMIFS(H:H, D:D, ExternalData!$D938, E:E, ExternalData!$E938, F:F, ExternalData!$F938, G:G, "&lt;="&amp;ExternalData!$G938)</f>
        <v>34405</v>
      </c>
      <c r="K938" s="27">
        <f>SUMIFS(I:I, D:D, ExternalData!$D938, E:E, ExternalData!$E938, F:F, ExternalData!$F938, G:G, "&lt;="&amp;ExternalData!$G938)</f>
        <v>180138</v>
      </c>
      <c r="L938" s="26">
        <f>ExternalData!$J938 + SUMIFS(H:H, D:D, ExternalData!$D938, E:E, ExternalData!$E938, F:F, ExternalData!$F938-1, G:G, "&gt;"&amp;ExternalData!$G938)</f>
        <v>59311</v>
      </c>
      <c r="M938" s="28">
        <f>ExternalData!$K938 + SUMIFS(I:I, D:D, ExternalData!$D938, E:E, ExternalData!$E938, F:F, ExternalData!$F938-1, G:G, "&gt;"&amp;ExternalData!$G938)</f>
        <v>311087</v>
      </c>
    </row>
    <row r="939" spans="1:13" x14ac:dyDescent="0.25">
      <c r="A939" s="29" t="s">
        <v>9</v>
      </c>
      <c r="B939" s="30" t="s">
        <v>10</v>
      </c>
      <c r="C939" s="30" t="s">
        <v>22</v>
      </c>
      <c r="D939" s="30" t="s">
        <v>23</v>
      </c>
      <c r="E939" s="30" t="s">
        <v>15</v>
      </c>
      <c r="F939" s="30">
        <v>2022</v>
      </c>
      <c r="G939" s="30">
        <v>8</v>
      </c>
      <c r="H939" s="30">
        <v>3255</v>
      </c>
      <c r="I939" s="31">
        <v>16842</v>
      </c>
      <c r="J939" s="31">
        <f>SUMIFS(H:H, D:D, ExternalData!$D939, E:E, ExternalData!$E939, F:F, ExternalData!$F939, G:G, "&lt;="&amp;ExternalData!$G939)</f>
        <v>37660</v>
      </c>
      <c r="K939" s="32">
        <f>SUMIFS(I:I, D:D, ExternalData!$D939, E:E, ExternalData!$E939, F:F, ExternalData!$F939, G:G, "&lt;="&amp;ExternalData!$G939)</f>
        <v>196980</v>
      </c>
      <c r="L939" s="31">
        <f>ExternalData!$J939 + SUMIFS(H:H, D:D, ExternalData!$D939, E:E, ExternalData!$E939, F:F, ExternalData!$F939-1, G:G, "&gt;"&amp;ExternalData!$G939)</f>
        <v>59304</v>
      </c>
      <c r="M939" s="33">
        <f>ExternalData!$K939 + SUMIFS(I:I, D:D, ExternalData!$D939, E:E, ExternalData!$E939, F:F, ExternalData!$F939-1, G:G, "&gt;"&amp;ExternalData!$G939)</f>
        <v>310758</v>
      </c>
    </row>
    <row r="940" spans="1:13" x14ac:dyDescent="0.25">
      <c r="A940" s="24" t="s">
        <v>9</v>
      </c>
      <c r="B940" s="25" t="s">
        <v>10</v>
      </c>
      <c r="C940" s="25" t="s">
        <v>22</v>
      </c>
      <c r="D940" s="25" t="s">
        <v>23</v>
      </c>
      <c r="E940" s="25" t="s">
        <v>15</v>
      </c>
      <c r="F940" s="25">
        <v>2022</v>
      </c>
      <c r="G940" s="25">
        <v>9</v>
      </c>
      <c r="H940" s="25">
        <v>4347</v>
      </c>
      <c r="I940" s="26">
        <v>22631</v>
      </c>
      <c r="J940" s="26">
        <f>SUMIFS(H:H, D:D, ExternalData!$D940, E:E, ExternalData!$E940, F:F, ExternalData!$F940, G:G, "&lt;="&amp;ExternalData!$G940)</f>
        <v>42007</v>
      </c>
      <c r="K940" s="27">
        <f>SUMIFS(I:I, D:D, ExternalData!$D940, E:E, ExternalData!$E940, F:F, ExternalData!$F940, G:G, "&lt;="&amp;ExternalData!$G940)</f>
        <v>219611</v>
      </c>
      <c r="L940" s="26">
        <f>ExternalData!$J940 + SUMIFS(H:H, D:D, ExternalData!$D940, E:E, ExternalData!$E940, F:F, ExternalData!$F940-1, G:G, "&gt;"&amp;ExternalData!$G940)</f>
        <v>59129</v>
      </c>
      <c r="M940" s="28">
        <f>ExternalData!$K940 + SUMIFS(I:I, D:D, ExternalData!$D940, E:E, ExternalData!$E940, F:F, ExternalData!$F940-1, G:G, "&gt;"&amp;ExternalData!$G940)</f>
        <v>309533</v>
      </c>
    </row>
    <row r="941" spans="1:13" x14ac:dyDescent="0.25">
      <c r="A941" s="29" t="s">
        <v>9</v>
      </c>
      <c r="B941" s="30" t="s">
        <v>10</v>
      </c>
      <c r="C941" s="30" t="s">
        <v>22</v>
      </c>
      <c r="D941" s="30" t="s">
        <v>23</v>
      </c>
      <c r="E941" s="30" t="s">
        <v>15</v>
      </c>
      <c r="F941" s="30">
        <v>2022</v>
      </c>
      <c r="G941" s="30">
        <v>10</v>
      </c>
      <c r="H941" s="30">
        <v>4312</v>
      </c>
      <c r="I941" s="31">
        <v>22260</v>
      </c>
      <c r="J941" s="31">
        <f>SUMIFS(H:H, D:D, ExternalData!$D941, E:E, ExternalData!$E941, F:F, ExternalData!$F941, G:G, "&lt;="&amp;ExternalData!$G941)</f>
        <v>46319</v>
      </c>
      <c r="K941" s="32">
        <f>SUMIFS(I:I, D:D, ExternalData!$D941, E:E, ExternalData!$E941, F:F, ExternalData!$F941, G:G, "&lt;="&amp;ExternalData!$G941)</f>
        <v>241871</v>
      </c>
      <c r="L941" s="31">
        <f>ExternalData!$J941 + SUMIFS(H:H, D:D, ExternalData!$D941, E:E, ExternalData!$E941, F:F, ExternalData!$F941-1, G:G, "&gt;"&amp;ExternalData!$G941)</f>
        <v>57435</v>
      </c>
      <c r="M941" s="33">
        <f>ExternalData!$K941 + SUMIFS(I:I, D:D, ExternalData!$D941, E:E, ExternalData!$E941, F:F, ExternalData!$F941-1, G:G, "&gt;"&amp;ExternalData!$G941)</f>
        <v>300265</v>
      </c>
    </row>
    <row r="942" spans="1:13" x14ac:dyDescent="0.25">
      <c r="A942" s="24" t="s">
        <v>9</v>
      </c>
      <c r="B942" s="25" t="s">
        <v>10</v>
      </c>
      <c r="C942" s="25" t="s">
        <v>22</v>
      </c>
      <c r="D942" s="25" t="s">
        <v>23</v>
      </c>
      <c r="E942" s="25" t="s">
        <v>15</v>
      </c>
      <c r="F942" s="25">
        <v>2022</v>
      </c>
      <c r="G942" s="25">
        <v>11</v>
      </c>
      <c r="H942" s="25">
        <v>4634</v>
      </c>
      <c r="I942" s="26">
        <v>24129</v>
      </c>
      <c r="J942" s="26">
        <f>SUMIFS(H:H, D:D, ExternalData!$D942, E:E, ExternalData!$E942, F:F, ExternalData!$F942, G:G, "&lt;="&amp;ExternalData!$G942)</f>
        <v>50953</v>
      </c>
      <c r="K942" s="27">
        <f>SUMIFS(I:I, D:D, ExternalData!$D942, E:E, ExternalData!$E942, F:F, ExternalData!$F942, G:G, "&lt;="&amp;ExternalData!$G942)</f>
        <v>266000</v>
      </c>
      <c r="L942" s="26">
        <f>ExternalData!$J942 + SUMIFS(H:H, D:D, ExternalData!$D942, E:E, ExternalData!$E942, F:F, ExternalData!$F942-1, G:G, "&gt;"&amp;ExternalData!$G942)</f>
        <v>56392</v>
      </c>
      <c r="M942" s="28">
        <f>ExternalData!$K942 + SUMIFS(I:I, D:D, ExternalData!$D942, E:E, ExternalData!$E942, F:F, ExternalData!$F942-1, G:G, "&gt;"&amp;ExternalData!$G942)</f>
        <v>294588</v>
      </c>
    </row>
    <row r="943" spans="1:13" x14ac:dyDescent="0.25">
      <c r="A943" s="29" t="s">
        <v>9</v>
      </c>
      <c r="B943" s="30" t="s">
        <v>10</v>
      </c>
      <c r="C943" s="30" t="s">
        <v>22</v>
      </c>
      <c r="D943" s="30" t="s">
        <v>23</v>
      </c>
      <c r="E943" s="30" t="s">
        <v>15</v>
      </c>
      <c r="F943" s="30">
        <v>2022</v>
      </c>
      <c r="G943" s="30">
        <v>12</v>
      </c>
      <c r="H943" s="30">
        <v>4823</v>
      </c>
      <c r="I943" s="31">
        <v>26453</v>
      </c>
      <c r="J943" s="31">
        <f>SUMIFS(H:H, D:D, ExternalData!$D943, E:E, ExternalData!$E943, F:F, ExternalData!$F943, G:G, "&lt;="&amp;ExternalData!$G943)</f>
        <v>55776</v>
      </c>
      <c r="K943" s="32">
        <f>SUMIFS(I:I, D:D, ExternalData!$D943, E:E, ExternalData!$E943, F:F, ExternalData!$F943, G:G, "&lt;="&amp;ExternalData!$G943)</f>
        <v>292453</v>
      </c>
      <c r="L943" s="31">
        <f>ExternalData!$J943 + SUMIFS(H:H, D:D, ExternalData!$D943, E:E, ExternalData!$E943, F:F, ExternalData!$F943-1, G:G, "&gt;"&amp;ExternalData!$G943)</f>
        <v>55776</v>
      </c>
      <c r="M943" s="33">
        <f>ExternalData!$K943 + SUMIFS(I:I, D:D, ExternalData!$D943, E:E, ExternalData!$E943, F:F, ExternalData!$F943-1, G:G, "&gt;"&amp;ExternalData!$G943)</f>
        <v>292453</v>
      </c>
    </row>
    <row r="944" spans="1:13" x14ac:dyDescent="0.25">
      <c r="A944" s="24" t="s">
        <v>9</v>
      </c>
      <c r="B944" s="25" t="s">
        <v>10</v>
      </c>
      <c r="C944" s="25" t="s">
        <v>22</v>
      </c>
      <c r="D944" s="25" t="s">
        <v>23</v>
      </c>
      <c r="E944" s="25" t="s">
        <v>15</v>
      </c>
      <c r="F944" s="25">
        <v>2023</v>
      </c>
      <c r="G944" s="25">
        <v>1</v>
      </c>
      <c r="H944" s="25">
        <v>4655</v>
      </c>
      <c r="I944" s="26">
        <v>27867</v>
      </c>
      <c r="J944" s="26">
        <f>SUMIFS(H:H, D:D, ExternalData!$D944, E:E, ExternalData!$E944, F:F, ExternalData!$F944, G:G, "&lt;="&amp;ExternalData!$G944)</f>
        <v>4655</v>
      </c>
      <c r="K944" s="27">
        <f>SUMIFS(I:I, D:D, ExternalData!$D944, E:E, ExternalData!$E944, F:F, ExternalData!$F944, G:G, "&lt;="&amp;ExternalData!$G944)</f>
        <v>27867</v>
      </c>
      <c r="L944" s="26">
        <f>ExternalData!$J944 + SUMIFS(H:H, D:D, ExternalData!$D944, E:E, ExternalData!$E944, F:F, ExternalData!$F944-1, G:G, "&gt;"&amp;ExternalData!$G944)</f>
        <v>54740</v>
      </c>
      <c r="M944" s="28">
        <f>ExternalData!$K944 + SUMIFS(I:I, D:D, ExternalData!$D944, E:E, ExternalData!$E944, F:F, ExternalData!$F944-1, G:G, "&gt;"&amp;ExternalData!$G944)</f>
        <v>290262</v>
      </c>
    </row>
    <row r="945" spans="1:13" x14ac:dyDescent="0.25">
      <c r="A945" s="29" t="s">
        <v>9</v>
      </c>
      <c r="B945" s="30" t="s">
        <v>10</v>
      </c>
      <c r="C945" s="30" t="s">
        <v>22</v>
      </c>
      <c r="D945" s="30" t="s">
        <v>23</v>
      </c>
      <c r="E945" s="30" t="s">
        <v>15</v>
      </c>
      <c r="F945" s="30">
        <v>2023</v>
      </c>
      <c r="G945" s="30">
        <v>2</v>
      </c>
      <c r="H945" s="30">
        <v>4543</v>
      </c>
      <c r="I945" s="31">
        <v>27181</v>
      </c>
      <c r="J945" s="31">
        <f>SUMIFS(H:H, D:D, ExternalData!$D945, E:E, ExternalData!$E945, F:F, ExternalData!$F945, G:G, "&lt;="&amp;ExternalData!$G945)</f>
        <v>9198</v>
      </c>
      <c r="K945" s="32">
        <f>SUMIFS(I:I, D:D, ExternalData!$D945, E:E, ExternalData!$E945, F:F, ExternalData!$F945, G:G, "&lt;="&amp;ExternalData!$G945)</f>
        <v>55048</v>
      </c>
      <c r="L945" s="31">
        <f>ExternalData!$J945 + SUMIFS(H:H, D:D, ExternalData!$D945, E:E, ExternalData!$E945, F:F, ExternalData!$F945-1, G:G, "&gt;"&amp;ExternalData!$G945)</f>
        <v>54327</v>
      </c>
      <c r="M945" s="33">
        <f>ExternalData!$K945 + SUMIFS(I:I, D:D, ExternalData!$D945, E:E, ExternalData!$E945, F:F, ExternalData!$F945-1, G:G, "&gt;"&amp;ExternalData!$G945)</f>
        <v>291543</v>
      </c>
    </row>
    <row r="946" spans="1:13" x14ac:dyDescent="0.25">
      <c r="A946" s="24" t="s">
        <v>9</v>
      </c>
      <c r="B946" s="25" t="s">
        <v>10</v>
      </c>
      <c r="C946" s="25" t="s">
        <v>22</v>
      </c>
      <c r="D946" s="25" t="s">
        <v>23</v>
      </c>
      <c r="E946" s="25" t="s">
        <v>15</v>
      </c>
      <c r="F946" s="25">
        <v>2023</v>
      </c>
      <c r="G946" s="25">
        <v>3</v>
      </c>
      <c r="H946" s="25">
        <v>4893</v>
      </c>
      <c r="I946" s="26">
        <v>29358</v>
      </c>
      <c r="J946" s="26">
        <f>SUMIFS(H:H, D:D, ExternalData!$D946, E:E, ExternalData!$E946, F:F, ExternalData!$F946, G:G, "&lt;="&amp;ExternalData!$G946)</f>
        <v>14091</v>
      </c>
      <c r="K946" s="27">
        <f>SUMIFS(I:I, D:D, ExternalData!$D946, E:E, ExternalData!$E946, F:F, ExternalData!$F946, G:G, "&lt;="&amp;ExternalData!$G946)</f>
        <v>84406</v>
      </c>
      <c r="L946" s="26">
        <f>ExternalData!$J946 + SUMIFS(H:H, D:D, ExternalData!$D946, E:E, ExternalData!$E946, F:F, ExternalData!$F946-1, G:G, "&gt;"&amp;ExternalData!$G946)</f>
        <v>53606</v>
      </c>
      <c r="M946" s="28">
        <f>ExternalData!$K946 + SUMIFS(I:I, D:D, ExternalData!$D946, E:E, ExternalData!$E946, F:F, ExternalData!$F946-1, G:G, "&gt;"&amp;ExternalData!$G946)</f>
        <v>291452</v>
      </c>
    </row>
    <row r="947" spans="1:13" x14ac:dyDescent="0.25">
      <c r="A947" s="29" t="s">
        <v>9</v>
      </c>
      <c r="B947" s="30" t="s">
        <v>24</v>
      </c>
      <c r="C947" s="30" t="s">
        <v>11</v>
      </c>
      <c r="D947" s="30" t="s">
        <v>25</v>
      </c>
      <c r="E947" s="30" t="s">
        <v>13</v>
      </c>
      <c r="F947" s="30">
        <v>2018</v>
      </c>
      <c r="G947" s="30">
        <v>1</v>
      </c>
      <c r="H947" s="30">
        <v>32739</v>
      </c>
      <c r="I947" s="31">
        <v>132146</v>
      </c>
      <c r="J947" s="31">
        <f>SUMIFS(H:H, D:D, ExternalData!$D947, E:E, ExternalData!$E947, F:F, ExternalData!$F947, G:G, "&lt;="&amp;ExternalData!$G947)</f>
        <v>32739</v>
      </c>
      <c r="K947" s="32">
        <f>SUMIFS(I:I, D:D, ExternalData!$D947, E:E, ExternalData!$E947, F:F, ExternalData!$F947, G:G, "&lt;="&amp;ExternalData!$G947)</f>
        <v>132146</v>
      </c>
      <c r="L947" s="31">
        <f>ExternalData!$J947 + SUMIFS(H:H, D:D, ExternalData!$D947, E:E, ExternalData!$E947, F:F, ExternalData!$F947-1, G:G, "&gt;"&amp;ExternalData!$G947)</f>
        <v>32739</v>
      </c>
      <c r="M947" s="33">
        <f>ExternalData!$K947 + SUMIFS(I:I, D:D, ExternalData!$D947, E:E, ExternalData!$E947, F:F, ExternalData!$F947-1, G:G, "&gt;"&amp;ExternalData!$G947)</f>
        <v>132146</v>
      </c>
    </row>
    <row r="948" spans="1:13" x14ac:dyDescent="0.25">
      <c r="A948" s="24" t="s">
        <v>9</v>
      </c>
      <c r="B948" s="25" t="s">
        <v>24</v>
      </c>
      <c r="C948" s="25" t="s">
        <v>11</v>
      </c>
      <c r="D948" s="25" t="s">
        <v>25</v>
      </c>
      <c r="E948" s="25" t="s">
        <v>13</v>
      </c>
      <c r="F948" s="25">
        <v>2018</v>
      </c>
      <c r="G948" s="25">
        <v>2</v>
      </c>
      <c r="H948" s="25">
        <v>25830</v>
      </c>
      <c r="I948" s="26">
        <v>107646</v>
      </c>
      <c r="J948" s="26">
        <f>SUMIFS(H:H, D:D, ExternalData!$D948, E:E, ExternalData!$E948, F:F, ExternalData!$F948, G:G, "&lt;="&amp;ExternalData!$G948)</f>
        <v>58569</v>
      </c>
      <c r="K948" s="27">
        <f>SUMIFS(I:I, D:D, ExternalData!$D948, E:E, ExternalData!$E948, F:F, ExternalData!$F948, G:G, "&lt;="&amp;ExternalData!$G948)</f>
        <v>239792</v>
      </c>
      <c r="L948" s="26">
        <f>ExternalData!$J948 + SUMIFS(H:H, D:D, ExternalData!$D948, E:E, ExternalData!$E948, F:F, ExternalData!$F948-1, G:G, "&gt;"&amp;ExternalData!$G948)</f>
        <v>58569</v>
      </c>
      <c r="M948" s="28">
        <f>ExternalData!$K948 + SUMIFS(I:I, D:D, ExternalData!$D948, E:E, ExternalData!$E948, F:F, ExternalData!$F948-1, G:G, "&gt;"&amp;ExternalData!$G948)</f>
        <v>239792</v>
      </c>
    </row>
    <row r="949" spans="1:13" x14ac:dyDescent="0.25">
      <c r="A949" s="29" t="s">
        <v>9</v>
      </c>
      <c r="B949" s="30" t="s">
        <v>24</v>
      </c>
      <c r="C949" s="30" t="s">
        <v>11</v>
      </c>
      <c r="D949" s="30" t="s">
        <v>25</v>
      </c>
      <c r="E949" s="30" t="s">
        <v>13</v>
      </c>
      <c r="F949" s="30">
        <v>2018</v>
      </c>
      <c r="G949" s="30">
        <v>3</v>
      </c>
      <c r="H949" s="30">
        <v>34951</v>
      </c>
      <c r="I949" s="31">
        <v>147623</v>
      </c>
      <c r="J949" s="31">
        <f>SUMIFS(H:H, D:D, ExternalData!$D949, E:E, ExternalData!$E949, F:F, ExternalData!$F949, G:G, "&lt;="&amp;ExternalData!$G949)</f>
        <v>93520</v>
      </c>
      <c r="K949" s="32">
        <f>SUMIFS(I:I, D:D, ExternalData!$D949, E:E, ExternalData!$E949, F:F, ExternalData!$F949, G:G, "&lt;="&amp;ExternalData!$G949)</f>
        <v>387415</v>
      </c>
      <c r="L949" s="31">
        <f>ExternalData!$J949 + SUMIFS(H:H, D:D, ExternalData!$D949, E:E, ExternalData!$E949, F:F, ExternalData!$F949-1, G:G, "&gt;"&amp;ExternalData!$G949)</f>
        <v>93520</v>
      </c>
      <c r="M949" s="33">
        <f>ExternalData!$K949 + SUMIFS(I:I, D:D, ExternalData!$D949, E:E, ExternalData!$E949, F:F, ExternalData!$F949-1, G:G, "&gt;"&amp;ExternalData!$G949)</f>
        <v>387415</v>
      </c>
    </row>
    <row r="950" spans="1:13" x14ac:dyDescent="0.25">
      <c r="A950" s="24" t="s">
        <v>9</v>
      </c>
      <c r="B950" s="25" t="s">
        <v>24</v>
      </c>
      <c r="C950" s="25" t="s">
        <v>11</v>
      </c>
      <c r="D950" s="25" t="s">
        <v>25</v>
      </c>
      <c r="E950" s="25" t="s">
        <v>13</v>
      </c>
      <c r="F950" s="25">
        <v>2018</v>
      </c>
      <c r="G950" s="25">
        <v>4</v>
      </c>
      <c r="H950" s="25">
        <v>30387</v>
      </c>
      <c r="I950" s="26">
        <v>129605</v>
      </c>
      <c r="J950" s="26">
        <f>SUMIFS(H:H, D:D, ExternalData!$D950, E:E, ExternalData!$E950, F:F, ExternalData!$F950, G:G, "&lt;="&amp;ExternalData!$G950)</f>
        <v>123907</v>
      </c>
      <c r="K950" s="27">
        <f>SUMIFS(I:I, D:D, ExternalData!$D950, E:E, ExternalData!$E950, F:F, ExternalData!$F950, G:G, "&lt;="&amp;ExternalData!$G950)</f>
        <v>517020</v>
      </c>
      <c r="L950" s="26">
        <f>ExternalData!$J950 + SUMIFS(H:H, D:D, ExternalData!$D950, E:E, ExternalData!$E950, F:F, ExternalData!$F950-1, G:G, "&gt;"&amp;ExternalData!$G950)</f>
        <v>123907</v>
      </c>
      <c r="M950" s="28">
        <f>ExternalData!$K950 + SUMIFS(I:I, D:D, ExternalData!$D950, E:E, ExternalData!$E950, F:F, ExternalData!$F950-1, G:G, "&gt;"&amp;ExternalData!$G950)</f>
        <v>517020</v>
      </c>
    </row>
    <row r="951" spans="1:13" x14ac:dyDescent="0.25">
      <c r="A951" s="29" t="s">
        <v>9</v>
      </c>
      <c r="B951" s="30" t="s">
        <v>24</v>
      </c>
      <c r="C951" s="30" t="s">
        <v>11</v>
      </c>
      <c r="D951" s="30" t="s">
        <v>25</v>
      </c>
      <c r="E951" s="30" t="s">
        <v>13</v>
      </c>
      <c r="F951" s="30">
        <v>2018</v>
      </c>
      <c r="G951" s="30">
        <v>5</v>
      </c>
      <c r="H951" s="30">
        <v>37856</v>
      </c>
      <c r="I951" s="31">
        <v>162505</v>
      </c>
      <c r="J951" s="31">
        <f>SUMIFS(H:H, D:D, ExternalData!$D951, E:E, ExternalData!$E951, F:F, ExternalData!$F951, G:G, "&lt;="&amp;ExternalData!$G951)</f>
        <v>161763</v>
      </c>
      <c r="K951" s="32">
        <f>SUMIFS(I:I, D:D, ExternalData!$D951, E:E, ExternalData!$E951, F:F, ExternalData!$F951, G:G, "&lt;="&amp;ExternalData!$G951)</f>
        <v>679525</v>
      </c>
      <c r="L951" s="31">
        <f>ExternalData!$J951 + SUMIFS(H:H, D:D, ExternalData!$D951, E:E, ExternalData!$E951, F:F, ExternalData!$F951-1, G:G, "&gt;"&amp;ExternalData!$G951)</f>
        <v>161763</v>
      </c>
      <c r="M951" s="33">
        <f>ExternalData!$K951 + SUMIFS(I:I, D:D, ExternalData!$D951, E:E, ExternalData!$E951, F:F, ExternalData!$F951-1, G:G, "&gt;"&amp;ExternalData!$G951)</f>
        <v>679525</v>
      </c>
    </row>
    <row r="952" spans="1:13" x14ac:dyDescent="0.25">
      <c r="A952" s="24" t="s">
        <v>9</v>
      </c>
      <c r="B952" s="25" t="s">
        <v>24</v>
      </c>
      <c r="C952" s="25" t="s">
        <v>11</v>
      </c>
      <c r="D952" s="25" t="s">
        <v>25</v>
      </c>
      <c r="E952" s="25" t="s">
        <v>13</v>
      </c>
      <c r="F952" s="25">
        <v>2018</v>
      </c>
      <c r="G952" s="25">
        <v>6</v>
      </c>
      <c r="H952" s="25">
        <v>37716</v>
      </c>
      <c r="I952" s="26">
        <v>166747</v>
      </c>
      <c r="J952" s="26">
        <f>SUMIFS(H:H, D:D, ExternalData!$D952, E:E, ExternalData!$E952, F:F, ExternalData!$F952, G:G, "&lt;="&amp;ExternalData!$G952)</f>
        <v>199479</v>
      </c>
      <c r="K952" s="27">
        <f>SUMIFS(I:I, D:D, ExternalData!$D952, E:E, ExternalData!$E952, F:F, ExternalData!$F952, G:G, "&lt;="&amp;ExternalData!$G952)</f>
        <v>846272</v>
      </c>
      <c r="L952" s="26">
        <f>ExternalData!$J952 + SUMIFS(H:H, D:D, ExternalData!$D952, E:E, ExternalData!$E952, F:F, ExternalData!$F952-1, G:G, "&gt;"&amp;ExternalData!$G952)</f>
        <v>199479</v>
      </c>
      <c r="M952" s="28">
        <f>ExternalData!$K952 + SUMIFS(I:I, D:D, ExternalData!$D952, E:E, ExternalData!$E952, F:F, ExternalData!$F952-1, G:G, "&gt;"&amp;ExternalData!$G952)</f>
        <v>846272</v>
      </c>
    </row>
    <row r="953" spans="1:13" x14ac:dyDescent="0.25">
      <c r="A953" s="29" t="s">
        <v>9</v>
      </c>
      <c r="B953" s="30" t="s">
        <v>24</v>
      </c>
      <c r="C953" s="30" t="s">
        <v>11</v>
      </c>
      <c r="D953" s="30" t="s">
        <v>25</v>
      </c>
      <c r="E953" s="30" t="s">
        <v>13</v>
      </c>
      <c r="F953" s="30">
        <v>2018</v>
      </c>
      <c r="G953" s="30">
        <v>7</v>
      </c>
      <c r="H953" s="30">
        <v>39816</v>
      </c>
      <c r="I953" s="31">
        <v>171220</v>
      </c>
      <c r="J953" s="31">
        <f>SUMIFS(H:H, D:D, ExternalData!$D953, E:E, ExternalData!$E953, F:F, ExternalData!$F953, G:G, "&lt;="&amp;ExternalData!$G953)</f>
        <v>239295</v>
      </c>
      <c r="K953" s="32">
        <f>SUMIFS(I:I, D:D, ExternalData!$D953, E:E, ExternalData!$E953, F:F, ExternalData!$F953, G:G, "&lt;="&amp;ExternalData!$G953)</f>
        <v>1017492</v>
      </c>
      <c r="L953" s="31">
        <f>ExternalData!$J953 + SUMIFS(H:H, D:D, ExternalData!$D953, E:E, ExternalData!$E953, F:F, ExternalData!$F953-1, G:G, "&gt;"&amp;ExternalData!$G953)</f>
        <v>239295</v>
      </c>
      <c r="M953" s="33">
        <f>ExternalData!$K953 + SUMIFS(I:I, D:D, ExternalData!$D953, E:E, ExternalData!$E953, F:F, ExternalData!$F953-1, G:G, "&gt;"&amp;ExternalData!$G953)</f>
        <v>1017492</v>
      </c>
    </row>
    <row r="954" spans="1:13" x14ac:dyDescent="0.25">
      <c r="A954" s="24" t="s">
        <v>9</v>
      </c>
      <c r="B954" s="25" t="s">
        <v>24</v>
      </c>
      <c r="C954" s="25" t="s">
        <v>11</v>
      </c>
      <c r="D954" s="25" t="s">
        <v>25</v>
      </c>
      <c r="E954" s="25" t="s">
        <v>13</v>
      </c>
      <c r="F954" s="25">
        <v>2018</v>
      </c>
      <c r="G954" s="25">
        <v>8</v>
      </c>
      <c r="H954" s="25">
        <v>29974</v>
      </c>
      <c r="I954" s="26">
        <v>131005</v>
      </c>
      <c r="J954" s="26">
        <f>SUMIFS(H:H, D:D, ExternalData!$D954, E:E, ExternalData!$E954, F:F, ExternalData!$F954, G:G, "&lt;="&amp;ExternalData!$G954)</f>
        <v>269269</v>
      </c>
      <c r="K954" s="27">
        <f>SUMIFS(I:I, D:D, ExternalData!$D954, E:E, ExternalData!$E954, F:F, ExternalData!$F954, G:G, "&lt;="&amp;ExternalData!$G954)</f>
        <v>1148497</v>
      </c>
      <c r="L954" s="26">
        <f>ExternalData!$J954 + SUMIFS(H:H, D:D, ExternalData!$D954, E:E, ExternalData!$E954, F:F, ExternalData!$F954-1, G:G, "&gt;"&amp;ExternalData!$G954)</f>
        <v>269269</v>
      </c>
      <c r="M954" s="28">
        <f>ExternalData!$K954 + SUMIFS(I:I, D:D, ExternalData!$D954, E:E, ExternalData!$E954, F:F, ExternalData!$F954-1, G:G, "&gt;"&amp;ExternalData!$G954)</f>
        <v>1148497</v>
      </c>
    </row>
    <row r="955" spans="1:13" x14ac:dyDescent="0.25">
      <c r="A955" s="29" t="s">
        <v>9</v>
      </c>
      <c r="B955" s="30" t="s">
        <v>24</v>
      </c>
      <c r="C955" s="30" t="s">
        <v>11</v>
      </c>
      <c r="D955" s="30" t="s">
        <v>25</v>
      </c>
      <c r="E955" s="30" t="s">
        <v>13</v>
      </c>
      <c r="F955" s="30">
        <v>2018</v>
      </c>
      <c r="G955" s="30">
        <v>9</v>
      </c>
      <c r="H955" s="30">
        <v>22701</v>
      </c>
      <c r="I955" s="31">
        <v>110222</v>
      </c>
      <c r="J955" s="31">
        <f>SUMIFS(H:H, D:D, ExternalData!$D955, E:E, ExternalData!$E955, F:F, ExternalData!$F955, G:G, "&lt;="&amp;ExternalData!$G955)</f>
        <v>291970</v>
      </c>
      <c r="K955" s="32">
        <f>SUMIFS(I:I, D:D, ExternalData!$D955, E:E, ExternalData!$E955, F:F, ExternalData!$F955, G:G, "&lt;="&amp;ExternalData!$G955)</f>
        <v>1258719</v>
      </c>
      <c r="L955" s="31">
        <f>ExternalData!$J955 + SUMIFS(H:H, D:D, ExternalData!$D955, E:E, ExternalData!$E955, F:F, ExternalData!$F955-1, G:G, "&gt;"&amp;ExternalData!$G955)</f>
        <v>291970</v>
      </c>
      <c r="M955" s="33">
        <f>ExternalData!$K955 + SUMIFS(I:I, D:D, ExternalData!$D955, E:E, ExternalData!$E955, F:F, ExternalData!$F955-1, G:G, "&gt;"&amp;ExternalData!$G955)</f>
        <v>1258719</v>
      </c>
    </row>
    <row r="956" spans="1:13" x14ac:dyDescent="0.25">
      <c r="A956" s="24" t="s">
        <v>9</v>
      </c>
      <c r="B956" s="25" t="s">
        <v>24</v>
      </c>
      <c r="C956" s="25" t="s">
        <v>11</v>
      </c>
      <c r="D956" s="25" t="s">
        <v>25</v>
      </c>
      <c r="E956" s="25" t="s">
        <v>13</v>
      </c>
      <c r="F956" s="25">
        <v>2018</v>
      </c>
      <c r="G956" s="25">
        <v>10</v>
      </c>
      <c r="H956" s="25">
        <v>23226</v>
      </c>
      <c r="I956" s="26">
        <v>122332</v>
      </c>
      <c r="J956" s="26">
        <f>SUMIFS(H:H, D:D, ExternalData!$D956, E:E, ExternalData!$E956, F:F, ExternalData!$F956, G:G, "&lt;="&amp;ExternalData!$G956)</f>
        <v>315196</v>
      </c>
      <c r="K956" s="27">
        <f>SUMIFS(I:I, D:D, ExternalData!$D956, E:E, ExternalData!$E956, F:F, ExternalData!$F956, G:G, "&lt;="&amp;ExternalData!$G956)</f>
        <v>1381051</v>
      </c>
      <c r="L956" s="26">
        <f>ExternalData!$J956 + SUMIFS(H:H, D:D, ExternalData!$D956, E:E, ExternalData!$E956, F:F, ExternalData!$F956-1, G:G, "&gt;"&amp;ExternalData!$G956)</f>
        <v>315196</v>
      </c>
      <c r="M956" s="28">
        <f>ExternalData!$K956 + SUMIFS(I:I, D:D, ExternalData!$D956, E:E, ExternalData!$E956, F:F, ExternalData!$F956-1, G:G, "&gt;"&amp;ExternalData!$G956)</f>
        <v>1381051</v>
      </c>
    </row>
    <row r="957" spans="1:13" x14ac:dyDescent="0.25">
      <c r="A957" s="29" t="s">
        <v>9</v>
      </c>
      <c r="B957" s="30" t="s">
        <v>24</v>
      </c>
      <c r="C957" s="30" t="s">
        <v>11</v>
      </c>
      <c r="D957" s="30" t="s">
        <v>25</v>
      </c>
      <c r="E957" s="30" t="s">
        <v>13</v>
      </c>
      <c r="F957" s="30">
        <v>2018</v>
      </c>
      <c r="G957" s="30">
        <v>11</v>
      </c>
      <c r="H957" s="30">
        <v>21217</v>
      </c>
      <c r="I957" s="31">
        <v>120351</v>
      </c>
      <c r="J957" s="31">
        <f>SUMIFS(H:H, D:D, ExternalData!$D957, E:E, ExternalData!$E957, F:F, ExternalData!$F957, G:G, "&lt;="&amp;ExternalData!$G957)</f>
        <v>336413</v>
      </c>
      <c r="K957" s="32">
        <f>SUMIFS(I:I, D:D, ExternalData!$D957, E:E, ExternalData!$E957, F:F, ExternalData!$F957, G:G, "&lt;="&amp;ExternalData!$G957)</f>
        <v>1501402</v>
      </c>
      <c r="L957" s="31">
        <f>ExternalData!$J957 + SUMIFS(H:H, D:D, ExternalData!$D957, E:E, ExternalData!$E957, F:F, ExternalData!$F957-1, G:G, "&gt;"&amp;ExternalData!$G957)</f>
        <v>336413</v>
      </c>
      <c r="M957" s="33">
        <f>ExternalData!$K957 + SUMIFS(I:I, D:D, ExternalData!$D957, E:E, ExternalData!$E957, F:F, ExternalData!$F957-1, G:G, "&gt;"&amp;ExternalData!$G957)</f>
        <v>1501402</v>
      </c>
    </row>
    <row r="958" spans="1:13" x14ac:dyDescent="0.25">
      <c r="A958" s="24" t="s">
        <v>9</v>
      </c>
      <c r="B958" s="25" t="s">
        <v>24</v>
      </c>
      <c r="C958" s="25" t="s">
        <v>11</v>
      </c>
      <c r="D958" s="25" t="s">
        <v>25</v>
      </c>
      <c r="E958" s="25" t="s">
        <v>13</v>
      </c>
      <c r="F958" s="25">
        <v>2018</v>
      </c>
      <c r="G958" s="25">
        <v>12</v>
      </c>
      <c r="H958" s="25">
        <v>17227</v>
      </c>
      <c r="I958" s="26">
        <v>98686</v>
      </c>
      <c r="J958" s="26">
        <f>SUMIFS(H:H, D:D, ExternalData!$D958, E:E, ExternalData!$E958, F:F, ExternalData!$F958, G:G, "&lt;="&amp;ExternalData!$G958)</f>
        <v>353640</v>
      </c>
      <c r="K958" s="27">
        <f>SUMIFS(I:I, D:D, ExternalData!$D958, E:E, ExternalData!$E958, F:F, ExternalData!$F958, G:G, "&lt;="&amp;ExternalData!$G958)</f>
        <v>1600088</v>
      </c>
      <c r="L958" s="26">
        <f>ExternalData!$J958 + SUMIFS(H:H, D:D, ExternalData!$D958, E:E, ExternalData!$E958, F:F, ExternalData!$F958-1, G:G, "&gt;"&amp;ExternalData!$G958)</f>
        <v>353640</v>
      </c>
      <c r="M958" s="28">
        <f>ExternalData!$K958 + SUMIFS(I:I, D:D, ExternalData!$D958, E:E, ExternalData!$E958, F:F, ExternalData!$F958-1, G:G, "&gt;"&amp;ExternalData!$G958)</f>
        <v>1600088</v>
      </c>
    </row>
    <row r="959" spans="1:13" x14ac:dyDescent="0.25">
      <c r="A959" s="29" t="s">
        <v>9</v>
      </c>
      <c r="B959" s="30" t="s">
        <v>24</v>
      </c>
      <c r="C959" s="30" t="s">
        <v>11</v>
      </c>
      <c r="D959" s="30" t="s">
        <v>25</v>
      </c>
      <c r="E959" s="30" t="s">
        <v>13</v>
      </c>
      <c r="F959" s="30">
        <v>2019</v>
      </c>
      <c r="G959" s="30">
        <v>1</v>
      </c>
      <c r="H959" s="30">
        <v>21042</v>
      </c>
      <c r="I959" s="31">
        <v>125307</v>
      </c>
      <c r="J959" s="31">
        <f>SUMIFS(H:H, D:D, ExternalData!$D959, E:E, ExternalData!$E959, F:F, ExternalData!$F959, G:G, "&lt;="&amp;ExternalData!$G959)</f>
        <v>21042</v>
      </c>
      <c r="K959" s="32">
        <f>SUMIFS(I:I, D:D, ExternalData!$D959, E:E, ExternalData!$E959, F:F, ExternalData!$F959, G:G, "&lt;="&amp;ExternalData!$G959)</f>
        <v>125307</v>
      </c>
      <c r="L959" s="31">
        <f>ExternalData!$J959 + SUMIFS(H:H, D:D, ExternalData!$D959, E:E, ExternalData!$E959, F:F, ExternalData!$F959-1, G:G, "&gt;"&amp;ExternalData!$G959)</f>
        <v>341943</v>
      </c>
      <c r="M959" s="33">
        <f>ExternalData!$K959 + SUMIFS(I:I, D:D, ExternalData!$D959, E:E, ExternalData!$E959, F:F, ExternalData!$F959-1, G:G, "&gt;"&amp;ExternalData!$G959)</f>
        <v>1593249</v>
      </c>
    </row>
    <row r="960" spans="1:13" x14ac:dyDescent="0.25">
      <c r="A960" s="24" t="s">
        <v>9</v>
      </c>
      <c r="B960" s="25" t="s">
        <v>24</v>
      </c>
      <c r="C960" s="25" t="s">
        <v>11</v>
      </c>
      <c r="D960" s="25" t="s">
        <v>25</v>
      </c>
      <c r="E960" s="25" t="s">
        <v>13</v>
      </c>
      <c r="F960" s="25">
        <v>2019</v>
      </c>
      <c r="G960" s="25">
        <v>2</v>
      </c>
      <c r="H960" s="25">
        <v>17297</v>
      </c>
      <c r="I960" s="26">
        <v>105574</v>
      </c>
      <c r="J960" s="26">
        <f>SUMIFS(H:H, D:D, ExternalData!$D960, E:E, ExternalData!$E960, F:F, ExternalData!$F960, G:G, "&lt;="&amp;ExternalData!$G960)</f>
        <v>38339</v>
      </c>
      <c r="K960" s="27">
        <f>SUMIFS(I:I, D:D, ExternalData!$D960, E:E, ExternalData!$E960, F:F, ExternalData!$F960, G:G, "&lt;="&amp;ExternalData!$G960)</f>
        <v>230881</v>
      </c>
      <c r="L960" s="26">
        <f>ExternalData!$J960 + SUMIFS(H:H, D:D, ExternalData!$D960, E:E, ExternalData!$E960, F:F, ExternalData!$F960-1, G:G, "&gt;"&amp;ExternalData!$G960)</f>
        <v>333410</v>
      </c>
      <c r="M960" s="28">
        <f>ExternalData!$K960 + SUMIFS(I:I, D:D, ExternalData!$D960, E:E, ExternalData!$E960, F:F, ExternalData!$F960-1, G:G, "&gt;"&amp;ExternalData!$G960)</f>
        <v>1591177</v>
      </c>
    </row>
    <row r="961" spans="1:13" x14ac:dyDescent="0.25">
      <c r="A961" s="29" t="s">
        <v>9</v>
      </c>
      <c r="B961" s="30" t="s">
        <v>24</v>
      </c>
      <c r="C961" s="30" t="s">
        <v>11</v>
      </c>
      <c r="D961" s="30" t="s">
        <v>25</v>
      </c>
      <c r="E961" s="30" t="s">
        <v>13</v>
      </c>
      <c r="F961" s="30">
        <v>2019</v>
      </c>
      <c r="G961" s="30">
        <v>3</v>
      </c>
      <c r="H961" s="30">
        <v>19243</v>
      </c>
      <c r="I961" s="31">
        <v>119000</v>
      </c>
      <c r="J961" s="31">
        <f>SUMIFS(H:H, D:D, ExternalData!$D961, E:E, ExternalData!$E961, F:F, ExternalData!$F961, G:G, "&lt;="&amp;ExternalData!$G961)</f>
        <v>57582</v>
      </c>
      <c r="K961" s="32">
        <f>SUMIFS(I:I, D:D, ExternalData!$D961, E:E, ExternalData!$E961, F:F, ExternalData!$F961, G:G, "&lt;="&amp;ExternalData!$G961)</f>
        <v>349881</v>
      </c>
      <c r="L961" s="31">
        <f>ExternalData!$J961 + SUMIFS(H:H, D:D, ExternalData!$D961, E:E, ExternalData!$E961, F:F, ExternalData!$F961-1, G:G, "&gt;"&amp;ExternalData!$G961)</f>
        <v>317702</v>
      </c>
      <c r="M961" s="33">
        <f>ExternalData!$K961 + SUMIFS(I:I, D:D, ExternalData!$D961, E:E, ExternalData!$E961, F:F, ExternalData!$F961-1, G:G, "&gt;"&amp;ExternalData!$G961)</f>
        <v>1562554</v>
      </c>
    </row>
    <row r="962" spans="1:13" x14ac:dyDescent="0.25">
      <c r="A962" s="24" t="s">
        <v>9</v>
      </c>
      <c r="B962" s="25" t="s">
        <v>24</v>
      </c>
      <c r="C962" s="25" t="s">
        <v>11</v>
      </c>
      <c r="D962" s="25" t="s">
        <v>25</v>
      </c>
      <c r="E962" s="25" t="s">
        <v>13</v>
      </c>
      <c r="F962" s="25">
        <v>2019</v>
      </c>
      <c r="G962" s="25">
        <v>4</v>
      </c>
      <c r="H962" s="25">
        <v>14826</v>
      </c>
      <c r="I962" s="26">
        <v>91959</v>
      </c>
      <c r="J962" s="26">
        <f>SUMIFS(H:H, D:D, ExternalData!$D962, E:E, ExternalData!$E962, F:F, ExternalData!$F962, G:G, "&lt;="&amp;ExternalData!$G962)</f>
        <v>72408</v>
      </c>
      <c r="K962" s="27">
        <f>SUMIFS(I:I, D:D, ExternalData!$D962, E:E, ExternalData!$E962, F:F, ExternalData!$F962, G:G, "&lt;="&amp;ExternalData!$G962)</f>
        <v>441840</v>
      </c>
      <c r="L962" s="26">
        <f>ExternalData!$J962 + SUMIFS(H:H, D:D, ExternalData!$D962, E:E, ExternalData!$E962, F:F, ExternalData!$F962-1, G:G, "&gt;"&amp;ExternalData!$G962)</f>
        <v>302141</v>
      </c>
      <c r="M962" s="28">
        <f>ExternalData!$K962 + SUMIFS(I:I, D:D, ExternalData!$D962, E:E, ExternalData!$E962, F:F, ExternalData!$F962-1, G:G, "&gt;"&amp;ExternalData!$G962)</f>
        <v>1524908</v>
      </c>
    </row>
    <row r="963" spans="1:13" x14ac:dyDescent="0.25">
      <c r="A963" s="29" t="s">
        <v>9</v>
      </c>
      <c r="B963" s="30" t="s">
        <v>24</v>
      </c>
      <c r="C963" s="30" t="s">
        <v>11</v>
      </c>
      <c r="D963" s="30" t="s">
        <v>25</v>
      </c>
      <c r="E963" s="30" t="s">
        <v>13</v>
      </c>
      <c r="F963" s="30">
        <v>2019</v>
      </c>
      <c r="G963" s="30">
        <v>5</v>
      </c>
      <c r="H963" s="30">
        <v>16695</v>
      </c>
      <c r="I963" s="31">
        <v>103173</v>
      </c>
      <c r="J963" s="31">
        <f>SUMIFS(H:H, D:D, ExternalData!$D963, E:E, ExternalData!$E963, F:F, ExternalData!$F963, G:G, "&lt;="&amp;ExternalData!$G963)</f>
        <v>89103</v>
      </c>
      <c r="K963" s="32">
        <f>SUMIFS(I:I, D:D, ExternalData!$D963, E:E, ExternalData!$E963, F:F, ExternalData!$F963, G:G, "&lt;="&amp;ExternalData!$G963)</f>
        <v>545013</v>
      </c>
      <c r="L963" s="31">
        <f>ExternalData!$J963 + SUMIFS(H:H, D:D, ExternalData!$D963, E:E, ExternalData!$E963, F:F, ExternalData!$F963-1, G:G, "&gt;"&amp;ExternalData!$G963)</f>
        <v>280980</v>
      </c>
      <c r="M963" s="33">
        <f>ExternalData!$K963 + SUMIFS(I:I, D:D, ExternalData!$D963, E:E, ExternalData!$E963, F:F, ExternalData!$F963-1, G:G, "&gt;"&amp;ExternalData!$G963)</f>
        <v>1465576</v>
      </c>
    </row>
    <row r="964" spans="1:13" x14ac:dyDescent="0.25">
      <c r="A964" s="24" t="s">
        <v>9</v>
      </c>
      <c r="B964" s="25" t="s">
        <v>24</v>
      </c>
      <c r="C964" s="25" t="s">
        <v>11</v>
      </c>
      <c r="D964" s="25" t="s">
        <v>25</v>
      </c>
      <c r="E964" s="25" t="s">
        <v>13</v>
      </c>
      <c r="F964" s="25">
        <v>2019</v>
      </c>
      <c r="G964" s="25">
        <v>6</v>
      </c>
      <c r="H964" s="25">
        <v>14770</v>
      </c>
      <c r="I964" s="26">
        <v>91490</v>
      </c>
      <c r="J964" s="26">
        <f>SUMIFS(H:H, D:D, ExternalData!$D964, E:E, ExternalData!$E964, F:F, ExternalData!$F964, G:G, "&lt;="&amp;ExternalData!$G964)</f>
        <v>103873</v>
      </c>
      <c r="K964" s="27">
        <f>SUMIFS(I:I, D:D, ExternalData!$D964, E:E, ExternalData!$E964, F:F, ExternalData!$F964, G:G, "&lt;="&amp;ExternalData!$G964)</f>
        <v>636503</v>
      </c>
      <c r="L964" s="26">
        <f>ExternalData!$J964 + SUMIFS(H:H, D:D, ExternalData!$D964, E:E, ExternalData!$E964, F:F, ExternalData!$F964-1, G:G, "&gt;"&amp;ExternalData!$G964)</f>
        <v>258034</v>
      </c>
      <c r="M964" s="28">
        <f>ExternalData!$K964 + SUMIFS(I:I, D:D, ExternalData!$D964, E:E, ExternalData!$E964, F:F, ExternalData!$F964-1, G:G, "&gt;"&amp;ExternalData!$G964)</f>
        <v>1390319</v>
      </c>
    </row>
    <row r="965" spans="1:13" x14ac:dyDescent="0.25">
      <c r="A965" s="29" t="s">
        <v>9</v>
      </c>
      <c r="B965" s="30" t="s">
        <v>24</v>
      </c>
      <c r="C965" s="30" t="s">
        <v>11</v>
      </c>
      <c r="D965" s="30" t="s">
        <v>25</v>
      </c>
      <c r="E965" s="30" t="s">
        <v>13</v>
      </c>
      <c r="F965" s="30">
        <v>2019</v>
      </c>
      <c r="G965" s="30">
        <v>7</v>
      </c>
      <c r="H965" s="30">
        <v>14651</v>
      </c>
      <c r="I965" s="31">
        <v>91882</v>
      </c>
      <c r="J965" s="31">
        <f>SUMIFS(H:H, D:D, ExternalData!$D965, E:E, ExternalData!$E965, F:F, ExternalData!$F965, G:G, "&lt;="&amp;ExternalData!$G965)</f>
        <v>118524</v>
      </c>
      <c r="K965" s="32">
        <f>SUMIFS(I:I, D:D, ExternalData!$D965, E:E, ExternalData!$E965, F:F, ExternalData!$F965, G:G, "&lt;="&amp;ExternalData!$G965)</f>
        <v>728385</v>
      </c>
      <c r="L965" s="31">
        <f>ExternalData!$J965 + SUMIFS(H:H, D:D, ExternalData!$D965, E:E, ExternalData!$E965, F:F, ExternalData!$F965-1, G:G, "&gt;"&amp;ExternalData!$G965)</f>
        <v>232869</v>
      </c>
      <c r="M965" s="33">
        <f>ExternalData!$K965 + SUMIFS(I:I, D:D, ExternalData!$D965, E:E, ExternalData!$E965, F:F, ExternalData!$F965-1, G:G, "&gt;"&amp;ExternalData!$G965)</f>
        <v>1310981</v>
      </c>
    </row>
    <row r="966" spans="1:13" x14ac:dyDescent="0.25">
      <c r="A966" s="24" t="s">
        <v>9</v>
      </c>
      <c r="B966" s="25" t="s">
        <v>24</v>
      </c>
      <c r="C966" s="25" t="s">
        <v>11</v>
      </c>
      <c r="D966" s="25" t="s">
        <v>25</v>
      </c>
      <c r="E966" s="25" t="s">
        <v>13</v>
      </c>
      <c r="F966" s="25">
        <v>2019</v>
      </c>
      <c r="G966" s="25">
        <v>8</v>
      </c>
      <c r="H966" s="25">
        <v>16541</v>
      </c>
      <c r="I966" s="26">
        <v>100436</v>
      </c>
      <c r="J966" s="26">
        <f>SUMIFS(H:H, D:D, ExternalData!$D966, E:E, ExternalData!$E966, F:F, ExternalData!$F966, G:G, "&lt;="&amp;ExternalData!$G966)</f>
        <v>135065</v>
      </c>
      <c r="K966" s="27">
        <f>SUMIFS(I:I, D:D, ExternalData!$D966, E:E, ExternalData!$E966, F:F, ExternalData!$F966, G:G, "&lt;="&amp;ExternalData!$G966)</f>
        <v>828821</v>
      </c>
      <c r="L966" s="26">
        <f>ExternalData!$J966 + SUMIFS(H:H, D:D, ExternalData!$D966, E:E, ExternalData!$E966, F:F, ExternalData!$F966-1, G:G, "&gt;"&amp;ExternalData!$G966)</f>
        <v>219436</v>
      </c>
      <c r="M966" s="28">
        <f>ExternalData!$K966 + SUMIFS(I:I, D:D, ExternalData!$D966, E:E, ExternalData!$E966, F:F, ExternalData!$F966-1, G:G, "&gt;"&amp;ExternalData!$G966)</f>
        <v>1280412</v>
      </c>
    </row>
    <row r="967" spans="1:13" x14ac:dyDescent="0.25">
      <c r="A967" s="29" t="s">
        <v>9</v>
      </c>
      <c r="B967" s="30" t="s">
        <v>24</v>
      </c>
      <c r="C967" s="30" t="s">
        <v>11</v>
      </c>
      <c r="D967" s="30" t="s">
        <v>25</v>
      </c>
      <c r="E967" s="30" t="s">
        <v>13</v>
      </c>
      <c r="F967" s="30">
        <v>2019</v>
      </c>
      <c r="G967" s="30">
        <v>9</v>
      </c>
      <c r="H967" s="30">
        <v>17318</v>
      </c>
      <c r="I967" s="31">
        <v>107422</v>
      </c>
      <c r="J967" s="31">
        <f>SUMIFS(H:H, D:D, ExternalData!$D967, E:E, ExternalData!$E967, F:F, ExternalData!$F967, G:G, "&lt;="&amp;ExternalData!$G967)</f>
        <v>152383</v>
      </c>
      <c r="K967" s="32">
        <f>SUMIFS(I:I, D:D, ExternalData!$D967, E:E, ExternalData!$E967, F:F, ExternalData!$F967, G:G, "&lt;="&amp;ExternalData!$G967)</f>
        <v>936243</v>
      </c>
      <c r="L967" s="31">
        <f>ExternalData!$J967 + SUMIFS(H:H, D:D, ExternalData!$D967, E:E, ExternalData!$E967, F:F, ExternalData!$F967-1, G:G, "&gt;"&amp;ExternalData!$G967)</f>
        <v>214053</v>
      </c>
      <c r="M967" s="33">
        <f>ExternalData!$K967 + SUMIFS(I:I, D:D, ExternalData!$D967, E:E, ExternalData!$E967, F:F, ExternalData!$F967-1, G:G, "&gt;"&amp;ExternalData!$G967)</f>
        <v>1277612</v>
      </c>
    </row>
    <row r="968" spans="1:13" x14ac:dyDescent="0.25">
      <c r="A968" s="24" t="s">
        <v>9</v>
      </c>
      <c r="B968" s="25" t="s">
        <v>24</v>
      </c>
      <c r="C968" s="25" t="s">
        <v>11</v>
      </c>
      <c r="D968" s="25" t="s">
        <v>25</v>
      </c>
      <c r="E968" s="25" t="s">
        <v>13</v>
      </c>
      <c r="F968" s="25">
        <v>2019</v>
      </c>
      <c r="G968" s="25">
        <v>10</v>
      </c>
      <c r="H968" s="25">
        <v>17990</v>
      </c>
      <c r="I968" s="26">
        <v>110894</v>
      </c>
      <c r="J968" s="26">
        <f>SUMIFS(H:H, D:D, ExternalData!$D968, E:E, ExternalData!$E968, F:F, ExternalData!$F968, G:G, "&lt;="&amp;ExternalData!$G968)</f>
        <v>170373</v>
      </c>
      <c r="K968" s="27">
        <f>SUMIFS(I:I, D:D, ExternalData!$D968, E:E, ExternalData!$E968, F:F, ExternalData!$F968, G:G, "&lt;="&amp;ExternalData!$G968)</f>
        <v>1047137</v>
      </c>
      <c r="L968" s="26">
        <f>ExternalData!$J968 + SUMIFS(H:H, D:D, ExternalData!$D968, E:E, ExternalData!$E968, F:F, ExternalData!$F968-1, G:G, "&gt;"&amp;ExternalData!$G968)</f>
        <v>208817</v>
      </c>
      <c r="M968" s="28">
        <f>ExternalData!$K968 + SUMIFS(I:I, D:D, ExternalData!$D968, E:E, ExternalData!$E968, F:F, ExternalData!$F968-1, G:G, "&gt;"&amp;ExternalData!$G968)</f>
        <v>1266174</v>
      </c>
    </row>
    <row r="969" spans="1:13" x14ac:dyDescent="0.25">
      <c r="A969" s="29" t="s">
        <v>9</v>
      </c>
      <c r="B969" s="30" t="s">
        <v>24</v>
      </c>
      <c r="C969" s="30" t="s">
        <v>11</v>
      </c>
      <c r="D969" s="30" t="s">
        <v>25</v>
      </c>
      <c r="E969" s="30" t="s">
        <v>13</v>
      </c>
      <c r="F969" s="30">
        <v>2019</v>
      </c>
      <c r="G969" s="30">
        <v>11</v>
      </c>
      <c r="H969" s="30">
        <v>17192</v>
      </c>
      <c r="I969" s="31">
        <v>108661</v>
      </c>
      <c r="J969" s="31">
        <f>SUMIFS(H:H, D:D, ExternalData!$D969, E:E, ExternalData!$E969, F:F, ExternalData!$F969, G:G, "&lt;="&amp;ExternalData!$G969)</f>
        <v>187565</v>
      </c>
      <c r="K969" s="32">
        <f>SUMIFS(I:I, D:D, ExternalData!$D969, E:E, ExternalData!$E969, F:F, ExternalData!$F969, G:G, "&lt;="&amp;ExternalData!$G969)</f>
        <v>1155798</v>
      </c>
      <c r="L969" s="31">
        <f>ExternalData!$J969 + SUMIFS(H:H, D:D, ExternalData!$D969, E:E, ExternalData!$E969, F:F, ExternalData!$F969-1, G:G, "&gt;"&amp;ExternalData!$G969)</f>
        <v>204792</v>
      </c>
      <c r="M969" s="33">
        <f>ExternalData!$K969 + SUMIFS(I:I, D:D, ExternalData!$D969, E:E, ExternalData!$E969, F:F, ExternalData!$F969-1, G:G, "&gt;"&amp;ExternalData!$G969)</f>
        <v>1254484</v>
      </c>
    </row>
    <row r="970" spans="1:13" x14ac:dyDescent="0.25">
      <c r="A970" s="24" t="s">
        <v>9</v>
      </c>
      <c r="B970" s="25" t="s">
        <v>24</v>
      </c>
      <c r="C970" s="25" t="s">
        <v>11</v>
      </c>
      <c r="D970" s="25" t="s">
        <v>25</v>
      </c>
      <c r="E970" s="25" t="s">
        <v>13</v>
      </c>
      <c r="F970" s="25">
        <v>2019</v>
      </c>
      <c r="G970" s="25">
        <v>12</v>
      </c>
      <c r="H970" s="25">
        <v>16058</v>
      </c>
      <c r="I970" s="26">
        <v>101759</v>
      </c>
      <c r="J970" s="26">
        <f>SUMIFS(H:H, D:D, ExternalData!$D970, E:E, ExternalData!$E970, F:F, ExternalData!$F970, G:G, "&lt;="&amp;ExternalData!$G970)</f>
        <v>203623</v>
      </c>
      <c r="K970" s="27">
        <f>SUMIFS(I:I, D:D, ExternalData!$D970, E:E, ExternalData!$E970, F:F, ExternalData!$F970, G:G, "&lt;="&amp;ExternalData!$G970)</f>
        <v>1257557</v>
      </c>
      <c r="L970" s="26">
        <f>ExternalData!$J970 + SUMIFS(H:H, D:D, ExternalData!$D970, E:E, ExternalData!$E970, F:F, ExternalData!$F970-1, G:G, "&gt;"&amp;ExternalData!$G970)</f>
        <v>203623</v>
      </c>
      <c r="M970" s="28">
        <f>ExternalData!$K970 + SUMIFS(I:I, D:D, ExternalData!$D970, E:E, ExternalData!$E970, F:F, ExternalData!$F970-1, G:G, "&gt;"&amp;ExternalData!$G970)</f>
        <v>1257557</v>
      </c>
    </row>
    <row r="971" spans="1:13" x14ac:dyDescent="0.25">
      <c r="A971" s="29" t="s">
        <v>9</v>
      </c>
      <c r="B971" s="30" t="s">
        <v>24</v>
      </c>
      <c r="C971" s="30" t="s">
        <v>11</v>
      </c>
      <c r="D971" s="30" t="s">
        <v>25</v>
      </c>
      <c r="E971" s="30" t="s">
        <v>13</v>
      </c>
      <c r="F971" s="30">
        <v>2020</v>
      </c>
      <c r="G971" s="30">
        <v>1</v>
      </c>
      <c r="H971" s="30">
        <v>19250</v>
      </c>
      <c r="I971" s="31">
        <v>120232</v>
      </c>
      <c r="J971" s="31">
        <f>SUMIFS(H:H, D:D, ExternalData!$D971, E:E, ExternalData!$E971, F:F, ExternalData!$F971, G:G, "&lt;="&amp;ExternalData!$G971)</f>
        <v>19250</v>
      </c>
      <c r="K971" s="32">
        <f>SUMIFS(I:I, D:D, ExternalData!$D971, E:E, ExternalData!$E971, F:F, ExternalData!$F971, G:G, "&lt;="&amp;ExternalData!$G971)</f>
        <v>120232</v>
      </c>
      <c r="L971" s="31">
        <f>ExternalData!$J971 + SUMIFS(H:H, D:D, ExternalData!$D971, E:E, ExternalData!$E971, F:F, ExternalData!$F971-1, G:G, "&gt;"&amp;ExternalData!$G971)</f>
        <v>201831</v>
      </c>
      <c r="M971" s="33">
        <f>ExternalData!$K971 + SUMIFS(I:I, D:D, ExternalData!$D971, E:E, ExternalData!$E971, F:F, ExternalData!$F971-1, G:G, "&gt;"&amp;ExternalData!$G971)</f>
        <v>1252482</v>
      </c>
    </row>
    <row r="972" spans="1:13" x14ac:dyDescent="0.25">
      <c r="A972" s="24" t="s">
        <v>9</v>
      </c>
      <c r="B972" s="25" t="s">
        <v>24</v>
      </c>
      <c r="C972" s="25" t="s">
        <v>11</v>
      </c>
      <c r="D972" s="25" t="s">
        <v>25</v>
      </c>
      <c r="E972" s="25" t="s">
        <v>13</v>
      </c>
      <c r="F972" s="25">
        <v>2020</v>
      </c>
      <c r="G972" s="25">
        <v>2</v>
      </c>
      <c r="H972" s="25">
        <v>15883</v>
      </c>
      <c r="I972" s="26">
        <v>98266</v>
      </c>
      <c r="J972" s="26">
        <f>SUMIFS(H:H, D:D, ExternalData!$D972, E:E, ExternalData!$E972, F:F, ExternalData!$F972, G:G, "&lt;="&amp;ExternalData!$G972)</f>
        <v>35133</v>
      </c>
      <c r="K972" s="27">
        <f>SUMIFS(I:I, D:D, ExternalData!$D972, E:E, ExternalData!$E972, F:F, ExternalData!$F972, G:G, "&lt;="&amp;ExternalData!$G972)</f>
        <v>218498</v>
      </c>
      <c r="L972" s="26">
        <f>ExternalData!$J972 + SUMIFS(H:H, D:D, ExternalData!$D972, E:E, ExternalData!$E972, F:F, ExternalData!$F972-1, G:G, "&gt;"&amp;ExternalData!$G972)</f>
        <v>200417</v>
      </c>
      <c r="M972" s="28">
        <f>ExternalData!$K972 + SUMIFS(I:I, D:D, ExternalData!$D972, E:E, ExternalData!$E972, F:F, ExternalData!$F972-1, G:G, "&gt;"&amp;ExternalData!$G972)</f>
        <v>1245174</v>
      </c>
    </row>
    <row r="973" spans="1:13" x14ac:dyDescent="0.25">
      <c r="A973" s="29" t="s">
        <v>9</v>
      </c>
      <c r="B973" s="30" t="s">
        <v>24</v>
      </c>
      <c r="C973" s="30" t="s">
        <v>11</v>
      </c>
      <c r="D973" s="30" t="s">
        <v>25</v>
      </c>
      <c r="E973" s="30" t="s">
        <v>13</v>
      </c>
      <c r="F973" s="30">
        <v>2020</v>
      </c>
      <c r="G973" s="30">
        <v>3</v>
      </c>
      <c r="H973" s="30">
        <v>20909</v>
      </c>
      <c r="I973" s="31">
        <v>130711</v>
      </c>
      <c r="J973" s="31">
        <f>SUMIFS(H:H, D:D, ExternalData!$D973, E:E, ExternalData!$E973, F:F, ExternalData!$F973, G:G, "&lt;="&amp;ExternalData!$G973)</f>
        <v>56042</v>
      </c>
      <c r="K973" s="32">
        <f>SUMIFS(I:I, D:D, ExternalData!$D973, E:E, ExternalData!$E973, F:F, ExternalData!$F973, G:G, "&lt;="&amp;ExternalData!$G973)</f>
        <v>349209</v>
      </c>
      <c r="L973" s="31">
        <f>ExternalData!$J973 + SUMIFS(H:H, D:D, ExternalData!$D973, E:E, ExternalData!$E973, F:F, ExternalData!$F973-1, G:G, "&gt;"&amp;ExternalData!$G973)</f>
        <v>202083</v>
      </c>
      <c r="M973" s="33">
        <f>ExternalData!$K973 + SUMIFS(I:I, D:D, ExternalData!$D973, E:E, ExternalData!$E973, F:F, ExternalData!$F973-1, G:G, "&gt;"&amp;ExternalData!$G973)</f>
        <v>1256885</v>
      </c>
    </row>
    <row r="974" spans="1:13" x14ac:dyDescent="0.25">
      <c r="A974" s="24" t="s">
        <v>9</v>
      </c>
      <c r="B974" s="25" t="s">
        <v>24</v>
      </c>
      <c r="C974" s="25" t="s">
        <v>11</v>
      </c>
      <c r="D974" s="25" t="s">
        <v>25</v>
      </c>
      <c r="E974" s="25" t="s">
        <v>13</v>
      </c>
      <c r="F974" s="25">
        <v>2020</v>
      </c>
      <c r="G974" s="25">
        <v>4</v>
      </c>
      <c r="H974" s="25">
        <v>23352</v>
      </c>
      <c r="I974" s="26">
        <v>144109</v>
      </c>
      <c r="J974" s="26">
        <f>SUMIFS(H:H, D:D, ExternalData!$D974, E:E, ExternalData!$E974, F:F, ExternalData!$F974, G:G, "&lt;="&amp;ExternalData!$G974)</f>
        <v>79394</v>
      </c>
      <c r="K974" s="27">
        <f>SUMIFS(I:I, D:D, ExternalData!$D974, E:E, ExternalData!$E974, F:F, ExternalData!$F974, G:G, "&lt;="&amp;ExternalData!$G974)</f>
        <v>493318</v>
      </c>
      <c r="L974" s="26">
        <f>ExternalData!$J974 + SUMIFS(H:H, D:D, ExternalData!$D974, E:E, ExternalData!$E974, F:F, ExternalData!$F974-1, G:G, "&gt;"&amp;ExternalData!$G974)</f>
        <v>210609</v>
      </c>
      <c r="M974" s="28">
        <f>ExternalData!$K974 + SUMIFS(I:I, D:D, ExternalData!$D974, E:E, ExternalData!$E974, F:F, ExternalData!$F974-1, G:G, "&gt;"&amp;ExternalData!$G974)</f>
        <v>1309035</v>
      </c>
    </row>
    <row r="975" spans="1:13" x14ac:dyDescent="0.25">
      <c r="A975" s="29" t="s">
        <v>9</v>
      </c>
      <c r="B975" s="30" t="s">
        <v>24</v>
      </c>
      <c r="C975" s="30" t="s">
        <v>11</v>
      </c>
      <c r="D975" s="30" t="s">
        <v>25</v>
      </c>
      <c r="E975" s="30" t="s">
        <v>13</v>
      </c>
      <c r="F975" s="30">
        <v>2020</v>
      </c>
      <c r="G975" s="30">
        <v>5</v>
      </c>
      <c r="H975" s="30">
        <v>16212</v>
      </c>
      <c r="I975" s="31">
        <v>102200</v>
      </c>
      <c r="J975" s="31">
        <f>SUMIFS(H:H, D:D, ExternalData!$D975, E:E, ExternalData!$E975, F:F, ExternalData!$F975, G:G, "&lt;="&amp;ExternalData!$G975)</f>
        <v>95606</v>
      </c>
      <c r="K975" s="32">
        <f>SUMIFS(I:I, D:D, ExternalData!$D975, E:E, ExternalData!$E975, F:F, ExternalData!$F975, G:G, "&lt;="&amp;ExternalData!$G975)</f>
        <v>595518</v>
      </c>
      <c r="L975" s="31">
        <f>ExternalData!$J975 + SUMIFS(H:H, D:D, ExternalData!$D975, E:E, ExternalData!$E975, F:F, ExternalData!$F975-1, G:G, "&gt;"&amp;ExternalData!$G975)</f>
        <v>210126</v>
      </c>
      <c r="M975" s="33">
        <f>ExternalData!$K975 + SUMIFS(I:I, D:D, ExternalData!$D975, E:E, ExternalData!$E975, F:F, ExternalData!$F975-1, G:G, "&gt;"&amp;ExternalData!$G975)</f>
        <v>1308062</v>
      </c>
    </row>
    <row r="976" spans="1:13" x14ac:dyDescent="0.25">
      <c r="A976" s="24" t="s">
        <v>9</v>
      </c>
      <c r="B976" s="25" t="s">
        <v>24</v>
      </c>
      <c r="C976" s="25" t="s">
        <v>11</v>
      </c>
      <c r="D976" s="25" t="s">
        <v>25</v>
      </c>
      <c r="E976" s="25" t="s">
        <v>13</v>
      </c>
      <c r="F976" s="25">
        <v>2020</v>
      </c>
      <c r="G976" s="25">
        <v>6</v>
      </c>
      <c r="H976" s="25">
        <v>17745</v>
      </c>
      <c r="I976" s="26">
        <v>109088</v>
      </c>
      <c r="J976" s="26">
        <f>SUMIFS(H:H, D:D, ExternalData!$D976, E:E, ExternalData!$E976, F:F, ExternalData!$F976, G:G, "&lt;="&amp;ExternalData!$G976)</f>
        <v>113351</v>
      </c>
      <c r="K976" s="27">
        <f>SUMIFS(I:I, D:D, ExternalData!$D976, E:E, ExternalData!$E976, F:F, ExternalData!$F976, G:G, "&lt;="&amp;ExternalData!$G976)</f>
        <v>704606</v>
      </c>
      <c r="L976" s="26">
        <f>ExternalData!$J976 + SUMIFS(H:H, D:D, ExternalData!$D976, E:E, ExternalData!$E976, F:F, ExternalData!$F976-1, G:G, "&gt;"&amp;ExternalData!$G976)</f>
        <v>213101</v>
      </c>
      <c r="M976" s="28">
        <f>ExternalData!$K976 + SUMIFS(I:I, D:D, ExternalData!$D976, E:E, ExternalData!$E976, F:F, ExternalData!$F976-1, G:G, "&gt;"&amp;ExternalData!$G976)</f>
        <v>1325660</v>
      </c>
    </row>
    <row r="977" spans="1:13" x14ac:dyDescent="0.25">
      <c r="A977" s="29" t="s">
        <v>9</v>
      </c>
      <c r="B977" s="30" t="s">
        <v>24</v>
      </c>
      <c r="C977" s="30" t="s">
        <v>11</v>
      </c>
      <c r="D977" s="30" t="s">
        <v>25</v>
      </c>
      <c r="E977" s="30" t="s">
        <v>13</v>
      </c>
      <c r="F977" s="30">
        <v>2020</v>
      </c>
      <c r="G977" s="30">
        <v>7</v>
      </c>
      <c r="H977" s="30">
        <v>20454</v>
      </c>
      <c r="I977" s="31">
        <v>124418</v>
      </c>
      <c r="J977" s="31">
        <f>SUMIFS(H:H, D:D, ExternalData!$D977, E:E, ExternalData!$E977, F:F, ExternalData!$F977, G:G, "&lt;="&amp;ExternalData!$G977)</f>
        <v>133805</v>
      </c>
      <c r="K977" s="32">
        <f>SUMIFS(I:I, D:D, ExternalData!$D977, E:E, ExternalData!$E977, F:F, ExternalData!$F977, G:G, "&lt;="&amp;ExternalData!$G977)</f>
        <v>829024</v>
      </c>
      <c r="L977" s="31">
        <f>ExternalData!$J977 + SUMIFS(H:H, D:D, ExternalData!$D977, E:E, ExternalData!$E977, F:F, ExternalData!$F977-1, G:G, "&gt;"&amp;ExternalData!$G977)</f>
        <v>218904</v>
      </c>
      <c r="M977" s="33">
        <f>ExternalData!$K977 + SUMIFS(I:I, D:D, ExternalData!$D977, E:E, ExternalData!$E977, F:F, ExternalData!$F977-1, G:G, "&gt;"&amp;ExternalData!$G977)</f>
        <v>1358196</v>
      </c>
    </row>
    <row r="978" spans="1:13" x14ac:dyDescent="0.25">
      <c r="A978" s="24" t="s">
        <v>9</v>
      </c>
      <c r="B978" s="25" t="s">
        <v>24</v>
      </c>
      <c r="C978" s="25" t="s">
        <v>11</v>
      </c>
      <c r="D978" s="25" t="s">
        <v>25</v>
      </c>
      <c r="E978" s="25" t="s">
        <v>13</v>
      </c>
      <c r="F978" s="25">
        <v>2020</v>
      </c>
      <c r="G978" s="25">
        <v>8</v>
      </c>
      <c r="H978" s="25">
        <v>16828</v>
      </c>
      <c r="I978" s="26">
        <v>101906</v>
      </c>
      <c r="J978" s="26">
        <f>SUMIFS(H:H, D:D, ExternalData!$D978, E:E, ExternalData!$E978, F:F, ExternalData!$F978, G:G, "&lt;="&amp;ExternalData!$G978)</f>
        <v>150633</v>
      </c>
      <c r="K978" s="27">
        <f>SUMIFS(I:I, D:D, ExternalData!$D978, E:E, ExternalData!$E978, F:F, ExternalData!$F978, G:G, "&lt;="&amp;ExternalData!$G978)</f>
        <v>930930</v>
      </c>
      <c r="L978" s="26">
        <f>ExternalData!$J978 + SUMIFS(H:H, D:D, ExternalData!$D978, E:E, ExternalData!$E978, F:F, ExternalData!$F978-1, G:G, "&gt;"&amp;ExternalData!$G978)</f>
        <v>219191</v>
      </c>
      <c r="M978" s="28">
        <f>ExternalData!$K978 + SUMIFS(I:I, D:D, ExternalData!$D978, E:E, ExternalData!$E978, F:F, ExternalData!$F978-1, G:G, "&gt;"&amp;ExternalData!$G978)</f>
        <v>1359666</v>
      </c>
    </row>
    <row r="979" spans="1:13" x14ac:dyDescent="0.25">
      <c r="A979" s="29" t="s">
        <v>9</v>
      </c>
      <c r="B979" s="30" t="s">
        <v>24</v>
      </c>
      <c r="C979" s="30" t="s">
        <v>11</v>
      </c>
      <c r="D979" s="30" t="s">
        <v>25</v>
      </c>
      <c r="E979" s="30" t="s">
        <v>13</v>
      </c>
      <c r="F979" s="30">
        <v>2020</v>
      </c>
      <c r="G979" s="30">
        <v>9</v>
      </c>
      <c r="H979" s="30">
        <v>19971</v>
      </c>
      <c r="I979" s="31">
        <v>120757</v>
      </c>
      <c r="J979" s="31">
        <f>SUMIFS(H:H, D:D, ExternalData!$D979, E:E, ExternalData!$E979, F:F, ExternalData!$F979, G:G, "&lt;="&amp;ExternalData!$G979)</f>
        <v>170604</v>
      </c>
      <c r="K979" s="32">
        <f>SUMIFS(I:I, D:D, ExternalData!$D979, E:E, ExternalData!$E979, F:F, ExternalData!$F979, G:G, "&lt;="&amp;ExternalData!$G979)</f>
        <v>1051687</v>
      </c>
      <c r="L979" s="31">
        <f>ExternalData!$J979 + SUMIFS(H:H, D:D, ExternalData!$D979, E:E, ExternalData!$E979, F:F, ExternalData!$F979-1, G:G, "&gt;"&amp;ExternalData!$G979)</f>
        <v>221844</v>
      </c>
      <c r="M979" s="33">
        <f>ExternalData!$K979 + SUMIFS(I:I, D:D, ExternalData!$D979, E:E, ExternalData!$E979, F:F, ExternalData!$F979-1, G:G, "&gt;"&amp;ExternalData!$G979)</f>
        <v>1373001</v>
      </c>
    </row>
    <row r="980" spans="1:13" x14ac:dyDescent="0.25">
      <c r="A980" s="24" t="s">
        <v>9</v>
      </c>
      <c r="B980" s="25" t="s">
        <v>24</v>
      </c>
      <c r="C980" s="25" t="s">
        <v>11</v>
      </c>
      <c r="D980" s="25" t="s">
        <v>25</v>
      </c>
      <c r="E980" s="25" t="s">
        <v>13</v>
      </c>
      <c r="F980" s="25">
        <v>2020</v>
      </c>
      <c r="G980" s="25">
        <v>10</v>
      </c>
      <c r="H980" s="25">
        <v>18438</v>
      </c>
      <c r="I980" s="26">
        <v>110628</v>
      </c>
      <c r="J980" s="26">
        <f>SUMIFS(H:H, D:D, ExternalData!$D980, E:E, ExternalData!$E980, F:F, ExternalData!$F980, G:G, "&lt;="&amp;ExternalData!$G980)</f>
        <v>189042</v>
      </c>
      <c r="K980" s="27">
        <f>SUMIFS(I:I, D:D, ExternalData!$D980, E:E, ExternalData!$E980, F:F, ExternalData!$F980, G:G, "&lt;="&amp;ExternalData!$G980)</f>
        <v>1162315</v>
      </c>
      <c r="L980" s="26">
        <f>ExternalData!$J980 + SUMIFS(H:H, D:D, ExternalData!$D980, E:E, ExternalData!$E980, F:F, ExternalData!$F980-1, G:G, "&gt;"&amp;ExternalData!$G980)</f>
        <v>222292</v>
      </c>
      <c r="M980" s="28">
        <f>ExternalData!$K980 + SUMIFS(I:I, D:D, ExternalData!$D980, E:E, ExternalData!$E980, F:F, ExternalData!$F980-1, G:G, "&gt;"&amp;ExternalData!$G980)</f>
        <v>1372735</v>
      </c>
    </row>
    <row r="981" spans="1:13" x14ac:dyDescent="0.25">
      <c r="A981" s="29" t="s">
        <v>9</v>
      </c>
      <c r="B981" s="30" t="s">
        <v>24</v>
      </c>
      <c r="C981" s="30" t="s">
        <v>11</v>
      </c>
      <c r="D981" s="30" t="s">
        <v>25</v>
      </c>
      <c r="E981" s="30" t="s">
        <v>13</v>
      </c>
      <c r="F981" s="30">
        <v>2020</v>
      </c>
      <c r="G981" s="30">
        <v>11</v>
      </c>
      <c r="H981" s="30">
        <v>15358</v>
      </c>
      <c r="I981" s="31">
        <v>91777</v>
      </c>
      <c r="J981" s="31">
        <f>SUMIFS(H:H, D:D, ExternalData!$D981, E:E, ExternalData!$E981, F:F, ExternalData!$F981, G:G, "&lt;="&amp;ExternalData!$G981)</f>
        <v>204400</v>
      </c>
      <c r="K981" s="32">
        <f>SUMIFS(I:I, D:D, ExternalData!$D981, E:E, ExternalData!$E981, F:F, ExternalData!$F981, G:G, "&lt;="&amp;ExternalData!$G981)</f>
        <v>1254092</v>
      </c>
      <c r="L981" s="31">
        <f>ExternalData!$J981 + SUMIFS(H:H, D:D, ExternalData!$D981, E:E, ExternalData!$E981, F:F, ExternalData!$F981-1, G:G, "&gt;"&amp;ExternalData!$G981)</f>
        <v>220458</v>
      </c>
      <c r="M981" s="33">
        <f>ExternalData!$K981 + SUMIFS(I:I, D:D, ExternalData!$D981, E:E, ExternalData!$E981, F:F, ExternalData!$F981-1, G:G, "&gt;"&amp;ExternalData!$G981)</f>
        <v>1355851</v>
      </c>
    </row>
    <row r="982" spans="1:13" x14ac:dyDescent="0.25">
      <c r="A982" s="24" t="s">
        <v>9</v>
      </c>
      <c r="B982" s="25" t="s">
        <v>24</v>
      </c>
      <c r="C982" s="25" t="s">
        <v>11</v>
      </c>
      <c r="D982" s="25" t="s">
        <v>25</v>
      </c>
      <c r="E982" s="25" t="s">
        <v>13</v>
      </c>
      <c r="F982" s="25">
        <v>2020</v>
      </c>
      <c r="G982" s="25">
        <v>12</v>
      </c>
      <c r="H982" s="25">
        <v>17388</v>
      </c>
      <c r="I982" s="26">
        <v>104188</v>
      </c>
      <c r="J982" s="26">
        <f>SUMIFS(H:H, D:D, ExternalData!$D982, E:E, ExternalData!$E982, F:F, ExternalData!$F982, G:G, "&lt;="&amp;ExternalData!$G982)</f>
        <v>221788</v>
      </c>
      <c r="K982" s="27">
        <f>SUMIFS(I:I, D:D, ExternalData!$D982, E:E, ExternalData!$E982, F:F, ExternalData!$F982, G:G, "&lt;="&amp;ExternalData!$G982)</f>
        <v>1358280</v>
      </c>
      <c r="L982" s="26">
        <f>ExternalData!$J982 + SUMIFS(H:H, D:D, ExternalData!$D982, E:E, ExternalData!$E982, F:F, ExternalData!$F982-1, G:G, "&gt;"&amp;ExternalData!$G982)</f>
        <v>221788</v>
      </c>
      <c r="M982" s="28">
        <f>ExternalData!$K982 + SUMIFS(I:I, D:D, ExternalData!$D982, E:E, ExternalData!$E982, F:F, ExternalData!$F982-1, G:G, "&gt;"&amp;ExternalData!$G982)</f>
        <v>1358280</v>
      </c>
    </row>
    <row r="983" spans="1:13" x14ac:dyDescent="0.25">
      <c r="A983" s="29" t="s">
        <v>9</v>
      </c>
      <c r="B983" s="30" t="s">
        <v>24</v>
      </c>
      <c r="C983" s="30" t="s">
        <v>11</v>
      </c>
      <c r="D983" s="30" t="s">
        <v>25</v>
      </c>
      <c r="E983" s="30" t="s">
        <v>13</v>
      </c>
      <c r="F983" s="30">
        <v>2021</v>
      </c>
      <c r="G983" s="30">
        <v>1</v>
      </c>
      <c r="H983" s="30">
        <v>17752</v>
      </c>
      <c r="I983" s="31">
        <v>106281</v>
      </c>
      <c r="J983" s="31">
        <f>SUMIFS(H:H, D:D, ExternalData!$D983, E:E, ExternalData!$E983, F:F, ExternalData!$F983, G:G, "&lt;="&amp;ExternalData!$G983)</f>
        <v>17752</v>
      </c>
      <c r="K983" s="32">
        <f>SUMIFS(I:I, D:D, ExternalData!$D983, E:E, ExternalData!$E983, F:F, ExternalData!$F983, G:G, "&lt;="&amp;ExternalData!$G983)</f>
        <v>106281</v>
      </c>
      <c r="L983" s="31">
        <f>ExternalData!$J983 + SUMIFS(H:H, D:D, ExternalData!$D983, E:E, ExternalData!$E983, F:F, ExternalData!$F983-1, G:G, "&gt;"&amp;ExternalData!$G983)</f>
        <v>220290</v>
      </c>
      <c r="M983" s="33">
        <f>ExternalData!$K983 + SUMIFS(I:I, D:D, ExternalData!$D983, E:E, ExternalData!$E983, F:F, ExternalData!$F983-1, G:G, "&gt;"&amp;ExternalData!$G983)</f>
        <v>1344329</v>
      </c>
    </row>
    <row r="984" spans="1:13" x14ac:dyDescent="0.25">
      <c r="A984" s="24" t="s">
        <v>9</v>
      </c>
      <c r="B984" s="25" t="s">
        <v>24</v>
      </c>
      <c r="C984" s="25" t="s">
        <v>11</v>
      </c>
      <c r="D984" s="25" t="s">
        <v>25</v>
      </c>
      <c r="E984" s="25" t="s">
        <v>13</v>
      </c>
      <c r="F984" s="25">
        <v>2021</v>
      </c>
      <c r="G984" s="25">
        <v>2</v>
      </c>
      <c r="H984" s="25">
        <v>15624</v>
      </c>
      <c r="I984" s="26">
        <v>93240</v>
      </c>
      <c r="J984" s="26">
        <f>SUMIFS(H:H, D:D, ExternalData!$D984, E:E, ExternalData!$E984, F:F, ExternalData!$F984, G:G, "&lt;="&amp;ExternalData!$G984)</f>
        <v>33376</v>
      </c>
      <c r="K984" s="27">
        <f>SUMIFS(I:I, D:D, ExternalData!$D984, E:E, ExternalData!$E984, F:F, ExternalData!$F984, G:G, "&lt;="&amp;ExternalData!$G984)</f>
        <v>199521</v>
      </c>
      <c r="L984" s="26">
        <f>ExternalData!$J984 + SUMIFS(H:H, D:D, ExternalData!$D984, E:E, ExternalData!$E984, F:F, ExternalData!$F984-1, G:G, "&gt;"&amp;ExternalData!$G984)</f>
        <v>220031</v>
      </c>
      <c r="M984" s="28">
        <f>ExternalData!$K984 + SUMIFS(I:I, D:D, ExternalData!$D984, E:E, ExternalData!$E984, F:F, ExternalData!$F984-1, G:G, "&gt;"&amp;ExternalData!$G984)</f>
        <v>1339303</v>
      </c>
    </row>
    <row r="985" spans="1:13" x14ac:dyDescent="0.25">
      <c r="A985" s="29" t="s">
        <v>9</v>
      </c>
      <c r="B985" s="30" t="s">
        <v>24</v>
      </c>
      <c r="C985" s="30" t="s">
        <v>11</v>
      </c>
      <c r="D985" s="30" t="s">
        <v>25</v>
      </c>
      <c r="E985" s="30" t="s">
        <v>13</v>
      </c>
      <c r="F985" s="30">
        <v>2021</v>
      </c>
      <c r="G985" s="30">
        <v>3</v>
      </c>
      <c r="H985" s="30">
        <v>16961</v>
      </c>
      <c r="I985" s="31">
        <v>101675</v>
      </c>
      <c r="J985" s="31">
        <f>SUMIFS(H:H, D:D, ExternalData!$D985, E:E, ExternalData!$E985, F:F, ExternalData!$F985, G:G, "&lt;="&amp;ExternalData!$G985)</f>
        <v>50337</v>
      </c>
      <c r="K985" s="32">
        <f>SUMIFS(I:I, D:D, ExternalData!$D985, E:E, ExternalData!$E985, F:F, ExternalData!$F985, G:G, "&lt;="&amp;ExternalData!$G985)</f>
        <v>301196</v>
      </c>
      <c r="L985" s="31">
        <f>ExternalData!$J985 + SUMIFS(H:H, D:D, ExternalData!$D985, E:E, ExternalData!$E985, F:F, ExternalData!$F985-1, G:G, "&gt;"&amp;ExternalData!$G985)</f>
        <v>216083</v>
      </c>
      <c r="M985" s="33">
        <f>ExternalData!$K985 + SUMIFS(I:I, D:D, ExternalData!$D985, E:E, ExternalData!$E985, F:F, ExternalData!$F985-1, G:G, "&gt;"&amp;ExternalData!$G985)</f>
        <v>1310267</v>
      </c>
    </row>
    <row r="986" spans="1:13" x14ac:dyDescent="0.25">
      <c r="A986" s="24" t="s">
        <v>9</v>
      </c>
      <c r="B986" s="25" t="s">
        <v>24</v>
      </c>
      <c r="C986" s="25" t="s">
        <v>11</v>
      </c>
      <c r="D986" s="25" t="s">
        <v>25</v>
      </c>
      <c r="E986" s="25" t="s">
        <v>13</v>
      </c>
      <c r="F986" s="25">
        <v>2021</v>
      </c>
      <c r="G986" s="25">
        <v>4</v>
      </c>
      <c r="H986" s="25">
        <v>16401</v>
      </c>
      <c r="I986" s="26">
        <v>97713</v>
      </c>
      <c r="J986" s="26">
        <f>SUMIFS(H:H, D:D, ExternalData!$D986, E:E, ExternalData!$E986, F:F, ExternalData!$F986, G:G, "&lt;="&amp;ExternalData!$G986)</f>
        <v>66738</v>
      </c>
      <c r="K986" s="27">
        <f>SUMIFS(I:I, D:D, ExternalData!$D986, E:E, ExternalData!$E986, F:F, ExternalData!$F986, G:G, "&lt;="&amp;ExternalData!$G986)</f>
        <v>398909</v>
      </c>
      <c r="L986" s="26">
        <f>ExternalData!$J986 + SUMIFS(H:H, D:D, ExternalData!$D986, E:E, ExternalData!$E986, F:F, ExternalData!$F986-1, G:G, "&gt;"&amp;ExternalData!$G986)</f>
        <v>209132</v>
      </c>
      <c r="M986" s="28">
        <f>ExternalData!$K986 + SUMIFS(I:I, D:D, ExternalData!$D986, E:E, ExternalData!$E986, F:F, ExternalData!$F986-1, G:G, "&gt;"&amp;ExternalData!$G986)</f>
        <v>1263871</v>
      </c>
    </row>
    <row r="987" spans="1:13" x14ac:dyDescent="0.25">
      <c r="A987" s="29" t="s">
        <v>9</v>
      </c>
      <c r="B987" s="30" t="s">
        <v>24</v>
      </c>
      <c r="C987" s="30" t="s">
        <v>11</v>
      </c>
      <c r="D987" s="30" t="s">
        <v>25</v>
      </c>
      <c r="E987" s="30" t="s">
        <v>13</v>
      </c>
      <c r="F987" s="30">
        <v>2021</v>
      </c>
      <c r="G987" s="30">
        <v>5</v>
      </c>
      <c r="H987" s="30">
        <v>14917</v>
      </c>
      <c r="I987" s="31">
        <v>88739</v>
      </c>
      <c r="J987" s="31">
        <f>SUMIFS(H:H, D:D, ExternalData!$D987, E:E, ExternalData!$E987, F:F, ExternalData!$F987, G:G, "&lt;="&amp;ExternalData!$G987)</f>
        <v>81655</v>
      </c>
      <c r="K987" s="32">
        <f>SUMIFS(I:I, D:D, ExternalData!$D987, E:E, ExternalData!$E987, F:F, ExternalData!$F987, G:G, "&lt;="&amp;ExternalData!$G987)</f>
        <v>487648</v>
      </c>
      <c r="L987" s="31">
        <f>ExternalData!$J987 + SUMIFS(H:H, D:D, ExternalData!$D987, E:E, ExternalData!$E987, F:F, ExternalData!$F987-1, G:G, "&gt;"&amp;ExternalData!$G987)</f>
        <v>207837</v>
      </c>
      <c r="M987" s="33">
        <f>ExternalData!$K987 + SUMIFS(I:I, D:D, ExternalData!$D987, E:E, ExternalData!$E987, F:F, ExternalData!$F987-1, G:G, "&gt;"&amp;ExternalData!$G987)</f>
        <v>1250410</v>
      </c>
    </row>
    <row r="988" spans="1:13" x14ac:dyDescent="0.25">
      <c r="A988" s="24" t="s">
        <v>9</v>
      </c>
      <c r="B988" s="25" t="s">
        <v>24</v>
      </c>
      <c r="C988" s="25" t="s">
        <v>11</v>
      </c>
      <c r="D988" s="25" t="s">
        <v>25</v>
      </c>
      <c r="E988" s="25" t="s">
        <v>13</v>
      </c>
      <c r="F988" s="25">
        <v>2021</v>
      </c>
      <c r="G988" s="25">
        <v>6</v>
      </c>
      <c r="H988" s="25">
        <v>16856</v>
      </c>
      <c r="I988" s="26">
        <v>100457</v>
      </c>
      <c r="J988" s="26">
        <f>SUMIFS(H:H, D:D, ExternalData!$D988, E:E, ExternalData!$E988, F:F, ExternalData!$F988, G:G, "&lt;="&amp;ExternalData!$G988)</f>
        <v>98511</v>
      </c>
      <c r="K988" s="27">
        <f>SUMIFS(I:I, D:D, ExternalData!$D988, E:E, ExternalData!$E988, F:F, ExternalData!$F988, G:G, "&lt;="&amp;ExternalData!$G988)</f>
        <v>588105</v>
      </c>
      <c r="L988" s="26">
        <f>ExternalData!$J988 + SUMIFS(H:H, D:D, ExternalData!$D988, E:E, ExternalData!$E988, F:F, ExternalData!$F988-1, G:G, "&gt;"&amp;ExternalData!$G988)</f>
        <v>206948</v>
      </c>
      <c r="M988" s="28">
        <f>ExternalData!$K988 + SUMIFS(I:I, D:D, ExternalData!$D988, E:E, ExternalData!$E988, F:F, ExternalData!$F988-1, G:G, "&gt;"&amp;ExternalData!$G988)</f>
        <v>1241779</v>
      </c>
    </row>
    <row r="989" spans="1:13" x14ac:dyDescent="0.25">
      <c r="A989" s="29" t="s">
        <v>9</v>
      </c>
      <c r="B989" s="30" t="s">
        <v>24</v>
      </c>
      <c r="C989" s="30" t="s">
        <v>11</v>
      </c>
      <c r="D989" s="30" t="s">
        <v>25</v>
      </c>
      <c r="E989" s="30" t="s">
        <v>13</v>
      </c>
      <c r="F989" s="30">
        <v>2021</v>
      </c>
      <c r="G989" s="30">
        <v>7</v>
      </c>
      <c r="H989" s="30">
        <v>16688</v>
      </c>
      <c r="I989" s="31">
        <v>99407</v>
      </c>
      <c r="J989" s="31">
        <f>SUMIFS(H:H, D:D, ExternalData!$D989, E:E, ExternalData!$E989, F:F, ExternalData!$F989, G:G, "&lt;="&amp;ExternalData!$G989)</f>
        <v>115199</v>
      </c>
      <c r="K989" s="32">
        <f>SUMIFS(I:I, D:D, ExternalData!$D989, E:E, ExternalData!$E989, F:F, ExternalData!$F989, G:G, "&lt;="&amp;ExternalData!$G989)</f>
        <v>687512</v>
      </c>
      <c r="L989" s="31">
        <f>ExternalData!$J989 + SUMIFS(H:H, D:D, ExternalData!$D989, E:E, ExternalData!$E989, F:F, ExternalData!$F989-1, G:G, "&gt;"&amp;ExternalData!$G989)</f>
        <v>203182</v>
      </c>
      <c r="M989" s="33">
        <f>ExternalData!$K989 + SUMIFS(I:I, D:D, ExternalData!$D989, E:E, ExternalData!$E989, F:F, ExternalData!$F989-1, G:G, "&gt;"&amp;ExternalData!$G989)</f>
        <v>1216768</v>
      </c>
    </row>
    <row r="990" spans="1:13" x14ac:dyDescent="0.25">
      <c r="A990" s="24" t="s">
        <v>9</v>
      </c>
      <c r="B990" s="25" t="s">
        <v>24</v>
      </c>
      <c r="C990" s="25" t="s">
        <v>11</v>
      </c>
      <c r="D990" s="25" t="s">
        <v>25</v>
      </c>
      <c r="E990" s="25" t="s">
        <v>13</v>
      </c>
      <c r="F990" s="25">
        <v>2021</v>
      </c>
      <c r="G990" s="25">
        <v>8</v>
      </c>
      <c r="H990" s="25">
        <v>12971</v>
      </c>
      <c r="I990" s="26">
        <v>77196</v>
      </c>
      <c r="J990" s="26">
        <f>SUMIFS(H:H, D:D, ExternalData!$D990, E:E, ExternalData!$E990, F:F, ExternalData!$F990, G:G, "&lt;="&amp;ExternalData!$G990)</f>
        <v>128170</v>
      </c>
      <c r="K990" s="27">
        <f>SUMIFS(I:I, D:D, ExternalData!$D990, E:E, ExternalData!$E990, F:F, ExternalData!$F990, G:G, "&lt;="&amp;ExternalData!$G990)</f>
        <v>764708</v>
      </c>
      <c r="L990" s="26">
        <f>ExternalData!$J990 + SUMIFS(H:H, D:D, ExternalData!$D990, E:E, ExternalData!$E990, F:F, ExternalData!$F990-1, G:G, "&gt;"&amp;ExternalData!$G990)</f>
        <v>199325</v>
      </c>
      <c r="M990" s="28">
        <f>ExternalData!$K990 + SUMIFS(I:I, D:D, ExternalData!$D990, E:E, ExternalData!$E990, F:F, ExternalData!$F990-1, G:G, "&gt;"&amp;ExternalData!$G990)</f>
        <v>1192058</v>
      </c>
    </row>
    <row r="991" spans="1:13" x14ac:dyDescent="0.25">
      <c r="A991" s="29" t="s">
        <v>9</v>
      </c>
      <c r="B991" s="30" t="s">
        <v>24</v>
      </c>
      <c r="C991" s="30" t="s">
        <v>11</v>
      </c>
      <c r="D991" s="30" t="s">
        <v>25</v>
      </c>
      <c r="E991" s="30" t="s">
        <v>13</v>
      </c>
      <c r="F991" s="30">
        <v>2021</v>
      </c>
      <c r="G991" s="30">
        <v>9</v>
      </c>
      <c r="H991" s="30">
        <v>13713</v>
      </c>
      <c r="I991" s="31">
        <v>81634</v>
      </c>
      <c r="J991" s="31">
        <f>SUMIFS(H:H, D:D, ExternalData!$D991, E:E, ExternalData!$E991, F:F, ExternalData!$F991, G:G, "&lt;="&amp;ExternalData!$G991)</f>
        <v>141883</v>
      </c>
      <c r="K991" s="32">
        <f>SUMIFS(I:I, D:D, ExternalData!$D991, E:E, ExternalData!$E991, F:F, ExternalData!$F991, G:G, "&lt;="&amp;ExternalData!$G991)</f>
        <v>846342</v>
      </c>
      <c r="L991" s="31">
        <f>ExternalData!$J991 + SUMIFS(H:H, D:D, ExternalData!$D991, E:E, ExternalData!$E991, F:F, ExternalData!$F991-1, G:G, "&gt;"&amp;ExternalData!$G991)</f>
        <v>193067</v>
      </c>
      <c r="M991" s="33">
        <f>ExternalData!$K991 + SUMIFS(I:I, D:D, ExternalData!$D991, E:E, ExternalData!$E991, F:F, ExternalData!$F991-1, G:G, "&gt;"&amp;ExternalData!$G991)</f>
        <v>1152935</v>
      </c>
    </row>
    <row r="992" spans="1:13" x14ac:dyDescent="0.25">
      <c r="A992" s="24" t="s">
        <v>9</v>
      </c>
      <c r="B992" s="25" t="s">
        <v>24</v>
      </c>
      <c r="C992" s="25" t="s">
        <v>11</v>
      </c>
      <c r="D992" s="25" t="s">
        <v>25</v>
      </c>
      <c r="E992" s="25" t="s">
        <v>13</v>
      </c>
      <c r="F992" s="25">
        <v>2021</v>
      </c>
      <c r="G992" s="25">
        <v>10</v>
      </c>
      <c r="H992" s="25">
        <v>12201</v>
      </c>
      <c r="I992" s="26">
        <v>72590</v>
      </c>
      <c r="J992" s="26">
        <f>SUMIFS(H:H, D:D, ExternalData!$D992, E:E, ExternalData!$E992, F:F, ExternalData!$F992, G:G, "&lt;="&amp;ExternalData!$G992)</f>
        <v>154084</v>
      </c>
      <c r="K992" s="27">
        <f>SUMIFS(I:I, D:D, ExternalData!$D992, E:E, ExternalData!$E992, F:F, ExternalData!$F992, G:G, "&lt;="&amp;ExternalData!$G992)</f>
        <v>918932</v>
      </c>
      <c r="L992" s="26">
        <f>ExternalData!$J992 + SUMIFS(H:H, D:D, ExternalData!$D992, E:E, ExternalData!$E992, F:F, ExternalData!$F992-1, G:G, "&gt;"&amp;ExternalData!$G992)</f>
        <v>186830</v>
      </c>
      <c r="M992" s="28">
        <f>ExternalData!$K992 + SUMIFS(I:I, D:D, ExternalData!$D992, E:E, ExternalData!$E992, F:F, ExternalData!$F992-1, G:G, "&gt;"&amp;ExternalData!$G992)</f>
        <v>1114897</v>
      </c>
    </row>
    <row r="993" spans="1:13" x14ac:dyDescent="0.25">
      <c r="A993" s="29" t="s">
        <v>9</v>
      </c>
      <c r="B993" s="30" t="s">
        <v>24</v>
      </c>
      <c r="C993" s="30" t="s">
        <v>11</v>
      </c>
      <c r="D993" s="30" t="s">
        <v>25</v>
      </c>
      <c r="E993" s="30" t="s">
        <v>13</v>
      </c>
      <c r="F993" s="30">
        <v>2021</v>
      </c>
      <c r="G993" s="30">
        <v>11</v>
      </c>
      <c r="H993" s="30">
        <v>10976</v>
      </c>
      <c r="I993" s="31">
        <v>65331</v>
      </c>
      <c r="J993" s="31">
        <f>SUMIFS(H:H, D:D, ExternalData!$D993, E:E, ExternalData!$E993, F:F, ExternalData!$F993, G:G, "&lt;="&amp;ExternalData!$G993)</f>
        <v>165060</v>
      </c>
      <c r="K993" s="32">
        <f>SUMIFS(I:I, D:D, ExternalData!$D993, E:E, ExternalData!$E993, F:F, ExternalData!$F993, G:G, "&lt;="&amp;ExternalData!$G993)</f>
        <v>984263</v>
      </c>
      <c r="L993" s="31">
        <f>ExternalData!$J993 + SUMIFS(H:H, D:D, ExternalData!$D993, E:E, ExternalData!$E993, F:F, ExternalData!$F993-1, G:G, "&gt;"&amp;ExternalData!$G993)</f>
        <v>182448</v>
      </c>
      <c r="M993" s="33">
        <f>ExternalData!$K993 + SUMIFS(I:I, D:D, ExternalData!$D993, E:E, ExternalData!$E993, F:F, ExternalData!$F993-1, G:G, "&gt;"&amp;ExternalData!$G993)</f>
        <v>1088451</v>
      </c>
    </row>
    <row r="994" spans="1:13" x14ac:dyDescent="0.25">
      <c r="A994" s="24" t="s">
        <v>9</v>
      </c>
      <c r="B994" s="25" t="s">
        <v>24</v>
      </c>
      <c r="C994" s="25" t="s">
        <v>11</v>
      </c>
      <c r="D994" s="25" t="s">
        <v>25</v>
      </c>
      <c r="E994" s="25" t="s">
        <v>13</v>
      </c>
      <c r="F994" s="25">
        <v>2021</v>
      </c>
      <c r="G994" s="25">
        <v>12</v>
      </c>
      <c r="H994" s="25">
        <v>11837</v>
      </c>
      <c r="I994" s="26">
        <v>71036</v>
      </c>
      <c r="J994" s="26">
        <f>SUMIFS(H:H, D:D, ExternalData!$D994, E:E, ExternalData!$E994, F:F, ExternalData!$F994, G:G, "&lt;="&amp;ExternalData!$G994)</f>
        <v>176897</v>
      </c>
      <c r="K994" s="27">
        <f>SUMIFS(I:I, D:D, ExternalData!$D994, E:E, ExternalData!$E994, F:F, ExternalData!$F994, G:G, "&lt;="&amp;ExternalData!$G994)</f>
        <v>1055299</v>
      </c>
      <c r="L994" s="26">
        <f>ExternalData!$J994 + SUMIFS(H:H, D:D, ExternalData!$D994, E:E, ExternalData!$E994, F:F, ExternalData!$F994-1, G:G, "&gt;"&amp;ExternalData!$G994)</f>
        <v>176897</v>
      </c>
      <c r="M994" s="28">
        <f>ExternalData!$K994 + SUMIFS(I:I, D:D, ExternalData!$D994, E:E, ExternalData!$E994, F:F, ExternalData!$F994-1, G:G, "&gt;"&amp;ExternalData!$G994)</f>
        <v>1055299</v>
      </c>
    </row>
    <row r="995" spans="1:13" x14ac:dyDescent="0.25">
      <c r="A995" s="29" t="s">
        <v>9</v>
      </c>
      <c r="B995" s="30" t="s">
        <v>24</v>
      </c>
      <c r="C995" s="30" t="s">
        <v>11</v>
      </c>
      <c r="D995" s="30" t="s">
        <v>25</v>
      </c>
      <c r="E995" s="30" t="s">
        <v>13</v>
      </c>
      <c r="F995" s="30">
        <v>2022</v>
      </c>
      <c r="G995" s="30">
        <v>1</v>
      </c>
      <c r="H995" s="30">
        <v>10150</v>
      </c>
      <c r="I995" s="31">
        <v>61754</v>
      </c>
      <c r="J995" s="31">
        <f>SUMIFS(H:H, D:D, ExternalData!$D995, E:E, ExternalData!$E995, F:F, ExternalData!$F995, G:G, "&lt;="&amp;ExternalData!$G995)</f>
        <v>10150</v>
      </c>
      <c r="K995" s="32">
        <f>SUMIFS(I:I, D:D, ExternalData!$D995, E:E, ExternalData!$E995, F:F, ExternalData!$F995, G:G, "&lt;="&amp;ExternalData!$G995)</f>
        <v>61754</v>
      </c>
      <c r="L995" s="31">
        <f>ExternalData!$J995 + SUMIFS(H:H, D:D, ExternalData!$D995, E:E, ExternalData!$E995, F:F, ExternalData!$F995-1, G:G, "&gt;"&amp;ExternalData!$G995)</f>
        <v>169295</v>
      </c>
      <c r="M995" s="33">
        <f>ExternalData!$K995 + SUMIFS(I:I, D:D, ExternalData!$D995, E:E, ExternalData!$E995, F:F, ExternalData!$F995-1, G:G, "&gt;"&amp;ExternalData!$G995)</f>
        <v>1010772</v>
      </c>
    </row>
    <row r="996" spans="1:13" x14ac:dyDescent="0.25">
      <c r="A996" s="24" t="s">
        <v>9</v>
      </c>
      <c r="B996" s="25" t="s">
        <v>24</v>
      </c>
      <c r="C996" s="25" t="s">
        <v>11</v>
      </c>
      <c r="D996" s="25" t="s">
        <v>25</v>
      </c>
      <c r="E996" s="25" t="s">
        <v>13</v>
      </c>
      <c r="F996" s="25">
        <v>2022</v>
      </c>
      <c r="G996" s="25">
        <v>2</v>
      </c>
      <c r="H996" s="25">
        <v>9982</v>
      </c>
      <c r="I996" s="26">
        <v>60711</v>
      </c>
      <c r="J996" s="26">
        <f>SUMIFS(H:H, D:D, ExternalData!$D996, E:E, ExternalData!$E996, F:F, ExternalData!$F996, G:G, "&lt;="&amp;ExternalData!$G996)</f>
        <v>20132</v>
      </c>
      <c r="K996" s="27">
        <f>SUMIFS(I:I, D:D, ExternalData!$D996, E:E, ExternalData!$E996, F:F, ExternalData!$F996, G:G, "&lt;="&amp;ExternalData!$G996)</f>
        <v>122465</v>
      </c>
      <c r="L996" s="26">
        <f>ExternalData!$J996 + SUMIFS(H:H, D:D, ExternalData!$D996, E:E, ExternalData!$E996, F:F, ExternalData!$F996-1, G:G, "&gt;"&amp;ExternalData!$G996)</f>
        <v>163653</v>
      </c>
      <c r="M996" s="28">
        <f>ExternalData!$K996 + SUMIFS(I:I, D:D, ExternalData!$D996, E:E, ExternalData!$E996, F:F, ExternalData!$F996-1, G:G, "&gt;"&amp;ExternalData!$G996)</f>
        <v>978243</v>
      </c>
    </row>
    <row r="997" spans="1:13" x14ac:dyDescent="0.25">
      <c r="A997" s="29" t="s">
        <v>9</v>
      </c>
      <c r="B997" s="30" t="s">
        <v>24</v>
      </c>
      <c r="C997" s="30" t="s">
        <v>11</v>
      </c>
      <c r="D997" s="30" t="s">
        <v>25</v>
      </c>
      <c r="E997" s="30" t="s">
        <v>13</v>
      </c>
      <c r="F997" s="30">
        <v>2022</v>
      </c>
      <c r="G997" s="30">
        <v>3</v>
      </c>
      <c r="H997" s="30">
        <v>9800</v>
      </c>
      <c r="I997" s="31">
        <v>59696</v>
      </c>
      <c r="J997" s="31">
        <f>SUMIFS(H:H, D:D, ExternalData!$D997, E:E, ExternalData!$E997, F:F, ExternalData!$F997, G:G, "&lt;="&amp;ExternalData!$G997)</f>
        <v>29932</v>
      </c>
      <c r="K997" s="32">
        <f>SUMIFS(I:I, D:D, ExternalData!$D997, E:E, ExternalData!$E997, F:F, ExternalData!$F997, G:G, "&lt;="&amp;ExternalData!$G997)</f>
        <v>182161</v>
      </c>
      <c r="L997" s="31">
        <f>ExternalData!$J997 + SUMIFS(H:H, D:D, ExternalData!$D997, E:E, ExternalData!$E997, F:F, ExternalData!$F997-1, G:G, "&gt;"&amp;ExternalData!$G997)</f>
        <v>156492</v>
      </c>
      <c r="M997" s="33">
        <f>ExternalData!$K997 + SUMIFS(I:I, D:D, ExternalData!$D997, E:E, ExternalData!$E997, F:F, ExternalData!$F997-1, G:G, "&gt;"&amp;ExternalData!$G997)</f>
        <v>936264</v>
      </c>
    </row>
    <row r="998" spans="1:13" x14ac:dyDescent="0.25">
      <c r="A998" s="24" t="s">
        <v>9</v>
      </c>
      <c r="B998" s="25" t="s">
        <v>24</v>
      </c>
      <c r="C998" s="25" t="s">
        <v>11</v>
      </c>
      <c r="D998" s="25" t="s">
        <v>25</v>
      </c>
      <c r="E998" s="25" t="s">
        <v>13</v>
      </c>
      <c r="F998" s="25">
        <v>2022</v>
      </c>
      <c r="G998" s="25">
        <v>4</v>
      </c>
      <c r="H998" s="25">
        <v>10164</v>
      </c>
      <c r="I998" s="26">
        <v>61901</v>
      </c>
      <c r="J998" s="26">
        <f>SUMIFS(H:H, D:D, ExternalData!$D998, E:E, ExternalData!$E998, F:F, ExternalData!$F998, G:G, "&lt;="&amp;ExternalData!$G998)</f>
        <v>40096</v>
      </c>
      <c r="K998" s="27">
        <f>SUMIFS(I:I, D:D, ExternalData!$D998, E:E, ExternalData!$E998, F:F, ExternalData!$F998, G:G, "&lt;="&amp;ExternalData!$G998)</f>
        <v>244062</v>
      </c>
      <c r="L998" s="26">
        <f>ExternalData!$J998 + SUMIFS(H:H, D:D, ExternalData!$D998, E:E, ExternalData!$E998, F:F, ExternalData!$F998-1, G:G, "&gt;"&amp;ExternalData!$G998)</f>
        <v>150255</v>
      </c>
      <c r="M998" s="28">
        <f>ExternalData!$K998 + SUMIFS(I:I, D:D, ExternalData!$D998, E:E, ExternalData!$E998, F:F, ExternalData!$F998-1, G:G, "&gt;"&amp;ExternalData!$G998)</f>
        <v>900452</v>
      </c>
    </row>
    <row r="999" spans="1:13" x14ac:dyDescent="0.25">
      <c r="A999" s="29" t="s">
        <v>9</v>
      </c>
      <c r="B999" s="30" t="s">
        <v>24</v>
      </c>
      <c r="C999" s="30" t="s">
        <v>11</v>
      </c>
      <c r="D999" s="30" t="s">
        <v>25</v>
      </c>
      <c r="E999" s="30" t="s">
        <v>13</v>
      </c>
      <c r="F999" s="30">
        <v>2022</v>
      </c>
      <c r="G999" s="30">
        <v>5</v>
      </c>
      <c r="H999" s="30">
        <v>10479</v>
      </c>
      <c r="I999" s="31">
        <v>63812</v>
      </c>
      <c r="J999" s="31">
        <f>SUMIFS(H:H, D:D, ExternalData!$D999, E:E, ExternalData!$E999, F:F, ExternalData!$F999, G:G, "&lt;="&amp;ExternalData!$G999)</f>
        <v>50575</v>
      </c>
      <c r="K999" s="32">
        <f>SUMIFS(I:I, D:D, ExternalData!$D999, E:E, ExternalData!$E999, F:F, ExternalData!$F999, G:G, "&lt;="&amp;ExternalData!$G999)</f>
        <v>307874</v>
      </c>
      <c r="L999" s="31">
        <f>ExternalData!$J999 + SUMIFS(H:H, D:D, ExternalData!$D999, E:E, ExternalData!$E999, F:F, ExternalData!$F999-1, G:G, "&gt;"&amp;ExternalData!$G999)</f>
        <v>145817</v>
      </c>
      <c r="M999" s="33">
        <f>ExternalData!$K999 + SUMIFS(I:I, D:D, ExternalData!$D999, E:E, ExternalData!$E999, F:F, ExternalData!$F999-1, G:G, "&gt;"&amp;ExternalData!$G999)</f>
        <v>875525</v>
      </c>
    </row>
    <row r="1000" spans="1:13" x14ac:dyDescent="0.25">
      <c r="A1000" s="24" t="s">
        <v>9</v>
      </c>
      <c r="B1000" s="25" t="s">
        <v>24</v>
      </c>
      <c r="C1000" s="25" t="s">
        <v>11</v>
      </c>
      <c r="D1000" s="25" t="s">
        <v>25</v>
      </c>
      <c r="E1000" s="25" t="s">
        <v>13</v>
      </c>
      <c r="F1000" s="25">
        <v>2022</v>
      </c>
      <c r="G1000" s="25">
        <v>6</v>
      </c>
      <c r="H1000" s="25">
        <v>9128</v>
      </c>
      <c r="I1000" s="26">
        <v>55566</v>
      </c>
      <c r="J1000" s="26">
        <f>SUMIFS(H:H, D:D, ExternalData!$D1000, E:E, ExternalData!$E1000, F:F, ExternalData!$F1000, G:G, "&lt;="&amp;ExternalData!$G1000)</f>
        <v>59703</v>
      </c>
      <c r="K1000" s="27">
        <f>SUMIFS(I:I, D:D, ExternalData!$D1000, E:E, ExternalData!$E1000, F:F, ExternalData!$F1000, G:G, "&lt;="&amp;ExternalData!$G1000)</f>
        <v>363440</v>
      </c>
      <c r="L1000" s="26">
        <f>ExternalData!$J1000 + SUMIFS(H:H, D:D, ExternalData!$D1000, E:E, ExternalData!$E1000, F:F, ExternalData!$F1000-1, G:G, "&gt;"&amp;ExternalData!$G1000)</f>
        <v>138089</v>
      </c>
      <c r="M1000" s="28">
        <f>ExternalData!$K1000 + SUMIFS(I:I, D:D, ExternalData!$D1000, E:E, ExternalData!$E1000, F:F, ExternalData!$F1000-1, G:G, "&gt;"&amp;ExternalData!$G1000)</f>
        <v>830634</v>
      </c>
    </row>
    <row r="1001" spans="1:13" x14ac:dyDescent="0.25">
      <c r="A1001" s="29" t="s">
        <v>9</v>
      </c>
      <c r="B1001" s="30" t="s">
        <v>24</v>
      </c>
      <c r="C1001" s="30" t="s">
        <v>11</v>
      </c>
      <c r="D1001" s="30" t="s">
        <v>25</v>
      </c>
      <c r="E1001" s="30" t="s">
        <v>13</v>
      </c>
      <c r="F1001" s="30">
        <v>2022</v>
      </c>
      <c r="G1001" s="30">
        <v>7</v>
      </c>
      <c r="H1001" s="30">
        <v>9506</v>
      </c>
      <c r="I1001" s="31">
        <v>57904</v>
      </c>
      <c r="J1001" s="31">
        <f>SUMIFS(H:H, D:D, ExternalData!$D1001, E:E, ExternalData!$E1001, F:F, ExternalData!$F1001, G:G, "&lt;="&amp;ExternalData!$G1001)</f>
        <v>69209</v>
      </c>
      <c r="K1001" s="32">
        <f>SUMIFS(I:I, D:D, ExternalData!$D1001, E:E, ExternalData!$E1001, F:F, ExternalData!$F1001, G:G, "&lt;="&amp;ExternalData!$G1001)</f>
        <v>421344</v>
      </c>
      <c r="L1001" s="31">
        <f>ExternalData!$J1001 + SUMIFS(H:H, D:D, ExternalData!$D1001, E:E, ExternalData!$E1001, F:F, ExternalData!$F1001-1, G:G, "&gt;"&amp;ExternalData!$G1001)</f>
        <v>130907</v>
      </c>
      <c r="M1001" s="33">
        <f>ExternalData!$K1001 + SUMIFS(I:I, D:D, ExternalData!$D1001, E:E, ExternalData!$E1001, F:F, ExternalData!$F1001-1, G:G, "&gt;"&amp;ExternalData!$G1001)</f>
        <v>789131</v>
      </c>
    </row>
    <row r="1002" spans="1:13" x14ac:dyDescent="0.25">
      <c r="A1002" s="24" t="s">
        <v>9</v>
      </c>
      <c r="B1002" s="25" t="s">
        <v>24</v>
      </c>
      <c r="C1002" s="25" t="s">
        <v>11</v>
      </c>
      <c r="D1002" s="25" t="s">
        <v>25</v>
      </c>
      <c r="E1002" s="25" t="s">
        <v>13</v>
      </c>
      <c r="F1002" s="25">
        <v>2022</v>
      </c>
      <c r="G1002" s="25">
        <v>8</v>
      </c>
      <c r="H1002" s="25">
        <v>9884</v>
      </c>
      <c r="I1002" s="26">
        <v>60235</v>
      </c>
      <c r="J1002" s="26">
        <f>SUMIFS(H:H, D:D, ExternalData!$D1002, E:E, ExternalData!$E1002, F:F, ExternalData!$F1002, G:G, "&lt;="&amp;ExternalData!$G1002)</f>
        <v>79093</v>
      </c>
      <c r="K1002" s="27">
        <f>SUMIFS(I:I, D:D, ExternalData!$D1002, E:E, ExternalData!$E1002, F:F, ExternalData!$F1002, G:G, "&lt;="&amp;ExternalData!$G1002)</f>
        <v>481579</v>
      </c>
      <c r="L1002" s="26">
        <f>ExternalData!$J1002 + SUMIFS(H:H, D:D, ExternalData!$D1002, E:E, ExternalData!$E1002, F:F, ExternalData!$F1002-1, G:G, "&gt;"&amp;ExternalData!$G1002)</f>
        <v>127820</v>
      </c>
      <c r="M1002" s="28">
        <f>ExternalData!$K1002 + SUMIFS(I:I, D:D, ExternalData!$D1002, E:E, ExternalData!$E1002, F:F, ExternalData!$F1002-1, G:G, "&gt;"&amp;ExternalData!$G1002)</f>
        <v>772170</v>
      </c>
    </row>
    <row r="1003" spans="1:13" x14ac:dyDescent="0.25">
      <c r="A1003" s="29" t="s">
        <v>9</v>
      </c>
      <c r="B1003" s="30" t="s">
        <v>24</v>
      </c>
      <c r="C1003" s="30" t="s">
        <v>11</v>
      </c>
      <c r="D1003" s="30" t="s">
        <v>25</v>
      </c>
      <c r="E1003" s="30" t="s">
        <v>13</v>
      </c>
      <c r="F1003" s="30">
        <v>2022</v>
      </c>
      <c r="G1003" s="30">
        <v>9</v>
      </c>
      <c r="H1003" s="30">
        <v>9975</v>
      </c>
      <c r="I1003" s="31">
        <v>60781</v>
      </c>
      <c r="J1003" s="31">
        <f>SUMIFS(H:H, D:D, ExternalData!$D1003, E:E, ExternalData!$E1003, F:F, ExternalData!$F1003, G:G, "&lt;="&amp;ExternalData!$G1003)</f>
        <v>89068</v>
      </c>
      <c r="K1003" s="32">
        <f>SUMIFS(I:I, D:D, ExternalData!$D1003, E:E, ExternalData!$E1003, F:F, ExternalData!$F1003, G:G, "&lt;="&amp;ExternalData!$G1003)</f>
        <v>542360</v>
      </c>
      <c r="L1003" s="31">
        <f>ExternalData!$J1003 + SUMIFS(H:H, D:D, ExternalData!$D1003, E:E, ExternalData!$E1003, F:F, ExternalData!$F1003-1, G:G, "&gt;"&amp;ExternalData!$G1003)</f>
        <v>124082</v>
      </c>
      <c r="M1003" s="33">
        <f>ExternalData!$K1003 + SUMIFS(I:I, D:D, ExternalData!$D1003, E:E, ExternalData!$E1003, F:F, ExternalData!$F1003-1, G:G, "&gt;"&amp;ExternalData!$G1003)</f>
        <v>751317</v>
      </c>
    </row>
    <row r="1004" spans="1:13" x14ac:dyDescent="0.25">
      <c r="A1004" s="24" t="s">
        <v>9</v>
      </c>
      <c r="B1004" s="25" t="s">
        <v>24</v>
      </c>
      <c r="C1004" s="25" t="s">
        <v>11</v>
      </c>
      <c r="D1004" s="25" t="s">
        <v>25</v>
      </c>
      <c r="E1004" s="25" t="s">
        <v>13</v>
      </c>
      <c r="F1004" s="25">
        <v>2022</v>
      </c>
      <c r="G1004" s="25">
        <v>10</v>
      </c>
      <c r="H1004" s="25">
        <v>11452</v>
      </c>
      <c r="I1004" s="26">
        <v>75495</v>
      </c>
      <c r="J1004" s="26">
        <f>SUMIFS(H:H, D:D, ExternalData!$D1004, E:E, ExternalData!$E1004, F:F, ExternalData!$F1004, G:G, "&lt;="&amp;ExternalData!$G1004)</f>
        <v>100520</v>
      </c>
      <c r="K1004" s="27">
        <f>SUMIFS(I:I, D:D, ExternalData!$D1004, E:E, ExternalData!$E1004, F:F, ExternalData!$F1004, G:G, "&lt;="&amp;ExternalData!$G1004)</f>
        <v>617855</v>
      </c>
      <c r="L1004" s="26">
        <f>ExternalData!$J1004 + SUMIFS(H:H, D:D, ExternalData!$D1004, E:E, ExternalData!$E1004, F:F, ExternalData!$F1004-1, G:G, "&gt;"&amp;ExternalData!$G1004)</f>
        <v>123333</v>
      </c>
      <c r="M1004" s="28">
        <f>ExternalData!$K1004 + SUMIFS(I:I, D:D, ExternalData!$D1004, E:E, ExternalData!$E1004, F:F, ExternalData!$F1004-1, G:G, "&gt;"&amp;ExternalData!$G1004)</f>
        <v>754222</v>
      </c>
    </row>
    <row r="1005" spans="1:13" x14ac:dyDescent="0.25">
      <c r="A1005" s="29" t="s">
        <v>9</v>
      </c>
      <c r="B1005" s="30" t="s">
        <v>24</v>
      </c>
      <c r="C1005" s="30" t="s">
        <v>11</v>
      </c>
      <c r="D1005" s="30" t="s">
        <v>25</v>
      </c>
      <c r="E1005" s="30" t="s">
        <v>13</v>
      </c>
      <c r="F1005" s="30">
        <v>2022</v>
      </c>
      <c r="G1005" s="30">
        <v>11</v>
      </c>
      <c r="H1005" s="30">
        <v>9100</v>
      </c>
      <c r="I1005" s="31">
        <v>61439</v>
      </c>
      <c r="J1005" s="31">
        <f>SUMIFS(H:H, D:D, ExternalData!$D1005, E:E, ExternalData!$E1005, F:F, ExternalData!$F1005, G:G, "&lt;="&amp;ExternalData!$G1005)</f>
        <v>109620</v>
      </c>
      <c r="K1005" s="32">
        <f>SUMIFS(I:I, D:D, ExternalData!$D1005, E:E, ExternalData!$E1005, F:F, ExternalData!$F1005, G:G, "&lt;="&amp;ExternalData!$G1005)</f>
        <v>679294</v>
      </c>
      <c r="L1005" s="31">
        <f>ExternalData!$J1005 + SUMIFS(H:H, D:D, ExternalData!$D1005, E:E, ExternalData!$E1005, F:F, ExternalData!$F1005-1, G:G, "&gt;"&amp;ExternalData!$G1005)</f>
        <v>121457</v>
      </c>
      <c r="M1005" s="33">
        <f>ExternalData!$K1005 + SUMIFS(I:I, D:D, ExternalData!$D1005, E:E, ExternalData!$E1005, F:F, ExternalData!$F1005-1, G:G, "&gt;"&amp;ExternalData!$G1005)</f>
        <v>750330</v>
      </c>
    </row>
    <row r="1006" spans="1:13" x14ac:dyDescent="0.25">
      <c r="A1006" s="24" t="s">
        <v>9</v>
      </c>
      <c r="B1006" s="25" t="s">
        <v>24</v>
      </c>
      <c r="C1006" s="25" t="s">
        <v>11</v>
      </c>
      <c r="D1006" s="25" t="s">
        <v>25</v>
      </c>
      <c r="E1006" s="25" t="s">
        <v>13</v>
      </c>
      <c r="F1006" s="25">
        <v>2022</v>
      </c>
      <c r="G1006" s="25">
        <v>12</v>
      </c>
      <c r="H1006" s="25">
        <v>9548</v>
      </c>
      <c r="I1006" s="26">
        <v>67039</v>
      </c>
      <c r="J1006" s="26">
        <f>SUMIFS(H:H, D:D, ExternalData!$D1006, E:E, ExternalData!$E1006, F:F, ExternalData!$F1006, G:G, "&lt;="&amp;ExternalData!$G1006)</f>
        <v>119168</v>
      </c>
      <c r="K1006" s="27">
        <f>SUMIFS(I:I, D:D, ExternalData!$D1006, E:E, ExternalData!$E1006, F:F, ExternalData!$F1006, G:G, "&lt;="&amp;ExternalData!$G1006)</f>
        <v>746333</v>
      </c>
      <c r="L1006" s="26">
        <f>ExternalData!$J1006 + SUMIFS(H:H, D:D, ExternalData!$D1006, E:E, ExternalData!$E1006, F:F, ExternalData!$F1006-1, G:G, "&gt;"&amp;ExternalData!$G1006)</f>
        <v>119168</v>
      </c>
      <c r="M1006" s="28">
        <f>ExternalData!$K1006 + SUMIFS(I:I, D:D, ExternalData!$D1006, E:E, ExternalData!$E1006, F:F, ExternalData!$F1006-1, G:G, "&gt;"&amp;ExternalData!$G1006)</f>
        <v>746333</v>
      </c>
    </row>
    <row r="1007" spans="1:13" x14ac:dyDescent="0.25">
      <c r="A1007" s="29" t="s">
        <v>9</v>
      </c>
      <c r="B1007" s="30" t="s">
        <v>24</v>
      </c>
      <c r="C1007" s="30" t="s">
        <v>11</v>
      </c>
      <c r="D1007" s="30" t="s">
        <v>25</v>
      </c>
      <c r="E1007" s="30" t="s">
        <v>13</v>
      </c>
      <c r="F1007" s="30">
        <v>2023</v>
      </c>
      <c r="G1007" s="30">
        <v>1</v>
      </c>
      <c r="H1007" s="30">
        <v>8953</v>
      </c>
      <c r="I1007" s="31">
        <v>66997</v>
      </c>
      <c r="J1007" s="31">
        <f>SUMIFS(H:H, D:D, ExternalData!$D1007, E:E, ExternalData!$E1007, F:F, ExternalData!$F1007, G:G, "&lt;="&amp;ExternalData!$G1007)</f>
        <v>8953</v>
      </c>
      <c r="K1007" s="32">
        <f>SUMIFS(I:I, D:D, ExternalData!$D1007, E:E, ExternalData!$E1007, F:F, ExternalData!$F1007, G:G, "&lt;="&amp;ExternalData!$G1007)</f>
        <v>66997</v>
      </c>
      <c r="L1007" s="31">
        <f>ExternalData!$J1007 + SUMIFS(H:H, D:D, ExternalData!$D1007, E:E, ExternalData!$E1007, F:F, ExternalData!$F1007-1, G:G, "&gt;"&amp;ExternalData!$G1007)</f>
        <v>117971</v>
      </c>
      <c r="M1007" s="33">
        <f>ExternalData!$K1007 + SUMIFS(I:I, D:D, ExternalData!$D1007, E:E, ExternalData!$E1007, F:F, ExternalData!$F1007-1, G:G, "&gt;"&amp;ExternalData!$G1007)</f>
        <v>751576</v>
      </c>
    </row>
    <row r="1008" spans="1:13" x14ac:dyDescent="0.25">
      <c r="A1008" s="24" t="s">
        <v>9</v>
      </c>
      <c r="B1008" s="25" t="s">
        <v>24</v>
      </c>
      <c r="C1008" s="25" t="s">
        <v>11</v>
      </c>
      <c r="D1008" s="25" t="s">
        <v>25</v>
      </c>
      <c r="E1008" s="25" t="s">
        <v>13</v>
      </c>
      <c r="F1008" s="25">
        <v>2023</v>
      </c>
      <c r="G1008" s="25">
        <v>2</v>
      </c>
      <c r="H1008" s="25">
        <v>8659</v>
      </c>
      <c r="I1008" s="26">
        <v>64883</v>
      </c>
      <c r="J1008" s="26">
        <f>SUMIFS(H:H, D:D, ExternalData!$D1008, E:E, ExternalData!$E1008, F:F, ExternalData!$F1008, G:G, "&lt;="&amp;ExternalData!$G1008)</f>
        <v>17612</v>
      </c>
      <c r="K1008" s="27">
        <f>SUMIFS(I:I, D:D, ExternalData!$D1008, E:E, ExternalData!$E1008, F:F, ExternalData!$F1008, G:G, "&lt;="&amp;ExternalData!$G1008)</f>
        <v>131880</v>
      </c>
      <c r="L1008" s="26">
        <f>ExternalData!$J1008 + SUMIFS(H:H, D:D, ExternalData!$D1008, E:E, ExternalData!$E1008, F:F, ExternalData!$F1008-1, G:G, "&gt;"&amp;ExternalData!$G1008)</f>
        <v>116648</v>
      </c>
      <c r="M1008" s="28">
        <f>ExternalData!$K1008 + SUMIFS(I:I, D:D, ExternalData!$D1008, E:E, ExternalData!$E1008, F:F, ExternalData!$F1008-1, G:G, "&gt;"&amp;ExternalData!$G1008)</f>
        <v>755748</v>
      </c>
    </row>
    <row r="1009" spans="1:13" x14ac:dyDescent="0.25">
      <c r="A1009" s="29" t="s">
        <v>9</v>
      </c>
      <c r="B1009" s="30" t="s">
        <v>24</v>
      </c>
      <c r="C1009" s="30" t="s">
        <v>11</v>
      </c>
      <c r="D1009" s="30" t="s">
        <v>25</v>
      </c>
      <c r="E1009" s="30" t="s">
        <v>13</v>
      </c>
      <c r="F1009" s="30">
        <v>2023</v>
      </c>
      <c r="G1009" s="30">
        <v>3</v>
      </c>
      <c r="H1009" s="30">
        <v>8393</v>
      </c>
      <c r="I1009" s="31">
        <v>62888</v>
      </c>
      <c r="J1009" s="31">
        <f>SUMIFS(H:H, D:D, ExternalData!$D1009, E:E, ExternalData!$E1009, F:F, ExternalData!$F1009, G:G, "&lt;="&amp;ExternalData!$G1009)</f>
        <v>26005</v>
      </c>
      <c r="K1009" s="32">
        <f>SUMIFS(I:I, D:D, ExternalData!$D1009, E:E, ExternalData!$E1009, F:F, ExternalData!$F1009, G:G, "&lt;="&amp;ExternalData!$G1009)</f>
        <v>194768</v>
      </c>
      <c r="L1009" s="31">
        <f>ExternalData!$J1009 + SUMIFS(H:H, D:D, ExternalData!$D1009, E:E, ExternalData!$E1009, F:F, ExternalData!$F1009-1, G:G, "&gt;"&amp;ExternalData!$G1009)</f>
        <v>115241</v>
      </c>
      <c r="M1009" s="33">
        <f>ExternalData!$K1009 + SUMIFS(I:I, D:D, ExternalData!$D1009, E:E, ExternalData!$E1009, F:F, ExternalData!$F1009-1, G:G, "&gt;"&amp;ExternalData!$G1009)</f>
        <v>758940</v>
      </c>
    </row>
    <row r="1010" spans="1:13" x14ac:dyDescent="0.25">
      <c r="A1010" s="24" t="s">
        <v>9</v>
      </c>
      <c r="B1010" s="25" t="s">
        <v>24</v>
      </c>
      <c r="C1010" s="25" t="s">
        <v>11</v>
      </c>
      <c r="D1010" s="25" t="s">
        <v>25</v>
      </c>
      <c r="E1010" s="25" t="s">
        <v>14</v>
      </c>
      <c r="F1010" s="25">
        <v>2018</v>
      </c>
      <c r="G1010" s="25">
        <v>1</v>
      </c>
      <c r="H1010" s="25">
        <v>19789</v>
      </c>
      <c r="I1010" s="26">
        <v>82110</v>
      </c>
      <c r="J1010" s="26">
        <f>SUMIFS(H:H, D:D, ExternalData!$D1010, E:E, ExternalData!$E1010, F:F, ExternalData!$F1010, G:G, "&lt;="&amp;ExternalData!$G1010)</f>
        <v>19789</v>
      </c>
      <c r="K1010" s="27">
        <f>SUMIFS(I:I, D:D, ExternalData!$D1010, E:E, ExternalData!$E1010, F:F, ExternalData!$F1010, G:G, "&lt;="&amp;ExternalData!$G1010)</f>
        <v>82110</v>
      </c>
      <c r="L1010" s="26">
        <f>ExternalData!$J1010 + SUMIFS(H:H, D:D, ExternalData!$D1010, E:E, ExternalData!$E1010, F:F, ExternalData!$F1010-1, G:G, "&gt;"&amp;ExternalData!$G1010)</f>
        <v>19789</v>
      </c>
      <c r="M1010" s="28">
        <f>ExternalData!$K1010 + SUMIFS(I:I, D:D, ExternalData!$D1010, E:E, ExternalData!$E1010, F:F, ExternalData!$F1010-1, G:G, "&gt;"&amp;ExternalData!$G1010)</f>
        <v>82110</v>
      </c>
    </row>
    <row r="1011" spans="1:13" x14ac:dyDescent="0.25">
      <c r="A1011" s="29" t="s">
        <v>9</v>
      </c>
      <c r="B1011" s="30" t="s">
        <v>24</v>
      </c>
      <c r="C1011" s="30" t="s">
        <v>11</v>
      </c>
      <c r="D1011" s="30" t="s">
        <v>25</v>
      </c>
      <c r="E1011" s="30" t="s">
        <v>14</v>
      </c>
      <c r="F1011" s="30">
        <v>2018</v>
      </c>
      <c r="G1011" s="30">
        <v>2</v>
      </c>
      <c r="H1011" s="30">
        <v>19992</v>
      </c>
      <c r="I1011" s="31">
        <v>81501</v>
      </c>
      <c r="J1011" s="31">
        <f>SUMIFS(H:H, D:D, ExternalData!$D1011, E:E, ExternalData!$E1011, F:F, ExternalData!$F1011, G:G, "&lt;="&amp;ExternalData!$G1011)</f>
        <v>39781</v>
      </c>
      <c r="K1011" s="32">
        <f>SUMIFS(I:I, D:D, ExternalData!$D1011, E:E, ExternalData!$E1011, F:F, ExternalData!$F1011, G:G, "&lt;="&amp;ExternalData!$G1011)</f>
        <v>163611</v>
      </c>
      <c r="L1011" s="31">
        <f>ExternalData!$J1011 + SUMIFS(H:H, D:D, ExternalData!$D1011, E:E, ExternalData!$E1011, F:F, ExternalData!$F1011-1, G:G, "&gt;"&amp;ExternalData!$G1011)</f>
        <v>39781</v>
      </c>
      <c r="M1011" s="33">
        <f>ExternalData!$K1011 + SUMIFS(I:I, D:D, ExternalData!$D1011, E:E, ExternalData!$E1011, F:F, ExternalData!$F1011-1, G:G, "&gt;"&amp;ExternalData!$G1011)</f>
        <v>163611</v>
      </c>
    </row>
    <row r="1012" spans="1:13" x14ac:dyDescent="0.25">
      <c r="A1012" s="24" t="s">
        <v>9</v>
      </c>
      <c r="B1012" s="25" t="s">
        <v>24</v>
      </c>
      <c r="C1012" s="25" t="s">
        <v>11</v>
      </c>
      <c r="D1012" s="25" t="s">
        <v>25</v>
      </c>
      <c r="E1012" s="25" t="s">
        <v>14</v>
      </c>
      <c r="F1012" s="25">
        <v>2018</v>
      </c>
      <c r="G1012" s="25">
        <v>3</v>
      </c>
      <c r="H1012" s="25">
        <v>23387</v>
      </c>
      <c r="I1012" s="26">
        <v>99239</v>
      </c>
      <c r="J1012" s="26">
        <f>SUMIFS(H:H, D:D, ExternalData!$D1012, E:E, ExternalData!$E1012, F:F, ExternalData!$F1012, G:G, "&lt;="&amp;ExternalData!$G1012)</f>
        <v>63168</v>
      </c>
      <c r="K1012" s="27">
        <f>SUMIFS(I:I, D:D, ExternalData!$D1012, E:E, ExternalData!$E1012, F:F, ExternalData!$F1012, G:G, "&lt;="&amp;ExternalData!$G1012)</f>
        <v>262850</v>
      </c>
      <c r="L1012" s="26">
        <f>ExternalData!$J1012 + SUMIFS(H:H, D:D, ExternalData!$D1012, E:E, ExternalData!$E1012, F:F, ExternalData!$F1012-1, G:G, "&gt;"&amp;ExternalData!$G1012)</f>
        <v>63168</v>
      </c>
      <c r="M1012" s="28">
        <f>ExternalData!$K1012 + SUMIFS(I:I, D:D, ExternalData!$D1012, E:E, ExternalData!$E1012, F:F, ExternalData!$F1012-1, G:G, "&gt;"&amp;ExternalData!$G1012)</f>
        <v>262850</v>
      </c>
    </row>
    <row r="1013" spans="1:13" x14ac:dyDescent="0.25">
      <c r="A1013" s="29" t="s">
        <v>9</v>
      </c>
      <c r="B1013" s="30" t="s">
        <v>24</v>
      </c>
      <c r="C1013" s="30" t="s">
        <v>11</v>
      </c>
      <c r="D1013" s="30" t="s">
        <v>25</v>
      </c>
      <c r="E1013" s="30" t="s">
        <v>14</v>
      </c>
      <c r="F1013" s="30">
        <v>2018</v>
      </c>
      <c r="G1013" s="30">
        <v>4</v>
      </c>
      <c r="H1013" s="30">
        <v>22253</v>
      </c>
      <c r="I1013" s="31">
        <v>97461</v>
      </c>
      <c r="J1013" s="31">
        <f>SUMIFS(H:H, D:D, ExternalData!$D1013, E:E, ExternalData!$E1013, F:F, ExternalData!$F1013, G:G, "&lt;="&amp;ExternalData!$G1013)</f>
        <v>85421</v>
      </c>
      <c r="K1013" s="32">
        <f>SUMIFS(I:I, D:D, ExternalData!$D1013, E:E, ExternalData!$E1013, F:F, ExternalData!$F1013, G:G, "&lt;="&amp;ExternalData!$G1013)</f>
        <v>360311</v>
      </c>
      <c r="L1013" s="31">
        <f>ExternalData!$J1013 + SUMIFS(H:H, D:D, ExternalData!$D1013, E:E, ExternalData!$E1013, F:F, ExternalData!$F1013-1, G:G, "&gt;"&amp;ExternalData!$G1013)</f>
        <v>85421</v>
      </c>
      <c r="M1013" s="33">
        <f>ExternalData!$K1013 + SUMIFS(I:I, D:D, ExternalData!$D1013, E:E, ExternalData!$E1013, F:F, ExternalData!$F1013-1, G:G, "&gt;"&amp;ExternalData!$G1013)</f>
        <v>360311</v>
      </c>
    </row>
    <row r="1014" spans="1:13" x14ac:dyDescent="0.25">
      <c r="A1014" s="24" t="s">
        <v>9</v>
      </c>
      <c r="B1014" s="25" t="s">
        <v>24</v>
      </c>
      <c r="C1014" s="25" t="s">
        <v>11</v>
      </c>
      <c r="D1014" s="25" t="s">
        <v>25</v>
      </c>
      <c r="E1014" s="25" t="s">
        <v>14</v>
      </c>
      <c r="F1014" s="25">
        <v>2018</v>
      </c>
      <c r="G1014" s="25">
        <v>5</v>
      </c>
      <c r="H1014" s="25">
        <v>24927</v>
      </c>
      <c r="I1014" s="26">
        <v>108304</v>
      </c>
      <c r="J1014" s="26">
        <f>SUMIFS(H:H, D:D, ExternalData!$D1014, E:E, ExternalData!$E1014, F:F, ExternalData!$F1014, G:G, "&lt;="&amp;ExternalData!$G1014)</f>
        <v>110348</v>
      </c>
      <c r="K1014" s="27">
        <f>SUMIFS(I:I, D:D, ExternalData!$D1014, E:E, ExternalData!$E1014, F:F, ExternalData!$F1014, G:G, "&lt;="&amp;ExternalData!$G1014)</f>
        <v>468615</v>
      </c>
      <c r="L1014" s="26">
        <f>ExternalData!$J1014 + SUMIFS(H:H, D:D, ExternalData!$D1014, E:E, ExternalData!$E1014, F:F, ExternalData!$F1014-1, G:G, "&gt;"&amp;ExternalData!$G1014)</f>
        <v>110348</v>
      </c>
      <c r="M1014" s="28">
        <f>ExternalData!$K1014 + SUMIFS(I:I, D:D, ExternalData!$D1014, E:E, ExternalData!$E1014, F:F, ExternalData!$F1014-1, G:G, "&gt;"&amp;ExternalData!$G1014)</f>
        <v>468615</v>
      </c>
    </row>
    <row r="1015" spans="1:13" x14ac:dyDescent="0.25">
      <c r="A1015" s="29" t="s">
        <v>9</v>
      </c>
      <c r="B1015" s="30" t="s">
        <v>24</v>
      </c>
      <c r="C1015" s="30" t="s">
        <v>11</v>
      </c>
      <c r="D1015" s="30" t="s">
        <v>25</v>
      </c>
      <c r="E1015" s="30" t="s">
        <v>14</v>
      </c>
      <c r="F1015" s="30">
        <v>2018</v>
      </c>
      <c r="G1015" s="30">
        <v>6</v>
      </c>
      <c r="H1015" s="30">
        <v>27132</v>
      </c>
      <c r="I1015" s="31">
        <v>119245</v>
      </c>
      <c r="J1015" s="31">
        <f>SUMIFS(H:H, D:D, ExternalData!$D1015, E:E, ExternalData!$E1015, F:F, ExternalData!$F1015, G:G, "&lt;="&amp;ExternalData!$G1015)</f>
        <v>137480</v>
      </c>
      <c r="K1015" s="32">
        <f>SUMIFS(I:I, D:D, ExternalData!$D1015, E:E, ExternalData!$E1015, F:F, ExternalData!$F1015, G:G, "&lt;="&amp;ExternalData!$G1015)</f>
        <v>587860</v>
      </c>
      <c r="L1015" s="31">
        <f>ExternalData!$J1015 + SUMIFS(H:H, D:D, ExternalData!$D1015, E:E, ExternalData!$E1015, F:F, ExternalData!$F1015-1, G:G, "&gt;"&amp;ExternalData!$G1015)</f>
        <v>137480</v>
      </c>
      <c r="M1015" s="33">
        <f>ExternalData!$K1015 + SUMIFS(I:I, D:D, ExternalData!$D1015, E:E, ExternalData!$E1015, F:F, ExternalData!$F1015-1, G:G, "&gt;"&amp;ExternalData!$G1015)</f>
        <v>587860</v>
      </c>
    </row>
    <row r="1016" spans="1:13" x14ac:dyDescent="0.25">
      <c r="A1016" s="24" t="s">
        <v>9</v>
      </c>
      <c r="B1016" s="25" t="s">
        <v>24</v>
      </c>
      <c r="C1016" s="25" t="s">
        <v>11</v>
      </c>
      <c r="D1016" s="25" t="s">
        <v>25</v>
      </c>
      <c r="E1016" s="25" t="s">
        <v>14</v>
      </c>
      <c r="F1016" s="25">
        <v>2018</v>
      </c>
      <c r="G1016" s="25">
        <v>7</v>
      </c>
      <c r="H1016" s="25">
        <v>25697</v>
      </c>
      <c r="I1016" s="26">
        <v>112000</v>
      </c>
      <c r="J1016" s="26">
        <f>SUMIFS(H:H, D:D, ExternalData!$D1016, E:E, ExternalData!$E1016, F:F, ExternalData!$F1016, G:G, "&lt;="&amp;ExternalData!$G1016)</f>
        <v>163177</v>
      </c>
      <c r="K1016" s="27">
        <f>SUMIFS(I:I, D:D, ExternalData!$D1016, E:E, ExternalData!$E1016, F:F, ExternalData!$F1016, G:G, "&lt;="&amp;ExternalData!$G1016)</f>
        <v>699860</v>
      </c>
      <c r="L1016" s="26">
        <f>ExternalData!$J1016 + SUMIFS(H:H, D:D, ExternalData!$D1016, E:E, ExternalData!$E1016, F:F, ExternalData!$F1016-1, G:G, "&gt;"&amp;ExternalData!$G1016)</f>
        <v>163177</v>
      </c>
      <c r="M1016" s="28">
        <f>ExternalData!$K1016 + SUMIFS(I:I, D:D, ExternalData!$D1016, E:E, ExternalData!$E1016, F:F, ExternalData!$F1016-1, G:G, "&gt;"&amp;ExternalData!$G1016)</f>
        <v>699860</v>
      </c>
    </row>
    <row r="1017" spans="1:13" x14ac:dyDescent="0.25">
      <c r="A1017" s="29" t="s">
        <v>9</v>
      </c>
      <c r="B1017" s="30" t="s">
        <v>24</v>
      </c>
      <c r="C1017" s="30" t="s">
        <v>11</v>
      </c>
      <c r="D1017" s="30" t="s">
        <v>25</v>
      </c>
      <c r="E1017" s="30" t="s">
        <v>14</v>
      </c>
      <c r="F1017" s="30">
        <v>2018</v>
      </c>
      <c r="G1017" s="30">
        <v>8</v>
      </c>
      <c r="H1017" s="30">
        <v>23639</v>
      </c>
      <c r="I1017" s="31">
        <v>106498</v>
      </c>
      <c r="J1017" s="31">
        <f>SUMIFS(H:H, D:D, ExternalData!$D1017, E:E, ExternalData!$E1017, F:F, ExternalData!$F1017, G:G, "&lt;="&amp;ExternalData!$G1017)</f>
        <v>186816</v>
      </c>
      <c r="K1017" s="32">
        <f>SUMIFS(I:I, D:D, ExternalData!$D1017, E:E, ExternalData!$E1017, F:F, ExternalData!$F1017, G:G, "&lt;="&amp;ExternalData!$G1017)</f>
        <v>806358</v>
      </c>
      <c r="L1017" s="31">
        <f>ExternalData!$J1017 + SUMIFS(H:H, D:D, ExternalData!$D1017, E:E, ExternalData!$E1017, F:F, ExternalData!$F1017-1, G:G, "&gt;"&amp;ExternalData!$G1017)</f>
        <v>186816</v>
      </c>
      <c r="M1017" s="33">
        <f>ExternalData!$K1017 + SUMIFS(I:I, D:D, ExternalData!$D1017, E:E, ExternalData!$E1017, F:F, ExternalData!$F1017-1, G:G, "&gt;"&amp;ExternalData!$G1017)</f>
        <v>806358</v>
      </c>
    </row>
    <row r="1018" spans="1:13" x14ac:dyDescent="0.25">
      <c r="A1018" s="24" t="s">
        <v>9</v>
      </c>
      <c r="B1018" s="25" t="s">
        <v>24</v>
      </c>
      <c r="C1018" s="25" t="s">
        <v>11</v>
      </c>
      <c r="D1018" s="25" t="s">
        <v>25</v>
      </c>
      <c r="E1018" s="25" t="s">
        <v>14</v>
      </c>
      <c r="F1018" s="25">
        <v>2018</v>
      </c>
      <c r="G1018" s="25">
        <v>9</v>
      </c>
      <c r="H1018" s="25">
        <v>18494</v>
      </c>
      <c r="I1018" s="26">
        <v>94934</v>
      </c>
      <c r="J1018" s="26">
        <f>SUMIFS(H:H, D:D, ExternalData!$D1018, E:E, ExternalData!$E1018, F:F, ExternalData!$F1018, G:G, "&lt;="&amp;ExternalData!$G1018)</f>
        <v>205310</v>
      </c>
      <c r="K1018" s="27">
        <f>SUMIFS(I:I, D:D, ExternalData!$D1018, E:E, ExternalData!$E1018, F:F, ExternalData!$F1018, G:G, "&lt;="&amp;ExternalData!$G1018)</f>
        <v>901292</v>
      </c>
      <c r="L1018" s="26">
        <f>ExternalData!$J1018 + SUMIFS(H:H, D:D, ExternalData!$D1018, E:E, ExternalData!$E1018, F:F, ExternalData!$F1018-1, G:G, "&gt;"&amp;ExternalData!$G1018)</f>
        <v>205310</v>
      </c>
      <c r="M1018" s="28">
        <f>ExternalData!$K1018 + SUMIFS(I:I, D:D, ExternalData!$D1018, E:E, ExternalData!$E1018, F:F, ExternalData!$F1018-1, G:G, "&gt;"&amp;ExternalData!$G1018)</f>
        <v>901292</v>
      </c>
    </row>
    <row r="1019" spans="1:13" x14ac:dyDescent="0.25">
      <c r="A1019" s="29" t="s">
        <v>9</v>
      </c>
      <c r="B1019" s="30" t="s">
        <v>24</v>
      </c>
      <c r="C1019" s="30" t="s">
        <v>11</v>
      </c>
      <c r="D1019" s="30" t="s">
        <v>25</v>
      </c>
      <c r="E1019" s="30" t="s">
        <v>14</v>
      </c>
      <c r="F1019" s="30">
        <v>2018</v>
      </c>
      <c r="G1019" s="30">
        <v>10</v>
      </c>
      <c r="H1019" s="30">
        <v>23212</v>
      </c>
      <c r="I1019" s="31">
        <v>130767</v>
      </c>
      <c r="J1019" s="31">
        <f>SUMIFS(H:H, D:D, ExternalData!$D1019, E:E, ExternalData!$E1019, F:F, ExternalData!$F1019, G:G, "&lt;="&amp;ExternalData!$G1019)</f>
        <v>228522</v>
      </c>
      <c r="K1019" s="32">
        <f>SUMIFS(I:I, D:D, ExternalData!$D1019, E:E, ExternalData!$E1019, F:F, ExternalData!$F1019, G:G, "&lt;="&amp;ExternalData!$G1019)</f>
        <v>1032059</v>
      </c>
      <c r="L1019" s="31">
        <f>ExternalData!$J1019 + SUMIFS(H:H, D:D, ExternalData!$D1019, E:E, ExternalData!$E1019, F:F, ExternalData!$F1019-1, G:G, "&gt;"&amp;ExternalData!$G1019)</f>
        <v>228522</v>
      </c>
      <c r="M1019" s="33">
        <f>ExternalData!$K1019 + SUMIFS(I:I, D:D, ExternalData!$D1019, E:E, ExternalData!$E1019, F:F, ExternalData!$F1019-1, G:G, "&gt;"&amp;ExternalData!$G1019)</f>
        <v>1032059</v>
      </c>
    </row>
    <row r="1020" spans="1:13" x14ac:dyDescent="0.25">
      <c r="A1020" s="24" t="s">
        <v>9</v>
      </c>
      <c r="B1020" s="25" t="s">
        <v>24</v>
      </c>
      <c r="C1020" s="25" t="s">
        <v>11</v>
      </c>
      <c r="D1020" s="25" t="s">
        <v>25</v>
      </c>
      <c r="E1020" s="25" t="s">
        <v>14</v>
      </c>
      <c r="F1020" s="25">
        <v>2018</v>
      </c>
      <c r="G1020" s="25">
        <v>11</v>
      </c>
      <c r="H1020" s="25">
        <v>16107</v>
      </c>
      <c r="I1020" s="26">
        <v>91609</v>
      </c>
      <c r="J1020" s="26">
        <f>SUMIFS(H:H, D:D, ExternalData!$D1020, E:E, ExternalData!$E1020, F:F, ExternalData!$F1020, G:G, "&lt;="&amp;ExternalData!$G1020)</f>
        <v>244629</v>
      </c>
      <c r="K1020" s="27">
        <f>SUMIFS(I:I, D:D, ExternalData!$D1020, E:E, ExternalData!$E1020, F:F, ExternalData!$F1020, G:G, "&lt;="&amp;ExternalData!$G1020)</f>
        <v>1123668</v>
      </c>
      <c r="L1020" s="26">
        <f>ExternalData!$J1020 + SUMIFS(H:H, D:D, ExternalData!$D1020, E:E, ExternalData!$E1020, F:F, ExternalData!$F1020-1, G:G, "&gt;"&amp;ExternalData!$G1020)</f>
        <v>244629</v>
      </c>
      <c r="M1020" s="28">
        <f>ExternalData!$K1020 + SUMIFS(I:I, D:D, ExternalData!$D1020, E:E, ExternalData!$E1020, F:F, ExternalData!$F1020-1, G:G, "&gt;"&amp;ExternalData!$G1020)</f>
        <v>1123668</v>
      </c>
    </row>
    <row r="1021" spans="1:13" x14ac:dyDescent="0.25">
      <c r="A1021" s="29" t="s">
        <v>9</v>
      </c>
      <c r="B1021" s="30" t="s">
        <v>24</v>
      </c>
      <c r="C1021" s="30" t="s">
        <v>11</v>
      </c>
      <c r="D1021" s="30" t="s">
        <v>25</v>
      </c>
      <c r="E1021" s="30" t="s">
        <v>14</v>
      </c>
      <c r="F1021" s="30">
        <v>2018</v>
      </c>
      <c r="G1021" s="30">
        <v>12</v>
      </c>
      <c r="H1021" s="30">
        <v>13944</v>
      </c>
      <c r="I1021" s="31">
        <v>81018</v>
      </c>
      <c r="J1021" s="31">
        <f>SUMIFS(H:H, D:D, ExternalData!$D1021, E:E, ExternalData!$E1021, F:F, ExternalData!$F1021, G:G, "&lt;="&amp;ExternalData!$G1021)</f>
        <v>258573</v>
      </c>
      <c r="K1021" s="32">
        <f>SUMIFS(I:I, D:D, ExternalData!$D1021, E:E, ExternalData!$E1021, F:F, ExternalData!$F1021, G:G, "&lt;="&amp;ExternalData!$G1021)</f>
        <v>1204686</v>
      </c>
      <c r="L1021" s="31">
        <f>ExternalData!$J1021 + SUMIFS(H:H, D:D, ExternalData!$D1021, E:E, ExternalData!$E1021, F:F, ExternalData!$F1021-1, G:G, "&gt;"&amp;ExternalData!$G1021)</f>
        <v>258573</v>
      </c>
      <c r="M1021" s="33">
        <f>ExternalData!$K1021 + SUMIFS(I:I, D:D, ExternalData!$D1021, E:E, ExternalData!$E1021, F:F, ExternalData!$F1021-1, G:G, "&gt;"&amp;ExternalData!$G1021)</f>
        <v>1204686</v>
      </c>
    </row>
    <row r="1022" spans="1:13" x14ac:dyDescent="0.25">
      <c r="A1022" s="24" t="s">
        <v>9</v>
      </c>
      <c r="B1022" s="25" t="s">
        <v>24</v>
      </c>
      <c r="C1022" s="25" t="s">
        <v>11</v>
      </c>
      <c r="D1022" s="25" t="s">
        <v>25</v>
      </c>
      <c r="E1022" s="25" t="s">
        <v>14</v>
      </c>
      <c r="F1022" s="25">
        <v>2019</v>
      </c>
      <c r="G1022" s="25">
        <v>1</v>
      </c>
      <c r="H1022" s="25">
        <v>12670</v>
      </c>
      <c r="I1022" s="26">
        <v>76909</v>
      </c>
      <c r="J1022" s="26">
        <f>SUMIFS(H:H, D:D, ExternalData!$D1022, E:E, ExternalData!$E1022, F:F, ExternalData!$F1022, G:G, "&lt;="&amp;ExternalData!$G1022)</f>
        <v>12670</v>
      </c>
      <c r="K1022" s="27">
        <f>SUMIFS(I:I, D:D, ExternalData!$D1022, E:E, ExternalData!$E1022, F:F, ExternalData!$F1022, G:G, "&lt;="&amp;ExternalData!$G1022)</f>
        <v>76909</v>
      </c>
      <c r="L1022" s="26">
        <f>ExternalData!$J1022 + SUMIFS(H:H, D:D, ExternalData!$D1022, E:E, ExternalData!$E1022, F:F, ExternalData!$F1022-1, G:G, "&gt;"&amp;ExternalData!$G1022)</f>
        <v>251454</v>
      </c>
      <c r="M1022" s="28">
        <f>ExternalData!$K1022 + SUMIFS(I:I, D:D, ExternalData!$D1022, E:E, ExternalData!$E1022, F:F, ExternalData!$F1022-1, G:G, "&gt;"&amp;ExternalData!$G1022)</f>
        <v>1199485</v>
      </c>
    </row>
    <row r="1023" spans="1:13" x14ac:dyDescent="0.25">
      <c r="A1023" s="29" t="s">
        <v>9</v>
      </c>
      <c r="B1023" s="30" t="s">
        <v>24</v>
      </c>
      <c r="C1023" s="30" t="s">
        <v>11</v>
      </c>
      <c r="D1023" s="30" t="s">
        <v>25</v>
      </c>
      <c r="E1023" s="30" t="s">
        <v>14</v>
      </c>
      <c r="F1023" s="30">
        <v>2019</v>
      </c>
      <c r="G1023" s="30">
        <v>2</v>
      </c>
      <c r="H1023" s="30">
        <v>12278</v>
      </c>
      <c r="I1023" s="31">
        <v>73906</v>
      </c>
      <c r="J1023" s="31">
        <f>SUMIFS(H:H, D:D, ExternalData!$D1023, E:E, ExternalData!$E1023, F:F, ExternalData!$F1023, G:G, "&lt;="&amp;ExternalData!$G1023)</f>
        <v>24948</v>
      </c>
      <c r="K1023" s="32">
        <f>SUMIFS(I:I, D:D, ExternalData!$D1023, E:E, ExternalData!$E1023, F:F, ExternalData!$F1023, G:G, "&lt;="&amp;ExternalData!$G1023)</f>
        <v>150815</v>
      </c>
      <c r="L1023" s="31">
        <f>ExternalData!$J1023 + SUMIFS(H:H, D:D, ExternalData!$D1023, E:E, ExternalData!$E1023, F:F, ExternalData!$F1023-1, G:G, "&gt;"&amp;ExternalData!$G1023)</f>
        <v>243740</v>
      </c>
      <c r="M1023" s="33">
        <f>ExternalData!$K1023 + SUMIFS(I:I, D:D, ExternalData!$D1023, E:E, ExternalData!$E1023, F:F, ExternalData!$F1023-1, G:G, "&gt;"&amp;ExternalData!$G1023)</f>
        <v>1191890</v>
      </c>
    </row>
    <row r="1024" spans="1:13" x14ac:dyDescent="0.25">
      <c r="A1024" s="24" t="s">
        <v>9</v>
      </c>
      <c r="B1024" s="25" t="s">
        <v>24</v>
      </c>
      <c r="C1024" s="25" t="s">
        <v>11</v>
      </c>
      <c r="D1024" s="25" t="s">
        <v>25</v>
      </c>
      <c r="E1024" s="25" t="s">
        <v>14</v>
      </c>
      <c r="F1024" s="25">
        <v>2019</v>
      </c>
      <c r="G1024" s="25">
        <v>3</v>
      </c>
      <c r="H1024" s="25">
        <v>13076</v>
      </c>
      <c r="I1024" s="26">
        <v>80353</v>
      </c>
      <c r="J1024" s="26">
        <f>SUMIFS(H:H, D:D, ExternalData!$D1024, E:E, ExternalData!$E1024, F:F, ExternalData!$F1024, G:G, "&lt;="&amp;ExternalData!$G1024)</f>
        <v>38024</v>
      </c>
      <c r="K1024" s="27">
        <f>SUMIFS(I:I, D:D, ExternalData!$D1024, E:E, ExternalData!$E1024, F:F, ExternalData!$F1024, G:G, "&lt;="&amp;ExternalData!$G1024)</f>
        <v>231168</v>
      </c>
      <c r="L1024" s="26">
        <f>ExternalData!$J1024 + SUMIFS(H:H, D:D, ExternalData!$D1024, E:E, ExternalData!$E1024, F:F, ExternalData!$F1024-1, G:G, "&gt;"&amp;ExternalData!$G1024)</f>
        <v>233429</v>
      </c>
      <c r="M1024" s="28">
        <f>ExternalData!$K1024 + SUMIFS(I:I, D:D, ExternalData!$D1024, E:E, ExternalData!$E1024, F:F, ExternalData!$F1024-1, G:G, "&gt;"&amp;ExternalData!$G1024)</f>
        <v>1173004</v>
      </c>
    </row>
    <row r="1025" spans="1:13" x14ac:dyDescent="0.25">
      <c r="A1025" s="29" t="s">
        <v>9</v>
      </c>
      <c r="B1025" s="30" t="s">
        <v>24</v>
      </c>
      <c r="C1025" s="30" t="s">
        <v>11</v>
      </c>
      <c r="D1025" s="30" t="s">
        <v>25</v>
      </c>
      <c r="E1025" s="30" t="s">
        <v>14</v>
      </c>
      <c r="F1025" s="30">
        <v>2019</v>
      </c>
      <c r="G1025" s="30">
        <v>4</v>
      </c>
      <c r="H1025" s="30">
        <v>12222</v>
      </c>
      <c r="I1025" s="31">
        <v>75824</v>
      </c>
      <c r="J1025" s="31">
        <f>SUMIFS(H:H, D:D, ExternalData!$D1025, E:E, ExternalData!$E1025, F:F, ExternalData!$F1025, G:G, "&lt;="&amp;ExternalData!$G1025)</f>
        <v>50246</v>
      </c>
      <c r="K1025" s="32">
        <f>SUMIFS(I:I, D:D, ExternalData!$D1025, E:E, ExternalData!$E1025, F:F, ExternalData!$F1025, G:G, "&lt;="&amp;ExternalData!$G1025)</f>
        <v>306992</v>
      </c>
      <c r="L1025" s="31">
        <f>ExternalData!$J1025 + SUMIFS(H:H, D:D, ExternalData!$D1025, E:E, ExternalData!$E1025, F:F, ExternalData!$F1025-1, G:G, "&gt;"&amp;ExternalData!$G1025)</f>
        <v>223398</v>
      </c>
      <c r="M1025" s="33">
        <f>ExternalData!$K1025 + SUMIFS(I:I, D:D, ExternalData!$D1025, E:E, ExternalData!$E1025, F:F, ExternalData!$F1025-1, G:G, "&gt;"&amp;ExternalData!$G1025)</f>
        <v>1151367</v>
      </c>
    </row>
    <row r="1026" spans="1:13" x14ac:dyDescent="0.25">
      <c r="A1026" s="24" t="s">
        <v>9</v>
      </c>
      <c r="B1026" s="25" t="s">
        <v>24</v>
      </c>
      <c r="C1026" s="25" t="s">
        <v>11</v>
      </c>
      <c r="D1026" s="25" t="s">
        <v>25</v>
      </c>
      <c r="E1026" s="25" t="s">
        <v>14</v>
      </c>
      <c r="F1026" s="25">
        <v>2019</v>
      </c>
      <c r="G1026" s="25">
        <v>5</v>
      </c>
      <c r="H1026" s="25">
        <v>15554</v>
      </c>
      <c r="I1026" s="26">
        <v>99260</v>
      </c>
      <c r="J1026" s="26">
        <f>SUMIFS(H:H, D:D, ExternalData!$D1026, E:E, ExternalData!$E1026, F:F, ExternalData!$F1026, G:G, "&lt;="&amp;ExternalData!$G1026)</f>
        <v>65800</v>
      </c>
      <c r="K1026" s="27">
        <f>SUMIFS(I:I, D:D, ExternalData!$D1026, E:E, ExternalData!$E1026, F:F, ExternalData!$F1026, G:G, "&lt;="&amp;ExternalData!$G1026)</f>
        <v>406252</v>
      </c>
      <c r="L1026" s="26">
        <f>ExternalData!$J1026 + SUMIFS(H:H, D:D, ExternalData!$D1026, E:E, ExternalData!$E1026, F:F, ExternalData!$F1026-1, G:G, "&gt;"&amp;ExternalData!$G1026)</f>
        <v>214025</v>
      </c>
      <c r="M1026" s="28">
        <f>ExternalData!$K1026 + SUMIFS(I:I, D:D, ExternalData!$D1026, E:E, ExternalData!$E1026, F:F, ExternalData!$F1026-1, G:G, "&gt;"&amp;ExternalData!$G1026)</f>
        <v>1142323</v>
      </c>
    </row>
    <row r="1027" spans="1:13" x14ac:dyDescent="0.25">
      <c r="A1027" s="29" t="s">
        <v>9</v>
      </c>
      <c r="B1027" s="30" t="s">
        <v>24</v>
      </c>
      <c r="C1027" s="30" t="s">
        <v>11</v>
      </c>
      <c r="D1027" s="30" t="s">
        <v>25</v>
      </c>
      <c r="E1027" s="30" t="s">
        <v>14</v>
      </c>
      <c r="F1027" s="30">
        <v>2019</v>
      </c>
      <c r="G1027" s="30">
        <v>6</v>
      </c>
      <c r="H1027" s="30">
        <v>12558</v>
      </c>
      <c r="I1027" s="31">
        <v>79499</v>
      </c>
      <c r="J1027" s="31">
        <f>SUMIFS(H:H, D:D, ExternalData!$D1027, E:E, ExternalData!$E1027, F:F, ExternalData!$F1027, G:G, "&lt;="&amp;ExternalData!$G1027)</f>
        <v>78358</v>
      </c>
      <c r="K1027" s="32">
        <f>SUMIFS(I:I, D:D, ExternalData!$D1027, E:E, ExternalData!$E1027, F:F, ExternalData!$F1027, G:G, "&lt;="&amp;ExternalData!$G1027)</f>
        <v>485751</v>
      </c>
      <c r="L1027" s="31">
        <f>ExternalData!$J1027 + SUMIFS(H:H, D:D, ExternalData!$D1027, E:E, ExternalData!$E1027, F:F, ExternalData!$F1027-1, G:G, "&gt;"&amp;ExternalData!$G1027)</f>
        <v>199451</v>
      </c>
      <c r="M1027" s="33">
        <f>ExternalData!$K1027 + SUMIFS(I:I, D:D, ExternalData!$D1027, E:E, ExternalData!$E1027, F:F, ExternalData!$F1027-1, G:G, "&gt;"&amp;ExternalData!$G1027)</f>
        <v>1102577</v>
      </c>
    </row>
    <row r="1028" spans="1:13" x14ac:dyDescent="0.25">
      <c r="A1028" s="24" t="s">
        <v>9</v>
      </c>
      <c r="B1028" s="25" t="s">
        <v>24</v>
      </c>
      <c r="C1028" s="25" t="s">
        <v>11</v>
      </c>
      <c r="D1028" s="25" t="s">
        <v>25</v>
      </c>
      <c r="E1028" s="25" t="s">
        <v>14</v>
      </c>
      <c r="F1028" s="25">
        <v>2019</v>
      </c>
      <c r="G1028" s="25">
        <v>7</v>
      </c>
      <c r="H1028" s="25">
        <v>16667</v>
      </c>
      <c r="I1028" s="26">
        <v>101514</v>
      </c>
      <c r="J1028" s="26">
        <f>SUMIFS(H:H, D:D, ExternalData!$D1028, E:E, ExternalData!$E1028, F:F, ExternalData!$F1028, G:G, "&lt;="&amp;ExternalData!$G1028)</f>
        <v>95025</v>
      </c>
      <c r="K1028" s="27">
        <f>SUMIFS(I:I, D:D, ExternalData!$D1028, E:E, ExternalData!$E1028, F:F, ExternalData!$F1028, G:G, "&lt;="&amp;ExternalData!$G1028)</f>
        <v>587265</v>
      </c>
      <c r="L1028" s="26">
        <f>ExternalData!$J1028 + SUMIFS(H:H, D:D, ExternalData!$D1028, E:E, ExternalData!$E1028, F:F, ExternalData!$F1028-1, G:G, "&gt;"&amp;ExternalData!$G1028)</f>
        <v>190421</v>
      </c>
      <c r="M1028" s="28">
        <f>ExternalData!$K1028 + SUMIFS(I:I, D:D, ExternalData!$D1028, E:E, ExternalData!$E1028, F:F, ExternalData!$F1028-1, G:G, "&gt;"&amp;ExternalData!$G1028)</f>
        <v>1092091</v>
      </c>
    </row>
    <row r="1029" spans="1:13" x14ac:dyDescent="0.25">
      <c r="A1029" s="29" t="s">
        <v>9</v>
      </c>
      <c r="B1029" s="30" t="s">
        <v>24</v>
      </c>
      <c r="C1029" s="30" t="s">
        <v>11</v>
      </c>
      <c r="D1029" s="30" t="s">
        <v>25</v>
      </c>
      <c r="E1029" s="30" t="s">
        <v>14</v>
      </c>
      <c r="F1029" s="30">
        <v>2019</v>
      </c>
      <c r="G1029" s="30">
        <v>8</v>
      </c>
      <c r="H1029" s="30">
        <v>16191</v>
      </c>
      <c r="I1029" s="31">
        <v>97818</v>
      </c>
      <c r="J1029" s="31">
        <f>SUMIFS(H:H, D:D, ExternalData!$D1029, E:E, ExternalData!$E1029, F:F, ExternalData!$F1029, G:G, "&lt;="&amp;ExternalData!$G1029)</f>
        <v>111216</v>
      </c>
      <c r="K1029" s="32">
        <f>SUMIFS(I:I, D:D, ExternalData!$D1029, E:E, ExternalData!$E1029, F:F, ExternalData!$F1029, G:G, "&lt;="&amp;ExternalData!$G1029)</f>
        <v>685083</v>
      </c>
      <c r="L1029" s="31">
        <f>ExternalData!$J1029 + SUMIFS(H:H, D:D, ExternalData!$D1029, E:E, ExternalData!$E1029, F:F, ExternalData!$F1029-1, G:G, "&gt;"&amp;ExternalData!$G1029)</f>
        <v>182973</v>
      </c>
      <c r="M1029" s="33">
        <f>ExternalData!$K1029 + SUMIFS(I:I, D:D, ExternalData!$D1029, E:E, ExternalData!$E1029, F:F, ExternalData!$F1029-1, G:G, "&gt;"&amp;ExternalData!$G1029)</f>
        <v>1083411</v>
      </c>
    </row>
    <row r="1030" spans="1:13" x14ac:dyDescent="0.25">
      <c r="A1030" s="24" t="s">
        <v>9</v>
      </c>
      <c r="B1030" s="25" t="s">
        <v>24</v>
      </c>
      <c r="C1030" s="25" t="s">
        <v>11</v>
      </c>
      <c r="D1030" s="25" t="s">
        <v>25</v>
      </c>
      <c r="E1030" s="25" t="s">
        <v>14</v>
      </c>
      <c r="F1030" s="25">
        <v>2019</v>
      </c>
      <c r="G1030" s="25">
        <v>9</v>
      </c>
      <c r="H1030" s="25">
        <v>17108</v>
      </c>
      <c r="I1030" s="26">
        <v>105140</v>
      </c>
      <c r="J1030" s="26">
        <f>SUMIFS(H:H, D:D, ExternalData!$D1030, E:E, ExternalData!$E1030, F:F, ExternalData!$F1030, G:G, "&lt;="&amp;ExternalData!$G1030)</f>
        <v>128324</v>
      </c>
      <c r="K1030" s="27">
        <f>SUMIFS(I:I, D:D, ExternalData!$D1030, E:E, ExternalData!$E1030, F:F, ExternalData!$F1030, G:G, "&lt;="&amp;ExternalData!$G1030)</f>
        <v>790223</v>
      </c>
      <c r="L1030" s="26">
        <f>ExternalData!$J1030 + SUMIFS(H:H, D:D, ExternalData!$D1030, E:E, ExternalData!$E1030, F:F, ExternalData!$F1030-1, G:G, "&gt;"&amp;ExternalData!$G1030)</f>
        <v>181587</v>
      </c>
      <c r="M1030" s="28">
        <f>ExternalData!$K1030 + SUMIFS(I:I, D:D, ExternalData!$D1030, E:E, ExternalData!$E1030, F:F, ExternalData!$F1030-1, G:G, "&gt;"&amp;ExternalData!$G1030)</f>
        <v>1093617</v>
      </c>
    </row>
    <row r="1031" spans="1:13" x14ac:dyDescent="0.25">
      <c r="A1031" s="29" t="s">
        <v>9</v>
      </c>
      <c r="B1031" s="30" t="s">
        <v>24</v>
      </c>
      <c r="C1031" s="30" t="s">
        <v>11</v>
      </c>
      <c r="D1031" s="30" t="s">
        <v>25</v>
      </c>
      <c r="E1031" s="30" t="s">
        <v>14</v>
      </c>
      <c r="F1031" s="30">
        <v>2019</v>
      </c>
      <c r="G1031" s="30">
        <v>10</v>
      </c>
      <c r="H1031" s="30">
        <v>16401</v>
      </c>
      <c r="I1031" s="31">
        <v>101990</v>
      </c>
      <c r="J1031" s="31">
        <f>SUMIFS(H:H, D:D, ExternalData!$D1031, E:E, ExternalData!$E1031, F:F, ExternalData!$F1031, G:G, "&lt;="&amp;ExternalData!$G1031)</f>
        <v>144725</v>
      </c>
      <c r="K1031" s="32">
        <f>SUMIFS(I:I, D:D, ExternalData!$D1031, E:E, ExternalData!$E1031, F:F, ExternalData!$F1031, G:G, "&lt;="&amp;ExternalData!$G1031)</f>
        <v>892213</v>
      </c>
      <c r="L1031" s="31">
        <f>ExternalData!$J1031 + SUMIFS(H:H, D:D, ExternalData!$D1031, E:E, ExternalData!$E1031, F:F, ExternalData!$F1031-1, G:G, "&gt;"&amp;ExternalData!$G1031)</f>
        <v>174776</v>
      </c>
      <c r="M1031" s="33">
        <f>ExternalData!$K1031 + SUMIFS(I:I, D:D, ExternalData!$D1031, E:E, ExternalData!$E1031, F:F, ExternalData!$F1031-1, G:G, "&gt;"&amp;ExternalData!$G1031)</f>
        <v>1064840</v>
      </c>
    </row>
    <row r="1032" spans="1:13" x14ac:dyDescent="0.25">
      <c r="A1032" s="24" t="s">
        <v>9</v>
      </c>
      <c r="B1032" s="25" t="s">
        <v>24</v>
      </c>
      <c r="C1032" s="25" t="s">
        <v>11</v>
      </c>
      <c r="D1032" s="25" t="s">
        <v>25</v>
      </c>
      <c r="E1032" s="25" t="s">
        <v>14</v>
      </c>
      <c r="F1032" s="25">
        <v>2019</v>
      </c>
      <c r="G1032" s="25">
        <v>11</v>
      </c>
      <c r="H1032" s="25">
        <v>16653</v>
      </c>
      <c r="I1032" s="26">
        <v>103075</v>
      </c>
      <c r="J1032" s="26">
        <f>SUMIFS(H:H, D:D, ExternalData!$D1032, E:E, ExternalData!$E1032, F:F, ExternalData!$F1032, G:G, "&lt;="&amp;ExternalData!$G1032)</f>
        <v>161378</v>
      </c>
      <c r="K1032" s="27">
        <f>SUMIFS(I:I, D:D, ExternalData!$D1032, E:E, ExternalData!$E1032, F:F, ExternalData!$F1032, G:G, "&lt;="&amp;ExternalData!$G1032)</f>
        <v>995288</v>
      </c>
      <c r="L1032" s="26">
        <f>ExternalData!$J1032 + SUMIFS(H:H, D:D, ExternalData!$D1032, E:E, ExternalData!$E1032, F:F, ExternalData!$F1032-1, G:G, "&gt;"&amp;ExternalData!$G1032)</f>
        <v>175322</v>
      </c>
      <c r="M1032" s="28">
        <f>ExternalData!$K1032 + SUMIFS(I:I, D:D, ExternalData!$D1032, E:E, ExternalData!$E1032, F:F, ExternalData!$F1032-1, G:G, "&gt;"&amp;ExternalData!$G1032)</f>
        <v>1076306</v>
      </c>
    </row>
    <row r="1033" spans="1:13" x14ac:dyDescent="0.25">
      <c r="A1033" s="29" t="s">
        <v>9</v>
      </c>
      <c r="B1033" s="30" t="s">
        <v>24</v>
      </c>
      <c r="C1033" s="30" t="s">
        <v>11</v>
      </c>
      <c r="D1033" s="30" t="s">
        <v>25</v>
      </c>
      <c r="E1033" s="30" t="s">
        <v>14</v>
      </c>
      <c r="F1033" s="30">
        <v>2019</v>
      </c>
      <c r="G1033" s="30">
        <v>12</v>
      </c>
      <c r="H1033" s="30">
        <v>16198</v>
      </c>
      <c r="I1033" s="31">
        <v>100772</v>
      </c>
      <c r="J1033" s="31">
        <f>SUMIFS(H:H, D:D, ExternalData!$D1033, E:E, ExternalData!$E1033, F:F, ExternalData!$F1033, G:G, "&lt;="&amp;ExternalData!$G1033)</f>
        <v>177576</v>
      </c>
      <c r="K1033" s="32">
        <f>SUMIFS(I:I, D:D, ExternalData!$D1033, E:E, ExternalData!$E1033, F:F, ExternalData!$F1033, G:G, "&lt;="&amp;ExternalData!$G1033)</f>
        <v>1096060</v>
      </c>
      <c r="L1033" s="31">
        <f>ExternalData!$J1033 + SUMIFS(H:H, D:D, ExternalData!$D1033, E:E, ExternalData!$E1033, F:F, ExternalData!$F1033-1, G:G, "&gt;"&amp;ExternalData!$G1033)</f>
        <v>177576</v>
      </c>
      <c r="M1033" s="33">
        <f>ExternalData!$K1033 + SUMIFS(I:I, D:D, ExternalData!$D1033, E:E, ExternalData!$E1033, F:F, ExternalData!$F1033-1, G:G, "&gt;"&amp;ExternalData!$G1033)</f>
        <v>1096060</v>
      </c>
    </row>
    <row r="1034" spans="1:13" x14ac:dyDescent="0.25">
      <c r="A1034" s="24" t="s">
        <v>9</v>
      </c>
      <c r="B1034" s="25" t="s">
        <v>24</v>
      </c>
      <c r="C1034" s="25" t="s">
        <v>11</v>
      </c>
      <c r="D1034" s="25" t="s">
        <v>25</v>
      </c>
      <c r="E1034" s="25" t="s">
        <v>14</v>
      </c>
      <c r="F1034" s="25">
        <v>2020</v>
      </c>
      <c r="G1034" s="25">
        <v>1</v>
      </c>
      <c r="H1034" s="25">
        <v>18158</v>
      </c>
      <c r="I1034" s="26">
        <v>113344</v>
      </c>
      <c r="J1034" s="26">
        <f>SUMIFS(H:H, D:D, ExternalData!$D1034, E:E, ExternalData!$E1034, F:F, ExternalData!$F1034, G:G, "&lt;="&amp;ExternalData!$G1034)</f>
        <v>18158</v>
      </c>
      <c r="K1034" s="27">
        <f>SUMIFS(I:I, D:D, ExternalData!$D1034, E:E, ExternalData!$E1034, F:F, ExternalData!$F1034, G:G, "&lt;="&amp;ExternalData!$G1034)</f>
        <v>113344</v>
      </c>
      <c r="L1034" s="26">
        <f>ExternalData!$J1034 + SUMIFS(H:H, D:D, ExternalData!$D1034, E:E, ExternalData!$E1034, F:F, ExternalData!$F1034-1, G:G, "&gt;"&amp;ExternalData!$G1034)</f>
        <v>183064</v>
      </c>
      <c r="M1034" s="28">
        <f>ExternalData!$K1034 + SUMIFS(I:I, D:D, ExternalData!$D1034, E:E, ExternalData!$E1034, F:F, ExternalData!$F1034-1, G:G, "&gt;"&amp;ExternalData!$G1034)</f>
        <v>1132495</v>
      </c>
    </row>
    <row r="1035" spans="1:13" x14ac:dyDescent="0.25">
      <c r="A1035" s="29" t="s">
        <v>9</v>
      </c>
      <c r="B1035" s="30" t="s">
        <v>24</v>
      </c>
      <c r="C1035" s="30" t="s">
        <v>11</v>
      </c>
      <c r="D1035" s="30" t="s">
        <v>25</v>
      </c>
      <c r="E1035" s="30" t="s">
        <v>14</v>
      </c>
      <c r="F1035" s="30">
        <v>2020</v>
      </c>
      <c r="G1035" s="30">
        <v>2</v>
      </c>
      <c r="H1035" s="30">
        <v>16303</v>
      </c>
      <c r="I1035" s="31">
        <v>101101</v>
      </c>
      <c r="J1035" s="31">
        <f>SUMIFS(H:H, D:D, ExternalData!$D1035, E:E, ExternalData!$E1035, F:F, ExternalData!$F1035, G:G, "&lt;="&amp;ExternalData!$G1035)</f>
        <v>34461</v>
      </c>
      <c r="K1035" s="32">
        <f>SUMIFS(I:I, D:D, ExternalData!$D1035, E:E, ExternalData!$E1035, F:F, ExternalData!$F1035, G:G, "&lt;="&amp;ExternalData!$G1035)</f>
        <v>214445</v>
      </c>
      <c r="L1035" s="31">
        <f>ExternalData!$J1035 + SUMIFS(H:H, D:D, ExternalData!$D1035, E:E, ExternalData!$E1035, F:F, ExternalData!$F1035-1, G:G, "&gt;"&amp;ExternalData!$G1035)</f>
        <v>187089</v>
      </c>
      <c r="M1035" s="33">
        <f>ExternalData!$K1035 + SUMIFS(I:I, D:D, ExternalData!$D1035, E:E, ExternalData!$E1035, F:F, ExternalData!$F1035-1, G:G, "&gt;"&amp;ExternalData!$G1035)</f>
        <v>1159690</v>
      </c>
    </row>
    <row r="1036" spans="1:13" x14ac:dyDescent="0.25">
      <c r="A1036" s="24" t="s">
        <v>9</v>
      </c>
      <c r="B1036" s="25" t="s">
        <v>24</v>
      </c>
      <c r="C1036" s="25" t="s">
        <v>11</v>
      </c>
      <c r="D1036" s="25" t="s">
        <v>25</v>
      </c>
      <c r="E1036" s="25" t="s">
        <v>14</v>
      </c>
      <c r="F1036" s="25">
        <v>2020</v>
      </c>
      <c r="G1036" s="25">
        <v>3</v>
      </c>
      <c r="H1036" s="25">
        <v>21525</v>
      </c>
      <c r="I1036" s="26">
        <v>133007</v>
      </c>
      <c r="J1036" s="26">
        <f>SUMIFS(H:H, D:D, ExternalData!$D1036, E:E, ExternalData!$E1036, F:F, ExternalData!$F1036, G:G, "&lt;="&amp;ExternalData!$G1036)</f>
        <v>55986</v>
      </c>
      <c r="K1036" s="27">
        <f>SUMIFS(I:I, D:D, ExternalData!$D1036, E:E, ExternalData!$E1036, F:F, ExternalData!$F1036, G:G, "&lt;="&amp;ExternalData!$G1036)</f>
        <v>347452</v>
      </c>
      <c r="L1036" s="26">
        <f>ExternalData!$J1036 + SUMIFS(H:H, D:D, ExternalData!$D1036, E:E, ExternalData!$E1036, F:F, ExternalData!$F1036-1, G:G, "&gt;"&amp;ExternalData!$G1036)</f>
        <v>195538</v>
      </c>
      <c r="M1036" s="28">
        <f>ExternalData!$K1036 + SUMIFS(I:I, D:D, ExternalData!$D1036, E:E, ExternalData!$E1036, F:F, ExternalData!$F1036-1, G:G, "&gt;"&amp;ExternalData!$G1036)</f>
        <v>1212344</v>
      </c>
    </row>
    <row r="1037" spans="1:13" x14ac:dyDescent="0.25">
      <c r="A1037" s="29" t="s">
        <v>9</v>
      </c>
      <c r="B1037" s="30" t="s">
        <v>24</v>
      </c>
      <c r="C1037" s="30" t="s">
        <v>11</v>
      </c>
      <c r="D1037" s="30" t="s">
        <v>25</v>
      </c>
      <c r="E1037" s="30" t="s">
        <v>14</v>
      </c>
      <c r="F1037" s="30">
        <v>2020</v>
      </c>
      <c r="G1037" s="30">
        <v>4</v>
      </c>
      <c r="H1037" s="30">
        <v>19460</v>
      </c>
      <c r="I1037" s="31">
        <v>119805</v>
      </c>
      <c r="J1037" s="31">
        <f>SUMIFS(H:H, D:D, ExternalData!$D1037, E:E, ExternalData!$E1037, F:F, ExternalData!$F1037, G:G, "&lt;="&amp;ExternalData!$G1037)</f>
        <v>75446</v>
      </c>
      <c r="K1037" s="32">
        <f>SUMIFS(I:I, D:D, ExternalData!$D1037, E:E, ExternalData!$E1037, F:F, ExternalData!$F1037, G:G, "&lt;="&amp;ExternalData!$G1037)</f>
        <v>467257</v>
      </c>
      <c r="L1037" s="31">
        <f>ExternalData!$J1037 + SUMIFS(H:H, D:D, ExternalData!$D1037, E:E, ExternalData!$E1037, F:F, ExternalData!$F1037-1, G:G, "&gt;"&amp;ExternalData!$G1037)</f>
        <v>202776</v>
      </c>
      <c r="M1037" s="33">
        <f>ExternalData!$K1037 + SUMIFS(I:I, D:D, ExternalData!$D1037, E:E, ExternalData!$E1037, F:F, ExternalData!$F1037-1, G:G, "&gt;"&amp;ExternalData!$G1037)</f>
        <v>1256325</v>
      </c>
    </row>
    <row r="1038" spans="1:13" x14ac:dyDescent="0.25">
      <c r="A1038" s="24" t="s">
        <v>9</v>
      </c>
      <c r="B1038" s="25" t="s">
        <v>24</v>
      </c>
      <c r="C1038" s="25" t="s">
        <v>11</v>
      </c>
      <c r="D1038" s="25" t="s">
        <v>25</v>
      </c>
      <c r="E1038" s="25" t="s">
        <v>14</v>
      </c>
      <c r="F1038" s="25">
        <v>2020</v>
      </c>
      <c r="G1038" s="25">
        <v>5</v>
      </c>
      <c r="H1038" s="25">
        <v>17976</v>
      </c>
      <c r="I1038" s="26">
        <v>110845</v>
      </c>
      <c r="J1038" s="26">
        <f>SUMIFS(H:H, D:D, ExternalData!$D1038, E:E, ExternalData!$E1038, F:F, ExternalData!$F1038, G:G, "&lt;="&amp;ExternalData!$G1038)</f>
        <v>93422</v>
      </c>
      <c r="K1038" s="27">
        <f>SUMIFS(I:I, D:D, ExternalData!$D1038, E:E, ExternalData!$E1038, F:F, ExternalData!$F1038, G:G, "&lt;="&amp;ExternalData!$G1038)</f>
        <v>578102</v>
      </c>
      <c r="L1038" s="26">
        <f>ExternalData!$J1038 + SUMIFS(H:H, D:D, ExternalData!$D1038, E:E, ExternalData!$E1038, F:F, ExternalData!$F1038-1, G:G, "&gt;"&amp;ExternalData!$G1038)</f>
        <v>205198</v>
      </c>
      <c r="M1038" s="28">
        <f>ExternalData!$K1038 + SUMIFS(I:I, D:D, ExternalData!$D1038, E:E, ExternalData!$E1038, F:F, ExternalData!$F1038-1, G:G, "&gt;"&amp;ExternalData!$G1038)</f>
        <v>1267910</v>
      </c>
    </row>
    <row r="1039" spans="1:13" x14ac:dyDescent="0.25">
      <c r="A1039" s="29" t="s">
        <v>9</v>
      </c>
      <c r="B1039" s="30" t="s">
        <v>24</v>
      </c>
      <c r="C1039" s="30" t="s">
        <v>11</v>
      </c>
      <c r="D1039" s="30" t="s">
        <v>25</v>
      </c>
      <c r="E1039" s="30" t="s">
        <v>14</v>
      </c>
      <c r="F1039" s="30">
        <v>2020</v>
      </c>
      <c r="G1039" s="30">
        <v>6</v>
      </c>
      <c r="H1039" s="30">
        <v>19117</v>
      </c>
      <c r="I1039" s="31">
        <v>117138</v>
      </c>
      <c r="J1039" s="31">
        <f>SUMIFS(H:H, D:D, ExternalData!$D1039, E:E, ExternalData!$E1039, F:F, ExternalData!$F1039, G:G, "&lt;="&amp;ExternalData!$G1039)</f>
        <v>112539</v>
      </c>
      <c r="K1039" s="32">
        <f>SUMIFS(I:I, D:D, ExternalData!$D1039, E:E, ExternalData!$E1039, F:F, ExternalData!$F1039, G:G, "&lt;="&amp;ExternalData!$G1039)</f>
        <v>695240</v>
      </c>
      <c r="L1039" s="31">
        <f>ExternalData!$J1039 + SUMIFS(H:H, D:D, ExternalData!$D1039, E:E, ExternalData!$E1039, F:F, ExternalData!$F1039-1, G:G, "&gt;"&amp;ExternalData!$G1039)</f>
        <v>211757</v>
      </c>
      <c r="M1039" s="33">
        <f>ExternalData!$K1039 + SUMIFS(I:I, D:D, ExternalData!$D1039, E:E, ExternalData!$E1039, F:F, ExternalData!$F1039-1, G:G, "&gt;"&amp;ExternalData!$G1039)</f>
        <v>1305549</v>
      </c>
    </row>
    <row r="1040" spans="1:13" x14ac:dyDescent="0.25">
      <c r="A1040" s="24" t="s">
        <v>9</v>
      </c>
      <c r="B1040" s="25" t="s">
        <v>24</v>
      </c>
      <c r="C1040" s="25" t="s">
        <v>11</v>
      </c>
      <c r="D1040" s="25" t="s">
        <v>25</v>
      </c>
      <c r="E1040" s="25" t="s">
        <v>14</v>
      </c>
      <c r="F1040" s="25">
        <v>2020</v>
      </c>
      <c r="G1040" s="25">
        <v>7</v>
      </c>
      <c r="H1040" s="25">
        <v>20321</v>
      </c>
      <c r="I1040" s="26">
        <v>122549</v>
      </c>
      <c r="J1040" s="26">
        <f>SUMIFS(H:H, D:D, ExternalData!$D1040, E:E, ExternalData!$E1040, F:F, ExternalData!$F1040, G:G, "&lt;="&amp;ExternalData!$G1040)</f>
        <v>132860</v>
      </c>
      <c r="K1040" s="27">
        <f>SUMIFS(I:I, D:D, ExternalData!$D1040, E:E, ExternalData!$E1040, F:F, ExternalData!$F1040, G:G, "&lt;="&amp;ExternalData!$G1040)</f>
        <v>817789</v>
      </c>
      <c r="L1040" s="26">
        <f>ExternalData!$J1040 + SUMIFS(H:H, D:D, ExternalData!$D1040, E:E, ExternalData!$E1040, F:F, ExternalData!$F1040-1, G:G, "&gt;"&amp;ExternalData!$G1040)</f>
        <v>215411</v>
      </c>
      <c r="M1040" s="28">
        <f>ExternalData!$K1040 + SUMIFS(I:I, D:D, ExternalData!$D1040, E:E, ExternalData!$E1040, F:F, ExternalData!$F1040-1, G:G, "&gt;"&amp;ExternalData!$G1040)</f>
        <v>1326584</v>
      </c>
    </row>
    <row r="1041" spans="1:13" x14ac:dyDescent="0.25">
      <c r="A1041" s="29" t="s">
        <v>9</v>
      </c>
      <c r="B1041" s="30" t="s">
        <v>24</v>
      </c>
      <c r="C1041" s="30" t="s">
        <v>11</v>
      </c>
      <c r="D1041" s="30" t="s">
        <v>25</v>
      </c>
      <c r="E1041" s="30" t="s">
        <v>14</v>
      </c>
      <c r="F1041" s="30">
        <v>2020</v>
      </c>
      <c r="G1041" s="30">
        <v>8</v>
      </c>
      <c r="H1041" s="30">
        <v>18991</v>
      </c>
      <c r="I1041" s="31">
        <v>114569</v>
      </c>
      <c r="J1041" s="31">
        <f>SUMIFS(H:H, D:D, ExternalData!$D1041, E:E, ExternalData!$E1041, F:F, ExternalData!$F1041, G:G, "&lt;="&amp;ExternalData!$G1041)</f>
        <v>151851</v>
      </c>
      <c r="K1041" s="32">
        <f>SUMIFS(I:I, D:D, ExternalData!$D1041, E:E, ExternalData!$E1041, F:F, ExternalData!$F1041, G:G, "&lt;="&amp;ExternalData!$G1041)</f>
        <v>932358</v>
      </c>
      <c r="L1041" s="31">
        <f>ExternalData!$J1041 + SUMIFS(H:H, D:D, ExternalData!$D1041, E:E, ExternalData!$E1041, F:F, ExternalData!$F1041-1, G:G, "&gt;"&amp;ExternalData!$G1041)</f>
        <v>218211</v>
      </c>
      <c r="M1041" s="33">
        <f>ExternalData!$K1041 + SUMIFS(I:I, D:D, ExternalData!$D1041, E:E, ExternalData!$E1041, F:F, ExternalData!$F1041-1, G:G, "&gt;"&amp;ExternalData!$G1041)</f>
        <v>1343335</v>
      </c>
    </row>
    <row r="1042" spans="1:13" x14ac:dyDescent="0.25">
      <c r="A1042" s="24" t="s">
        <v>9</v>
      </c>
      <c r="B1042" s="25" t="s">
        <v>24</v>
      </c>
      <c r="C1042" s="25" t="s">
        <v>11</v>
      </c>
      <c r="D1042" s="25" t="s">
        <v>25</v>
      </c>
      <c r="E1042" s="25" t="s">
        <v>14</v>
      </c>
      <c r="F1042" s="25">
        <v>2020</v>
      </c>
      <c r="G1042" s="25">
        <v>9</v>
      </c>
      <c r="H1042" s="25">
        <v>18354</v>
      </c>
      <c r="I1042" s="26">
        <v>109634</v>
      </c>
      <c r="J1042" s="26">
        <f>SUMIFS(H:H, D:D, ExternalData!$D1042, E:E, ExternalData!$E1042, F:F, ExternalData!$F1042, G:G, "&lt;="&amp;ExternalData!$G1042)</f>
        <v>170205</v>
      </c>
      <c r="K1042" s="27">
        <f>SUMIFS(I:I, D:D, ExternalData!$D1042, E:E, ExternalData!$E1042, F:F, ExternalData!$F1042, G:G, "&lt;="&amp;ExternalData!$G1042)</f>
        <v>1041992</v>
      </c>
      <c r="L1042" s="26">
        <f>ExternalData!$J1042 + SUMIFS(H:H, D:D, ExternalData!$D1042, E:E, ExternalData!$E1042, F:F, ExternalData!$F1042-1, G:G, "&gt;"&amp;ExternalData!$G1042)</f>
        <v>219457</v>
      </c>
      <c r="M1042" s="28">
        <f>ExternalData!$K1042 + SUMIFS(I:I, D:D, ExternalData!$D1042, E:E, ExternalData!$E1042, F:F, ExternalData!$F1042-1, G:G, "&gt;"&amp;ExternalData!$G1042)</f>
        <v>1347829</v>
      </c>
    </row>
    <row r="1043" spans="1:13" x14ac:dyDescent="0.25">
      <c r="A1043" s="29" t="s">
        <v>9</v>
      </c>
      <c r="B1043" s="30" t="s">
        <v>24</v>
      </c>
      <c r="C1043" s="30" t="s">
        <v>11</v>
      </c>
      <c r="D1043" s="30" t="s">
        <v>25</v>
      </c>
      <c r="E1043" s="30" t="s">
        <v>14</v>
      </c>
      <c r="F1043" s="30">
        <v>2020</v>
      </c>
      <c r="G1043" s="30">
        <v>10</v>
      </c>
      <c r="H1043" s="30">
        <v>17976</v>
      </c>
      <c r="I1043" s="31">
        <v>107408</v>
      </c>
      <c r="J1043" s="31">
        <f>SUMIFS(H:H, D:D, ExternalData!$D1043, E:E, ExternalData!$E1043, F:F, ExternalData!$F1043, G:G, "&lt;="&amp;ExternalData!$G1043)</f>
        <v>188181</v>
      </c>
      <c r="K1043" s="32">
        <f>SUMIFS(I:I, D:D, ExternalData!$D1043, E:E, ExternalData!$E1043, F:F, ExternalData!$F1043, G:G, "&lt;="&amp;ExternalData!$G1043)</f>
        <v>1149400</v>
      </c>
      <c r="L1043" s="31">
        <f>ExternalData!$J1043 + SUMIFS(H:H, D:D, ExternalData!$D1043, E:E, ExternalData!$E1043, F:F, ExternalData!$F1043-1, G:G, "&gt;"&amp;ExternalData!$G1043)</f>
        <v>221032</v>
      </c>
      <c r="M1043" s="33">
        <f>ExternalData!$K1043 + SUMIFS(I:I, D:D, ExternalData!$D1043, E:E, ExternalData!$E1043, F:F, ExternalData!$F1043-1, G:G, "&gt;"&amp;ExternalData!$G1043)</f>
        <v>1353247</v>
      </c>
    </row>
    <row r="1044" spans="1:13" x14ac:dyDescent="0.25">
      <c r="A1044" s="24" t="s">
        <v>9</v>
      </c>
      <c r="B1044" s="25" t="s">
        <v>24</v>
      </c>
      <c r="C1044" s="25" t="s">
        <v>11</v>
      </c>
      <c r="D1044" s="25" t="s">
        <v>25</v>
      </c>
      <c r="E1044" s="25" t="s">
        <v>14</v>
      </c>
      <c r="F1044" s="25">
        <v>2020</v>
      </c>
      <c r="G1044" s="25">
        <v>11</v>
      </c>
      <c r="H1044" s="25">
        <v>14322</v>
      </c>
      <c r="I1044" s="26">
        <v>85477</v>
      </c>
      <c r="J1044" s="26">
        <f>SUMIFS(H:H, D:D, ExternalData!$D1044, E:E, ExternalData!$E1044, F:F, ExternalData!$F1044, G:G, "&lt;="&amp;ExternalData!$G1044)</f>
        <v>202503</v>
      </c>
      <c r="K1044" s="27">
        <f>SUMIFS(I:I, D:D, ExternalData!$D1044, E:E, ExternalData!$E1044, F:F, ExternalData!$F1044, G:G, "&lt;="&amp;ExternalData!$G1044)</f>
        <v>1234877</v>
      </c>
      <c r="L1044" s="26">
        <f>ExternalData!$J1044 + SUMIFS(H:H, D:D, ExternalData!$D1044, E:E, ExternalData!$E1044, F:F, ExternalData!$F1044-1, G:G, "&gt;"&amp;ExternalData!$G1044)</f>
        <v>218701</v>
      </c>
      <c r="M1044" s="28">
        <f>ExternalData!$K1044 + SUMIFS(I:I, D:D, ExternalData!$D1044, E:E, ExternalData!$E1044, F:F, ExternalData!$F1044-1, G:G, "&gt;"&amp;ExternalData!$G1044)</f>
        <v>1335649</v>
      </c>
    </row>
    <row r="1045" spans="1:13" x14ac:dyDescent="0.25">
      <c r="A1045" s="29" t="s">
        <v>9</v>
      </c>
      <c r="B1045" s="30" t="s">
        <v>24</v>
      </c>
      <c r="C1045" s="30" t="s">
        <v>11</v>
      </c>
      <c r="D1045" s="30" t="s">
        <v>25</v>
      </c>
      <c r="E1045" s="30" t="s">
        <v>14</v>
      </c>
      <c r="F1045" s="30">
        <v>2020</v>
      </c>
      <c r="G1045" s="30">
        <v>12</v>
      </c>
      <c r="H1045" s="30">
        <v>14665</v>
      </c>
      <c r="I1045" s="31">
        <v>87717</v>
      </c>
      <c r="J1045" s="31">
        <f>SUMIFS(H:H, D:D, ExternalData!$D1045, E:E, ExternalData!$E1045, F:F, ExternalData!$F1045, G:G, "&lt;="&amp;ExternalData!$G1045)</f>
        <v>217168</v>
      </c>
      <c r="K1045" s="32">
        <f>SUMIFS(I:I, D:D, ExternalData!$D1045, E:E, ExternalData!$E1045, F:F, ExternalData!$F1045, G:G, "&lt;="&amp;ExternalData!$G1045)</f>
        <v>1322594</v>
      </c>
      <c r="L1045" s="31">
        <f>ExternalData!$J1045 + SUMIFS(H:H, D:D, ExternalData!$D1045, E:E, ExternalData!$E1045, F:F, ExternalData!$F1045-1, G:G, "&gt;"&amp;ExternalData!$G1045)</f>
        <v>217168</v>
      </c>
      <c r="M1045" s="33">
        <f>ExternalData!$K1045 + SUMIFS(I:I, D:D, ExternalData!$D1045, E:E, ExternalData!$E1045, F:F, ExternalData!$F1045-1, G:G, "&gt;"&amp;ExternalData!$G1045)</f>
        <v>1322594</v>
      </c>
    </row>
    <row r="1046" spans="1:13" x14ac:dyDescent="0.25">
      <c r="A1046" s="24" t="s">
        <v>9</v>
      </c>
      <c r="B1046" s="25" t="s">
        <v>24</v>
      </c>
      <c r="C1046" s="25" t="s">
        <v>11</v>
      </c>
      <c r="D1046" s="25" t="s">
        <v>25</v>
      </c>
      <c r="E1046" s="25" t="s">
        <v>14</v>
      </c>
      <c r="F1046" s="25">
        <v>2021</v>
      </c>
      <c r="G1046" s="25">
        <v>1</v>
      </c>
      <c r="H1046" s="25">
        <v>14378</v>
      </c>
      <c r="I1046" s="26">
        <v>86030</v>
      </c>
      <c r="J1046" s="26">
        <f>SUMIFS(H:H, D:D, ExternalData!$D1046, E:E, ExternalData!$E1046, F:F, ExternalData!$F1046, G:G, "&lt;="&amp;ExternalData!$G1046)</f>
        <v>14378</v>
      </c>
      <c r="K1046" s="27">
        <f>SUMIFS(I:I, D:D, ExternalData!$D1046, E:E, ExternalData!$E1046, F:F, ExternalData!$F1046, G:G, "&lt;="&amp;ExternalData!$G1046)</f>
        <v>86030</v>
      </c>
      <c r="L1046" s="26">
        <f>ExternalData!$J1046 + SUMIFS(H:H, D:D, ExternalData!$D1046, E:E, ExternalData!$E1046, F:F, ExternalData!$F1046-1, G:G, "&gt;"&amp;ExternalData!$G1046)</f>
        <v>213388</v>
      </c>
      <c r="M1046" s="28">
        <f>ExternalData!$K1046 + SUMIFS(I:I, D:D, ExternalData!$D1046, E:E, ExternalData!$E1046, F:F, ExternalData!$F1046-1, G:G, "&gt;"&amp;ExternalData!$G1046)</f>
        <v>1295280</v>
      </c>
    </row>
    <row r="1047" spans="1:13" x14ac:dyDescent="0.25">
      <c r="A1047" s="29" t="s">
        <v>9</v>
      </c>
      <c r="B1047" s="30" t="s">
        <v>24</v>
      </c>
      <c r="C1047" s="30" t="s">
        <v>11</v>
      </c>
      <c r="D1047" s="30" t="s">
        <v>25</v>
      </c>
      <c r="E1047" s="30" t="s">
        <v>14</v>
      </c>
      <c r="F1047" s="30">
        <v>2021</v>
      </c>
      <c r="G1047" s="30">
        <v>2</v>
      </c>
      <c r="H1047" s="30">
        <v>13727</v>
      </c>
      <c r="I1047" s="31">
        <v>82075</v>
      </c>
      <c r="J1047" s="31">
        <f>SUMIFS(H:H, D:D, ExternalData!$D1047, E:E, ExternalData!$E1047, F:F, ExternalData!$F1047, G:G, "&lt;="&amp;ExternalData!$G1047)</f>
        <v>28105</v>
      </c>
      <c r="K1047" s="32">
        <f>SUMIFS(I:I, D:D, ExternalData!$D1047, E:E, ExternalData!$E1047, F:F, ExternalData!$F1047, G:G, "&lt;="&amp;ExternalData!$G1047)</f>
        <v>168105</v>
      </c>
      <c r="L1047" s="31">
        <f>ExternalData!$J1047 + SUMIFS(H:H, D:D, ExternalData!$D1047, E:E, ExternalData!$E1047, F:F, ExternalData!$F1047-1, G:G, "&gt;"&amp;ExternalData!$G1047)</f>
        <v>210812</v>
      </c>
      <c r="M1047" s="33">
        <f>ExternalData!$K1047 + SUMIFS(I:I, D:D, ExternalData!$D1047, E:E, ExternalData!$E1047, F:F, ExternalData!$F1047-1, G:G, "&gt;"&amp;ExternalData!$G1047)</f>
        <v>1276254</v>
      </c>
    </row>
    <row r="1048" spans="1:13" x14ac:dyDescent="0.25">
      <c r="A1048" s="24" t="s">
        <v>9</v>
      </c>
      <c r="B1048" s="25" t="s">
        <v>24</v>
      </c>
      <c r="C1048" s="25" t="s">
        <v>11</v>
      </c>
      <c r="D1048" s="25" t="s">
        <v>25</v>
      </c>
      <c r="E1048" s="25" t="s">
        <v>14</v>
      </c>
      <c r="F1048" s="25">
        <v>2021</v>
      </c>
      <c r="G1048" s="25">
        <v>3</v>
      </c>
      <c r="H1048" s="25">
        <v>16730</v>
      </c>
      <c r="I1048" s="26">
        <v>99757</v>
      </c>
      <c r="J1048" s="26">
        <f>SUMIFS(H:H, D:D, ExternalData!$D1048, E:E, ExternalData!$E1048, F:F, ExternalData!$F1048, G:G, "&lt;="&amp;ExternalData!$G1048)</f>
        <v>44835</v>
      </c>
      <c r="K1048" s="27">
        <f>SUMIFS(I:I, D:D, ExternalData!$D1048, E:E, ExternalData!$E1048, F:F, ExternalData!$F1048, G:G, "&lt;="&amp;ExternalData!$G1048)</f>
        <v>267862</v>
      </c>
      <c r="L1048" s="26">
        <f>ExternalData!$J1048 + SUMIFS(H:H, D:D, ExternalData!$D1048, E:E, ExternalData!$E1048, F:F, ExternalData!$F1048-1, G:G, "&gt;"&amp;ExternalData!$G1048)</f>
        <v>206017</v>
      </c>
      <c r="M1048" s="28">
        <f>ExternalData!$K1048 + SUMIFS(I:I, D:D, ExternalData!$D1048, E:E, ExternalData!$E1048, F:F, ExternalData!$F1048-1, G:G, "&gt;"&amp;ExternalData!$G1048)</f>
        <v>1243004</v>
      </c>
    </row>
    <row r="1049" spans="1:13" x14ac:dyDescent="0.25">
      <c r="A1049" s="29" t="s">
        <v>9</v>
      </c>
      <c r="B1049" s="30" t="s">
        <v>24</v>
      </c>
      <c r="C1049" s="30" t="s">
        <v>11</v>
      </c>
      <c r="D1049" s="30" t="s">
        <v>25</v>
      </c>
      <c r="E1049" s="30" t="s">
        <v>14</v>
      </c>
      <c r="F1049" s="30">
        <v>2021</v>
      </c>
      <c r="G1049" s="30">
        <v>4</v>
      </c>
      <c r="H1049" s="30">
        <v>14749</v>
      </c>
      <c r="I1049" s="31">
        <v>87836</v>
      </c>
      <c r="J1049" s="31">
        <f>SUMIFS(H:H, D:D, ExternalData!$D1049, E:E, ExternalData!$E1049, F:F, ExternalData!$F1049, G:G, "&lt;="&amp;ExternalData!$G1049)</f>
        <v>59584</v>
      </c>
      <c r="K1049" s="32">
        <f>SUMIFS(I:I, D:D, ExternalData!$D1049, E:E, ExternalData!$E1049, F:F, ExternalData!$F1049, G:G, "&lt;="&amp;ExternalData!$G1049)</f>
        <v>355698</v>
      </c>
      <c r="L1049" s="31">
        <f>ExternalData!$J1049 + SUMIFS(H:H, D:D, ExternalData!$D1049, E:E, ExternalData!$E1049, F:F, ExternalData!$F1049-1, G:G, "&gt;"&amp;ExternalData!$G1049)</f>
        <v>201306</v>
      </c>
      <c r="M1049" s="33">
        <f>ExternalData!$K1049 + SUMIFS(I:I, D:D, ExternalData!$D1049, E:E, ExternalData!$E1049, F:F, ExternalData!$F1049-1, G:G, "&gt;"&amp;ExternalData!$G1049)</f>
        <v>1211035</v>
      </c>
    </row>
    <row r="1050" spans="1:13" x14ac:dyDescent="0.25">
      <c r="A1050" s="24" t="s">
        <v>9</v>
      </c>
      <c r="B1050" s="25" t="s">
        <v>24</v>
      </c>
      <c r="C1050" s="25" t="s">
        <v>11</v>
      </c>
      <c r="D1050" s="25" t="s">
        <v>25</v>
      </c>
      <c r="E1050" s="25" t="s">
        <v>14</v>
      </c>
      <c r="F1050" s="25">
        <v>2021</v>
      </c>
      <c r="G1050" s="25">
        <v>5</v>
      </c>
      <c r="H1050" s="25">
        <v>14966</v>
      </c>
      <c r="I1050" s="26">
        <v>89187</v>
      </c>
      <c r="J1050" s="26">
        <f>SUMIFS(H:H, D:D, ExternalData!$D1050, E:E, ExternalData!$E1050, F:F, ExternalData!$F1050, G:G, "&lt;="&amp;ExternalData!$G1050)</f>
        <v>74550</v>
      </c>
      <c r="K1050" s="27">
        <f>SUMIFS(I:I, D:D, ExternalData!$D1050, E:E, ExternalData!$E1050, F:F, ExternalData!$F1050, G:G, "&lt;="&amp;ExternalData!$G1050)</f>
        <v>444885</v>
      </c>
      <c r="L1050" s="26">
        <f>ExternalData!$J1050 + SUMIFS(H:H, D:D, ExternalData!$D1050, E:E, ExternalData!$E1050, F:F, ExternalData!$F1050-1, G:G, "&gt;"&amp;ExternalData!$G1050)</f>
        <v>198296</v>
      </c>
      <c r="M1050" s="28">
        <f>ExternalData!$K1050 + SUMIFS(I:I, D:D, ExternalData!$D1050, E:E, ExternalData!$E1050, F:F, ExternalData!$F1050-1, G:G, "&gt;"&amp;ExternalData!$G1050)</f>
        <v>1189377</v>
      </c>
    </row>
    <row r="1051" spans="1:13" x14ac:dyDescent="0.25">
      <c r="A1051" s="29" t="s">
        <v>9</v>
      </c>
      <c r="B1051" s="30" t="s">
        <v>24</v>
      </c>
      <c r="C1051" s="30" t="s">
        <v>11</v>
      </c>
      <c r="D1051" s="30" t="s">
        <v>25</v>
      </c>
      <c r="E1051" s="30" t="s">
        <v>14</v>
      </c>
      <c r="F1051" s="30">
        <v>2021</v>
      </c>
      <c r="G1051" s="30">
        <v>6</v>
      </c>
      <c r="H1051" s="30">
        <v>14889</v>
      </c>
      <c r="I1051" s="31">
        <v>88711</v>
      </c>
      <c r="J1051" s="31">
        <f>SUMIFS(H:H, D:D, ExternalData!$D1051, E:E, ExternalData!$E1051, F:F, ExternalData!$F1051, G:G, "&lt;="&amp;ExternalData!$G1051)</f>
        <v>89439</v>
      </c>
      <c r="K1051" s="32">
        <f>SUMIFS(I:I, D:D, ExternalData!$D1051, E:E, ExternalData!$E1051, F:F, ExternalData!$F1051, G:G, "&lt;="&amp;ExternalData!$G1051)</f>
        <v>533596</v>
      </c>
      <c r="L1051" s="31">
        <f>ExternalData!$J1051 + SUMIFS(H:H, D:D, ExternalData!$D1051, E:E, ExternalData!$E1051, F:F, ExternalData!$F1051-1, G:G, "&gt;"&amp;ExternalData!$G1051)</f>
        <v>194068</v>
      </c>
      <c r="M1051" s="33">
        <f>ExternalData!$K1051 + SUMIFS(I:I, D:D, ExternalData!$D1051, E:E, ExternalData!$E1051, F:F, ExternalData!$F1051-1, G:G, "&gt;"&amp;ExternalData!$G1051)</f>
        <v>1160950</v>
      </c>
    </row>
    <row r="1052" spans="1:13" x14ac:dyDescent="0.25">
      <c r="A1052" s="24" t="s">
        <v>9</v>
      </c>
      <c r="B1052" s="25" t="s">
        <v>24</v>
      </c>
      <c r="C1052" s="25" t="s">
        <v>11</v>
      </c>
      <c r="D1052" s="25" t="s">
        <v>25</v>
      </c>
      <c r="E1052" s="25" t="s">
        <v>14</v>
      </c>
      <c r="F1052" s="25">
        <v>2021</v>
      </c>
      <c r="G1052" s="25">
        <v>7</v>
      </c>
      <c r="H1052" s="25">
        <v>13503</v>
      </c>
      <c r="I1052" s="26">
        <v>80325</v>
      </c>
      <c r="J1052" s="26">
        <f>SUMIFS(H:H, D:D, ExternalData!$D1052, E:E, ExternalData!$E1052, F:F, ExternalData!$F1052, G:G, "&lt;="&amp;ExternalData!$G1052)</f>
        <v>102942</v>
      </c>
      <c r="K1052" s="27">
        <f>SUMIFS(I:I, D:D, ExternalData!$D1052, E:E, ExternalData!$E1052, F:F, ExternalData!$F1052, G:G, "&lt;="&amp;ExternalData!$G1052)</f>
        <v>613921</v>
      </c>
      <c r="L1052" s="26">
        <f>ExternalData!$J1052 + SUMIFS(H:H, D:D, ExternalData!$D1052, E:E, ExternalData!$E1052, F:F, ExternalData!$F1052-1, G:G, "&gt;"&amp;ExternalData!$G1052)</f>
        <v>187250</v>
      </c>
      <c r="M1052" s="28">
        <f>ExternalData!$K1052 + SUMIFS(I:I, D:D, ExternalData!$D1052, E:E, ExternalData!$E1052, F:F, ExternalData!$F1052-1, G:G, "&gt;"&amp;ExternalData!$G1052)</f>
        <v>1118726</v>
      </c>
    </row>
    <row r="1053" spans="1:13" x14ac:dyDescent="0.25">
      <c r="A1053" s="29" t="s">
        <v>9</v>
      </c>
      <c r="B1053" s="30" t="s">
        <v>24</v>
      </c>
      <c r="C1053" s="30" t="s">
        <v>11</v>
      </c>
      <c r="D1053" s="30" t="s">
        <v>25</v>
      </c>
      <c r="E1053" s="30" t="s">
        <v>14</v>
      </c>
      <c r="F1053" s="30">
        <v>2021</v>
      </c>
      <c r="G1053" s="30">
        <v>8</v>
      </c>
      <c r="H1053" s="30">
        <v>9779</v>
      </c>
      <c r="I1053" s="31">
        <v>58226</v>
      </c>
      <c r="J1053" s="31">
        <f>SUMIFS(H:H, D:D, ExternalData!$D1053, E:E, ExternalData!$E1053, F:F, ExternalData!$F1053, G:G, "&lt;="&amp;ExternalData!$G1053)</f>
        <v>112721</v>
      </c>
      <c r="K1053" s="32">
        <f>SUMIFS(I:I, D:D, ExternalData!$D1053, E:E, ExternalData!$E1053, F:F, ExternalData!$F1053, G:G, "&lt;="&amp;ExternalData!$G1053)</f>
        <v>672147</v>
      </c>
      <c r="L1053" s="31">
        <f>ExternalData!$J1053 + SUMIFS(H:H, D:D, ExternalData!$D1053, E:E, ExternalData!$E1053, F:F, ExternalData!$F1053-1, G:G, "&gt;"&amp;ExternalData!$G1053)</f>
        <v>178038</v>
      </c>
      <c r="M1053" s="33">
        <f>ExternalData!$K1053 + SUMIFS(I:I, D:D, ExternalData!$D1053, E:E, ExternalData!$E1053, F:F, ExternalData!$F1053-1, G:G, "&gt;"&amp;ExternalData!$G1053)</f>
        <v>1062383</v>
      </c>
    </row>
    <row r="1054" spans="1:13" x14ac:dyDescent="0.25">
      <c r="A1054" s="24" t="s">
        <v>9</v>
      </c>
      <c r="B1054" s="25" t="s">
        <v>24</v>
      </c>
      <c r="C1054" s="25" t="s">
        <v>11</v>
      </c>
      <c r="D1054" s="25" t="s">
        <v>25</v>
      </c>
      <c r="E1054" s="25" t="s">
        <v>14</v>
      </c>
      <c r="F1054" s="25">
        <v>2021</v>
      </c>
      <c r="G1054" s="25">
        <v>9</v>
      </c>
      <c r="H1054" s="25">
        <v>12432</v>
      </c>
      <c r="I1054" s="26">
        <v>73976</v>
      </c>
      <c r="J1054" s="26">
        <f>SUMIFS(H:H, D:D, ExternalData!$D1054, E:E, ExternalData!$E1054, F:F, ExternalData!$F1054, G:G, "&lt;="&amp;ExternalData!$G1054)</f>
        <v>125153</v>
      </c>
      <c r="K1054" s="27">
        <f>SUMIFS(I:I, D:D, ExternalData!$D1054, E:E, ExternalData!$E1054, F:F, ExternalData!$F1054, G:G, "&lt;="&amp;ExternalData!$G1054)</f>
        <v>746123</v>
      </c>
      <c r="L1054" s="26">
        <f>ExternalData!$J1054 + SUMIFS(H:H, D:D, ExternalData!$D1054, E:E, ExternalData!$E1054, F:F, ExternalData!$F1054-1, G:G, "&gt;"&amp;ExternalData!$G1054)</f>
        <v>172116</v>
      </c>
      <c r="M1054" s="28">
        <f>ExternalData!$K1054 + SUMIFS(I:I, D:D, ExternalData!$D1054, E:E, ExternalData!$E1054, F:F, ExternalData!$F1054-1, G:G, "&gt;"&amp;ExternalData!$G1054)</f>
        <v>1026725</v>
      </c>
    </row>
    <row r="1055" spans="1:13" x14ac:dyDescent="0.25">
      <c r="A1055" s="29" t="s">
        <v>9</v>
      </c>
      <c r="B1055" s="30" t="s">
        <v>24</v>
      </c>
      <c r="C1055" s="30" t="s">
        <v>11</v>
      </c>
      <c r="D1055" s="30" t="s">
        <v>25</v>
      </c>
      <c r="E1055" s="30" t="s">
        <v>14</v>
      </c>
      <c r="F1055" s="30">
        <v>2021</v>
      </c>
      <c r="G1055" s="30">
        <v>10</v>
      </c>
      <c r="H1055" s="30">
        <v>11508</v>
      </c>
      <c r="I1055" s="31">
        <v>68439</v>
      </c>
      <c r="J1055" s="31">
        <f>SUMIFS(H:H, D:D, ExternalData!$D1055, E:E, ExternalData!$E1055, F:F, ExternalData!$F1055, G:G, "&lt;="&amp;ExternalData!$G1055)</f>
        <v>136661</v>
      </c>
      <c r="K1055" s="32">
        <f>SUMIFS(I:I, D:D, ExternalData!$D1055, E:E, ExternalData!$E1055, F:F, ExternalData!$F1055, G:G, "&lt;="&amp;ExternalData!$G1055)</f>
        <v>814562</v>
      </c>
      <c r="L1055" s="31">
        <f>ExternalData!$J1055 + SUMIFS(H:H, D:D, ExternalData!$D1055, E:E, ExternalData!$E1055, F:F, ExternalData!$F1055-1, G:G, "&gt;"&amp;ExternalData!$G1055)</f>
        <v>165648</v>
      </c>
      <c r="M1055" s="33">
        <f>ExternalData!$K1055 + SUMIFS(I:I, D:D, ExternalData!$D1055, E:E, ExternalData!$E1055, F:F, ExternalData!$F1055-1, G:G, "&gt;"&amp;ExternalData!$G1055)</f>
        <v>987756</v>
      </c>
    </row>
    <row r="1056" spans="1:13" x14ac:dyDescent="0.25">
      <c r="A1056" s="24" t="s">
        <v>9</v>
      </c>
      <c r="B1056" s="25" t="s">
        <v>24</v>
      </c>
      <c r="C1056" s="25" t="s">
        <v>11</v>
      </c>
      <c r="D1056" s="25" t="s">
        <v>25</v>
      </c>
      <c r="E1056" s="25" t="s">
        <v>14</v>
      </c>
      <c r="F1056" s="25">
        <v>2021</v>
      </c>
      <c r="G1056" s="25">
        <v>11</v>
      </c>
      <c r="H1056" s="25">
        <v>10696</v>
      </c>
      <c r="I1056" s="26">
        <v>63693</v>
      </c>
      <c r="J1056" s="26">
        <f>SUMIFS(H:H, D:D, ExternalData!$D1056, E:E, ExternalData!$E1056, F:F, ExternalData!$F1056, G:G, "&lt;="&amp;ExternalData!$G1056)</f>
        <v>147357</v>
      </c>
      <c r="K1056" s="27">
        <f>SUMIFS(I:I, D:D, ExternalData!$D1056, E:E, ExternalData!$E1056, F:F, ExternalData!$F1056, G:G, "&lt;="&amp;ExternalData!$G1056)</f>
        <v>878255</v>
      </c>
      <c r="L1056" s="26">
        <f>ExternalData!$J1056 + SUMIFS(H:H, D:D, ExternalData!$D1056, E:E, ExternalData!$E1056, F:F, ExternalData!$F1056-1, G:G, "&gt;"&amp;ExternalData!$G1056)</f>
        <v>162022</v>
      </c>
      <c r="M1056" s="28">
        <f>ExternalData!$K1056 + SUMIFS(I:I, D:D, ExternalData!$D1056, E:E, ExternalData!$E1056, F:F, ExternalData!$F1056-1, G:G, "&gt;"&amp;ExternalData!$G1056)</f>
        <v>965972</v>
      </c>
    </row>
    <row r="1057" spans="1:13" x14ac:dyDescent="0.25">
      <c r="A1057" s="29" t="s">
        <v>9</v>
      </c>
      <c r="B1057" s="30" t="s">
        <v>24</v>
      </c>
      <c r="C1057" s="30" t="s">
        <v>11</v>
      </c>
      <c r="D1057" s="30" t="s">
        <v>25</v>
      </c>
      <c r="E1057" s="30" t="s">
        <v>14</v>
      </c>
      <c r="F1057" s="30">
        <v>2021</v>
      </c>
      <c r="G1057" s="30">
        <v>12</v>
      </c>
      <c r="H1057" s="30">
        <v>11396</v>
      </c>
      <c r="I1057" s="31">
        <v>68201</v>
      </c>
      <c r="J1057" s="31">
        <f>SUMIFS(H:H, D:D, ExternalData!$D1057, E:E, ExternalData!$E1057, F:F, ExternalData!$F1057, G:G, "&lt;="&amp;ExternalData!$G1057)</f>
        <v>158753</v>
      </c>
      <c r="K1057" s="32">
        <f>SUMIFS(I:I, D:D, ExternalData!$D1057, E:E, ExternalData!$E1057, F:F, ExternalData!$F1057, G:G, "&lt;="&amp;ExternalData!$G1057)</f>
        <v>946456</v>
      </c>
      <c r="L1057" s="31">
        <f>ExternalData!$J1057 + SUMIFS(H:H, D:D, ExternalData!$D1057, E:E, ExternalData!$E1057, F:F, ExternalData!$F1057-1, G:G, "&gt;"&amp;ExternalData!$G1057)</f>
        <v>158753</v>
      </c>
      <c r="M1057" s="33">
        <f>ExternalData!$K1057 + SUMIFS(I:I, D:D, ExternalData!$D1057, E:E, ExternalData!$E1057, F:F, ExternalData!$F1057-1, G:G, "&gt;"&amp;ExternalData!$G1057)</f>
        <v>946456</v>
      </c>
    </row>
    <row r="1058" spans="1:13" x14ac:dyDescent="0.25">
      <c r="A1058" s="24" t="s">
        <v>9</v>
      </c>
      <c r="B1058" s="25" t="s">
        <v>24</v>
      </c>
      <c r="C1058" s="25" t="s">
        <v>11</v>
      </c>
      <c r="D1058" s="25" t="s">
        <v>25</v>
      </c>
      <c r="E1058" s="25" t="s">
        <v>14</v>
      </c>
      <c r="F1058" s="25">
        <v>2022</v>
      </c>
      <c r="G1058" s="25">
        <v>1</v>
      </c>
      <c r="H1058" s="25">
        <v>10066</v>
      </c>
      <c r="I1058" s="26">
        <v>61243</v>
      </c>
      <c r="J1058" s="26">
        <f>SUMIFS(H:H, D:D, ExternalData!$D1058, E:E, ExternalData!$E1058, F:F, ExternalData!$F1058, G:G, "&lt;="&amp;ExternalData!$G1058)</f>
        <v>10066</v>
      </c>
      <c r="K1058" s="27">
        <f>SUMIFS(I:I, D:D, ExternalData!$D1058, E:E, ExternalData!$E1058, F:F, ExternalData!$F1058, G:G, "&lt;="&amp;ExternalData!$G1058)</f>
        <v>61243</v>
      </c>
      <c r="L1058" s="26">
        <f>ExternalData!$J1058 + SUMIFS(H:H, D:D, ExternalData!$D1058, E:E, ExternalData!$E1058, F:F, ExternalData!$F1058-1, G:G, "&gt;"&amp;ExternalData!$G1058)</f>
        <v>154441</v>
      </c>
      <c r="M1058" s="28">
        <f>ExternalData!$K1058 + SUMIFS(I:I, D:D, ExternalData!$D1058, E:E, ExternalData!$E1058, F:F, ExternalData!$F1058-1, G:G, "&gt;"&amp;ExternalData!$G1058)</f>
        <v>921669</v>
      </c>
    </row>
    <row r="1059" spans="1:13" x14ac:dyDescent="0.25">
      <c r="A1059" s="29" t="s">
        <v>9</v>
      </c>
      <c r="B1059" s="30" t="s">
        <v>24</v>
      </c>
      <c r="C1059" s="30" t="s">
        <v>11</v>
      </c>
      <c r="D1059" s="30" t="s">
        <v>25</v>
      </c>
      <c r="E1059" s="30" t="s">
        <v>14</v>
      </c>
      <c r="F1059" s="30">
        <v>2022</v>
      </c>
      <c r="G1059" s="30">
        <v>2</v>
      </c>
      <c r="H1059" s="30">
        <v>9471</v>
      </c>
      <c r="I1059" s="31">
        <v>57659</v>
      </c>
      <c r="J1059" s="31">
        <f>SUMIFS(H:H, D:D, ExternalData!$D1059, E:E, ExternalData!$E1059, F:F, ExternalData!$F1059, G:G, "&lt;="&amp;ExternalData!$G1059)</f>
        <v>19537</v>
      </c>
      <c r="K1059" s="32">
        <f>SUMIFS(I:I, D:D, ExternalData!$D1059, E:E, ExternalData!$E1059, F:F, ExternalData!$F1059, G:G, "&lt;="&amp;ExternalData!$G1059)</f>
        <v>118902</v>
      </c>
      <c r="L1059" s="31">
        <f>ExternalData!$J1059 + SUMIFS(H:H, D:D, ExternalData!$D1059, E:E, ExternalData!$E1059, F:F, ExternalData!$F1059-1, G:G, "&gt;"&amp;ExternalData!$G1059)</f>
        <v>150185</v>
      </c>
      <c r="M1059" s="33">
        <f>ExternalData!$K1059 + SUMIFS(I:I, D:D, ExternalData!$D1059, E:E, ExternalData!$E1059, F:F, ExternalData!$F1059-1, G:G, "&gt;"&amp;ExternalData!$G1059)</f>
        <v>897253</v>
      </c>
    </row>
    <row r="1060" spans="1:13" x14ac:dyDescent="0.25">
      <c r="A1060" s="24" t="s">
        <v>9</v>
      </c>
      <c r="B1060" s="25" t="s">
        <v>24</v>
      </c>
      <c r="C1060" s="25" t="s">
        <v>11</v>
      </c>
      <c r="D1060" s="25" t="s">
        <v>25</v>
      </c>
      <c r="E1060" s="25" t="s">
        <v>14</v>
      </c>
      <c r="F1060" s="25">
        <v>2022</v>
      </c>
      <c r="G1060" s="25">
        <v>3</v>
      </c>
      <c r="H1060" s="25">
        <v>10584</v>
      </c>
      <c r="I1060" s="26">
        <v>64512</v>
      </c>
      <c r="J1060" s="26">
        <f>SUMIFS(H:H, D:D, ExternalData!$D1060, E:E, ExternalData!$E1060, F:F, ExternalData!$F1060, G:G, "&lt;="&amp;ExternalData!$G1060)</f>
        <v>30121</v>
      </c>
      <c r="K1060" s="27">
        <f>SUMIFS(I:I, D:D, ExternalData!$D1060, E:E, ExternalData!$E1060, F:F, ExternalData!$F1060, G:G, "&lt;="&amp;ExternalData!$G1060)</f>
        <v>183414</v>
      </c>
      <c r="L1060" s="26">
        <f>ExternalData!$J1060 + SUMIFS(H:H, D:D, ExternalData!$D1060, E:E, ExternalData!$E1060, F:F, ExternalData!$F1060-1, G:G, "&gt;"&amp;ExternalData!$G1060)</f>
        <v>144039</v>
      </c>
      <c r="M1060" s="28">
        <f>ExternalData!$K1060 + SUMIFS(I:I, D:D, ExternalData!$D1060, E:E, ExternalData!$E1060, F:F, ExternalData!$F1060-1, G:G, "&gt;"&amp;ExternalData!$G1060)</f>
        <v>862008</v>
      </c>
    </row>
    <row r="1061" spans="1:13" x14ac:dyDescent="0.25">
      <c r="A1061" s="29" t="s">
        <v>9</v>
      </c>
      <c r="B1061" s="30" t="s">
        <v>24</v>
      </c>
      <c r="C1061" s="30" t="s">
        <v>11</v>
      </c>
      <c r="D1061" s="30" t="s">
        <v>25</v>
      </c>
      <c r="E1061" s="30" t="s">
        <v>14</v>
      </c>
      <c r="F1061" s="30">
        <v>2022</v>
      </c>
      <c r="G1061" s="30">
        <v>4</v>
      </c>
      <c r="H1061" s="30">
        <v>9177</v>
      </c>
      <c r="I1061" s="31">
        <v>55916</v>
      </c>
      <c r="J1061" s="31">
        <f>SUMIFS(H:H, D:D, ExternalData!$D1061, E:E, ExternalData!$E1061, F:F, ExternalData!$F1061, G:G, "&lt;="&amp;ExternalData!$G1061)</f>
        <v>39298</v>
      </c>
      <c r="K1061" s="32">
        <f>SUMIFS(I:I, D:D, ExternalData!$D1061, E:E, ExternalData!$E1061, F:F, ExternalData!$F1061, G:G, "&lt;="&amp;ExternalData!$G1061)</f>
        <v>239330</v>
      </c>
      <c r="L1061" s="31">
        <f>ExternalData!$J1061 + SUMIFS(H:H, D:D, ExternalData!$D1061, E:E, ExternalData!$E1061, F:F, ExternalData!$F1061-1, G:G, "&gt;"&amp;ExternalData!$G1061)</f>
        <v>138467</v>
      </c>
      <c r="M1061" s="33">
        <f>ExternalData!$K1061 + SUMIFS(I:I, D:D, ExternalData!$D1061, E:E, ExternalData!$E1061, F:F, ExternalData!$F1061-1, G:G, "&gt;"&amp;ExternalData!$G1061)</f>
        <v>830088</v>
      </c>
    </row>
    <row r="1062" spans="1:13" x14ac:dyDescent="0.25">
      <c r="A1062" s="24" t="s">
        <v>9</v>
      </c>
      <c r="B1062" s="25" t="s">
        <v>24</v>
      </c>
      <c r="C1062" s="25" t="s">
        <v>11</v>
      </c>
      <c r="D1062" s="25" t="s">
        <v>25</v>
      </c>
      <c r="E1062" s="25" t="s">
        <v>14</v>
      </c>
      <c r="F1062" s="25">
        <v>2022</v>
      </c>
      <c r="G1062" s="25">
        <v>5</v>
      </c>
      <c r="H1062" s="25">
        <v>9660</v>
      </c>
      <c r="I1062" s="26">
        <v>58814</v>
      </c>
      <c r="J1062" s="26">
        <f>SUMIFS(H:H, D:D, ExternalData!$D1062, E:E, ExternalData!$E1062, F:F, ExternalData!$F1062, G:G, "&lt;="&amp;ExternalData!$G1062)</f>
        <v>48958</v>
      </c>
      <c r="K1062" s="27">
        <f>SUMIFS(I:I, D:D, ExternalData!$D1062, E:E, ExternalData!$E1062, F:F, ExternalData!$F1062, G:G, "&lt;="&amp;ExternalData!$G1062)</f>
        <v>298144</v>
      </c>
      <c r="L1062" s="26">
        <f>ExternalData!$J1062 + SUMIFS(H:H, D:D, ExternalData!$D1062, E:E, ExternalData!$E1062, F:F, ExternalData!$F1062-1, G:G, "&gt;"&amp;ExternalData!$G1062)</f>
        <v>133161</v>
      </c>
      <c r="M1062" s="28">
        <f>ExternalData!$K1062 + SUMIFS(I:I, D:D, ExternalData!$D1062, E:E, ExternalData!$E1062, F:F, ExternalData!$F1062-1, G:G, "&gt;"&amp;ExternalData!$G1062)</f>
        <v>799715</v>
      </c>
    </row>
    <row r="1063" spans="1:13" x14ac:dyDescent="0.25">
      <c r="A1063" s="29" t="s">
        <v>9</v>
      </c>
      <c r="B1063" s="30" t="s">
        <v>24</v>
      </c>
      <c r="C1063" s="30" t="s">
        <v>11</v>
      </c>
      <c r="D1063" s="30" t="s">
        <v>25</v>
      </c>
      <c r="E1063" s="30" t="s">
        <v>14</v>
      </c>
      <c r="F1063" s="30">
        <v>2022</v>
      </c>
      <c r="G1063" s="30">
        <v>6</v>
      </c>
      <c r="H1063" s="30">
        <v>9170</v>
      </c>
      <c r="I1063" s="31">
        <v>55832</v>
      </c>
      <c r="J1063" s="31">
        <f>SUMIFS(H:H, D:D, ExternalData!$D1063, E:E, ExternalData!$E1063, F:F, ExternalData!$F1063, G:G, "&lt;="&amp;ExternalData!$G1063)</f>
        <v>58128</v>
      </c>
      <c r="K1063" s="32">
        <f>SUMIFS(I:I, D:D, ExternalData!$D1063, E:E, ExternalData!$E1063, F:F, ExternalData!$F1063, G:G, "&lt;="&amp;ExternalData!$G1063)</f>
        <v>353976</v>
      </c>
      <c r="L1063" s="31">
        <f>ExternalData!$J1063 + SUMIFS(H:H, D:D, ExternalData!$D1063, E:E, ExternalData!$E1063, F:F, ExternalData!$F1063-1, G:G, "&gt;"&amp;ExternalData!$G1063)</f>
        <v>127442</v>
      </c>
      <c r="M1063" s="33">
        <f>ExternalData!$K1063 + SUMIFS(I:I, D:D, ExternalData!$D1063, E:E, ExternalData!$E1063, F:F, ExternalData!$F1063-1, G:G, "&gt;"&amp;ExternalData!$G1063)</f>
        <v>766836</v>
      </c>
    </row>
    <row r="1064" spans="1:13" x14ac:dyDescent="0.25">
      <c r="A1064" s="24" t="s">
        <v>9</v>
      </c>
      <c r="B1064" s="25" t="s">
        <v>24</v>
      </c>
      <c r="C1064" s="25" t="s">
        <v>11</v>
      </c>
      <c r="D1064" s="25" t="s">
        <v>25</v>
      </c>
      <c r="E1064" s="25" t="s">
        <v>14</v>
      </c>
      <c r="F1064" s="25">
        <v>2022</v>
      </c>
      <c r="G1064" s="25">
        <v>7</v>
      </c>
      <c r="H1064" s="25">
        <v>8694</v>
      </c>
      <c r="I1064" s="26">
        <v>52948</v>
      </c>
      <c r="J1064" s="26">
        <f>SUMIFS(H:H, D:D, ExternalData!$D1064, E:E, ExternalData!$E1064, F:F, ExternalData!$F1064, G:G, "&lt;="&amp;ExternalData!$G1064)</f>
        <v>66822</v>
      </c>
      <c r="K1064" s="27">
        <f>SUMIFS(I:I, D:D, ExternalData!$D1064, E:E, ExternalData!$E1064, F:F, ExternalData!$F1064, G:G, "&lt;="&amp;ExternalData!$G1064)</f>
        <v>406924</v>
      </c>
      <c r="L1064" s="26">
        <f>ExternalData!$J1064 + SUMIFS(H:H, D:D, ExternalData!$D1064, E:E, ExternalData!$E1064, F:F, ExternalData!$F1064-1, G:G, "&gt;"&amp;ExternalData!$G1064)</f>
        <v>122633</v>
      </c>
      <c r="M1064" s="28">
        <f>ExternalData!$K1064 + SUMIFS(I:I, D:D, ExternalData!$D1064, E:E, ExternalData!$E1064, F:F, ExternalData!$F1064-1, G:G, "&gt;"&amp;ExternalData!$G1064)</f>
        <v>739459</v>
      </c>
    </row>
    <row r="1065" spans="1:13" x14ac:dyDescent="0.25">
      <c r="A1065" s="29" t="s">
        <v>9</v>
      </c>
      <c r="B1065" s="30" t="s">
        <v>24</v>
      </c>
      <c r="C1065" s="30" t="s">
        <v>11</v>
      </c>
      <c r="D1065" s="30" t="s">
        <v>25</v>
      </c>
      <c r="E1065" s="30" t="s">
        <v>14</v>
      </c>
      <c r="F1065" s="30">
        <v>2022</v>
      </c>
      <c r="G1065" s="30">
        <v>8</v>
      </c>
      <c r="H1065" s="30">
        <v>9051</v>
      </c>
      <c r="I1065" s="31">
        <v>55111</v>
      </c>
      <c r="J1065" s="31">
        <f>SUMIFS(H:H, D:D, ExternalData!$D1065, E:E, ExternalData!$E1065, F:F, ExternalData!$F1065, G:G, "&lt;="&amp;ExternalData!$G1065)</f>
        <v>75873</v>
      </c>
      <c r="K1065" s="32">
        <f>SUMIFS(I:I, D:D, ExternalData!$D1065, E:E, ExternalData!$E1065, F:F, ExternalData!$F1065, G:G, "&lt;="&amp;ExternalData!$G1065)</f>
        <v>462035</v>
      </c>
      <c r="L1065" s="31">
        <f>ExternalData!$J1065 + SUMIFS(H:H, D:D, ExternalData!$D1065, E:E, ExternalData!$E1065, F:F, ExternalData!$F1065-1, G:G, "&gt;"&amp;ExternalData!$G1065)</f>
        <v>121905</v>
      </c>
      <c r="M1065" s="33">
        <f>ExternalData!$K1065 + SUMIFS(I:I, D:D, ExternalData!$D1065, E:E, ExternalData!$E1065, F:F, ExternalData!$F1065-1, G:G, "&gt;"&amp;ExternalData!$G1065)</f>
        <v>736344</v>
      </c>
    </row>
    <row r="1066" spans="1:13" x14ac:dyDescent="0.25">
      <c r="A1066" s="24" t="s">
        <v>9</v>
      </c>
      <c r="B1066" s="25" t="s">
        <v>24</v>
      </c>
      <c r="C1066" s="25" t="s">
        <v>11</v>
      </c>
      <c r="D1066" s="25" t="s">
        <v>25</v>
      </c>
      <c r="E1066" s="25" t="s">
        <v>14</v>
      </c>
      <c r="F1066" s="25">
        <v>2022</v>
      </c>
      <c r="G1066" s="25">
        <v>9</v>
      </c>
      <c r="H1066" s="25">
        <v>9884</v>
      </c>
      <c r="I1066" s="26">
        <v>60193</v>
      </c>
      <c r="J1066" s="26">
        <f>SUMIFS(H:H, D:D, ExternalData!$D1066, E:E, ExternalData!$E1066, F:F, ExternalData!$F1066, G:G, "&lt;="&amp;ExternalData!$G1066)</f>
        <v>85757</v>
      </c>
      <c r="K1066" s="27">
        <f>SUMIFS(I:I, D:D, ExternalData!$D1066, E:E, ExternalData!$E1066, F:F, ExternalData!$F1066, G:G, "&lt;="&amp;ExternalData!$G1066)</f>
        <v>522228</v>
      </c>
      <c r="L1066" s="26">
        <f>ExternalData!$J1066 + SUMIFS(H:H, D:D, ExternalData!$D1066, E:E, ExternalData!$E1066, F:F, ExternalData!$F1066-1, G:G, "&gt;"&amp;ExternalData!$G1066)</f>
        <v>119357</v>
      </c>
      <c r="M1066" s="28">
        <f>ExternalData!$K1066 + SUMIFS(I:I, D:D, ExternalData!$D1066, E:E, ExternalData!$E1066, F:F, ExternalData!$F1066-1, G:G, "&gt;"&amp;ExternalData!$G1066)</f>
        <v>722561</v>
      </c>
    </row>
    <row r="1067" spans="1:13" x14ac:dyDescent="0.25">
      <c r="A1067" s="29" t="s">
        <v>9</v>
      </c>
      <c r="B1067" s="30" t="s">
        <v>24</v>
      </c>
      <c r="C1067" s="30" t="s">
        <v>11</v>
      </c>
      <c r="D1067" s="30" t="s">
        <v>25</v>
      </c>
      <c r="E1067" s="30" t="s">
        <v>14</v>
      </c>
      <c r="F1067" s="30">
        <v>2022</v>
      </c>
      <c r="G1067" s="30">
        <v>10</v>
      </c>
      <c r="H1067" s="30">
        <v>12768</v>
      </c>
      <c r="I1067" s="31">
        <v>82810</v>
      </c>
      <c r="J1067" s="31">
        <f>SUMIFS(H:H, D:D, ExternalData!$D1067, E:E, ExternalData!$E1067, F:F, ExternalData!$F1067, G:G, "&lt;="&amp;ExternalData!$G1067)</f>
        <v>98525</v>
      </c>
      <c r="K1067" s="32">
        <f>SUMIFS(I:I, D:D, ExternalData!$D1067, E:E, ExternalData!$E1067, F:F, ExternalData!$F1067, G:G, "&lt;="&amp;ExternalData!$G1067)</f>
        <v>605038</v>
      </c>
      <c r="L1067" s="31">
        <f>ExternalData!$J1067 + SUMIFS(H:H, D:D, ExternalData!$D1067, E:E, ExternalData!$E1067, F:F, ExternalData!$F1067-1, G:G, "&gt;"&amp;ExternalData!$G1067)</f>
        <v>120617</v>
      </c>
      <c r="M1067" s="33">
        <f>ExternalData!$K1067 + SUMIFS(I:I, D:D, ExternalData!$D1067, E:E, ExternalData!$E1067, F:F, ExternalData!$F1067-1, G:G, "&gt;"&amp;ExternalData!$G1067)</f>
        <v>736932</v>
      </c>
    </row>
    <row r="1068" spans="1:13" x14ac:dyDescent="0.25">
      <c r="A1068" s="24" t="s">
        <v>9</v>
      </c>
      <c r="B1068" s="25" t="s">
        <v>24</v>
      </c>
      <c r="C1068" s="25" t="s">
        <v>11</v>
      </c>
      <c r="D1068" s="25" t="s">
        <v>25</v>
      </c>
      <c r="E1068" s="25" t="s">
        <v>14</v>
      </c>
      <c r="F1068" s="25">
        <v>2022</v>
      </c>
      <c r="G1068" s="25">
        <v>11</v>
      </c>
      <c r="H1068" s="25">
        <v>10801</v>
      </c>
      <c r="I1068" s="26">
        <v>72842</v>
      </c>
      <c r="J1068" s="26">
        <f>SUMIFS(H:H, D:D, ExternalData!$D1068, E:E, ExternalData!$E1068, F:F, ExternalData!$F1068, G:G, "&lt;="&amp;ExternalData!$G1068)</f>
        <v>109326</v>
      </c>
      <c r="K1068" s="27">
        <f>SUMIFS(I:I, D:D, ExternalData!$D1068, E:E, ExternalData!$E1068, F:F, ExternalData!$F1068, G:G, "&lt;="&amp;ExternalData!$G1068)</f>
        <v>677880</v>
      </c>
      <c r="L1068" s="26">
        <f>ExternalData!$J1068 + SUMIFS(H:H, D:D, ExternalData!$D1068, E:E, ExternalData!$E1068, F:F, ExternalData!$F1068-1, G:G, "&gt;"&amp;ExternalData!$G1068)</f>
        <v>120722</v>
      </c>
      <c r="M1068" s="28">
        <f>ExternalData!$K1068 + SUMIFS(I:I, D:D, ExternalData!$D1068, E:E, ExternalData!$E1068, F:F, ExternalData!$F1068-1, G:G, "&gt;"&amp;ExternalData!$G1068)</f>
        <v>746081</v>
      </c>
    </row>
    <row r="1069" spans="1:13" x14ac:dyDescent="0.25">
      <c r="A1069" s="29" t="s">
        <v>9</v>
      </c>
      <c r="B1069" s="30" t="s">
        <v>24</v>
      </c>
      <c r="C1069" s="30" t="s">
        <v>11</v>
      </c>
      <c r="D1069" s="30" t="s">
        <v>25</v>
      </c>
      <c r="E1069" s="30" t="s">
        <v>14</v>
      </c>
      <c r="F1069" s="30">
        <v>2022</v>
      </c>
      <c r="G1069" s="30">
        <v>12</v>
      </c>
      <c r="H1069" s="30">
        <v>9310</v>
      </c>
      <c r="I1069" s="31">
        <v>65240</v>
      </c>
      <c r="J1069" s="31">
        <f>SUMIFS(H:H, D:D, ExternalData!$D1069, E:E, ExternalData!$E1069, F:F, ExternalData!$F1069, G:G, "&lt;="&amp;ExternalData!$G1069)</f>
        <v>118636</v>
      </c>
      <c r="K1069" s="32">
        <f>SUMIFS(I:I, D:D, ExternalData!$D1069, E:E, ExternalData!$E1069, F:F, ExternalData!$F1069, G:G, "&lt;="&amp;ExternalData!$G1069)</f>
        <v>743120</v>
      </c>
      <c r="L1069" s="31">
        <f>ExternalData!$J1069 + SUMIFS(H:H, D:D, ExternalData!$D1069, E:E, ExternalData!$E1069, F:F, ExternalData!$F1069-1, G:G, "&gt;"&amp;ExternalData!$G1069)</f>
        <v>118636</v>
      </c>
      <c r="M1069" s="33">
        <f>ExternalData!$K1069 + SUMIFS(I:I, D:D, ExternalData!$D1069, E:E, ExternalData!$E1069, F:F, ExternalData!$F1069-1, G:G, "&gt;"&amp;ExternalData!$G1069)</f>
        <v>743120</v>
      </c>
    </row>
    <row r="1070" spans="1:13" x14ac:dyDescent="0.25">
      <c r="A1070" s="24" t="s">
        <v>9</v>
      </c>
      <c r="B1070" s="25" t="s">
        <v>24</v>
      </c>
      <c r="C1070" s="25" t="s">
        <v>11</v>
      </c>
      <c r="D1070" s="25" t="s">
        <v>25</v>
      </c>
      <c r="E1070" s="25" t="s">
        <v>14</v>
      </c>
      <c r="F1070" s="25">
        <v>2023</v>
      </c>
      <c r="G1070" s="25">
        <v>1</v>
      </c>
      <c r="H1070" s="25">
        <v>9282</v>
      </c>
      <c r="I1070" s="26">
        <v>69496</v>
      </c>
      <c r="J1070" s="26">
        <f>SUMIFS(H:H, D:D, ExternalData!$D1070, E:E, ExternalData!$E1070, F:F, ExternalData!$F1070, G:G, "&lt;="&amp;ExternalData!$G1070)</f>
        <v>9282</v>
      </c>
      <c r="K1070" s="27">
        <f>SUMIFS(I:I, D:D, ExternalData!$D1070, E:E, ExternalData!$E1070, F:F, ExternalData!$F1070, G:G, "&lt;="&amp;ExternalData!$G1070)</f>
        <v>69496</v>
      </c>
      <c r="L1070" s="26">
        <f>ExternalData!$J1070 + SUMIFS(H:H, D:D, ExternalData!$D1070, E:E, ExternalData!$E1070, F:F, ExternalData!$F1070-1, G:G, "&gt;"&amp;ExternalData!$G1070)</f>
        <v>117852</v>
      </c>
      <c r="M1070" s="28">
        <f>ExternalData!$K1070 + SUMIFS(I:I, D:D, ExternalData!$D1070, E:E, ExternalData!$E1070, F:F, ExternalData!$F1070-1, G:G, "&gt;"&amp;ExternalData!$G1070)</f>
        <v>751373</v>
      </c>
    </row>
    <row r="1071" spans="1:13" x14ac:dyDescent="0.25">
      <c r="A1071" s="29" t="s">
        <v>9</v>
      </c>
      <c r="B1071" s="30" t="s">
        <v>24</v>
      </c>
      <c r="C1071" s="30" t="s">
        <v>11</v>
      </c>
      <c r="D1071" s="30" t="s">
        <v>25</v>
      </c>
      <c r="E1071" s="30" t="s">
        <v>14</v>
      </c>
      <c r="F1071" s="30">
        <v>2023</v>
      </c>
      <c r="G1071" s="30">
        <v>2</v>
      </c>
      <c r="H1071" s="30">
        <v>9016</v>
      </c>
      <c r="I1071" s="31">
        <v>67501</v>
      </c>
      <c r="J1071" s="31">
        <f>SUMIFS(H:H, D:D, ExternalData!$D1071, E:E, ExternalData!$E1071, F:F, ExternalData!$F1071, G:G, "&lt;="&amp;ExternalData!$G1071)</f>
        <v>18298</v>
      </c>
      <c r="K1071" s="32">
        <f>SUMIFS(I:I, D:D, ExternalData!$D1071, E:E, ExternalData!$E1071, F:F, ExternalData!$F1071, G:G, "&lt;="&amp;ExternalData!$G1071)</f>
        <v>136997</v>
      </c>
      <c r="L1071" s="31">
        <f>ExternalData!$J1071 + SUMIFS(H:H, D:D, ExternalData!$D1071, E:E, ExternalData!$E1071, F:F, ExternalData!$F1071-1, G:G, "&gt;"&amp;ExternalData!$G1071)</f>
        <v>117397</v>
      </c>
      <c r="M1071" s="33">
        <f>ExternalData!$K1071 + SUMIFS(I:I, D:D, ExternalData!$D1071, E:E, ExternalData!$E1071, F:F, ExternalData!$F1071-1, G:G, "&gt;"&amp;ExternalData!$G1071)</f>
        <v>761215</v>
      </c>
    </row>
    <row r="1072" spans="1:13" x14ac:dyDescent="0.25">
      <c r="A1072" s="24" t="s">
        <v>9</v>
      </c>
      <c r="B1072" s="25" t="s">
        <v>24</v>
      </c>
      <c r="C1072" s="25" t="s">
        <v>11</v>
      </c>
      <c r="D1072" s="25" t="s">
        <v>25</v>
      </c>
      <c r="E1072" s="25" t="s">
        <v>14</v>
      </c>
      <c r="F1072" s="25">
        <v>2023</v>
      </c>
      <c r="G1072" s="25">
        <v>3</v>
      </c>
      <c r="H1072" s="25">
        <v>8953</v>
      </c>
      <c r="I1072" s="26">
        <v>66990</v>
      </c>
      <c r="J1072" s="26">
        <f>SUMIFS(H:H, D:D, ExternalData!$D1072, E:E, ExternalData!$E1072, F:F, ExternalData!$F1072, G:G, "&lt;="&amp;ExternalData!$G1072)</f>
        <v>27251</v>
      </c>
      <c r="K1072" s="27">
        <f>SUMIFS(I:I, D:D, ExternalData!$D1072, E:E, ExternalData!$E1072, F:F, ExternalData!$F1072, G:G, "&lt;="&amp;ExternalData!$G1072)</f>
        <v>203987</v>
      </c>
      <c r="L1072" s="26">
        <f>ExternalData!$J1072 + SUMIFS(H:H, D:D, ExternalData!$D1072, E:E, ExternalData!$E1072, F:F, ExternalData!$F1072-1, G:G, "&gt;"&amp;ExternalData!$G1072)</f>
        <v>115766</v>
      </c>
      <c r="M1072" s="28">
        <f>ExternalData!$K1072 + SUMIFS(I:I, D:D, ExternalData!$D1072, E:E, ExternalData!$E1072, F:F, ExternalData!$F1072-1, G:G, "&gt;"&amp;ExternalData!$G1072)</f>
        <v>763693</v>
      </c>
    </row>
    <row r="1073" spans="1:13" x14ac:dyDescent="0.25">
      <c r="A1073" s="29" t="s">
        <v>9</v>
      </c>
      <c r="B1073" s="30" t="s">
        <v>24</v>
      </c>
      <c r="C1073" s="30" t="s">
        <v>11</v>
      </c>
      <c r="D1073" s="30" t="s">
        <v>25</v>
      </c>
      <c r="E1073" s="30" t="s">
        <v>15</v>
      </c>
      <c r="F1073" s="30">
        <v>2018</v>
      </c>
      <c r="G1073" s="30">
        <v>1</v>
      </c>
      <c r="H1073" s="30">
        <v>20937</v>
      </c>
      <c r="I1073" s="31">
        <v>87780</v>
      </c>
      <c r="J1073" s="31">
        <f>SUMIFS(H:H, D:D, ExternalData!$D1073, E:E, ExternalData!$E1073, F:F, ExternalData!$F1073, G:G, "&lt;="&amp;ExternalData!$G1073)</f>
        <v>20937</v>
      </c>
      <c r="K1073" s="32">
        <f>SUMIFS(I:I, D:D, ExternalData!$D1073, E:E, ExternalData!$E1073, F:F, ExternalData!$F1073, G:G, "&lt;="&amp;ExternalData!$G1073)</f>
        <v>87780</v>
      </c>
      <c r="L1073" s="31">
        <f>ExternalData!$J1073 + SUMIFS(H:H, D:D, ExternalData!$D1073, E:E, ExternalData!$E1073, F:F, ExternalData!$F1073-1, G:G, "&gt;"&amp;ExternalData!$G1073)</f>
        <v>20937</v>
      </c>
      <c r="M1073" s="33">
        <f>ExternalData!$K1073 + SUMIFS(I:I, D:D, ExternalData!$D1073, E:E, ExternalData!$E1073, F:F, ExternalData!$F1073-1, G:G, "&gt;"&amp;ExternalData!$G1073)</f>
        <v>87780</v>
      </c>
    </row>
    <row r="1074" spans="1:13" x14ac:dyDescent="0.25">
      <c r="A1074" s="24" t="s">
        <v>9</v>
      </c>
      <c r="B1074" s="25" t="s">
        <v>24</v>
      </c>
      <c r="C1074" s="25" t="s">
        <v>11</v>
      </c>
      <c r="D1074" s="25" t="s">
        <v>25</v>
      </c>
      <c r="E1074" s="25" t="s">
        <v>15</v>
      </c>
      <c r="F1074" s="25">
        <v>2018</v>
      </c>
      <c r="G1074" s="25">
        <v>2</v>
      </c>
      <c r="H1074" s="25">
        <v>18823</v>
      </c>
      <c r="I1074" s="26">
        <v>81781</v>
      </c>
      <c r="J1074" s="26">
        <f>SUMIFS(H:H, D:D, ExternalData!$D1074, E:E, ExternalData!$E1074, F:F, ExternalData!$F1074, G:G, "&lt;="&amp;ExternalData!$G1074)</f>
        <v>39760</v>
      </c>
      <c r="K1074" s="27">
        <f>SUMIFS(I:I, D:D, ExternalData!$D1074, E:E, ExternalData!$E1074, F:F, ExternalData!$F1074, G:G, "&lt;="&amp;ExternalData!$G1074)</f>
        <v>169561</v>
      </c>
      <c r="L1074" s="26">
        <f>ExternalData!$J1074 + SUMIFS(H:H, D:D, ExternalData!$D1074, E:E, ExternalData!$E1074, F:F, ExternalData!$F1074-1, G:G, "&gt;"&amp;ExternalData!$G1074)</f>
        <v>39760</v>
      </c>
      <c r="M1074" s="28">
        <f>ExternalData!$K1074 + SUMIFS(I:I, D:D, ExternalData!$D1074, E:E, ExternalData!$E1074, F:F, ExternalData!$F1074-1, G:G, "&gt;"&amp;ExternalData!$G1074)</f>
        <v>169561</v>
      </c>
    </row>
    <row r="1075" spans="1:13" x14ac:dyDescent="0.25">
      <c r="A1075" s="29" t="s">
        <v>9</v>
      </c>
      <c r="B1075" s="30" t="s">
        <v>24</v>
      </c>
      <c r="C1075" s="30" t="s">
        <v>11</v>
      </c>
      <c r="D1075" s="30" t="s">
        <v>25</v>
      </c>
      <c r="E1075" s="30" t="s">
        <v>15</v>
      </c>
      <c r="F1075" s="30">
        <v>2018</v>
      </c>
      <c r="G1075" s="30">
        <v>3</v>
      </c>
      <c r="H1075" s="30">
        <v>23646</v>
      </c>
      <c r="I1075" s="31">
        <v>104188</v>
      </c>
      <c r="J1075" s="31">
        <f>SUMIFS(H:H, D:D, ExternalData!$D1075, E:E, ExternalData!$E1075, F:F, ExternalData!$F1075, G:G, "&lt;="&amp;ExternalData!$G1075)</f>
        <v>63406</v>
      </c>
      <c r="K1075" s="32">
        <f>SUMIFS(I:I, D:D, ExternalData!$D1075, E:E, ExternalData!$E1075, F:F, ExternalData!$F1075, G:G, "&lt;="&amp;ExternalData!$G1075)</f>
        <v>273749</v>
      </c>
      <c r="L1075" s="31">
        <f>ExternalData!$J1075 + SUMIFS(H:H, D:D, ExternalData!$D1075, E:E, ExternalData!$E1075, F:F, ExternalData!$F1075-1, G:G, "&gt;"&amp;ExternalData!$G1075)</f>
        <v>63406</v>
      </c>
      <c r="M1075" s="33">
        <f>ExternalData!$K1075 + SUMIFS(I:I, D:D, ExternalData!$D1075, E:E, ExternalData!$E1075, F:F, ExternalData!$F1075-1, G:G, "&gt;"&amp;ExternalData!$G1075)</f>
        <v>273749</v>
      </c>
    </row>
    <row r="1076" spans="1:13" x14ac:dyDescent="0.25">
      <c r="A1076" s="24" t="s">
        <v>9</v>
      </c>
      <c r="B1076" s="25" t="s">
        <v>24</v>
      </c>
      <c r="C1076" s="25" t="s">
        <v>11</v>
      </c>
      <c r="D1076" s="25" t="s">
        <v>25</v>
      </c>
      <c r="E1076" s="25" t="s">
        <v>15</v>
      </c>
      <c r="F1076" s="25">
        <v>2018</v>
      </c>
      <c r="G1076" s="25">
        <v>4</v>
      </c>
      <c r="H1076" s="25">
        <v>19614</v>
      </c>
      <c r="I1076" s="26">
        <v>85953</v>
      </c>
      <c r="J1076" s="26">
        <f>SUMIFS(H:H, D:D, ExternalData!$D1076, E:E, ExternalData!$E1076, F:F, ExternalData!$F1076, G:G, "&lt;="&amp;ExternalData!$G1076)</f>
        <v>83020</v>
      </c>
      <c r="K1076" s="27">
        <f>SUMIFS(I:I, D:D, ExternalData!$D1076, E:E, ExternalData!$E1076, F:F, ExternalData!$F1076, G:G, "&lt;="&amp;ExternalData!$G1076)</f>
        <v>359702</v>
      </c>
      <c r="L1076" s="26">
        <f>ExternalData!$J1076 + SUMIFS(H:H, D:D, ExternalData!$D1076, E:E, ExternalData!$E1076, F:F, ExternalData!$F1076-1, G:G, "&gt;"&amp;ExternalData!$G1076)</f>
        <v>83020</v>
      </c>
      <c r="M1076" s="28">
        <f>ExternalData!$K1076 + SUMIFS(I:I, D:D, ExternalData!$D1076, E:E, ExternalData!$E1076, F:F, ExternalData!$F1076-1, G:G, "&gt;"&amp;ExternalData!$G1076)</f>
        <v>359702</v>
      </c>
    </row>
    <row r="1077" spans="1:13" x14ac:dyDescent="0.25">
      <c r="A1077" s="29" t="s">
        <v>9</v>
      </c>
      <c r="B1077" s="30" t="s">
        <v>24</v>
      </c>
      <c r="C1077" s="30" t="s">
        <v>11</v>
      </c>
      <c r="D1077" s="30" t="s">
        <v>25</v>
      </c>
      <c r="E1077" s="30" t="s">
        <v>15</v>
      </c>
      <c r="F1077" s="30">
        <v>2018</v>
      </c>
      <c r="G1077" s="30">
        <v>5</v>
      </c>
      <c r="H1077" s="30">
        <v>24024</v>
      </c>
      <c r="I1077" s="31">
        <v>108332</v>
      </c>
      <c r="J1077" s="31">
        <f>SUMIFS(H:H, D:D, ExternalData!$D1077, E:E, ExternalData!$E1077, F:F, ExternalData!$F1077, G:G, "&lt;="&amp;ExternalData!$G1077)</f>
        <v>107044</v>
      </c>
      <c r="K1077" s="32">
        <f>SUMIFS(I:I, D:D, ExternalData!$D1077, E:E, ExternalData!$E1077, F:F, ExternalData!$F1077, G:G, "&lt;="&amp;ExternalData!$G1077)</f>
        <v>468034</v>
      </c>
      <c r="L1077" s="31">
        <f>ExternalData!$J1077 + SUMIFS(H:H, D:D, ExternalData!$D1077, E:E, ExternalData!$E1077, F:F, ExternalData!$F1077-1, G:G, "&gt;"&amp;ExternalData!$G1077)</f>
        <v>107044</v>
      </c>
      <c r="M1077" s="33">
        <f>ExternalData!$K1077 + SUMIFS(I:I, D:D, ExternalData!$D1077, E:E, ExternalData!$E1077, F:F, ExternalData!$F1077-1, G:G, "&gt;"&amp;ExternalData!$G1077)</f>
        <v>468034</v>
      </c>
    </row>
    <row r="1078" spans="1:13" x14ac:dyDescent="0.25">
      <c r="A1078" s="24" t="s">
        <v>9</v>
      </c>
      <c r="B1078" s="25" t="s">
        <v>24</v>
      </c>
      <c r="C1078" s="25" t="s">
        <v>11</v>
      </c>
      <c r="D1078" s="25" t="s">
        <v>25</v>
      </c>
      <c r="E1078" s="25" t="s">
        <v>15</v>
      </c>
      <c r="F1078" s="25">
        <v>2018</v>
      </c>
      <c r="G1078" s="25">
        <v>6</v>
      </c>
      <c r="H1078" s="25">
        <v>24955</v>
      </c>
      <c r="I1078" s="26">
        <v>112539</v>
      </c>
      <c r="J1078" s="26">
        <f>SUMIFS(H:H, D:D, ExternalData!$D1078, E:E, ExternalData!$E1078, F:F, ExternalData!$F1078, G:G, "&lt;="&amp;ExternalData!$G1078)</f>
        <v>131999</v>
      </c>
      <c r="K1078" s="27">
        <f>SUMIFS(I:I, D:D, ExternalData!$D1078, E:E, ExternalData!$E1078, F:F, ExternalData!$F1078, G:G, "&lt;="&amp;ExternalData!$G1078)</f>
        <v>580573</v>
      </c>
      <c r="L1078" s="26">
        <f>ExternalData!$J1078 + SUMIFS(H:H, D:D, ExternalData!$D1078, E:E, ExternalData!$E1078, F:F, ExternalData!$F1078-1, G:G, "&gt;"&amp;ExternalData!$G1078)</f>
        <v>131999</v>
      </c>
      <c r="M1078" s="28">
        <f>ExternalData!$K1078 + SUMIFS(I:I, D:D, ExternalData!$D1078, E:E, ExternalData!$E1078, F:F, ExternalData!$F1078-1, G:G, "&gt;"&amp;ExternalData!$G1078)</f>
        <v>580573</v>
      </c>
    </row>
    <row r="1079" spans="1:13" x14ac:dyDescent="0.25">
      <c r="A1079" s="29" t="s">
        <v>9</v>
      </c>
      <c r="B1079" s="30" t="s">
        <v>24</v>
      </c>
      <c r="C1079" s="30" t="s">
        <v>11</v>
      </c>
      <c r="D1079" s="30" t="s">
        <v>25</v>
      </c>
      <c r="E1079" s="30" t="s">
        <v>15</v>
      </c>
      <c r="F1079" s="30">
        <v>2018</v>
      </c>
      <c r="G1079" s="30">
        <v>7</v>
      </c>
      <c r="H1079" s="30">
        <v>23926</v>
      </c>
      <c r="I1079" s="31">
        <v>109424</v>
      </c>
      <c r="J1079" s="31">
        <f>SUMIFS(H:H, D:D, ExternalData!$D1079, E:E, ExternalData!$E1079, F:F, ExternalData!$F1079, G:G, "&lt;="&amp;ExternalData!$G1079)</f>
        <v>155925</v>
      </c>
      <c r="K1079" s="32">
        <f>SUMIFS(I:I, D:D, ExternalData!$D1079, E:E, ExternalData!$E1079, F:F, ExternalData!$F1079, G:G, "&lt;="&amp;ExternalData!$G1079)</f>
        <v>689997</v>
      </c>
      <c r="L1079" s="31">
        <f>ExternalData!$J1079 + SUMIFS(H:H, D:D, ExternalData!$D1079, E:E, ExternalData!$E1079, F:F, ExternalData!$F1079-1, G:G, "&gt;"&amp;ExternalData!$G1079)</f>
        <v>155925</v>
      </c>
      <c r="M1079" s="33">
        <f>ExternalData!$K1079 + SUMIFS(I:I, D:D, ExternalData!$D1079, E:E, ExternalData!$E1079, F:F, ExternalData!$F1079-1, G:G, "&gt;"&amp;ExternalData!$G1079)</f>
        <v>689997</v>
      </c>
    </row>
    <row r="1080" spans="1:13" x14ac:dyDescent="0.25">
      <c r="A1080" s="24" t="s">
        <v>9</v>
      </c>
      <c r="B1080" s="25" t="s">
        <v>24</v>
      </c>
      <c r="C1080" s="25" t="s">
        <v>11</v>
      </c>
      <c r="D1080" s="25" t="s">
        <v>25</v>
      </c>
      <c r="E1080" s="25" t="s">
        <v>15</v>
      </c>
      <c r="F1080" s="25">
        <v>2018</v>
      </c>
      <c r="G1080" s="25">
        <v>8</v>
      </c>
      <c r="H1080" s="25">
        <v>18655</v>
      </c>
      <c r="I1080" s="26">
        <v>87941</v>
      </c>
      <c r="J1080" s="26">
        <f>SUMIFS(H:H, D:D, ExternalData!$D1080, E:E, ExternalData!$E1080, F:F, ExternalData!$F1080, G:G, "&lt;="&amp;ExternalData!$G1080)</f>
        <v>174580</v>
      </c>
      <c r="K1080" s="27">
        <f>SUMIFS(I:I, D:D, ExternalData!$D1080, E:E, ExternalData!$E1080, F:F, ExternalData!$F1080, G:G, "&lt;="&amp;ExternalData!$G1080)</f>
        <v>777938</v>
      </c>
      <c r="L1080" s="26">
        <f>ExternalData!$J1080 + SUMIFS(H:H, D:D, ExternalData!$D1080, E:E, ExternalData!$E1080, F:F, ExternalData!$F1080-1, G:G, "&gt;"&amp;ExternalData!$G1080)</f>
        <v>174580</v>
      </c>
      <c r="M1080" s="28">
        <f>ExternalData!$K1080 + SUMIFS(I:I, D:D, ExternalData!$D1080, E:E, ExternalData!$E1080, F:F, ExternalData!$F1080-1, G:G, "&gt;"&amp;ExternalData!$G1080)</f>
        <v>777938</v>
      </c>
    </row>
    <row r="1081" spans="1:13" x14ac:dyDescent="0.25">
      <c r="A1081" s="29" t="s">
        <v>9</v>
      </c>
      <c r="B1081" s="30" t="s">
        <v>24</v>
      </c>
      <c r="C1081" s="30" t="s">
        <v>11</v>
      </c>
      <c r="D1081" s="30" t="s">
        <v>25</v>
      </c>
      <c r="E1081" s="30" t="s">
        <v>15</v>
      </c>
      <c r="F1081" s="30">
        <v>2018</v>
      </c>
      <c r="G1081" s="30">
        <v>9</v>
      </c>
      <c r="H1081" s="30">
        <v>16338</v>
      </c>
      <c r="I1081" s="31">
        <v>87689</v>
      </c>
      <c r="J1081" s="31">
        <f>SUMIFS(H:H, D:D, ExternalData!$D1081, E:E, ExternalData!$E1081, F:F, ExternalData!$F1081, G:G, "&lt;="&amp;ExternalData!$G1081)</f>
        <v>190918</v>
      </c>
      <c r="K1081" s="32">
        <f>SUMIFS(I:I, D:D, ExternalData!$D1081, E:E, ExternalData!$E1081, F:F, ExternalData!$F1081, G:G, "&lt;="&amp;ExternalData!$G1081)</f>
        <v>865627</v>
      </c>
      <c r="L1081" s="31">
        <f>ExternalData!$J1081 + SUMIFS(H:H, D:D, ExternalData!$D1081, E:E, ExternalData!$E1081, F:F, ExternalData!$F1081-1, G:G, "&gt;"&amp;ExternalData!$G1081)</f>
        <v>190918</v>
      </c>
      <c r="M1081" s="33">
        <f>ExternalData!$K1081 + SUMIFS(I:I, D:D, ExternalData!$D1081, E:E, ExternalData!$E1081, F:F, ExternalData!$F1081-1, G:G, "&gt;"&amp;ExternalData!$G1081)</f>
        <v>865627</v>
      </c>
    </row>
    <row r="1082" spans="1:13" x14ac:dyDescent="0.25">
      <c r="A1082" s="24" t="s">
        <v>9</v>
      </c>
      <c r="B1082" s="25" t="s">
        <v>24</v>
      </c>
      <c r="C1082" s="25" t="s">
        <v>11</v>
      </c>
      <c r="D1082" s="25" t="s">
        <v>25</v>
      </c>
      <c r="E1082" s="25" t="s">
        <v>15</v>
      </c>
      <c r="F1082" s="25">
        <v>2018</v>
      </c>
      <c r="G1082" s="25">
        <v>10</v>
      </c>
      <c r="H1082" s="25">
        <v>23135</v>
      </c>
      <c r="I1082" s="26">
        <v>135758</v>
      </c>
      <c r="J1082" s="26">
        <f>SUMIFS(H:H, D:D, ExternalData!$D1082, E:E, ExternalData!$E1082, F:F, ExternalData!$F1082, G:G, "&lt;="&amp;ExternalData!$G1082)</f>
        <v>214053</v>
      </c>
      <c r="K1082" s="27">
        <f>SUMIFS(I:I, D:D, ExternalData!$D1082, E:E, ExternalData!$E1082, F:F, ExternalData!$F1082, G:G, "&lt;="&amp;ExternalData!$G1082)</f>
        <v>1001385</v>
      </c>
      <c r="L1082" s="26">
        <f>ExternalData!$J1082 + SUMIFS(H:H, D:D, ExternalData!$D1082, E:E, ExternalData!$E1082, F:F, ExternalData!$F1082-1, G:G, "&gt;"&amp;ExternalData!$G1082)</f>
        <v>214053</v>
      </c>
      <c r="M1082" s="28">
        <f>ExternalData!$K1082 + SUMIFS(I:I, D:D, ExternalData!$D1082, E:E, ExternalData!$E1082, F:F, ExternalData!$F1082-1, G:G, "&gt;"&amp;ExternalData!$G1082)</f>
        <v>1001385</v>
      </c>
    </row>
    <row r="1083" spans="1:13" x14ac:dyDescent="0.25">
      <c r="A1083" s="29" t="s">
        <v>9</v>
      </c>
      <c r="B1083" s="30" t="s">
        <v>24</v>
      </c>
      <c r="C1083" s="30" t="s">
        <v>11</v>
      </c>
      <c r="D1083" s="30" t="s">
        <v>25</v>
      </c>
      <c r="E1083" s="30" t="s">
        <v>15</v>
      </c>
      <c r="F1083" s="30">
        <v>2018</v>
      </c>
      <c r="G1083" s="30">
        <v>11</v>
      </c>
      <c r="H1083" s="30">
        <v>16275</v>
      </c>
      <c r="I1083" s="31">
        <v>96467</v>
      </c>
      <c r="J1083" s="31">
        <f>SUMIFS(H:H, D:D, ExternalData!$D1083, E:E, ExternalData!$E1083, F:F, ExternalData!$F1083, G:G, "&lt;="&amp;ExternalData!$G1083)</f>
        <v>230328</v>
      </c>
      <c r="K1083" s="32">
        <f>SUMIFS(I:I, D:D, ExternalData!$D1083, E:E, ExternalData!$E1083, F:F, ExternalData!$F1083, G:G, "&lt;="&amp;ExternalData!$G1083)</f>
        <v>1097852</v>
      </c>
      <c r="L1083" s="31">
        <f>ExternalData!$J1083 + SUMIFS(H:H, D:D, ExternalData!$D1083, E:E, ExternalData!$E1083, F:F, ExternalData!$F1083-1, G:G, "&gt;"&amp;ExternalData!$G1083)</f>
        <v>230328</v>
      </c>
      <c r="M1083" s="33">
        <f>ExternalData!$K1083 + SUMIFS(I:I, D:D, ExternalData!$D1083, E:E, ExternalData!$E1083, F:F, ExternalData!$F1083-1, G:G, "&gt;"&amp;ExternalData!$G1083)</f>
        <v>1097852</v>
      </c>
    </row>
    <row r="1084" spans="1:13" x14ac:dyDescent="0.25">
      <c r="A1084" s="24" t="s">
        <v>9</v>
      </c>
      <c r="B1084" s="25" t="s">
        <v>24</v>
      </c>
      <c r="C1084" s="25" t="s">
        <v>11</v>
      </c>
      <c r="D1084" s="25" t="s">
        <v>25</v>
      </c>
      <c r="E1084" s="25" t="s">
        <v>15</v>
      </c>
      <c r="F1084" s="25">
        <v>2018</v>
      </c>
      <c r="G1084" s="25">
        <v>12</v>
      </c>
      <c r="H1084" s="25">
        <v>16023</v>
      </c>
      <c r="I1084" s="26">
        <v>92120</v>
      </c>
      <c r="J1084" s="26">
        <f>SUMIFS(H:H, D:D, ExternalData!$D1084, E:E, ExternalData!$E1084, F:F, ExternalData!$F1084, G:G, "&lt;="&amp;ExternalData!$G1084)</f>
        <v>246351</v>
      </c>
      <c r="K1084" s="27">
        <f>SUMIFS(I:I, D:D, ExternalData!$D1084, E:E, ExternalData!$E1084, F:F, ExternalData!$F1084, G:G, "&lt;="&amp;ExternalData!$G1084)</f>
        <v>1189972</v>
      </c>
      <c r="L1084" s="26">
        <f>ExternalData!$J1084 + SUMIFS(H:H, D:D, ExternalData!$D1084, E:E, ExternalData!$E1084, F:F, ExternalData!$F1084-1, G:G, "&gt;"&amp;ExternalData!$G1084)</f>
        <v>246351</v>
      </c>
      <c r="M1084" s="28">
        <f>ExternalData!$K1084 + SUMIFS(I:I, D:D, ExternalData!$D1084, E:E, ExternalData!$E1084, F:F, ExternalData!$F1084-1, G:G, "&gt;"&amp;ExternalData!$G1084)</f>
        <v>1189972</v>
      </c>
    </row>
    <row r="1085" spans="1:13" x14ac:dyDescent="0.25">
      <c r="A1085" s="29" t="s">
        <v>9</v>
      </c>
      <c r="B1085" s="30" t="s">
        <v>24</v>
      </c>
      <c r="C1085" s="30" t="s">
        <v>11</v>
      </c>
      <c r="D1085" s="30" t="s">
        <v>25</v>
      </c>
      <c r="E1085" s="30" t="s">
        <v>15</v>
      </c>
      <c r="F1085" s="30">
        <v>2019</v>
      </c>
      <c r="G1085" s="30">
        <v>1</v>
      </c>
      <c r="H1085" s="30">
        <v>14329</v>
      </c>
      <c r="I1085" s="31">
        <v>87234</v>
      </c>
      <c r="J1085" s="31">
        <f>SUMIFS(H:H, D:D, ExternalData!$D1085, E:E, ExternalData!$E1085, F:F, ExternalData!$F1085, G:G, "&lt;="&amp;ExternalData!$G1085)</f>
        <v>14329</v>
      </c>
      <c r="K1085" s="32">
        <f>SUMIFS(I:I, D:D, ExternalData!$D1085, E:E, ExternalData!$E1085, F:F, ExternalData!$F1085, G:G, "&lt;="&amp;ExternalData!$G1085)</f>
        <v>87234</v>
      </c>
      <c r="L1085" s="31">
        <f>ExternalData!$J1085 + SUMIFS(H:H, D:D, ExternalData!$D1085, E:E, ExternalData!$E1085, F:F, ExternalData!$F1085-1, G:G, "&gt;"&amp;ExternalData!$G1085)</f>
        <v>239743</v>
      </c>
      <c r="M1085" s="33">
        <f>ExternalData!$K1085 + SUMIFS(I:I, D:D, ExternalData!$D1085, E:E, ExternalData!$E1085, F:F, ExternalData!$F1085-1, G:G, "&gt;"&amp;ExternalData!$G1085)</f>
        <v>1189426</v>
      </c>
    </row>
    <row r="1086" spans="1:13" x14ac:dyDescent="0.25">
      <c r="A1086" s="24" t="s">
        <v>9</v>
      </c>
      <c r="B1086" s="25" t="s">
        <v>24</v>
      </c>
      <c r="C1086" s="25" t="s">
        <v>11</v>
      </c>
      <c r="D1086" s="25" t="s">
        <v>25</v>
      </c>
      <c r="E1086" s="25" t="s">
        <v>15</v>
      </c>
      <c r="F1086" s="25">
        <v>2019</v>
      </c>
      <c r="G1086" s="25">
        <v>2</v>
      </c>
      <c r="H1086" s="25">
        <v>13048</v>
      </c>
      <c r="I1086" s="26">
        <v>78834</v>
      </c>
      <c r="J1086" s="26">
        <f>SUMIFS(H:H, D:D, ExternalData!$D1086, E:E, ExternalData!$E1086, F:F, ExternalData!$F1086, G:G, "&lt;="&amp;ExternalData!$G1086)</f>
        <v>27377</v>
      </c>
      <c r="K1086" s="27">
        <f>SUMIFS(I:I, D:D, ExternalData!$D1086, E:E, ExternalData!$E1086, F:F, ExternalData!$F1086, G:G, "&lt;="&amp;ExternalData!$G1086)</f>
        <v>166068</v>
      </c>
      <c r="L1086" s="26">
        <f>ExternalData!$J1086 + SUMIFS(H:H, D:D, ExternalData!$D1086, E:E, ExternalData!$E1086, F:F, ExternalData!$F1086-1, G:G, "&gt;"&amp;ExternalData!$G1086)</f>
        <v>233968</v>
      </c>
      <c r="M1086" s="28">
        <f>ExternalData!$K1086 + SUMIFS(I:I, D:D, ExternalData!$D1086, E:E, ExternalData!$E1086, F:F, ExternalData!$F1086-1, G:G, "&gt;"&amp;ExternalData!$G1086)</f>
        <v>1186479</v>
      </c>
    </row>
    <row r="1087" spans="1:13" x14ac:dyDescent="0.25">
      <c r="A1087" s="29" t="s">
        <v>9</v>
      </c>
      <c r="B1087" s="30" t="s">
        <v>24</v>
      </c>
      <c r="C1087" s="30" t="s">
        <v>11</v>
      </c>
      <c r="D1087" s="30" t="s">
        <v>25</v>
      </c>
      <c r="E1087" s="30" t="s">
        <v>15</v>
      </c>
      <c r="F1087" s="30">
        <v>2019</v>
      </c>
      <c r="G1087" s="30">
        <v>3</v>
      </c>
      <c r="H1087" s="30">
        <v>14140</v>
      </c>
      <c r="I1087" s="31">
        <v>87255</v>
      </c>
      <c r="J1087" s="31">
        <f>SUMIFS(H:H, D:D, ExternalData!$D1087, E:E, ExternalData!$E1087, F:F, ExternalData!$F1087, G:G, "&lt;="&amp;ExternalData!$G1087)</f>
        <v>41517</v>
      </c>
      <c r="K1087" s="32">
        <f>SUMIFS(I:I, D:D, ExternalData!$D1087, E:E, ExternalData!$E1087, F:F, ExternalData!$F1087, G:G, "&lt;="&amp;ExternalData!$G1087)</f>
        <v>253323</v>
      </c>
      <c r="L1087" s="31">
        <f>ExternalData!$J1087 + SUMIFS(H:H, D:D, ExternalData!$D1087, E:E, ExternalData!$E1087, F:F, ExternalData!$F1087-1, G:G, "&gt;"&amp;ExternalData!$G1087)</f>
        <v>224462</v>
      </c>
      <c r="M1087" s="33">
        <f>ExternalData!$K1087 + SUMIFS(I:I, D:D, ExternalData!$D1087, E:E, ExternalData!$E1087, F:F, ExternalData!$F1087-1, G:G, "&gt;"&amp;ExternalData!$G1087)</f>
        <v>1169546</v>
      </c>
    </row>
    <row r="1088" spans="1:13" x14ac:dyDescent="0.25">
      <c r="A1088" s="24" t="s">
        <v>9</v>
      </c>
      <c r="B1088" s="25" t="s">
        <v>24</v>
      </c>
      <c r="C1088" s="25" t="s">
        <v>11</v>
      </c>
      <c r="D1088" s="25" t="s">
        <v>25</v>
      </c>
      <c r="E1088" s="25" t="s">
        <v>15</v>
      </c>
      <c r="F1088" s="25">
        <v>2019</v>
      </c>
      <c r="G1088" s="25">
        <v>4</v>
      </c>
      <c r="H1088" s="25">
        <v>11095</v>
      </c>
      <c r="I1088" s="26">
        <v>68803</v>
      </c>
      <c r="J1088" s="26">
        <f>SUMIFS(H:H, D:D, ExternalData!$D1088, E:E, ExternalData!$E1088, F:F, ExternalData!$F1088, G:G, "&lt;="&amp;ExternalData!$G1088)</f>
        <v>52612</v>
      </c>
      <c r="K1088" s="27">
        <f>SUMIFS(I:I, D:D, ExternalData!$D1088, E:E, ExternalData!$E1088, F:F, ExternalData!$F1088, G:G, "&lt;="&amp;ExternalData!$G1088)</f>
        <v>322126</v>
      </c>
      <c r="L1088" s="26">
        <f>ExternalData!$J1088 + SUMIFS(H:H, D:D, ExternalData!$D1088, E:E, ExternalData!$E1088, F:F, ExternalData!$F1088-1, G:G, "&gt;"&amp;ExternalData!$G1088)</f>
        <v>215943</v>
      </c>
      <c r="M1088" s="28">
        <f>ExternalData!$K1088 + SUMIFS(I:I, D:D, ExternalData!$D1088, E:E, ExternalData!$E1088, F:F, ExternalData!$F1088-1, G:G, "&gt;"&amp;ExternalData!$G1088)</f>
        <v>1152396</v>
      </c>
    </row>
    <row r="1089" spans="1:13" x14ac:dyDescent="0.25">
      <c r="A1089" s="29" t="s">
        <v>9</v>
      </c>
      <c r="B1089" s="30" t="s">
        <v>24</v>
      </c>
      <c r="C1089" s="30" t="s">
        <v>11</v>
      </c>
      <c r="D1089" s="30" t="s">
        <v>25</v>
      </c>
      <c r="E1089" s="30" t="s">
        <v>15</v>
      </c>
      <c r="F1089" s="30">
        <v>2019</v>
      </c>
      <c r="G1089" s="30">
        <v>5</v>
      </c>
      <c r="H1089" s="30">
        <v>11179</v>
      </c>
      <c r="I1089" s="31">
        <v>69048</v>
      </c>
      <c r="J1089" s="31">
        <f>SUMIFS(H:H, D:D, ExternalData!$D1089, E:E, ExternalData!$E1089, F:F, ExternalData!$F1089, G:G, "&lt;="&amp;ExternalData!$G1089)</f>
        <v>63791</v>
      </c>
      <c r="K1089" s="32">
        <f>SUMIFS(I:I, D:D, ExternalData!$D1089, E:E, ExternalData!$E1089, F:F, ExternalData!$F1089, G:G, "&lt;="&amp;ExternalData!$G1089)</f>
        <v>391174</v>
      </c>
      <c r="L1089" s="31">
        <f>ExternalData!$J1089 + SUMIFS(H:H, D:D, ExternalData!$D1089, E:E, ExternalData!$E1089, F:F, ExternalData!$F1089-1, G:G, "&gt;"&amp;ExternalData!$G1089)</f>
        <v>203098</v>
      </c>
      <c r="M1089" s="33">
        <f>ExternalData!$K1089 + SUMIFS(I:I, D:D, ExternalData!$D1089, E:E, ExternalData!$E1089, F:F, ExternalData!$F1089-1, G:G, "&gt;"&amp;ExternalData!$G1089)</f>
        <v>1113112</v>
      </c>
    </row>
    <row r="1090" spans="1:13" x14ac:dyDescent="0.25">
      <c r="A1090" s="24" t="s">
        <v>9</v>
      </c>
      <c r="B1090" s="25" t="s">
        <v>24</v>
      </c>
      <c r="C1090" s="25" t="s">
        <v>11</v>
      </c>
      <c r="D1090" s="25" t="s">
        <v>25</v>
      </c>
      <c r="E1090" s="25" t="s">
        <v>15</v>
      </c>
      <c r="F1090" s="25">
        <v>2019</v>
      </c>
      <c r="G1090" s="25">
        <v>6</v>
      </c>
      <c r="H1090" s="25">
        <v>11102</v>
      </c>
      <c r="I1090" s="26">
        <v>69440</v>
      </c>
      <c r="J1090" s="26">
        <f>SUMIFS(H:H, D:D, ExternalData!$D1090, E:E, ExternalData!$E1090, F:F, ExternalData!$F1090, G:G, "&lt;="&amp;ExternalData!$G1090)</f>
        <v>74893</v>
      </c>
      <c r="K1090" s="27">
        <f>SUMIFS(I:I, D:D, ExternalData!$D1090, E:E, ExternalData!$E1090, F:F, ExternalData!$F1090, G:G, "&lt;="&amp;ExternalData!$G1090)</f>
        <v>460614</v>
      </c>
      <c r="L1090" s="26">
        <f>ExternalData!$J1090 + SUMIFS(H:H, D:D, ExternalData!$D1090, E:E, ExternalData!$E1090, F:F, ExternalData!$F1090-1, G:G, "&gt;"&amp;ExternalData!$G1090)</f>
        <v>189245</v>
      </c>
      <c r="M1090" s="28">
        <f>ExternalData!$K1090 + SUMIFS(I:I, D:D, ExternalData!$D1090, E:E, ExternalData!$E1090, F:F, ExternalData!$F1090-1, G:G, "&gt;"&amp;ExternalData!$G1090)</f>
        <v>1070013</v>
      </c>
    </row>
    <row r="1091" spans="1:13" x14ac:dyDescent="0.25">
      <c r="A1091" s="29" t="s">
        <v>9</v>
      </c>
      <c r="B1091" s="30" t="s">
        <v>24</v>
      </c>
      <c r="C1091" s="30" t="s">
        <v>11</v>
      </c>
      <c r="D1091" s="30" t="s">
        <v>25</v>
      </c>
      <c r="E1091" s="30" t="s">
        <v>15</v>
      </c>
      <c r="F1091" s="30">
        <v>2019</v>
      </c>
      <c r="G1091" s="30">
        <v>7</v>
      </c>
      <c r="H1091" s="30">
        <v>11095</v>
      </c>
      <c r="I1091" s="31">
        <v>67627</v>
      </c>
      <c r="J1091" s="31">
        <f>SUMIFS(H:H, D:D, ExternalData!$D1091, E:E, ExternalData!$E1091, F:F, ExternalData!$F1091, G:G, "&lt;="&amp;ExternalData!$G1091)</f>
        <v>85988</v>
      </c>
      <c r="K1091" s="32">
        <f>SUMIFS(I:I, D:D, ExternalData!$D1091, E:E, ExternalData!$E1091, F:F, ExternalData!$F1091, G:G, "&lt;="&amp;ExternalData!$G1091)</f>
        <v>528241</v>
      </c>
      <c r="L1091" s="31">
        <f>ExternalData!$J1091 + SUMIFS(H:H, D:D, ExternalData!$D1091, E:E, ExternalData!$E1091, F:F, ExternalData!$F1091-1, G:G, "&gt;"&amp;ExternalData!$G1091)</f>
        <v>176414</v>
      </c>
      <c r="M1091" s="33">
        <f>ExternalData!$K1091 + SUMIFS(I:I, D:D, ExternalData!$D1091, E:E, ExternalData!$E1091, F:F, ExternalData!$F1091-1, G:G, "&gt;"&amp;ExternalData!$G1091)</f>
        <v>1028216</v>
      </c>
    </row>
    <row r="1092" spans="1:13" x14ac:dyDescent="0.25">
      <c r="A1092" s="24" t="s">
        <v>9</v>
      </c>
      <c r="B1092" s="25" t="s">
        <v>24</v>
      </c>
      <c r="C1092" s="25" t="s">
        <v>11</v>
      </c>
      <c r="D1092" s="25" t="s">
        <v>25</v>
      </c>
      <c r="E1092" s="25" t="s">
        <v>15</v>
      </c>
      <c r="F1092" s="25">
        <v>2019</v>
      </c>
      <c r="G1092" s="25">
        <v>8</v>
      </c>
      <c r="H1092" s="25">
        <v>14140</v>
      </c>
      <c r="I1092" s="26">
        <v>85323</v>
      </c>
      <c r="J1092" s="26">
        <f>SUMIFS(H:H, D:D, ExternalData!$D1092, E:E, ExternalData!$E1092, F:F, ExternalData!$F1092, G:G, "&lt;="&amp;ExternalData!$G1092)</f>
        <v>100128</v>
      </c>
      <c r="K1092" s="27">
        <f>SUMIFS(I:I, D:D, ExternalData!$D1092, E:E, ExternalData!$E1092, F:F, ExternalData!$F1092, G:G, "&lt;="&amp;ExternalData!$G1092)</f>
        <v>613564</v>
      </c>
      <c r="L1092" s="26">
        <f>ExternalData!$J1092 + SUMIFS(H:H, D:D, ExternalData!$D1092, E:E, ExternalData!$E1092, F:F, ExternalData!$F1092-1, G:G, "&gt;"&amp;ExternalData!$G1092)</f>
        <v>171899</v>
      </c>
      <c r="M1092" s="28">
        <f>ExternalData!$K1092 + SUMIFS(I:I, D:D, ExternalData!$D1092, E:E, ExternalData!$E1092, F:F, ExternalData!$F1092-1, G:G, "&gt;"&amp;ExternalData!$G1092)</f>
        <v>1025598</v>
      </c>
    </row>
    <row r="1093" spans="1:13" x14ac:dyDescent="0.25">
      <c r="A1093" s="29" t="s">
        <v>9</v>
      </c>
      <c r="B1093" s="30" t="s">
        <v>24</v>
      </c>
      <c r="C1093" s="30" t="s">
        <v>11</v>
      </c>
      <c r="D1093" s="30" t="s">
        <v>25</v>
      </c>
      <c r="E1093" s="30" t="s">
        <v>15</v>
      </c>
      <c r="F1093" s="30">
        <v>2019</v>
      </c>
      <c r="G1093" s="30">
        <v>9</v>
      </c>
      <c r="H1093" s="30">
        <v>14434</v>
      </c>
      <c r="I1093" s="31">
        <v>88928</v>
      </c>
      <c r="J1093" s="31">
        <f>SUMIFS(H:H, D:D, ExternalData!$D1093, E:E, ExternalData!$E1093, F:F, ExternalData!$F1093, G:G, "&lt;="&amp;ExternalData!$G1093)</f>
        <v>114562</v>
      </c>
      <c r="K1093" s="32">
        <f>SUMIFS(I:I, D:D, ExternalData!$D1093, E:E, ExternalData!$E1093, F:F, ExternalData!$F1093, G:G, "&lt;="&amp;ExternalData!$G1093)</f>
        <v>702492</v>
      </c>
      <c r="L1093" s="31">
        <f>ExternalData!$J1093 + SUMIFS(H:H, D:D, ExternalData!$D1093, E:E, ExternalData!$E1093, F:F, ExternalData!$F1093-1, G:G, "&gt;"&amp;ExternalData!$G1093)</f>
        <v>169995</v>
      </c>
      <c r="M1093" s="33">
        <f>ExternalData!$K1093 + SUMIFS(I:I, D:D, ExternalData!$D1093, E:E, ExternalData!$E1093, F:F, ExternalData!$F1093-1, G:G, "&gt;"&amp;ExternalData!$G1093)</f>
        <v>1026837</v>
      </c>
    </row>
    <row r="1094" spans="1:13" x14ac:dyDescent="0.25">
      <c r="A1094" s="24" t="s">
        <v>9</v>
      </c>
      <c r="B1094" s="25" t="s">
        <v>24</v>
      </c>
      <c r="C1094" s="25" t="s">
        <v>11</v>
      </c>
      <c r="D1094" s="25" t="s">
        <v>25</v>
      </c>
      <c r="E1094" s="25" t="s">
        <v>15</v>
      </c>
      <c r="F1094" s="25">
        <v>2019</v>
      </c>
      <c r="G1094" s="25">
        <v>10</v>
      </c>
      <c r="H1094" s="25">
        <v>16128</v>
      </c>
      <c r="I1094" s="26">
        <v>100275</v>
      </c>
      <c r="J1094" s="26">
        <f>SUMIFS(H:H, D:D, ExternalData!$D1094, E:E, ExternalData!$E1094, F:F, ExternalData!$F1094, G:G, "&lt;="&amp;ExternalData!$G1094)</f>
        <v>130690</v>
      </c>
      <c r="K1094" s="27">
        <f>SUMIFS(I:I, D:D, ExternalData!$D1094, E:E, ExternalData!$E1094, F:F, ExternalData!$F1094, G:G, "&lt;="&amp;ExternalData!$G1094)</f>
        <v>802767</v>
      </c>
      <c r="L1094" s="26">
        <f>ExternalData!$J1094 + SUMIFS(H:H, D:D, ExternalData!$D1094, E:E, ExternalData!$E1094, F:F, ExternalData!$F1094-1, G:G, "&gt;"&amp;ExternalData!$G1094)</f>
        <v>162988</v>
      </c>
      <c r="M1094" s="28">
        <f>ExternalData!$K1094 + SUMIFS(I:I, D:D, ExternalData!$D1094, E:E, ExternalData!$E1094, F:F, ExternalData!$F1094-1, G:G, "&gt;"&amp;ExternalData!$G1094)</f>
        <v>991354</v>
      </c>
    </row>
    <row r="1095" spans="1:13" x14ac:dyDescent="0.25">
      <c r="A1095" s="29" t="s">
        <v>9</v>
      </c>
      <c r="B1095" s="30" t="s">
        <v>24</v>
      </c>
      <c r="C1095" s="30" t="s">
        <v>11</v>
      </c>
      <c r="D1095" s="30" t="s">
        <v>25</v>
      </c>
      <c r="E1095" s="30" t="s">
        <v>15</v>
      </c>
      <c r="F1095" s="30">
        <v>2019</v>
      </c>
      <c r="G1095" s="30">
        <v>11</v>
      </c>
      <c r="H1095" s="30">
        <v>12719</v>
      </c>
      <c r="I1095" s="31">
        <v>80801</v>
      </c>
      <c r="J1095" s="31">
        <f>SUMIFS(H:H, D:D, ExternalData!$D1095, E:E, ExternalData!$E1095, F:F, ExternalData!$F1095, G:G, "&lt;="&amp;ExternalData!$G1095)</f>
        <v>143409</v>
      </c>
      <c r="K1095" s="32">
        <f>SUMIFS(I:I, D:D, ExternalData!$D1095, E:E, ExternalData!$E1095, F:F, ExternalData!$F1095, G:G, "&lt;="&amp;ExternalData!$G1095)</f>
        <v>883568</v>
      </c>
      <c r="L1095" s="31">
        <f>ExternalData!$J1095 + SUMIFS(H:H, D:D, ExternalData!$D1095, E:E, ExternalData!$E1095, F:F, ExternalData!$F1095-1, G:G, "&gt;"&amp;ExternalData!$G1095)</f>
        <v>159432</v>
      </c>
      <c r="M1095" s="33">
        <f>ExternalData!$K1095 + SUMIFS(I:I, D:D, ExternalData!$D1095, E:E, ExternalData!$E1095, F:F, ExternalData!$F1095-1, G:G, "&gt;"&amp;ExternalData!$G1095)</f>
        <v>975688</v>
      </c>
    </row>
    <row r="1096" spans="1:13" x14ac:dyDescent="0.25">
      <c r="A1096" s="24" t="s">
        <v>9</v>
      </c>
      <c r="B1096" s="25" t="s">
        <v>24</v>
      </c>
      <c r="C1096" s="25" t="s">
        <v>11</v>
      </c>
      <c r="D1096" s="25" t="s">
        <v>25</v>
      </c>
      <c r="E1096" s="25" t="s">
        <v>15</v>
      </c>
      <c r="F1096" s="25">
        <v>2019</v>
      </c>
      <c r="G1096" s="25">
        <v>12</v>
      </c>
      <c r="H1096" s="25">
        <v>15561</v>
      </c>
      <c r="I1096" s="26">
        <v>96404</v>
      </c>
      <c r="J1096" s="26">
        <f>SUMIFS(H:H, D:D, ExternalData!$D1096, E:E, ExternalData!$E1096, F:F, ExternalData!$F1096, G:G, "&lt;="&amp;ExternalData!$G1096)</f>
        <v>158970</v>
      </c>
      <c r="K1096" s="27">
        <f>SUMIFS(I:I, D:D, ExternalData!$D1096, E:E, ExternalData!$E1096, F:F, ExternalData!$F1096, G:G, "&lt;="&amp;ExternalData!$G1096)</f>
        <v>979972</v>
      </c>
      <c r="L1096" s="26">
        <f>ExternalData!$J1096 + SUMIFS(H:H, D:D, ExternalData!$D1096, E:E, ExternalData!$E1096, F:F, ExternalData!$F1096-1, G:G, "&gt;"&amp;ExternalData!$G1096)</f>
        <v>158970</v>
      </c>
      <c r="M1096" s="28">
        <f>ExternalData!$K1096 + SUMIFS(I:I, D:D, ExternalData!$D1096, E:E, ExternalData!$E1096, F:F, ExternalData!$F1096-1, G:G, "&gt;"&amp;ExternalData!$G1096)</f>
        <v>979972</v>
      </c>
    </row>
    <row r="1097" spans="1:13" x14ac:dyDescent="0.25">
      <c r="A1097" s="29" t="s">
        <v>9</v>
      </c>
      <c r="B1097" s="30" t="s">
        <v>24</v>
      </c>
      <c r="C1097" s="30" t="s">
        <v>11</v>
      </c>
      <c r="D1097" s="30" t="s">
        <v>25</v>
      </c>
      <c r="E1097" s="30" t="s">
        <v>15</v>
      </c>
      <c r="F1097" s="30">
        <v>2020</v>
      </c>
      <c r="G1097" s="30">
        <v>1</v>
      </c>
      <c r="H1097" s="30">
        <v>16744</v>
      </c>
      <c r="I1097" s="31">
        <v>104321</v>
      </c>
      <c r="J1097" s="31">
        <f>SUMIFS(H:H, D:D, ExternalData!$D1097, E:E, ExternalData!$E1097, F:F, ExternalData!$F1097, G:G, "&lt;="&amp;ExternalData!$G1097)</f>
        <v>16744</v>
      </c>
      <c r="K1097" s="32">
        <f>SUMIFS(I:I, D:D, ExternalData!$D1097, E:E, ExternalData!$E1097, F:F, ExternalData!$F1097, G:G, "&lt;="&amp;ExternalData!$G1097)</f>
        <v>104321</v>
      </c>
      <c r="L1097" s="31">
        <f>ExternalData!$J1097 + SUMIFS(H:H, D:D, ExternalData!$D1097, E:E, ExternalData!$E1097, F:F, ExternalData!$F1097-1, G:G, "&gt;"&amp;ExternalData!$G1097)</f>
        <v>161385</v>
      </c>
      <c r="M1097" s="33">
        <f>ExternalData!$K1097 + SUMIFS(I:I, D:D, ExternalData!$D1097, E:E, ExternalData!$E1097, F:F, ExternalData!$F1097-1, G:G, "&gt;"&amp;ExternalData!$G1097)</f>
        <v>997059</v>
      </c>
    </row>
    <row r="1098" spans="1:13" x14ac:dyDescent="0.25">
      <c r="A1098" s="24" t="s">
        <v>9</v>
      </c>
      <c r="B1098" s="25" t="s">
        <v>24</v>
      </c>
      <c r="C1098" s="25" t="s">
        <v>11</v>
      </c>
      <c r="D1098" s="25" t="s">
        <v>25</v>
      </c>
      <c r="E1098" s="25" t="s">
        <v>15</v>
      </c>
      <c r="F1098" s="25">
        <v>2020</v>
      </c>
      <c r="G1098" s="25">
        <v>2</v>
      </c>
      <c r="H1098" s="25">
        <v>15120</v>
      </c>
      <c r="I1098" s="26">
        <v>94584</v>
      </c>
      <c r="J1098" s="26">
        <f>SUMIFS(H:H, D:D, ExternalData!$D1098, E:E, ExternalData!$E1098, F:F, ExternalData!$F1098, G:G, "&lt;="&amp;ExternalData!$G1098)</f>
        <v>31864</v>
      </c>
      <c r="K1098" s="27">
        <f>SUMIFS(I:I, D:D, ExternalData!$D1098, E:E, ExternalData!$E1098, F:F, ExternalData!$F1098, G:G, "&lt;="&amp;ExternalData!$G1098)</f>
        <v>198905</v>
      </c>
      <c r="L1098" s="26">
        <f>ExternalData!$J1098 + SUMIFS(H:H, D:D, ExternalData!$D1098, E:E, ExternalData!$E1098, F:F, ExternalData!$F1098-1, G:G, "&gt;"&amp;ExternalData!$G1098)</f>
        <v>163457</v>
      </c>
      <c r="M1098" s="28">
        <f>ExternalData!$K1098 + SUMIFS(I:I, D:D, ExternalData!$D1098, E:E, ExternalData!$E1098, F:F, ExternalData!$F1098-1, G:G, "&gt;"&amp;ExternalData!$G1098)</f>
        <v>1012809</v>
      </c>
    </row>
    <row r="1099" spans="1:13" x14ac:dyDescent="0.25">
      <c r="A1099" s="29" t="s">
        <v>9</v>
      </c>
      <c r="B1099" s="30" t="s">
        <v>24</v>
      </c>
      <c r="C1099" s="30" t="s">
        <v>11</v>
      </c>
      <c r="D1099" s="30" t="s">
        <v>25</v>
      </c>
      <c r="E1099" s="30" t="s">
        <v>15</v>
      </c>
      <c r="F1099" s="30">
        <v>2020</v>
      </c>
      <c r="G1099" s="30">
        <v>3</v>
      </c>
      <c r="H1099" s="30">
        <v>14763</v>
      </c>
      <c r="I1099" s="31">
        <v>91462</v>
      </c>
      <c r="J1099" s="31">
        <f>SUMIFS(H:H, D:D, ExternalData!$D1099, E:E, ExternalData!$E1099, F:F, ExternalData!$F1099, G:G, "&lt;="&amp;ExternalData!$G1099)</f>
        <v>46627</v>
      </c>
      <c r="K1099" s="32">
        <f>SUMIFS(I:I, D:D, ExternalData!$D1099, E:E, ExternalData!$E1099, F:F, ExternalData!$F1099, G:G, "&lt;="&amp;ExternalData!$G1099)</f>
        <v>290367</v>
      </c>
      <c r="L1099" s="31">
        <f>ExternalData!$J1099 + SUMIFS(H:H, D:D, ExternalData!$D1099, E:E, ExternalData!$E1099, F:F, ExternalData!$F1099-1, G:G, "&gt;"&amp;ExternalData!$G1099)</f>
        <v>164080</v>
      </c>
      <c r="M1099" s="33">
        <f>ExternalData!$K1099 + SUMIFS(I:I, D:D, ExternalData!$D1099, E:E, ExternalData!$E1099, F:F, ExternalData!$F1099-1, G:G, "&gt;"&amp;ExternalData!$G1099)</f>
        <v>1017016</v>
      </c>
    </row>
    <row r="1100" spans="1:13" x14ac:dyDescent="0.25">
      <c r="A1100" s="24" t="s">
        <v>9</v>
      </c>
      <c r="B1100" s="25" t="s">
        <v>24</v>
      </c>
      <c r="C1100" s="25" t="s">
        <v>11</v>
      </c>
      <c r="D1100" s="25" t="s">
        <v>25</v>
      </c>
      <c r="E1100" s="25" t="s">
        <v>15</v>
      </c>
      <c r="F1100" s="25">
        <v>2020</v>
      </c>
      <c r="G1100" s="25">
        <v>4</v>
      </c>
      <c r="H1100" s="25">
        <v>12614</v>
      </c>
      <c r="I1100" s="26">
        <v>77462</v>
      </c>
      <c r="J1100" s="26">
        <f>SUMIFS(H:H, D:D, ExternalData!$D1100, E:E, ExternalData!$E1100, F:F, ExternalData!$F1100, G:G, "&lt;="&amp;ExternalData!$G1100)</f>
        <v>59241</v>
      </c>
      <c r="K1100" s="27">
        <f>SUMIFS(I:I, D:D, ExternalData!$D1100, E:E, ExternalData!$E1100, F:F, ExternalData!$F1100, G:G, "&lt;="&amp;ExternalData!$G1100)</f>
        <v>367829</v>
      </c>
      <c r="L1100" s="26">
        <f>ExternalData!$J1100 + SUMIFS(H:H, D:D, ExternalData!$D1100, E:E, ExternalData!$E1100, F:F, ExternalData!$F1100-1, G:G, "&gt;"&amp;ExternalData!$G1100)</f>
        <v>165599</v>
      </c>
      <c r="M1100" s="28">
        <f>ExternalData!$K1100 + SUMIFS(I:I, D:D, ExternalData!$D1100, E:E, ExternalData!$E1100, F:F, ExternalData!$F1100-1, G:G, "&gt;"&amp;ExternalData!$G1100)</f>
        <v>1025675</v>
      </c>
    </row>
    <row r="1101" spans="1:13" x14ac:dyDescent="0.25">
      <c r="A1101" s="29" t="s">
        <v>9</v>
      </c>
      <c r="B1101" s="30" t="s">
        <v>24</v>
      </c>
      <c r="C1101" s="30" t="s">
        <v>11</v>
      </c>
      <c r="D1101" s="30" t="s">
        <v>25</v>
      </c>
      <c r="E1101" s="30" t="s">
        <v>15</v>
      </c>
      <c r="F1101" s="30">
        <v>2020</v>
      </c>
      <c r="G1101" s="30">
        <v>5</v>
      </c>
      <c r="H1101" s="30">
        <v>10297</v>
      </c>
      <c r="I1101" s="31">
        <v>63924</v>
      </c>
      <c r="J1101" s="31">
        <f>SUMIFS(H:H, D:D, ExternalData!$D1101, E:E, ExternalData!$E1101, F:F, ExternalData!$F1101, G:G, "&lt;="&amp;ExternalData!$G1101)</f>
        <v>69538</v>
      </c>
      <c r="K1101" s="32">
        <f>SUMIFS(I:I, D:D, ExternalData!$D1101, E:E, ExternalData!$E1101, F:F, ExternalData!$F1101, G:G, "&lt;="&amp;ExternalData!$G1101)</f>
        <v>431753</v>
      </c>
      <c r="L1101" s="31">
        <f>ExternalData!$J1101 + SUMIFS(H:H, D:D, ExternalData!$D1101, E:E, ExternalData!$E1101, F:F, ExternalData!$F1101-1, G:G, "&gt;"&amp;ExternalData!$G1101)</f>
        <v>164717</v>
      </c>
      <c r="M1101" s="33">
        <f>ExternalData!$K1101 + SUMIFS(I:I, D:D, ExternalData!$D1101, E:E, ExternalData!$E1101, F:F, ExternalData!$F1101-1, G:G, "&gt;"&amp;ExternalData!$G1101)</f>
        <v>1020551</v>
      </c>
    </row>
    <row r="1102" spans="1:13" x14ac:dyDescent="0.25">
      <c r="A1102" s="24" t="s">
        <v>9</v>
      </c>
      <c r="B1102" s="25" t="s">
        <v>24</v>
      </c>
      <c r="C1102" s="25" t="s">
        <v>11</v>
      </c>
      <c r="D1102" s="25" t="s">
        <v>25</v>
      </c>
      <c r="E1102" s="25" t="s">
        <v>15</v>
      </c>
      <c r="F1102" s="25">
        <v>2020</v>
      </c>
      <c r="G1102" s="25">
        <v>6</v>
      </c>
      <c r="H1102" s="25">
        <v>12040</v>
      </c>
      <c r="I1102" s="26">
        <v>74011</v>
      </c>
      <c r="J1102" s="26">
        <f>SUMIFS(H:H, D:D, ExternalData!$D1102, E:E, ExternalData!$E1102, F:F, ExternalData!$F1102, G:G, "&lt;="&amp;ExternalData!$G1102)</f>
        <v>81578</v>
      </c>
      <c r="K1102" s="27">
        <f>SUMIFS(I:I, D:D, ExternalData!$D1102, E:E, ExternalData!$E1102, F:F, ExternalData!$F1102, G:G, "&lt;="&amp;ExternalData!$G1102)</f>
        <v>505764</v>
      </c>
      <c r="L1102" s="26">
        <f>ExternalData!$J1102 + SUMIFS(H:H, D:D, ExternalData!$D1102, E:E, ExternalData!$E1102, F:F, ExternalData!$F1102-1, G:G, "&gt;"&amp;ExternalData!$G1102)</f>
        <v>165655</v>
      </c>
      <c r="M1102" s="28">
        <f>ExternalData!$K1102 + SUMIFS(I:I, D:D, ExternalData!$D1102, E:E, ExternalData!$E1102, F:F, ExternalData!$F1102-1, G:G, "&gt;"&amp;ExternalData!$G1102)</f>
        <v>1025122</v>
      </c>
    </row>
    <row r="1103" spans="1:13" x14ac:dyDescent="0.25">
      <c r="A1103" s="29" t="s">
        <v>9</v>
      </c>
      <c r="B1103" s="30" t="s">
        <v>24</v>
      </c>
      <c r="C1103" s="30" t="s">
        <v>11</v>
      </c>
      <c r="D1103" s="30" t="s">
        <v>25</v>
      </c>
      <c r="E1103" s="30" t="s">
        <v>15</v>
      </c>
      <c r="F1103" s="30">
        <v>2020</v>
      </c>
      <c r="G1103" s="30">
        <v>7</v>
      </c>
      <c r="H1103" s="30">
        <v>15484</v>
      </c>
      <c r="I1103" s="31">
        <v>94150</v>
      </c>
      <c r="J1103" s="31">
        <f>SUMIFS(H:H, D:D, ExternalData!$D1103, E:E, ExternalData!$E1103, F:F, ExternalData!$F1103, G:G, "&lt;="&amp;ExternalData!$G1103)</f>
        <v>97062</v>
      </c>
      <c r="K1103" s="32">
        <f>SUMIFS(I:I, D:D, ExternalData!$D1103, E:E, ExternalData!$E1103, F:F, ExternalData!$F1103, G:G, "&lt;="&amp;ExternalData!$G1103)</f>
        <v>599914</v>
      </c>
      <c r="L1103" s="31">
        <f>ExternalData!$J1103 + SUMIFS(H:H, D:D, ExternalData!$D1103, E:E, ExternalData!$E1103, F:F, ExternalData!$F1103-1, G:G, "&gt;"&amp;ExternalData!$G1103)</f>
        <v>170044</v>
      </c>
      <c r="M1103" s="33">
        <f>ExternalData!$K1103 + SUMIFS(I:I, D:D, ExternalData!$D1103, E:E, ExternalData!$E1103, F:F, ExternalData!$F1103-1, G:G, "&gt;"&amp;ExternalData!$G1103)</f>
        <v>1051645</v>
      </c>
    </row>
    <row r="1104" spans="1:13" x14ac:dyDescent="0.25">
      <c r="A1104" s="24" t="s">
        <v>9</v>
      </c>
      <c r="B1104" s="25" t="s">
        <v>24</v>
      </c>
      <c r="C1104" s="25" t="s">
        <v>11</v>
      </c>
      <c r="D1104" s="25" t="s">
        <v>25</v>
      </c>
      <c r="E1104" s="25" t="s">
        <v>15</v>
      </c>
      <c r="F1104" s="25">
        <v>2020</v>
      </c>
      <c r="G1104" s="25">
        <v>8</v>
      </c>
      <c r="H1104" s="25">
        <v>12418</v>
      </c>
      <c r="I1104" s="26">
        <v>75558</v>
      </c>
      <c r="J1104" s="26">
        <f>SUMIFS(H:H, D:D, ExternalData!$D1104, E:E, ExternalData!$E1104, F:F, ExternalData!$F1104, G:G, "&lt;="&amp;ExternalData!$G1104)</f>
        <v>109480</v>
      </c>
      <c r="K1104" s="27">
        <f>SUMIFS(I:I, D:D, ExternalData!$D1104, E:E, ExternalData!$E1104, F:F, ExternalData!$F1104, G:G, "&lt;="&amp;ExternalData!$G1104)</f>
        <v>675472</v>
      </c>
      <c r="L1104" s="26">
        <f>ExternalData!$J1104 + SUMIFS(H:H, D:D, ExternalData!$D1104, E:E, ExternalData!$E1104, F:F, ExternalData!$F1104-1, G:G, "&gt;"&amp;ExternalData!$G1104)</f>
        <v>168322</v>
      </c>
      <c r="M1104" s="28">
        <f>ExternalData!$K1104 + SUMIFS(I:I, D:D, ExternalData!$D1104, E:E, ExternalData!$E1104, F:F, ExternalData!$F1104-1, G:G, "&gt;"&amp;ExternalData!$G1104)</f>
        <v>1041880</v>
      </c>
    </row>
    <row r="1105" spans="1:13" x14ac:dyDescent="0.25">
      <c r="A1105" s="29" t="s">
        <v>9</v>
      </c>
      <c r="B1105" s="30" t="s">
        <v>24</v>
      </c>
      <c r="C1105" s="30" t="s">
        <v>11</v>
      </c>
      <c r="D1105" s="30" t="s">
        <v>25</v>
      </c>
      <c r="E1105" s="30" t="s">
        <v>15</v>
      </c>
      <c r="F1105" s="30">
        <v>2020</v>
      </c>
      <c r="G1105" s="30">
        <v>9</v>
      </c>
      <c r="H1105" s="30">
        <v>13622</v>
      </c>
      <c r="I1105" s="31">
        <v>82096</v>
      </c>
      <c r="J1105" s="31">
        <f>SUMIFS(H:H, D:D, ExternalData!$D1105, E:E, ExternalData!$E1105, F:F, ExternalData!$F1105, G:G, "&lt;="&amp;ExternalData!$G1105)</f>
        <v>123102</v>
      </c>
      <c r="K1105" s="32">
        <f>SUMIFS(I:I, D:D, ExternalData!$D1105, E:E, ExternalData!$E1105, F:F, ExternalData!$F1105, G:G, "&lt;="&amp;ExternalData!$G1105)</f>
        <v>757568</v>
      </c>
      <c r="L1105" s="31">
        <f>ExternalData!$J1105 + SUMIFS(H:H, D:D, ExternalData!$D1105, E:E, ExternalData!$E1105, F:F, ExternalData!$F1105-1, G:G, "&gt;"&amp;ExternalData!$G1105)</f>
        <v>167510</v>
      </c>
      <c r="M1105" s="33">
        <f>ExternalData!$K1105 + SUMIFS(I:I, D:D, ExternalData!$D1105, E:E, ExternalData!$E1105, F:F, ExternalData!$F1105-1, G:G, "&gt;"&amp;ExternalData!$G1105)</f>
        <v>1035048</v>
      </c>
    </row>
    <row r="1106" spans="1:13" x14ac:dyDescent="0.25">
      <c r="A1106" s="24" t="s">
        <v>9</v>
      </c>
      <c r="B1106" s="25" t="s">
        <v>24</v>
      </c>
      <c r="C1106" s="25" t="s">
        <v>11</v>
      </c>
      <c r="D1106" s="25" t="s">
        <v>25</v>
      </c>
      <c r="E1106" s="25" t="s">
        <v>15</v>
      </c>
      <c r="F1106" s="25">
        <v>2020</v>
      </c>
      <c r="G1106" s="25">
        <v>10</v>
      </c>
      <c r="H1106" s="25">
        <v>14350</v>
      </c>
      <c r="I1106" s="26">
        <v>85750</v>
      </c>
      <c r="J1106" s="26">
        <f>SUMIFS(H:H, D:D, ExternalData!$D1106, E:E, ExternalData!$E1106, F:F, ExternalData!$F1106, G:G, "&lt;="&amp;ExternalData!$G1106)</f>
        <v>137452</v>
      </c>
      <c r="K1106" s="27">
        <f>SUMIFS(I:I, D:D, ExternalData!$D1106, E:E, ExternalData!$E1106, F:F, ExternalData!$F1106, G:G, "&lt;="&amp;ExternalData!$G1106)</f>
        <v>843318</v>
      </c>
      <c r="L1106" s="26">
        <f>ExternalData!$J1106 + SUMIFS(H:H, D:D, ExternalData!$D1106, E:E, ExternalData!$E1106, F:F, ExternalData!$F1106-1, G:G, "&gt;"&amp;ExternalData!$G1106)</f>
        <v>165732</v>
      </c>
      <c r="M1106" s="28">
        <f>ExternalData!$K1106 + SUMIFS(I:I, D:D, ExternalData!$D1106, E:E, ExternalData!$E1106, F:F, ExternalData!$F1106-1, G:G, "&gt;"&amp;ExternalData!$G1106)</f>
        <v>1020523</v>
      </c>
    </row>
    <row r="1107" spans="1:13" x14ac:dyDescent="0.25">
      <c r="A1107" s="29" t="s">
        <v>9</v>
      </c>
      <c r="B1107" s="30" t="s">
        <v>24</v>
      </c>
      <c r="C1107" s="30" t="s">
        <v>11</v>
      </c>
      <c r="D1107" s="30" t="s">
        <v>25</v>
      </c>
      <c r="E1107" s="30" t="s">
        <v>15</v>
      </c>
      <c r="F1107" s="30">
        <v>2020</v>
      </c>
      <c r="G1107" s="30">
        <v>11</v>
      </c>
      <c r="H1107" s="30">
        <v>11900</v>
      </c>
      <c r="I1107" s="31">
        <v>71127</v>
      </c>
      <c r="J1107" s="31">
        <f>SUMIFS(H:H, D:D, ExternalData!$D1107, E:E, ExternalData!$E1107, F:F, ExternalData!$F1107, G:G, "&lt;="&amp;ExternalData!$G1107)</f>
        <v>149352</v>
      </c>
      <c r="K1107" s="32">
        <f>SUMIFS(I:I, D:D, ExternalData!$D1107, E:E, ExternalData!$E1107, F:F, ExternalData!$F1107, G:G, "&lt;="&amp;ExternalData!$G1107)</f>
        <v>914445</v>
      </c>
      <c r="L1107" s="31">
        <f>ExternalData!$J1107 + SUMIFS(H:H, D:D, ExternalData!$D1107, E:E, ExternalData!$E1107, F:F, ExternalData!$F1107-1, G:G, "&gt;"&amp;ExternalData!$G1107)</f>
        <v>164913</v>
      </c>
      <c r="M1107" s="33">
        <f>ExternalData!$K1107 + SUMIFS(I:I, D:D, ExternalData!$D1107, E:E, ExternalData!$E1107, F:F, ExternalData!$F1107-1, G:G, "&gt;"&amp;ExternalData!$G1107)</f>
        <v>1010849</v>
      </c>
    </row>
    <row r="1108" spans="1:13" x14ac:dyDescent="0.25">
      <c r="A1108" s="24" t="s">
        <v>9</v>
      </c>
      <c r="B1108" s="25" t="s">
        <v>24</v>
      </c>
      <c r="C1108" s="25" t="s">
        <v>11</v>
      </c>
      <c r="D1108" s="25" t="s">
        <v>25</v>
      </c>
      <c r="E1108" s="25" t="s">
        <v>15</v>
      </c>
      <c r="F1108" s="25">
        <v>2020</v>
      </c>
      <c r="G1108" s="25">
        <v>12</v>
      </c>
      <c r="H1108" s="25">
        <v>12516</v>
      </c>
      <c r="I1108" s="26">
        <v>75173</v>
      </c>
      <c r="J1108" s="26">
        <f>SUMIFS(H:H, D:D, ExternalData!$D1108, E:E, ExternalData!$E1108, F:F, ExternalData!$F1108, G:G, "&lt;="&amp;ExternalData!$G1108)</f>
        <v>161868</v>
      </c>
      <c r="K1108" s="27">
        <f>SUMIFS(I:I, D:D, ExternalData!$D1108, E:E, ExternalData!$E1108, F:F, ExternalData!$F1108, G:G, "&lt;="&amp;ExternalData!$G1108)</f>
        <v>989618</v>
      </c>
      <c r="L1108" s="26">
        <f>ExternalData!$J1108 + SUMIFS(H:H, D:D, ExternalData!$D1108, E:E, ExternalData!$E1108, F:F, ExternalData!$F1108-1, G:G, "&gt;"&amp;ExternalData!$G1108)</f>
        <v>161868</v>
      </c>
      <c r="M1108" s="28">
        <f>ExternalData!$K1108 + SUMIFS(I:I, D:D, ExternalData!$D1108, E:E, ExternalData!$E1108, F:F, ExternalData!$F1108-1, G:G, "&gt;"&amp;ExternalData!$G1108)</f>
        <v>989618</v>
      </c>
    </row>
    <row r="1109" spans="1:13" x14ac:dyDescent="0.25">
      <c r="A1109" s="29" t="s">
        <v>9</v>
      </c>
      <c r="B1109" s="30" t="s">
        <v>24</v>
      </c>
      <c r="C1109" s="30" t="s">
        <v>11</v>
      </c>
      <c r="D1109" s="30" t="s">
        <v>25</v>
      </c>
      <c r="E1109" s="30" t="s">
        <v>15</v>
      </c>
      <c r="F1109" s="30">
        <v>2021</v>
      </c>
      <c r="G1109" s="30">
        <v>1</v>
      </c>
      <c r="H1109" s="30">
        <v>10255</v>
      </c>
      <c r="I1109" s="31">
        <v>61243</v>
      </c>
      <c r="J1109" s="31">
        <f>SUMIFS(H:H, D:D, ExternalData!$D1109, E:E, ExternalData!$E1109, F:F, ExternalData!$F1109, G:G, "&lt;="&amp;ExternalData!$G1109)</f>
        <v>10255</v>
      </c>
      <c r="K1109" s="32">
        <f>SUMIFS(I:I, D:D, ExternalData!$D1109, E:E, ExternalData!$E1109, F:F, ExternalData!$F1109, G:G, "&lt;="&amp;ExternalData!$G1109)</f>
        <v>61243</v>
      </c>
      <c r="L1109" s="31">
        <f>ExternalData!$J1109 + SUMIFS(H:H, D:D, ExternalData!$D1109, E:E, ExternalData!$E1109, F:F, ExternalData!$F1109-1, G:G, "&gt;"&amp;ExternalData!$G1109)</f>
        <v>155379</v>
      </c>
      <c r="M1109" s="33">
        <f>ExternalData!$K1109 + SUMIFS(I:I, D:D, ExternalData!$D1109, E:E, ExternalData!$E1109, F:F, ExternalData!$F1109-1, G:G, "&gt;"&amp;ExternalData!$G1109)</f>
        <v>946540</v>
      </c>
    </row>
    <row r="1110" spans="1:13" x14ac:dyDescent="0.25">
      <c r="A1110" s="24" t="s">
        <v>9</v>
      </c>
      <c r="B1110" s="25" t="s">
        <v>24</v>
      </c>
      <c r="C1110" s="25" t="s">
        <v>11</v>
      </c>
      <c r="D1110" s="25" t="s">
        <v>25</v>
      </c>
      <c r="E1110" s="25" t="s">
        <v>15</v>
      </c>
      <c r="F1110" s="25">
        <v>2021</v>
      </c>
      <c r="G1110" s="25">
        <v>2</v>
      </c>
      <c r="H1110" s="25">
        <v>9863</v>
      </c>
      <c r="I1110" s="26">
        <v>59073</v>
      </c>
      <c r="J1110" s="26">
        <f>SUMIFS(H:H, D:D, ExternalData!$D1110, E:E, ExternalData!$E1110, F:F, ExternalData!$F1110, G:G, "&lt;="&amp;ExternalData!$G1110)</f>
        <v>20118</v>
      </c>
      <c r="K1110" s="27">
        <f>SUMIFS(I:I, D:D, ExternalData!$D1110, E:E, ExternalData!$E1110, F:F, ExternalData!$F1110, G:G, "&lt;="&amp;ExternalData!$G1110)</f>
        <v>120316</v>
      </c>
      <c r="L1110" s="26">
        <f>ExternalData!$J1110 + SUMIFS(H:H, D:D, ExternalData!$D1110, E:E, ExternalData!$E1110, F:F, ExternalData!$F1110-1, G:G, "&gt;"&amp;ExternalData!$G1110)</f>
        <v>150122</v>
      </c>
      <c r="M1110" s="28">
        <f>ExternalData!$K1110 + SUMIFS(I:I, D:D, ExternalData!$D1110, E:E, ExternalData!$E1110, F:F, ExternalData!$F1110-1, G:G, "&gt;"&amp;ExternalData!$G1110)</f>
        <v>911029</v>
      </c>
    </row>
    <row r="1111" spans="1:13" x14ac:dyDescent="0.25">
      <c r="A1111" s="29" t="s">
        <v>9</v>
      </c>
      <c r="B1111" s="30" t="s">
        <v>24</v>
      </c>
      <c r="C1111" s="30" t="s">
        <v>11</v>
      </c>
      <c r="D1111" s="30" t="s">
        <v>25</v>
      </c>
      <c r="E1111" s="30" t="s">
        <v>15</v>
      </c>
      <c r="F1111" s="30">
        <v>2021</v>
      </c>
      <c r="G1111" s="30">
        <v>3</v>
      </c>
      <c r="H1111" s="30">
        <v>10906</v>
      </c>
      <c r="I1111" s="31">
        <v>65219</v>
      </c>
      <c r="J1111" s="31">
        <f>SUMIFS(H:H, D:D, ExternalData!$D1111, E:E, ExternalData!$E1111, F:F, ExternalData!$F1111, G:G, "&lt;="&amp;ExternalData!$G1111)</f>
        <v>31024</v>
      </c>
      <c r="K1111" s="32">
        <f>SUMIFS(I:I, D:D, ExternalData!$D1111, E:E, ExternalData!$E1111, F:F, ExternalData!$F1111, G:G, "&lt;="&amp;ExternalData!$G1111)</f>
        <v>185535</v>
      </c>
      <c r="L1111" s="31">
        <f>ExternalData!$J1111 + SUMIFS(H:H, D:D, ExternalData!$D1111, E:E, ExternalData!$E1111, F:F, ExternalData!$F1111-1, G:G, "&gt;"&amp;ExternalData!$G1111)</f>
        <v>146265</v>
      </c>
      <c r="M1111" s="33">
        <f>ExternalData!$K1111 + SUMIFS(I:I, D:D, ExternalData!$D1111, E:E, ExternalData!$E1111, F:F, ExternalData!$F1111-1, G:G, "&gt;"&amp;ExternalData!$G1111)</f>
        <v>884786</v>
      </c>
    </row>
    <row r="1112" spans="1:13" x14ac:dyDescent="0.25">
      <c r="A1112" s="24" t="s">
        <v>9</v>
      </c>
      <c r="B1112" s="25" t="s">
        <v>24</v>
      </c>
      <c r="C1112" s="25" t="s">
        <v>11</v>
      </c>
      <c r="D1112" s="25" t="s">
        <v>25</v>
      </c>
      <c r="E1112" s="25" t="s">
        <v>15</v>
      </c>
      <c r="F1112" s="25">
        <v>2021</v>
      </c>
      <c r="G1112" s="25">
        <v>4</v>
      </c>
      <c r="H1112" s="25">
        <v>9261</v>
      </c>
      <c r="I1112" s="26">
        <v>55643</v>
      </c>
      <c r="J1112" s="26">
        <f>SUMIFS(H:H, D:D, ExternalData!$D1112, E:E, ExternalData!$E1112, F:F, ExternalData!$F1112, G:G, "&lt;="&amp;ExternalData!$G1112)</f>
        <v>40285</v>
      </c>
      <c r="K1112" s="27">
        <f>SUMIFS(I:I, D:D, ExternalData!$D1112, E:E, ExternalData!$E1112, F:F, ExternalData!$F1112, G:G, "&lt;="&amp;ExternalData!$G1112)</f>
        <v>241178</v>
      </c>
      <c r="L1112" s="26">
        <f>ExternalData!$J1112 + SUMIFS(H:H, D:D, ExternalData!$D1112, E:E, ExternalData!$E1112, F:F, ExternalData!$F1112-1, G:G, "&gt;"&amp;ExternalData!$G1112)</f>
        <v>142912</v>
      </c>
      <c r="M1112" s="28">
        <f>ExternalData!$K1112 + SUMIFS(I:I, D:D, ExternalData!$D1112, E:E, ExternalData!$E1112, F:F, ExternalData!$F1112-1, G:G, "&gt;"&amp;ExternalData!$G1112)</f>
        <v>862967</v>
      </c>
    </row>
    <row r="1113" spans="1:13" x14ac:dyDescent="0.25">
      <c r="A1113" s="29" t="s">
        <v>9</v>
      </c>
      <c r="B1113" s="30" t="s">
        <v>24</v>
      </c>
      <c r="C1113" s="30" t="s">
        <v>11</v>
      </c>
      <c r="D1113" s="30" t="s">
        <v>25</v>
      </c>
      <c r="E1113" s="30" t="s">
        <v>15</v>
      </c>
      <c r="F1113" s="30">
        <v>2021</v>
      </c>
      <c r="G1113" s="30">
        <v>5</v>
      </c>
      <c r="H1113" s="30">
        <v>9555</v>
      </c>
      <c r="I1113" s="31">
        <v>56931</v>
      </c>
      <c r="J1113" s="31">
        <f>SUMIFS(H:H, D:D, ExternalData!$D1113, E:E, ExternalData!$E1113, F:F, ExternalData!$F1113, G:G, "&lt;="&amp;ExternalData!$G1113)</f>
        <v>49840</v>
      </c>
      <c r="K1113" s="32">
        <f>SUMIFS(I:I, D:D, ExternalData!$D1113, E:E, ExternalData!$E1113, F:F, ExternalData!$F1113, G:G, "&lt;="&amp;ExternalData!$G1113)</f>
        <v>298109</v>
      </c>
      <c r="L1113" s="31">
        <f>ExternalData!$J1113 + SUMIFS(H:H, D:D, ExternalData!$D1113, E:E, ExternalData!$E1113, F:F, ExternalData!$F1113-1, G:G, "&gt;"&amp;ExternalData!$G1113)</f>
        <v>142170</v>
      </c>
      <c r="M1113" s="33">
        <f>ExternalData!$K1113 + SUMIFS(I:I, D:D, ExternalData!$D1113, E:E, ExternalData!$E1113, F:F, ExternalData!$F1113-1, G:G, "&gt;"&amp;ExternalData!$G1113)</f>
        <v>855974</v>
      </c>
    </row>
    <row r="1114" spans="1:13" x14ac:dyDescent="0.25">
      <c r="A1114" s="24" t="s">
        <v>9</v>
      </c>
      <c r="B1114" s="25" t="s">
        <v>24</v>
      </c>
      <c r="C1114" s="25" t="s">
        <v>11</v>
      </c>
      <c r="D1114" s="25" t="s">
        <v>25</v>
      </c>
      <c r="E1114" s="25" t="s">
        <v>15</v>
      </c>
      <c r="F1114" s="25">
        <v>2021</v>
      </c>
      <c r="G1114" s="25">
        <v>6</v>
      </c>
      <c r="H1114" s="25">
        <v>10115</v>
      </c>
      <c r="I1114" s="26">
        <v>60494</v>
      </c>
      <c r="J1114" s="26">
        <f>SUMIFS(H:H, D:D, ExternalData!$D1114, E:E, ExternalData!$E1114, F:F, ExternalData!$F1114, G:G, "&lt;="&amp;ExternalData!$G1114)</f>
        <v>59955</v>
      </c>
      <c r="K1114" s="27">
        <f>SUMIFS(I:I, D:D, ExternalData!$D1114, E:E, ExternalData!$E1114, F:F, ExternalData!$F1114, G:G, "&lt;="&amp;ExternalData!$G1114)</f>
        <v>358603</v>
      </c>
      <c r="L1114" s="26">
        <f>ExternalData!$J1114 + SUMIFS(H:H, D:D, ExternalData!$D1114, E:E, ExternalData!$E1114, F:F, ExternalData!$F1114-1, G:G, "&gt;"&amp;ExternalData!$G1114)</f>
        <v>140245</v>
      </c>
      <c r="M1114" s="28">
        <f>ExternalData!$K1114 + SUMIFS(I:I, D:D, ExternalData!$D1114, E:E, ExternalData!$E1114, F:F, ExternalData!$F1114-1, G:G, "&gt;"&amp;ExternalData!$G1114)</f>
        <v>842457</v>
      </c>
    </row>
    <row r="1115" spans="1:13" x14ac:dyDescent="0.25">
      <c r="A1115" s="29" t="s">
        <v>9</v>
      </c>
      <c r="B1115" s="30" t="s">
        <v>24</v>
      </c>
      <c r="C1115" s="30" t="s">
        <v>11</v>
      </c>
      <c r="D1115" s="30" t="s">
        <v>25</v>
      </c>
      <c r="E1115" s="30" t="s">
        <v>15</v>
      </c>
      <c r="F1115" s="30">
        <v>2021</v>
      </c>
      <c r="G1115" s="30">
        <v>7</v>
      </c>
      <c r="H1115" s="30">
        <v>8890</v>
      </c>
      <c r="I1115" s="31">
        <v>53186</v>
      </c>
      <c r="J1115" s="31">
        <f>SUMIFS(H:H, D:D, ExternalData!$D1115, E:E, ExternalData!$E1115, F:F, ExternalData!$F1115, G:G, "&lt;="&amp;ExternalData!$G1115)</f>
        <v>68845</v>
      </c>
      <c r="K1115" s="32">
        <f>SUMIFS(I:I, D:D, ExternalData!$D1115, E:E, ExternalData!$E1115, F:F, ExternalData!$F1115, G:G, "&lt;="&amp;ExternalData!$G1115)</f>
        <v>411789</v>
      </c>
      <c r="L1115" s="31">
        <f>ExternalData!$J1115 + SUMIFS(H:H, D:D, ExternalData!$D1115, E:E, ExternalData!$E1115, F:F, ExternalData!$F1115-1, G:G, "&gt;"&amp;ExternalData!$G1115)</f>
        <v>133651</v>
      </c>
      <c r="M1115" s="33">
        <f>ExternalData!$K1115 + SUMIFS(I:I, D:D, ExternalData!$D1115, E:E, ExternalData!$E1115, F:F, ExternalData!$F1115-1, G:G, "&gt;"&amp;ExternalData!$G1115)</f>
        <v>801493</v>
      </c>
    </row>
    <row r="1116" spans="1:13" x14ac:dyDescent="0.25">
      <c r="A1116" s="24" t="s">
        <v>9</v>
      </c>
      <c r="B1116" s="25" t="s">
        <v>24</v>
      </c>
      <c r="C1116" s="25" t="s">
        <v>11</v>
      </c>
      <c r="D1116" s="25" t="s">
        <v>25</v>
      </c>
      <c r="E1116" s="25" t="s">
        <v>15</v>
      </c>
      <c r="F1116" s="25">
        <v>2021</v>
      </c>
      <c r="G1116" s="25">
        <v>8</v>
      </c>
      <c r="H1116" s="25">
        <v>6356</v>
      </c>
      <c r="I1116" s="26">
        <v>37856</v>
      </c>
      <c r="J1116" s="26">
        <f>SUMIFS(H:H, D:D, ExternalData!$D1116, E:E, ExternalData!$E1116, F:F, ExternalData!$F1116, G:G, "&lt;="&amp;ExternalData!$G1116)</f>
        <v>75201</v>
      </c>
      <c r="K1116" s="27">
        <f>SUMIFS(I:I, D:D, ExternalData!$D1116, E:E, ExternalData!$E1116, F:F, ExternalData!$F1116, G:G, "&lt;="&amp;ExternalData!$G1116)</f>
        <v>449645</v>
      </c>
      <c r="L1116" s="26">
        <f>ExternalData!$J1116 + SUMIFS(H:H, D:D, ExternalData!$D1116, E:E, ExternalData!$E1116, F:F, ExternalData!$F1116-1, G:G, "&gt;"&amp;ExternalData!$G1116)</f>
        <v>127589</v>
      </c>
      <c r="M1116" s="28">
        <f>ExternalData!$K1116 + SUMIFS(I:I, D:D, ExternalData!$D1116, E:E, ExternalData!$E1116, F:F, ExternalData!$F1116-1, G:G, "&gt;"&amp;ExternalData!$G1116)</f>
        <v>763791</v>
      </c>
    </row>
    <row r="1117" spans="1:13" x14ac:dyDescent="0.25">
      <c r="A1117" s="29" t="s">
        <v>9</v>
      </c>
      <c r="B1117" s="30" t="s">
        <v>24</v>
      </c>
      <c r="C1117" s="30" t="s">
        <v>11</v>
      </c>
      <c r="D1117" s="30" t="s">
        <v>25</v>
      </c>
      <c r="E1117" s="30" t="s">
        <v>15</v>
      </c>
      <c r="F1117" s="30">
        <v>2021</v>
      </c>
      <c r="G1117" s="30">
        <v>9</v>
      </c>
      <c r="H1117" s="30">
        <v>6867</v>
      </c>
      <c r="I1117" s="31">
        <v>40838</v>
      </c>
      <c r="J1117" s="31">
        <f>SUMIFS(H:H, D:D, ExternalData!$D1117, E:E, ExternalData!$E1117, F:F, ExternalData!$F1117, G:G, "&lt;="&amp;ExternalData!$G1117)</f>
        <v>82068</v>
      </c>
      <c r="K1117" s="32">
        <f>SUMIFS(I:I, D:D, ExternalData!$D1117, E:E, ExternalData!$E1117, F:F, ExternalData!$F1117, G:G, "&lt;="&amp;ExternalData!$G1117)</f>
        <v>490483</v>
      </c>
      <c r="L1117" s="31">
        <f>ExternalData!$J1117 + SUMIFS(H:H, D:D, ExternalData!$D1117, E:E, ExternalData!$E1117, F:F, ExternalData!$F1117-1, G:G, "&gt;"&amp;ExternalData!$G1117)</f>
        <v>120834</v>
      </c>
      <c r="M1117" s="33">
        <f>ExternalData!$K1117 + SUMIFS(I:I, D:D, ExternalData!$D1117, E:E, ExternalData!$E1117, F:F, ExternalData!$F1117-1, G:G, "&gt;"&amp;ExternalData!$G1117)</f>
        <v>722533</v>
      </c>
    </row>
    <row r="1118" spans="1:13" x14ac:dyDescent="0.25">
      <c r="A1118" s="24" t="s">
        <v>9</v>
      </c>
      <c r="B1118" s="25" t="s">
        <v>24</v>
      </c>
      <c r="C1118" s="25" t="s">
        <v>11</v>
      </c>
      <c r="D1118" s="25" t="s">
        <v>25</v>
      </c>
      <c r="E1118" s="25" t="s">
        <v>15</v>
      </c>
      <c r="F1118" s="25">
        <v>2021</v>
      </c>
      <c r="G1118" s="25">
        <v>10</v>
      </c>
      <c r="H1118" s="25">
        <v>7665</v>
      </c>
      <c r="I1118" s="26">
        <v>45619</v>
      </c>
      <c r="J1118" s="26">
        <f>SUMIFS(H:H, D:D, ExternalData!$D1118, E:E, ExternalData!$E1118, F:F, ExternalData!$F1118, G:G, "&lt;="&amp;ExternalData!$G1118)</f>
        <v>89733</v>
      </c>
      <c r="K1118" s="27">
        <f>SUMIFS(I:I, D:D, ExternalData!$D1118, E:E, ExternalData!$E1118, F:F, ExternalData!$F1118, G:G, "&lt;="&amp;ExternalData!$G1118)</f>
        <v>536102</v>
      </c>
      <c r="L1118" s="26">
        <f>ExternalData!$J1118 + SUMIFS(H:H, D:D, ExternalData!$D1118, E:E, ExternalData!$E1118, F:F, ExternalData!$F1118-1, G:G, "&gt;"&amp;ExternalData!$G1118)</f>
        <v>114149</v>
      </c>
      <c r="M1118" s="28">
        <f>ExternalData!$K1118 + SUMIFS(I:I, D:D, ExternalData!$D1118, E:E, ExternalData!$E1118, F:F, ExternalData!$F1118-1, G:G, "&gt;"&amp;ExternalData!$G1118)</f>
        <v>682402</v>
      </c>
    </row>
    <row r="1119" spans="1:13" x14ac:dyDescent="0.25">
      <c r="A1119" s="29" t="s">
        <v>9</v>
      </c>
      <c r="B1119" s="30" t="s">
        <v>24</v>
      </c>
      <c r="C1119" s="30" t="s">
        <v>11</v>
      </c>
      <c r="D1119" s="30" t="s">
        <v>25</v>
      </c>
      <c r="E1119" s="30" t="s">
        <v>15</v>
      </c>
      <c r="F1119" s="30">
        <v>2021</v>
      </c>
      <c r="G1119" s="30">
        <v>11</v>
      </c>
      <c r="H1119" s="30">
        <v>7273</v>
      </c>
      <c r="I1119" s="31">
        <v>43260</v>
      </c>
      <c r="J1119" s="31">
        <f>SUMIFS(H:H, D:D, ExternalData!$D1119, E:E, ExternalData!$E1119, F:F, ExternalData!$F1119, G:G, "&lt;="&amp;ExternalData!$G1119)</f>
        <v>97006</v>
      </c>
      <c r="K1119" s="32">
        <f>SUMIFS(I:I, D:D, ExternalData!$D1119, E:E, ExternalData!$E1119, F:F, ExternalData!$F1119, G:G, "&lt;="&amp;ExternalData!$G1119)</f>
        <v>579362</v>
      </c>
      <c r="L1119" s="31">
        <f>ExternalData!$J1119 + SUMIFS(H:H, D:D, ExternalData!$D1119, E:E, ExternalData!$E1119, F:F, ExternalData!$F1119-1, G:G, "&gt;"&amp;ExternalData!$G1119)</f>
        <v>109522</v>
      </c>
      <c r="M1119" s="33">
        <f>ExternalData!$K1119 + SUMIFS(I:I, D:D, ExternalData!$D1119, E:E, ExternalData!$E1119, F:F, ExternalData!$F1119-1, G:G, "&gt;"&amp;ExternalData!$G1119)</f>
        <v>654535</v>
      </c>
    </row>
    <row r="1120" spans="1:13" x14ac:dyDescent="0.25">
      <c r="A1120" s="24" t="s">
        <v>9</v>
      </c>
      <c r="B1120" s="25" t="s">
        <v>24</v>
      </c>
      <c r="C1120" s="25" t="s">
        <v>11</v>
      </c>
      <c r="D1120" s="25" t="s">
        <v>25</v>
      </c>
      <c r="E1120" s="25" t="s">
        <v>15</v>
      </c>
      <c r="F1120" s="25">
        <v>2021</v>
      </c>
      <c r="G1120" s="25">
        <v>12</v>
      </c>
      <c r="H1120" s="25">
        <v>7917</v>
      </c>
      <c r="I1120" s="26">
        <v>47383</v>
      </c>
      <c r="J1120" s="26">
        <f>SUMIFS(H:H, D:D, ExternalData!$D1120, E:E, ExternalData!$E1120, F:F, ExternalData!$F1120, G:G, "&lt;="&amp;ExternalData!$G1120)</f>
        <v>104923</v>
      </c>
      <c r="K1120" s="27">
        <f>SUMIFS(I:I, D:D, ExternalData!$D1120, E:E, ExternalData!$E1120, F:F, ExternalData!$F1120, G:G, "&lt;="&amp;ExternalData!$G1120)</f>
        <v>626745</v>
      </c>
      <c r="L1120" s="26">
        <f>ExternalData!$J1120 + SUMIFS(H:H, D:D, ExternalData!$D1120, E:E, ExternalData!$E1120, F:F, ExternalData!$F1120-1, G:G, "&gt;"&amp;ExternalData!$G1120)</f>
        <v>104923</v>
      </c>
      <c r="M1120" s="28">
        <f>ExternalData!$K1120 + SUMIFS(I:I, D:D, ExternalData!$D1120, E:E, ExternalData!$E1120, F:F, ExternalData!$F1120-1, G:G, "&gt;"&amp;ExternalData!$G1120)</f>
        <v>626745</v>
      </c>
    </row>
    <row r="1121" spans="1:13" x14ac:dyDescent="0.25">
      <c r="A1121" s="29" t="s">
        <v>9</v>
      </c>
      <c r="B1121" s="30" t="s">
        <v>24</v>
      </c>
      <c r="C1121" s="30" t="s">
        <v>11</v>
      </c>
      <c r="D1121" s="30" t="s">
        <v>25</v>
      </c>
      <c r="E1121" s="30" t="s">
        <v>15</v>
      </c>
      <c r="F1121" s="30">
        <v>2022</v>
      </c>
      <c r="G1121" s="30">
        <v>1</v>
      </c>
      <c r="H1121" s="30">
        <v>6496</v>
      </c>
      <c r="I1121" s="31">
        <v>39620</v>
      </c>
      <c r="J1121" s="31">
        <f>SUMIFS(H:H, D:D, ExternalData!$D1121, E:E, ExternalData!$E1121, F:F, ExternalData!$F1121, G:G, "&lt;="&amp;ExternalData!$G1121)</f>
        <v>6496</v>
      </c>
      <c r="K1121" s="32">
        <f>SUMIFS(I:I, D:D, ExternalData!$D1121, E:E, ExternalData!$E1121, F:F, ExternalData!$F1121, G:G, "&lt;="&amp;ExternalData!$G1121)</f>
        <v>39620</v>
      </c>
      <c r="L1121" s="31">
        <f>ExternalData!$J1121 + SUMIFS(H:H, D:D, ExternalData!$D1121, E:E, ExternalData!$E1121, F:F, ExternalData!$F1121-1, G:G, "&gt;"&amp;ExternalData!$G1121)</f>
        <v>101164</v>
      </c>
      <c r="M1121" s="33">
        <f>ExternalData!$K1121 + SUMIFS(I:I, D:D, ExternalData!$D1121, E:E, ExternalData!$E1121, F:F, ExternalData!$F1121-1, G:G, "&gt;"&amp;ExternalData!$G1121)</f>
        <v>605122</v>
      </c>
    </row>
    <row r="1122" spans="1:13" x14ac:dyDescent="0.25">
      <c r="A1122" s="24" t="s">
        <v>9</v>
      </c>
      <c r="B1122" s="25" t="s">
        <v>24</v>
      </c>
      <c r="C1122" s="25" t="s">
        <v>11</v>
      </c>
      <c r="D1122" s="25" t="s">
        <v>25</v>
      </c>
      <c r="E1122" s="25" t="s">
        <v>15</v>
      </c>
      <c r="F1122" s="25">
        <v>2022</v>
      </c>
      <c r="G1122" s="25">
        <v>2</v>
      </c>
      <c r="H1122" s="25">
        <v>6412</v>
      </c>
      <c r="I1122" s="26">
        <v>39011</v>
      </c>
      <c r="J1122" s="26">
        <f>SUMIFS(H:H, D:D, ExternalData!$D1122, E:E, ExternalData!$E1122, F:F, ExternalData!$F1122, G:G, "&lt;="&amp;ExternalData!$G1122)</f>
        <v>12908</v>
      </c>
      <c r="K1122" s="27">
        <f>SUMIFS(I:I, D:D, ExternalData!$D1122, E:E, ExternalData!$E1122, F:F, ExternalData!$F1122, G:G, "&lt;="&amp;ExternalData!$G1122)</f>
        <v>78631</v>
      </c>
      <c r="L1122" s="26">
        <f>ExternalData!$J1122 + SUMIFS(H:H, D:D, ExternalData!$D1122, E:E, ExternalData!$E1122, F:F, ExternalData!$F1122-1, G:G, "&gt;"&amp;ExternalData!$G1122)</f>
        <v>97713</v>
      </c>
      <c r="M1122" s="28">
        <f>ExternalData!$K1122 + SUMIFS(I:I, D:D, ExternalData!$D1122, E:E, ExternalData!$E1122, F:F, ExternalData!$F1122-1, G:G, "&gt;"&amp;ExternalData!$G1122)</f>
        <v>585060</v>
      </c>
    </row>
    <row r="1123" spans="1:13" x14ac:dyDescent="0.25">
      <c r="A1123" s="29" t="s">
        <v>9</v>
      </c>
      <c r="B1123" s="30" t="s">
        <v>24</v>
      </c>
      <c r="C1123" s="30" t="s">
        <v>11</v>
      </c>
      <c r="D1123" s="30" t="s">
        <v>25</v>
      </c>
      <c r="E1123" s="30" t="s">
        <v>15</v>
      </c>
      <c r="F1123" s="30">
        <v>2022</v>
      </c>
      <c r="G1123" s="30">
        <v>3</v>
      </c>
      <c r="H1123" s="30">
        <v>7042</v>
      </c>
      <c r="I1123" s="31">
        <v>42861</v>
      </c>
      <c r="J1123" s="31">
        <f>SUMIFS(H:H, D:D, ExternalData!$D1123, E:E, ExternalData!$E1123, F:F, ExternalData!$F1123, G:G, "&lt;="&amp;ExternalData!$G1123)</f>
        <v>19950</v>
      </c>
      <c r="K1123" s="32">
        <f>SUMIFS(I:I, D:D, ExternalData!$D1123, E:E, ExternalData!$E1123, F:F, ExternalData!$F1123, G:G, "&lt;="&amp;ExternalData!$G1123)</f>
        <v>121492</v>
      </c>
      <c r="L1123" s="31">
        <f>ExternalData!$J1123 + SUMIFS(H:H, D:D, ExternalData!$D1123, E:E, ExternalData!$E1123, F:F, ExternalData!$F1123-1, G:G, "&gt;"&amp;ExternalData!$G1123)</f>
        <v>93849</v>
      </c>
      <c r="M1123" s="33">
        <f>ExternalData!$K1123 + SUMIFS(I:I, D:D, ExternalData!$D1123, E:E, ExternalData!$E1123, F:F, ExternalData!$F1123-1, G:G, "&gt;"&amp;ExternalData!$G1123)</f>
        <v>562702</v>
      </c>
    </row>
    <row r="1124" spans="1:13" x14ac:dyDescent="0.25">
      <c r="A1124" s="24" t="s">
        <v>9</v>
      </c>
      <c r="B1124" s="25" t="s">
        <v>24</v>
      </c>
      <c r="C1124" s="25" t="s">
        <v>11</v>
      </c>
      <c r="D1124" s="25" t="s">
        <v>25</v>
      </c>
      <c r="E1124" s="25" t="s">
        <v>15</v>
      </c>
      <c r="F1124" s="25">
        <v>2022</v>
      </c>
      <c r="G1124" s="25">
        <v>4</v>
      </c>
      <c r="H1124" s="25">
        <v>6342</v>
      </c>
      <c r="I1124" s="26">
        <v>38619</v>
      </c>
      <c r="J1124" s="26">
        <f>SUMIFS(H:H, D:D, ExternalData!$D1124, E:E, ExternalData!$E1124, F:F, ExternalData!$F1124, G:G, "&lt;="&amp;ExternalData!$G1124)</f>
        <v>26292</v>
      </c>
      <c r="K1124" s="27">
        <f>SUMIFS(I:I, D:D, ExternalData!$D1124, E:E, ExternalData!$E1124, F:F, ExternalData!$F1124, G:G, "&lt;="&amp;ExternalData!$G1124)</f>
        <v>160111</v>
      </c>
      <c r="L1124" s="26">
        <f>ExternalData!$J1124 + SUMIFS(H:H, D:D, ExternalData!$D1124, E:E, ExternalData!$E1124, F:F, ExternalData!$F1124-1, G:G, "&gt;"&amp;ExternalData!$G1124)</f>
        <v>90930</v>
      </c>
      <c r="M1124" s="28">
        <f>ExternalData!$K1124 + SUMIFS(I:I, D:D, ExternalData!$D1124, E:E, ExternalData!$E1124, F:F, ExternalData!$F1124-1, G:G, "&gt;"&amp;ExternalData!$G1124)</f>
        <v>545678</v>
      </c>
    </row>
    <row r="1125" spans="1:13" x14ac:dyDescent="0.25">
      <c r="A1125" s="29" t="s">
        <v>9</v>
      </c>
      <c r="B1125" s="30" t="s">
        <v>24</v>
      </c>
      <c r="C1125" s="30" t="s">
        <v>11</v>
      </c>
      <c r="D1125" s="30" t="s">
        <v>25</v>
      </c>
      <c r="E1125" s="30" t="s">
        <v>15</v>
      </c>
      <c r="F1125" s="30">
        <v>2022</v>
      </c>
      <c r="G1125" s="30">
        <v>5</v>
      </c>
      <c r="H1125" s="30">
        <v>6524</v>
      </c>
      <c r="I1125" s="31">
        <v>39690</v>
      </c>
      <c r="J1125" s="31">
        <f>SUMIFS(H:H, D:D, ExternalData!$D1125, E:E, ExternalData!$E1125, F:F, ExternalData!$F1125, G:G, "&lt;="&amp;ExternalData!$G1125)</f>
        <v>32816</v>
      </c>
      <c r="K1125" s="32">
        <f>SUMIFS(I:I, D:D, ExternalData!$D1125, E:E, ExternalData!$E1125, F:F, ExternalData!$F1125, G:G, "&lt;="&amp;ExternalData!$G1125)</f>
        <v>199801</v>
      </c>
      <c r="L1125" s="31">
        <f>ExternalData!$J1125 + SUMIFS(H:H, D:D, ExternalData!$D1125, E:E, ExternalData!$E1125, F:F, ExternalData!$F1125-1, G:G, "&gt;"&amp;ExternalData!$G1125)</f>
        <v>87899</v>
      </c>
      <c r="M1125" s="33">
        <f>ExternalData!$K1125 + SUMIFS(I:I, D:D, ExternalData!$D1125, E:E, ExternalData!$E1125, F:F, ExternalData!$F1125-1, G:G, "&gt;"&amp;ExternalData!$G1125)</f>
        <v>528437</v>
      </c>
    </row>
    <row r="1126" spans="1:13" x14ac:dyDescent="0.25">
      <c r="A1126" s="24" t="s">
        <v>9</v>
      </c>
      <c r="B1126" s="25" t="s">
        <v>24</v>
      </c>
      <c r="C1126" s="25" t="s">
        <v>11</v>
      </c>
      <c r="D1126" s="25" t="s">
        <v>25</v>
      </c>
      <c r="E1126" s="25" t="s">
        <v>15</v>
      </c>
      <c r="F1126" s="25">
        <v>2022</v>
      </c>
      <c r="G1126" s="25">
        <v>6</v>
      </c>
      <c r="H1126" s="25">
        <v>7308</v>
      </c>
      <c r="I1126" s="26">
        <v>44485</v>
      </c>
      <c r="J1126" s="26">
        <f>SUMIFS(H:H, D:D, ExternalData!$D1126, E:E, ExternalData!$E1126, F:F, ExternalData!$F1126, G:G, "&lt;="&amp;ExternalData!$G1126)</f>
        <v>40124</v>
      </c>
      <c r="K1126" s="27">
        <f>SUMIFS(I:I, D:D, ExternalData!$D1126, E:E, ExternalData!$E1126, F:F, ExternalData!$F1126, G:G, "&lt;="&amp;ExternalData!$G1126)</f>
        <v>244286</v>
      </c>
      <c r="L1126" s="26">
        <f>ExternalData!$J1126 + SUMIFS(H:H, D:D, ExternalData!$D1126, E:E, ExternalData!$E1126, F:F, ExternalData!$F1126-1, G:G, "&gt;"&amp;ExternalData!$G1126)</f>
        <v>85092</v>
      </c>
      <c r="M1126" s="28">
        <f>ExternalData!$K1126 + SUMIFS(I:I, D:D, ExternalData!$D1126, E:E, ExternalData!$E1126, F:F, ExternalData!$F1126-1, G:G, "&gt;"&amp;ExternalData!$G1126)</f>
        <v>512428</v>
      </c>
    </row>
    <row r="1127" spans="1:13" x14ac:dyDescent="0.25">
      <c r="A1127" s="29" t="s">
        <v>9</v>
      </c>
      <c r="B1127" s="30" t="s">
        <v>24</v>
      </c>
      <c r="C1127" s="30" t="s">
        <v>11</v>
      </c>
      <c r="D1127" s="30" t="s">
        <v>25</v>
      </c>
      <c r="E1127" s="30" t="s">
        <v>15</v>
      </c>
      <c r="F1127" s="30">
        <v>2022</v>
      </c>
      <c r="G1127" s="30">
        <v>7</v>
      </c>
      <c r="H1127" s="30">
        <v>6489</v>
      </c>
      <c r="I1127" s="31">
        <v>39480</v>
      </c>
      <c r="J1127" s="31">
        <f>SUMIFS(H:H, D:D, ExternalData!$D1127, E:E, ExternalData!$E1127, F:F, ExternalData!$F1127, G:G, "&lt;="&amp;ExternalData!$G1127)</f>
        <v>46613</v>
      </c>
      <c r="K1127" s="32">
        <f>SUMIFS(I:I, D:D, ExternalData!$D1127, E:E, ExternalData!$E1127, F:F, ExternalData!$F1127, G:G, "&lt;="&amp;ExternalData!$G1127)</f>
        <v>283766</v>
      </c>
      <c r="L1127" s="31">
        <f>ExternalData!$J1127 + SUMIFS(H:H, D:D, ExternalData!$D1127, E:E, ExternalData!$E1127, F:F, ExternalData!$F1127-1, G:G, "&gt;"&amp;ExternalData!$G1127)</f>
        <v>82691</v>
      </c>
      <c r="M1127" s="33">
        <f>ExternalData!$K1127 + SUMIFS(I:I, D:D, ExternalData!$D1127, E:E, ExternalData!$E1127, F:F, ExternalData!$F1127-1, G:G, "&gt;"&amp;ExternalData!$G1127)</f>
        <v>498722</v>
      </c>
    </row>
    <row r="1128" spans="1:13" x14ac:dyDescent="0.25">
      <c r="A1128" s="24" t="s">
        <v>9</v>
      </c>
      <c r="B1128" s="25" t="s">
        <v>24</v>
      </c>
      <c r="C1128" s="25" t="s">
        <v>11</v>
      </c>
      <c r="D1128" s="25" t="s">
        <v>25</v>
      </c>
      <c r="E1128" s="25" t="s">
        <v>15</v>
      </c>
      <c r="F1128" s="25">
        <v>2022</v>
      </c>
      <c r="G1128" s="25">
        <v>8</v>
      </c>
      <c r="H1128" s="25">
        <v>6146</v>
      </c>
      <c r="I1128" s="26">
        <v>37401</v>
      </c>
      <c r="J1128" s="26">
        <f>SUMIFS(H:H, D:D, ExternalData!$D1128, E:E, ExternalData!$E1128, F:F, ExternalData!$F1128, G:G, "&lt;="&amp;ExternalData!$G1128)</f>
        <v>52759</v>
      </c>
      <c r="K1128" s="27">
        <f>SUMIFS(I:I, D:D, ExternalData!$D1128, E:E, ExternalData!$E1128, F:F, ExternalData!$F1128, G:G, "&lt;="&amp;ExternalData!$G1128)</f>
        <v>321167</v>
      </c>
      <c r="L1128" s="26">
        <f>ExternalData!$J1128 + SUMIFS(H:H, D:D, ExternalData!$D1128, E:E, ExternalData!$E1128, F:F, ExternalData!$F1128-1, G:G, "&gt;"&amp;ExternalData!$G1128)</f>
        <v>82481</v>
      </c>
      <c r="M1128" s="28">
        <f>ExternalData!$K1128 + SUMIFS(I:I, D:D, ExternalData!$D1128, E:E, ExternalData!$E1128, F:F, ExternalData!$F1128-1, G:G, "&gt;"&amp;ExternalData!$G1128)</f>
        <v>498267</v>
      </c>
    </row>
    <row r="1129" spans="1:13" x14ac:dyDescent="0.25">
      <c r="A1129" s="29" t="s">
        <v>9</v>
      </c>
      <c r="B1129" s="30" t="s">
        <v>24</v>
      </c>
      <c r="C1129" s="30" t="s">
        <v>11</v>
      </c>
      <c r="D1129" s="30" t="s">
        <v>25</v>
      </c>
      <c r="E1129" s="30" t="s">
        <v>15</v>
      </c>
      <c r="F1129" s="30">
        <v>2022</v>
      </c>
      <c r="G1129" s="30">
        <v>9</v>
      </c>
      <c r="H1129" s="30">
        <v>6804</v>
      </c>
      <c r="I1129" s="31">
        <v>41447</v>
      </c>
      <c r="J1129" s="31">
        <f>SUMIFS(H:H, D:D, ExternalData!$D1129, E:E, ExternalData!$E1129, F:F, ExternalData!$F1129, G:G, "&lt;="&amp;ExternalData!$G1129)</f>
        <v>59563</v>
      </c>
      <c r="K1129" s="32">
        <f>SUMIFS(I:I, D:D, ExternalData!$D1129, E:E, ExternalData!$E1129, F:F, ExternalData!$F1129, G:G, "&lt;="&amp;ExternalData!$G1129)</f>
        <v>362614</v>
      </c>
      <c r="L1129" s="31">
        <f>ExternalData!$J1129 + SUMIFS(H:H, D:D, ExternalData!$D1129, E:E, ExternalData!$E1129, F:F, ExternalData!$F1129-1, G:G, "&gt;"&amp;ExternalData!$G1129)</f>
        <v>82418</v>
      </c>
      <c r="M1129" s="33">
        <f>ExternalData!$K1129 + SUMIFS(I:I, D:D, ExternalData!$D1129, E:E, ExternalData!$E1129, F:F, ExternalData!$F1129-1, G:G, "&gt;"&amp;ExternalData!$G1129)</f>
        <v>498876</v>
      </c>
    </row>
    <row r="1130" spans="1:13" x14ac:dyDescent="0.25">
      <c r="A1130" s="24" t="s">
        <v>9</v>
      </c>
      <c r="B1130" s="25" t="s">
        <v>24</v>
      </c>
      <c r="C1130" s="25" t="s">
        <v>11</v>
      </c>
      <c r="D1130" s="25" t="s">
        <v>25</v>
      </c>
      <c r="E1130" s="25" t="s">
        <v>15</v>
      </c>
      <c r="F1130" s="25">
        <v>2022</v>
      </c>
      <c r="G1130" s="25">
        <v>10</v>
      </c>
      <c r="H1130" s="25">
        <v>7784</v>
      </c>
      <c r="I1130" s="26">
        <v>50939</v>
      </c>
      <c r="J1130" s="26">
        <f>SUMIFS(H:H, D:D, ExternalData!$D1130, E:E, ExternalData!$E1130, F:F, ExternalData!$F1130, G:G, "&lt;="&amp;ExternalData!$G1130)</f>
        <v>67347</v>
      </c>
      <c r="K1130" s="27">
        <f>SUMIFS(I:I, D:D, ExternalData!$D1130, E:E, ExternalData!$E1130, F:F, ExternalData!$F1130, G:G, "&lt;="&amp;ExternalData!$G1130)</f>
        <v>413553</v>
      </c>
      <c r="L1130" s="26">
        <f>ExternalData!$J1130 + SUMIFS(H:H, D:D, ExternalData!$D1130, E:E, ExternalData!$E1130, F:F, ExternalData!$F1130-1, G:G, "&gt;"&amp;ExternalData!$G1130)</f>
        <v>82537</v>
      </c>
      <c r="M1130" s="28">
        <f>ExternalData!$K1130 + SUMIFS(I:I, D:D, ExternalData!$D1130, E:E, ExternalData!$E1130, F:F, ExternalData!$F1130-1, G:G, "&gt;"&amp;ExternalData!$G1130)</f>
        <v>504196</v>
      </c>
    </row>
    <row r="1131" spans="1:13" x14ac:dyDescent="0.25">
      <c r="A1131" s="29" t="s">
        <v>9</v>
      </c>
      <c r="B1131" s="30" t="s">
        <v>24</v>
      </c>
      <c r="C1131" s="30" t="s">
        <v>11</v>
      </c>
      <c r="D1131" s="30" t="s">
        <v>25</v>
      </c>
      <c r="E1131" s="30" t="s">
        <v>15</v>
      </c>
      <c r="F1131" s="30">
        <v>2022</v>
      </c>
      <c r="G1131" s="30">
        <v>11</v>
      </c>
      <c r="H1131" s="30">
        <v>6272</v>
      </c>
      <c r="I1131" s="31">
        <v>42266</v>
      </c>
      <c r="J1131" s="31">
        <f>SUMIFS(H:H, D:D, ExternalData!$D1131, E:E, ExternalData!$E1131, F:F, ExternalData!$F1131, G:G, "&lt;="&amp;ExternalData!$G1131)</f>
        <v>73619</v>
      </c>
      <c r="K1131" s="32">
        <f>SUMIFS(I:I, D:D, ExternalData!$D1131, E:E, ExternalData!$E1131, F:F, ExternalData!$F1131, G:G, "&lt;="&amp;ExternalData!$G1131)</f>
        <v>455819</v>
      </c>
      <c r="L1131" s="31">
        <f>ExternalData!$J1131 + SUMIFS(H:H, D:D, ExternalData!$D1131, E:E, ExternalData!$E1131, F:F, ExternalData!$F1131-1, G:G, "&gt;"&amp;ExternalData!$G1131)</f>
        <v>81536</v>
      </c>
      <c r="M1131" s="33">
        <f>ExternalData!$K1131 + SUMIFS(I:I, D:D, ExternalData!$D1131, E:E, ExternalData!$E1131, F:F, ExternalData!$F1131-1, G:G, "&gt;"&amp;ExternalData!$G1131)</f>
        <v>503202</v>
      </c>
    </row>
    <row r="1132" spans="1:13" x14ac:dyDescent="0.25">
      <c r="A1132" s="24" t="s">
        <v>9</v>
      </c>
      <c r="B1132" s="25" t="s">
        <v>24</v>
      </c>
      <c r="C1132" s="25" t="s">
        <v>11</v>
      </c>
      <c r="D1132" s="25" t="s">
        <v>25</v>
      </c>
      <c r="E1132" s="25" t="s">
        <v>15</v>
      </c>
      <c r="F1132" s="25">
        <v>2022</v>
      </c>
      <c r="G1132" s="25">
        <v>12</v>
      </c>
      <c r="H1132" s="25">
        <v>6727</v>
      </c>
      <c r="I1132" s="26">
        <v>47278</v>
      </c>
      <c r="J1132" s="26">
        <f>SUMIFS(H:H, D:D, ExternalData!$D1132, E:E, ExternalData!$E1132, F:F, ExternalData!$F1132, G:G, "&lt;="&amp;ExternalData!$G1132)</f>
        <v>80346</v>
      </c>
      <c r="K1132" s="27">
        <f>SUMIFS(I:I, D:D, ExternalData!$D1132, E:E, ExternalData!$E1132, F:F, ExternalData!$F1132, G:G, "&lt;="&amp;ExternalData!$G1132)</f>
        <v>503097</v>
      </c>
      <c r="L1132" s="26">
        <f>ExternalData!$J1132 + SUMIFS(H:H, D:D, ExternalData!$D1132, E:E, ExternalData!$E1132, F:F, ExternalData!$F1132-1, G:G, "&gt;"&amp;ExternalData!$G1132)</f>
        <v>80346</v>
      </c>
      <c r="M1132" s="28">
        <f>ExternalData!$K1132 + SUMIFS(I:I, D:D, ExternalData!$D1132, E:E, ExternalData!$E1132, F:F, ExternalData!$F1132-1, G:G, "&gt;"&amp;ExternalData!$G1132)</f>
        <v>503097</v>
      </c>
    </row>
    <row r="1133" spans="1:13" x14ac:dyDescent="0.25">
      <c r="A1133" s="29" t="s">
        <v>9</v>
      </c>
      <c r="B1133" s="30" t="s">
        <v>24</v>
      </c>
      <c r="C1133" s="30" t="s">
        <v>11</v>
      </c>
      <c r="D1133" s="30" t="s">
        <v>25</v>
      </c>
      <c r="E1133" s="30" t="s">
        <v>15</v>
      </c>
      <c r="F1133" s="30">
        <v>2023</v>
      </c>
      <c r="G1133" s="30">
        <v>1</v>
      </c>
      <c r="H1133" s="30">
        <v>6881</v>
      </c>
      <c r="I1133" s="31">
        <v>51422</v>
      </c>
      <c r="J1133" s="31">
        <f>SUMIFS(H:H, D:D, ExternalData!$D1133, E:E, ExternalData!$E1133, F:F, ExternalData!$F1133, G:G, "&lt;="&amp;ExternalData!$G1133)</f>
        <v>6881</v>
      </c>
      <c r="K1133" s="32">
        <f>SUMIFS(I:I, D:D, ExternalData!$D1133, E:E, ExternalData!$E1133, F:F, ExternalData!$F1133, G:G, "&lt;="&amp;ExternalData!$G1133)</f>
        <v>51422</v>
      </c>
      <c r="L1133" s="31">
        <f>ExternalData!$J1133 + SUMIFS(H:H, D:D, ExternalData!$D1133, E:E, ExternalData!$E1133, F:F, ExternalData!$F1133-1, G:G, "&gt;"&amp;ExternalData!$G1133)</f>
        <v>80731</v>
      </c>
      <c r="M1133" s="33">
        <f>ExternalData!$K1133 + SUMIFS(I:I, D:D, ExternalData!$D1133, E:E, ExternalData!$E1133, F:F, ExternalData!$F1133-1, G:G, "&gt;"&amp;ExternalData!$G1133)</f>
        <v>514899</v>
      </c>
    </row>
    <row r="1134" spans="1:13" x14ac:dyDescent="0.25">
      <c r="A1134" s="24" t="s">
        <v>9</v>
      </c>
      <c r="B1134" s="25" t="s">
        <v>24</v>
      </c>
      <c r="C1134" s="25" t="s">
        <v>11</v>
      </c>
      <c r="D1134" s="25" t="s">
        <v>25</v>
      </c>
      <c r="E1134" s="25" t="s">
        <v>15</v>
      </c>
      <c r="F1134" s="25">
        <v>2023</v>
      </c>
      <c r="G1134" s="25">
        <v>2</v>
      </c>
      <c r="H1134" s="25">
        <v>6118</v>
      </c>
      <c r="I1134" s="26">
        <v>45822</v>
      </c>
      <c r="J1134" s="26">
        <f>SUMIFS(H:H, D:D, ExternalData!$D1134, E:E, ExternalData!$E1134, F:F, ExternalData!$F1134, G:G, "&lt;="&amp;ExternalData!$G1134)</f>
        <v>12999</v>
      </c>
      <c r="K1134" s="27">
        <f>SUMIFS(I:I, D:D, ExternalData!$D1134, E:E, ExternalData!$E1134, F:F, ExternalData!$F1134, G:G, "&lt;="&amp;ExternalData!$G1134)</f>
        <v>97244</v>
      </c>
      <c r="L1134" s="26">
        <f>ExternalData!$J1134 + SUMIFS(H:H, D:D, ExternalData!$D1134, E:E, ExternalData!$E1134, F:F, ExternalData!$F1134-1, G:G, "&gt;"&amp;ExternalData!$G1134)</f>
        <v>80437</v>
      </c>
      <c r="M1134" s="28">
        <f>ExternalData!$K1134 + SUMIFS(I:I, D:D, ExternalData!$D1134, E:E, ExternalData!$E1134, F:F, ExternalData!$F1134-1, G:G, "&gt;"&amp;ExternalData!$G1134)</f>
        <v>521710</v>
      </c>
    </row>
    <row r="1135" spans="1:13" x14ac:dyDescent="0.25">
      <c r="A1135" s="29" t="s">
        <v>9</v>
      </c>
      <c r="B1135" s="30" t="s">
        <v>24</v>
      </c>
      <c r="C1135" s="30" t="s">
        <v>11</v>
      </c>
      <c r="D1135" s="30" t="s">
        <v>25</v>
      </c>
      <c r="E1135" s="30" t="s">
        <v>15</v>
      </c>
      <c r="F1135" s="30">
        <v>2023</v>
      </c>
      <c r="G1135" s="30">
        <v>3</v>
      </c>
      <c r="H1135" s="30">
        <v>6265</v>
      </c>
      <c r="I1135" s="31">
        <v>46879</v>
      </c>
      <c r="J1135" s="31">
        <f>SUMIFS(H:H, D:D, ExternalData!$D1135, E:E, ExternalData!$E1135, F:F, ExternalData!$F1135, G:G, "&lt;="&amp;ExternalData!$G1135)</f>
        <v>19264</v>
      </c>
      <c r="K1135" s="32">
        <f>SUMIFS(I:I, D:D, ExternalData!$D1135, E:E, ExternalData!$E1135, F:F, ExternalData!$F1135, G:G, "&lt;="&amp;ExternalData!$G1135)</f>
        <v>144123</v>
      </c>
      <c r="L1135" s="31">
        <f>ExternalData!$J1135 + SUMIFS(H:H, D:D, ExternalData!$D1135, E:E, ExternalData!$E1135, F:F, ExternalData!$F1135-1, G:G, "&gt;"&amp;ExternalData!$G1135)</f>
        <v>79660</v>
      </c>
      <c r="M1135" s="33">
        <f>ExternalData!$K1135 + SUMIFS(I:I, D:D, ExternalData!$D1135, E:E, ExternalData!$E1135, F:F, ExternalData!$F1135-1, G:G, "&gt;"&amp;ExternalData!$G1135)</f>
        <v>525728</v>
      </c>
    </row>
    <row r="1136" spans="1:13" x14ac:dyDescent="0.25">
      <c r="A1136" s="24" t="s">
        <v>9</v>
      </c>
      <c r="B1136" s="25" t="s">
        <v>24</v>
      </c>
      <c r="C1136" s="25" t="s">
        <v>11</v>
      </c>
      <c r="D1136" s="25" t="s">
        <v>26</v>
      </c>
      <c r="E1136" s="25" t="s">
        <v>13</v>
      </c>
      <c r="F1136" s="25">
        <v>2018</v>
      </c>
      <c r="G1136" s="25">
        <v>1</v>
      </c>
      <c r="H1136" s="25">
        <v>2702</v>
      </c>
      <c r="I1136" s="26">
        <v>26852</v>
      </c>
      <c r="J1136" s="26">
        <f>SUMIFS(H:H, D:D, ExternalData!$D1136, E:E, ExternalData!$E1136, F:F, ExternalData!$F1136, G:G, "&lt;="&amp;ExternalData!$G1136)</f>
        <v>2702</v>
      </c>
      <c r="K1136" s="27">
        <f>SUMIFS(I:I, D:D, ExternalData!$D1136, E:E, ExternalData!$E1136, F:F, ExternalData!$F1136, G:G, "&lt;="&amp;ExternalData!$G1136)</f>
        <v>26852</v>
      </c>
      <c r="L1136" s="26">
        <f>ExternalData!$J1136 + SUMIFS(H:H, D:D, ExternalData!$D1136, E:E, ExternalData!$E1136, F:F, ExternalData!$F1136-1, G:G, "&gt;"&amp;ExternalData!$G1136)</f>
        <v>2702</v>
      </c>
      <c r="M1136" s="28">
        <f>ExternalData!$K1136 + SUMIFS(I:I, D:D, ExternalData!$D1136, E:E, ExternalData!$E1136, F:F, ExternalData!$F1136-1, G:G, "&gt;"&amp;ExternalData!$G1136)</f>
        <v>26852</v>
      </c>
    </row>
    <row r="1137" spans="1:13" x14ac:dyDescent="0.25">
      <c r="A1137" s="29" t="s">
        <v>9</v>
      </c>
      <c r="B1137" s="30" t="s">
        <v>24</v>
      </c>
      <c r="C1137" s="30" t="s">
        <v>11</v>
      </c>
      <c r="D1137" s="30" t="s">
        <v>26</v>
      </c>
      <c r="E1137" s="30" t="s">
        <v>13</v>
      </c>
      <c r="F1137" s="30">
        <v>2018</v>
      </c>
      <c r="G1137" s="30">
        <v>2</v>
      </c>
      <c r="H1137" s="30">
        <v>2170</v>
      </c>
      <c r="I1137" s="31">
        <v>21546</v>
      </c>
      <c r="J1137" s="31">
        <f>SUMIFS(H:H, D:D, ExternalData!$D1137, E:E, ExternalData!$E1137, F:F, ExternalData!$F1137, G:G, "&lt;="&amp;ExternalData!$G1137)</f>
        <v>4872</v>
      </c>
      <c r="K1137" s="32">
        <f>SUMIFS(I:I, D:D, ExternalData!$D1137, E:E, ExternalData!$E1137, F:F, ExternalData!$F1137, G:G, "&lt;="&amp;ExternalData!$G1137)</f>
        <v>48398</v>
      </c>
      <c r="L1137" s="31">
        <f>ExternalData!$J1137 + SUMIFS(H:H, D:D, ExternalData!$D1137, E:E, ExternalData!$E1137, F:F, ExternalData!$F1137-1, G:G, "&gt;"&amp;ExternalData!$G1137)</f>
        <v>4872</v>
      </c>
      <c r="M1137" s="33">
        <f>ExternalData!$K1137 + SUMIFS(I:I, D:D, ExternalData!$D1137, E:E, ExternalData!$E1137, F:F, ExternalData!$F1137-1, G:G, "&gt;"&amp;ExternalData!$G1137)</f>
        <v>48398</v>
      </c>
    </row>
    <row r="1138" spans="1:13" x14ac:dyDescent="0.25">
      <c r="A1138" s="24" t="s">
        <v>9</v>
      </c>
      <c r="B1138" s="25" t="s">
        <v>24</v>
      </c>
      <c r="C1138" s="25" t="s">
        <v>11</v>
      </c>
      <c r="D1138" s="25" t="s">
        <v>26</v>
      </c>
      <c r="E1138" s="25" t="s">
        <v>13</v>
      </c>
      <c r="F1138" s="25">
        <v>2018</v>
      </c>
      <c r="G1138" s="25">
        <v>3</v>
      </c>
      <c r="H1138" s="25">
        <v>2569</v>
      </c>
      <c r="I1138" s="26">
        <v>25592</v>
      </c>
      <c r="J1138" s="26">
        <f>SUMIFS(H:H, D:D, ExternalData!$D1138, E:E, ExternalData!$E1138, F:F, ExternalData!$F1138, G:G, "&lt;="&amp;ExternalData!$G1138)</f>
        <v>7441</v>
      </c>
      <c r="K1138" s="27">
        <f>SUMIFS(I:I, D:D, ExternalData!$D1138, E:E, ExternalData!$E1138, F:F, ExternalData!$F1138, G:G, "&lt;="&amp;ExternalData!$G1138)</f>
        <v>73990</v>
      </c>
      <c r="L1138" s="26">
        <f>ExternalData!$J1138 + SUMIFS(H:H, D:D, ExternalData!$D1138, E:E, ExternalData!$E1138, F:F, ExternalData!$F1138-1, G:G, "&gt;"&amp;ExternalData!$G1138)</f>
        <v>7441</v>
      </c>
      <c r="M1138" s="28">
        <f>ExternalData!$K1138 + SUMIFS(I:I, D:D, ExternalData!$D1138, E:E, ExternalData!$E1138, F:F, ExternalData!$F1138-1, G:G, "&gt;"&amp;ExternalData!$G1138)</f>
        <v>73990</v>
      </c>
    </row>
    <row r="1139" spans="1:13" x14ac:dyDescent="0.25">
      <c r="A1139" s="29" t="s">
        <v>9</v>
      </c>
      <c r="B1139" s="30" t="s">
        <v>24</v>
      </c>
      <c r="C1139" s="30" t="s">
        <v>11</v>
      </c>
      <c r="D1139" s="30" t="s">
        <v>26</v>
      </c>
      <c r="E1139" s="30" t="s">
        <v>13</v>
      </c>
      <c r="F1139" s="30">
        <v>2018</v>
      </c>
      <c r="G1139" s="30">
        <v>4</v>
      </c>
      <c r="H1139" s="30">
        <v>2506</v>
      </c>
      <c r="I1139" s="31">
        <v>24934</v>
      </c>
      <c r="J1139" s="31">
        <f>SUMIFS(H:H, D:D, ExternalData!$D1139, E:E, ExternalData!$E1139, F:F, ExternalData!$F1139, G:G, "&lt;="&amp;ExternalData!$G1139)</f>
        <v>9947</v>
      </c>
      <c r="K1139" s="32">
        <f>SUMIFS(I:I, D:D, ExternalData!$D1139, E:E, ExternalData!$E1139, F:F, ExternalData!$F1139, G:G, "&lt;="&amp;ExternalData!$G1139)</f>
        <v>98924</v>
      </c>
      <c r="L1139" s="31">
        <f>ExternalData!$J1139 + SUMIFS(H:H, D:D, ExternalData!$D1139, E:E, ExternalData!$E1139, F:F, ExternalData!$F1139-1, G:G, "&gt;"&amp;ExternalData!$G1139)</f>
        <v>9947</v>
      </c>
      <c r="M1139" s="33">
        <f>ExternalData!$K1139 + SUMIFS(I:I, D:D, ExternalData!$D1139, E:E, ExternalData!$E1139, F:F, ExternalData!$F1139-1, G:G, "&gt;"&amp;ExternalData!$G1139)</f>
        <v>98924</v>
      </c>
    </row>
    <row r="1140" spans="1:13" x14ac:dyDescent="0.25">
      <c r="A1140" s="24" t="s">
        <v>9</v>
      </c>
      <c r="B1140" s="25" t="s">
        <v>24</v>
      </c>
      <c r="C1140" s="25" t="s">
        <v>11</v>
      </c>
      <c r="D1140" s="25" t="s">
        <v>26</v>
      </c>
      <c r="E1140" s="25" t="s">
        <v>13</v>
      </c>
      <c r="F1140" s="25">
        <v>2018</v>
      </c>
      <c r="G1140" s="25">
        <v>5</v>
      </c>
      <c r="H1140" s="25">
        <v>2352</v>
      </c>
      <c r="I1140" s="26">
        <v>23345</v>
      </c>
      <c r="J1140" s="26">
        <f>SUMIFS(H:H, D:D, ExternalData!$D1140, E:E, ExternalData!$E1140, F:F, ExternalData!$F1140, G:G, "&lt;="&amp;ExternalData!$G1140)</f>
        <v>12299</v>
      </c>
      <c r="K1140" s="27">
        <f>SUMIFS(I:I, D:D, ExternalData!$D1140, E:E, ExternalData!$E1140, F:F, ExternalData!$F1140, G:G, "&lt;="&amp;ExternalData!$G1140)</f>
        <v>122269</v>
      </c>
      <c r="L1140" s="26">
        <f>ExternalData!$J1140 + SUMIFS(H:H, D:D, ExternalData!$D1140, E:E, ExternalData!$E1140, F:F, ExternalData!$F1140-1, G:G, "&gt;"&amp;ExternalData!$G1140)</f>
        <v>12299</v>
      </c>
      <c r="M1140" s="28">
        <f>ExternalData!$K1140 + SUMIFS(I:I, D:D, ExternalData!$D1140, E:E, ExternalData!$E1140, F:F, ExternalData!$F1140-1, G:G, "&gt;"&amp;ExternalData!$G1140)</f>
        <v>122269</v>
      </c>
    </row>
    <row r="1141" spans="1:13" x14ac:dyDescent="0.25">
      <c r="A1141" s="29" t="s">
        <v>9</v>
      </c>
      <c r="B1141" s="30" t="s">
        <v>24</v>
      </c>
      <c r="C1141" s="30" t="s">
        <v>11</v>
      </c>
      <c r="D1141" s="30" t="s">
        <v>26</v>
      </c>
      <c r="E1141" s="30" t="s">
        <v>13</v>
      </c>
      <c r="F1141" s="30">
        <v>2018</v>
      </c>
      <c r="G1141" s="30">
        <v>6</v>
      </c>
      <c r="H1141" s="30">
        <v>3164</v>
      </c>
      <c r="I1141" s="31">
        <v>31143</v>
      </c>
      <c r="J1141" s="31">
        <f>SUMIFS(H:H, D:D, ExternalData!$D1141, E:E, ExternalData!$E1141, F:F, ExternalData!$F1141, G:G, "&lt;="&amp;ExternalData!$G1141)</f>
        <v>15463</v>
      </c>
      <c r="K1141" s="32">
        <f>SUMIFS(I:I, D:D, ExternalData!$D1141, E:E, ExternalData!$E1141, F:F, ExternalData!$F1141, G:G, "&lt;="&amp;ExternalData!$G1141)</f>
        <v>153412</v>
      </c>
      <c r="L1141" s="31">
        <f>ExternalData!$J1141 + SUMIFS(H:H, D:D, ExternalData!$D1141, E:E, ExternalData!$E1141, F:F, ExternalData!$F1141-1, G:G, "&gt;"&amp;ExternalData!$G1141)</f>
        <v>15463</v>
      </c>
      <c r="M1141" s="33">
        <f>ExternalData!$K1141 + SUMIFS(I:I, D:D, ExternalData!$D1141, E:E, ExternalData!$E1141, F:F, ExternalData!$F1141-1, G:G, "&gt;"&amp;ExternalData!$G1141)</f>
        <v>153412</v>
      </c>
    </row>
    <row r="1142" spans="1:13" x14ac:dyDescent="0.25">
      <c r="A1142" s="24" t="s">
        <v>9</v>
      </c>
      <c r="B1142" s="25" t="s">
        <v>24</v>
      </c>
      <c r="C1142" s="25" t="s">
        <v>11</v>
      </c>
      <c r="D1142" s="25" t="s">
        <v>26</v>
      </c>
      <c r="E1142" s="25" t="s">
        <v>13</v>
      </c>
      <c r="F1142" s="25">
        <v>2018</v>
      </c>
      <c r="G1142" s="25">
        <v>7</v>
      </c>
      <c r="H1142" s="25">
        <v>4130</v>
      </c>
      <c r="I1142" s="26">
        <v>40222</v>
      </c>
      <c r="J1142" s="26">
        <f>SUMIFS(H:H, D:D, ExternalData!$D1142, E:E, ExternalData!$E1142, F:F, ExternalData!$F1142, G:G, "&lt;="&amp;ExternalData!$G1142)</f>
        <v>19593</v>
      </c>
      <c r="K1142" s="27">
        <f>SUMIFS(I:I, D:D, ExternalData!$D1142, E:E, ExternalData!$E1142, F:F, ExternalData!$F1142, G:G, "&lt;="&amp;ExternalData!$G1142)</f>
        <v>193634</v>
      </c>
      <c r="L1142" s="26">
        <f>ExternalData!$J1142 + SUMIFS(H:H, D:D, ExternalData!$D1142, E:E, ExternalData!$E1142, F:F, ExternalData!$F1142-1, G:G, "&gt;"&amp;ExternalData!$G1142)</f>
        <v>19593</v>
      </c>
      <c r="M1142" s="28">
        <f>ExternalData!$K1142 + SUMIFS(I:I, D:D, ExternalData!$D1142, E:E, ExternalData!$E1142, F:F, ExternalData!$F1142-1, G:G, "&gt;"&amp;ExternalData!$G1142)</f>
        <v>193634</v>
      </c>
    </row>
    <row r="1143" spans="1:13" x14ac:dyDescent="0.25">
      <c r="A1143" s="29" t="s">
        <v>9</v>
      </c>
      <c r="B1143" s="30" t="s">
        <v>24</v>
      </c>
      <c r="C1143" s="30" t="s">
        <v>11</v>
      </c>
      <c r="D1143" s="30" t="s">
        <v>26</v>
      </c>
      <c r="E1143" s="30" t="s">
        <v>13</v>
      </c>
      <c r="F1143" s="30">
        <v>2018</v>
      </c>
      <c r="G1143" s="30">
        <v>8</v>
      </c>
      <c r="H1143" s="30">
        <v>4067</v>
      </c>
      <c r="I1143" s="31">
        <v>39305</v>
      </c>
      <c r="J1143" s="31">
        <f>SUMIFS(H:H, D:D, ExternalData!$D1143, E:E, ExternalData!$E1143, F:F, ExternalData!$F1143, G:G, "&lt;="&amp;ExternalData!$G1143)</f>
        <v>23660</v>
      </c>
      <c r="K1143" s="32">
        <f>SUMIFS(I:I, D:D, ExternalData!$D1143, E:E, ExternalData!$E1143, F:F, ExternalData!$F1143, G:G, "&lt;="&amp;ExternalData!$G1143)</f>
        <v>232939</v>
      </c>
      <c r="L1143" s="31">
        <f>ExternalData!$J1143 + SUMIFS(H:H, D:D, ExternalData!$D1143, E:E, ExternalData!$E1143, F:F, ExternalData!$F1143-1, G:G, "&gt;"&amp;ExternalData!$G1143)</f>
        <v>23660</v>
      </c>
      <c r="M1143" s="33">
        <f>ExternalData!$K1143 + SUMIFS(I:I, D:D, ExternalData!$D1143, E:E, ExternalData!$E1143, F:F, ExternalData!$F1143-1, G:G, "&gt;"&amp;ExternalData!$G1143)</f>
        <v>232939</v>
      </c>
    </row>
    <row r="1144" spans="1:13" x14ac:dyDescent="0.25">
      <c r="A1144" s="24" t="s">
        <v>9</v>
      </c>
      <c r="B1144" s="25" t="s">
        <v>24</v>
      </c>
      <c r="C1144" s="25" t="s">
        <v>11</v>
      </c>
      <c r="D1144" s="25" t="s">
        <v>26</v>
      </c>
      <c r="E1144" s="25" t="s">
        <v>13</v>
      </c>
      <c r="F1144" s="25">
        <v>2018</v>
      </c>
      <c r="G1144" s="25">
        <v>9</v>
      </c>
      <c r="H1144" s="25">
        <v>5257</v>
      </c>
      <c r="I1144" s="26">
        <v>51373</v>
      </c>
      <c r="J1144" s="26">
        <f>SUMIFS(H:H, D:D, ExternalData!$D1144, E:E, ExternalData!$E1144, F:F, ExternalData!$F1144, G:G, "&lt;="&amp;ExternalData!$G1144)</f>
        <v>28917</v>
      </c>
      <c r="K1144" s="27">
        <f>SUMIFS(I:I, D:D, ExternalData!$D1144, E:E, ExternalData!$E1144, F:F, ExternalData!$F1144, G:G, "&lt;="&amp;ExternalData!$G1144)</f>
        <v>284312</v>
      </c>
      <c r="L1144" s="26">
        <f>ExternalData!$J1144 + SUMIFS(H:H, D:D, ExternalData!$D1144, E:E, ExternalData!$E1144, F:F, ExternalData!$F1144-1, G:G, "&gt;"&amp;ExternalData!$G1144)</f>
        <v>28917</v>
      </c>
      <c r="M1144" s="28">
        <f>ExternalData!$K1144 + SUMIFS(I:I, D:D, ExternalData!$D1144, E:E, ExternalData!$E1144, F:F, ExternalData!$F1144-1, G:G, "&gt;"&amp;ExternalData!$G1144)</f>
        <v>284312</v>
      </c>
    </row>
    <row r="1145" spans="1:13" x14ac:dyDescent="0.25">
      <c r="A1145" s="29" t="s">
        <v>9</v>
      </c>
      <c r="B1145" s="30" t="s">
        <v>24</v>
      </c>
      <c r="C1145" s="30" t="s">
        <v>11</v>
      </c>
      <c r="D1145" s="30" t="s">
        <v>26</v>
      </c>
      <c r="E1145" s="30" t="s">
        <v>13</v>
      </c>
      <c r="F1145" s="30">
        <v>2018</v>
      </c>
      <c r="G1145" s="30">
        <v>10</v>
      </c>
      <c r="H1145" s="30">
        <v>5915</v>
      </c>
      <c r="I1145" s="31">
        <v>57190</v>
      </c>
      <c r="J1145" s="31">
        <f>SUMIFS(H:H, D:D, ExternalData!$D1145, E:E, ExternalData!$E1145, F:F, ExternalData!$F1145, G:G, "&lt;="&amp;ExternalData!$G1145)</f>
        <v>34832</v>
      </c>
      <c r="K1145" s="32">
        <f>SUMIFS(I:I, D:D, ExternalData!$D1145, E:E, ExternalData!$E1145, F:F, ExternalData!$F1145, G:G, "&lt;="&amp;ExternalData!$G1145)</f>
        <v>341502</v>
      </c>
      <c r="L1145" s="31">
        <f>ExternalData!$J1145 + SUMIFS(H:H, D:D, ExternalData!$D1145, E:E, ExternalData!$E1145, F:F, ExternalData!$F1145-1, G:G, "&gt;"&amp;ExternalData!$G1145)</f>
        <v>34832</v>
      </c>
      <c r="M1145" s="33">
        <f>ExternalData!$K1145 + SUMIFS(I:I, D:D, ExternalData!$D1145, E:E, ExternalData!$E1145, F:F, ExternalData!$F1145-1, G:G, "&gt;"&amp;ExternalData!$G1145)</f>
        <v>341502</v>
      </c>
    </row>
    <row r="1146" spans="1:13" x14ac:dyDescent="0.25">
      <c r="A1146" s="24" t="s">
        <v>9</v>
      </c>
      <c r="B1146" s="25" t="s">
        <v>24</v>
      </c>
      <c r="C1146" s="25" t="s">
        <v>11</v>
      </c>
      <c r="D1146" s="25" t="s">
        <v>26</v>
      </c>
      <c r="E1146" s="25" t="s">
        <v>13</v>
      </c>
      <c r="F1146" s="25">
        <v>2018</v>
      </c>
      <c r="G1146" s="25">
        <v>11</v>
      </c>
      <c r="H1146" s="25">
        <v>7861</v>
      </c>
      <c r="I1146" s="26">
        <v>75978</v>
      </c>
      <c r="J1146" s="26">
        <f>SUMIFS(H:H, D:D, ExternalData!$D1146, E:E, ExternalData!$E1146, F:F, ExternalData!$F1146, G:G, "&lt;="&amp;ExternalData!$G1146)</f>
        <v>42693</v>
      </c>
      <c r="K1146" s="27">
        <f>SUMIFS(I:I, D:D, ExternalData!$D1146, E:E, ExternalData!$E1146, F:F, ExternalData!$F1146, G:G, "&lt;="&amp;ExternalData!$G1146)</f>
        <v>417480</v>
      </c>
      <c r="L1146" s="26">
        <f>ExternalData!$J1146 + SUMIFS(H:H, D:D, ExternalData!$D1146, E:E, ExternalData!$E1146, F:F, ExternalData!$F1146-1, G:G, "&gt;"&amp;ExternalData!$G1146)</f>
        <v>42693</v>
      </c>
      <c r="M1146" s="28">
        <f>ExternalData!$K1146 + SUMIFS(I:I, D:D, ExternalData!$D1146, E:E, ExternalData!$E1146, F:F, ExternalData!$F1146-1, G:G, "&gt;"&amp;ExternalData!$G1146)</f>
        <v>417480</v>
      </c>
    </row>
    <row r="1147" spans="1:13" x14ac:dyDescent="0.25">
      <c r="A1147" s="29" t="s">
        <v>9</v>
      </c>
      <c r="B1147" s="30" t="s">
        <v>24</v>
      </c>
      <c r="C1147" s="30" t="s">
        <v>11</v>
      </c>
      <c r="D1147" s="30" t="s">
        <v>26</v>
      </c>
      <c r="E1147" s="30" t="s">
        <v>13</v>
      </c>
      <c r="F1147" s="30">
        <v>2018</v>
      </c>
      <c r="G1147" s="30">
        <v>12</v>
      </c>
      <c r="H1147" s="30">
        <v>6552</v>
      </c>
      <c r="I1147" s="31">
        <v>63294</v>
      </c>
      <c r="J1147" s="31">
        <f>SUMIFS(H:H, D:D, ExternalData!$D1147, E:E, ExternalData!$E1147, F:F, ExternalData!$F1147, G:G, "&lt;="&amp;ExternalData!$G1147)</f>
        <v>49245</v>
      </c>
      <c r="K1147" s="32">
        <f>SUMIFS(I:I, D:D, ExternalData!$D1147, E:E, ExternalData!$E1147, F:F, ExternalData!$F1147, G:G, "&lt;="&amp;ExternalData!$G1147)</f>
        <v>480774</v>
      </c>
      <c r="L1147" s="31">
        <f>ExternalData!$J1147 + SUMIFS(H:H, D:D, ExternalData!$D1147, E:E, ExternalData!$E1147, F:F, ExternalData!$F1147-1, G:G, "&gt;"&amp;ExternalData!$G1147)</f>
        <v>49245</v>
      </c>
      <c r="M1147" s="33">
        <f>ExternalData!$K1147 + SUMIFS(I:I, D:D, ExternalData!$D1147, E:E, ExternalData!$E1147, F:F, ExternalData!$F1147-1, G:G, "&gt;"&amp;ExternalData!$G1147)</f>
        <v>480774</v>
      </c>
    </row>
    <row r="1148" spans="1:13" x14ac:dyDescent="0.25">
      <c r="A1148" s="24" t="s">
        <v>9</v>
      </c>
      <c r="B1148" s="25" t="s">
        <v>24</v>
      </c>
      <c r="C1148" s="25" t="s">
        <v>11</v>
      </c>
      <c r="D1148" s="25" t="s">
        <v>26</v>
      </c>
      <c r="E1148" s="25" t="s">
        <v>13</v>
      </c>
      <c r="F1148" s="25">
        <v>2019</v>
      </c>
      <c r="G1148" s="25">
        <v>1</v>
      </c>
      <c r="H1148" s="25">
        <v>5341</v>
      </c>
      <c r="I1148" s="26">
        <v>51828</v>
      </c>
      <c r="J1148" s="26">
        <f>SUMIFS(H:H, D:D, ExternalData!$D1148, E:E, ExternalData!$E1148, F:F, ExternalData!$F1148, G:G, "&lt;="&amp;ExternalData!$G1148)</f>
        <v>5341</v>
      </c>
      <c r="K1148" s="27">
        <f>SUMIFS(I:I, D:D, ExternalData!$D1148, E:E, ExternalData!$E1148, F:F, ExternalData!$F1148, G:G, "&lt;="&amp;ExternalData!$G1148)</f>
        <v>51828</v>
      </c>
      <c r="L1148" s="26">
        <f>ExternalData!$J1148 + SUMIFS(H:H, D:D, ExternalData!$D1148, E:E, ExternalData!$E1148, F:F, ExternalData!$F1148-1, G:G, "&gt;"&amp;ExternalData!$G1148)</f>
        <v>51884</v>
      </c>
      <c r="M1148" s="28">
        <f>ExternalData!$K1148 + SUMIFS(I:I, D:D, ExternalData!$D1148, E:E, ExternalData!$E1148, F:F, ExternalData!$F1148-1, G:G, "&gt;"&amp;ExternalData!$G1148)</f>
        <v>505750</v>
      </c>
    </row>
    <row r="1149" spans="1:13" x14ac:dyDescent="0.25">
      <c r="A1149" s="29" t="s">
        <v>9</v>
      </c>
      <c r="B1149" s="30" t="s">
        <v>24</v>
      </c>
      <c r="C1149" s="30" t="s">
        <v>11</v>
      </c>
      <c r="D1149" s="30" t="s">
        <v>26</v>
      </c>
      <c r="E1149" s="30" t="s">
        <v>13</v>
      </c>
      <c r="F1149" s="30">
        <v>2019</v>
      </c>
      <c r="G1149" s="30">
        <v>2</v>
      </c>
      <c r="H1149" s="30">
        <v>6055</v>
      </c>
      <c r="I1149" s="31">
        <v>58653</v>
      </c>
      <c r="J1149" s="31">
        <f>SUMIFS(H:H, D:D, ExternalData!$D1149, E:E, ExternalData!$E1149, F:F, ExternalData!$F1149, G:G, "&lt;="&amp;ExternalData!$G1149)</f>
        <v>11396</v>
      </c>
      <c r="K1149" s="32">
        <f>SUMIFS(I:I, D:D, ExternalData!$D1149, E:E, ExternalData!$E1149, F:F, ExternalData!$F1149, G:G, "&lt;="&amp;ExternalData!$G1149)</f>
        <v>110481</v>
      </c>
      <c r="L1149" s="31">
        <f>ExternalData!$J1149 + SUMIFS(H:H, D:D, ExternalData!$D1149, E:E, ExternalData!$E1149, F:F, ExternalData!$F1149-1, G:G, "&gt;"&amp;ExternalData!$G1149)</f>
        <v>55769</v>
      </c>
      <c r="M1149" s="33">
        <f>ExternalData!$K1149 + SUMIFS(I:I, D:D, ExternalData!$D1149, E:E, ExternalData!$E1149, F:F, ExternalData!$F1149-1, G:G, "&gt;"&amp;ExternalData!$G1149)</f>
        <v>542857</v>
      </c>
    </row>
    <row r="1150" spans="1:13" x14ac:dyDescent="0.25">
      <c r="A1150" s="24" t="s">
        <v>9</v>
      </c>
      <c r="B1150" s="25" t="s">
        <v>24</v>
      </c>
      <c r="C1150" s="25" t="s">
        <v>11</v>
      </c>
      <c r="D1150" s="25" t="s">
        <v>26</v>
      </c>
      <c r="E1150" s="25" t="s">
        <v>13</v>
      </c>
      <c r="F1150" s="25">
        <v>2019</v>
      </c>
      <c r="G1150" s="25">
        <v>3</v>
      </c>
      <c r="H1150" s="25">
        <v>7070</v>
      </c>
      <c r="I1150" s="26">
        <v>68306</v>
      </c>
      <c r="J1150" s="26">
        <f>SUMIFS(H:H, D:D, ExternalData!$D1150, E:E, ExternalData!$E1150, F:F, ExternalData!$F1150, G:G, "&lt;="&amp;ExternalData!$G1150)</f>
        <v>18466</v>
      </c>
      <c r="K1150" s="27">
        <f>SUMIFS(I:I, D:D, ExternalData!$D1150, E:E, ExternalData!$E1150, F:F, ExternalData!$F1150, G:G, "&lt;="&amp;ExternalData!$G1150)</f>
        <v>178787</v>
      </c>
      <c r="L1150" s="26">
        <f>ExternalData!$J1150 + SUMIFS(H:H, D:D, ExternalData!$D1150, E:E, ExternalData!$E1150, F:F, ExternalData!$F1150-1, G:G, "&gt;"&amp;ExternalData!$G1150)</f>
        <v>60270</v>
      </c>
      <c r="M1150" s="28">
        <f>ExternalData!$K1150 + SUMIFS(I:I, D:D, ExternalData!$D1150, E:E, ExternalData!$E1150, F:F, ExternalData!$F1150-1, G:G, "&gt;"&amp;ExternalData!$G1150)</f>
        <v>585571</v>
      </c>
    </row>
    <row r="1151" spans="1:13" x14ac:dyDescent="0.25">
      <c r="A1151" s="29" t="s">
        <v>9</v>
      </c>
      <c r="B1151" s="30" t="s">
        <v>24</v>
      </c>
      <c r="C1151" s="30" t="s">
        <v>11</v>
      </c>
      <c r="D1151" s="30" t="s">
        <v>26</v>
      </c>
      <c r="E1151" s="30" t="s">
        <v>13</v>
      </c>
      <c r="F1151" s="30">
        <v>2019</v>
      </c>
      <c r="G1151" s="30">
        <v>4</v>
      </c>
      <c r="H1151" s="30">
        <v>7294</v>
      </c>
      <c r="I1151" s="31">
        <v>70273</v>
      </c>
      <c r="J1151" s="31">
        <f>SUMIFS(H:H, D:D, ExternalData!$D1151, E:E, ExternalData!$E1151, F:F, ExternalData!$F1151, G:G, "&lt;="&amp;ExternalData!$G1151)</f>
        <v>25760</v>
      </c>
      <c r="K1151" s="32">
        <f>SUMIFS(I:I, D:D, ExternalData!$D1151, E:E, ExternalData!$E1151, F:F, ExternalData!$F1151, G:G, "&lt;="&amp;ExternalData!$G1151)</f>
        <v>249060</v>
      </c>
      <c r="L1151" s="31">
        <f>ExternalData!$J1151 + SUMIFS(H:H, D:D, ExternalData!$D1151, E:E, ExternalData!$E1151, F:F, ExternalData!$F1151-1, G:G, "&gt;"&amp;ExternalData!$G1151)</f>
        <v>65058</v>
      </c>
      <c r="M1151" s="33">
        <f>ExternalData!$K1151 + SUMIFS(I:I, D:D, ExternalData!$D1151, E:E, ExternalData!$E1151, F:F, ExternalData!$F1151-1, G:G, "&gt;"&amp;ExternalData!$G1151)</f>
        <v>630910</v>
      </c>
    </row>
    <row r="1152" spans="1:13" x14ac:dyDescent="0.25">
      <c r="A1152" s="24" t="s">
        <v>9</v>
      </c>
      <c r="B1152" s="25" t="s">
        <v>24</v>
      </c>
      <c r="C1152" s="25" t="s">
        <v>11</v>
      </c>
      <c r="D1152" s="25" t="s">
        <v>26</v>
      </c>
      <c r="E1152" s="25" t="s">
        <v>13</v>
      </c>
      <c r="F1152" s="25">
        <v>2019</v>
      </c>
      <c r="G1152" s="25">
        <v>5</v>
      </c>
      <c r="H1152" s="25">
        <v>8365</v>
      </c>
      <c r="I1152" s="26">
        <v>80542</v>
      </c>
      <c r="J1152" s="26">
        <f>SUMIFS(H:H, D:D, ExternalData!$D1152, E:E, ExternalData!$E1152, F:F, ExternalData!$F1152, G:G, "&lt;="&amp;ExternalData!$G1152)</f>
        <v>34125</v>
      </c>
      <c r="K1152" s="27">
        <f>SUMIFS(I:I, D:D, ExternalData!$D1152, E:E, ExternalData!$E1152, F:F, ExternalData!$F1152, G:G, "&lt;="&amp;ExternalData!$G1152)</f>
        <v>329602</v>
      </c>
      <c r="L1152" s="26">
        <f>ExternalData!$J1152 + SUMIFS(H:H, D:D, ExternalData!$D1152, E:E, ExternalData!$E1152, F:F, ExternalData!$F1152-1, G:G, "&gt;"&amp;ExternalData!$G1152)</f>
        <v>71071</v>
      </c>
      <c r="M1152" s="28">
        <f>ExternalData!$K1152 + SUMIFS(I:I, D:D, ExternalData!$D1152, E:E, ExternalData!$E1152, F:F, ExternalData!$F1152-1, G:G, "&gt;"&amp;ExternalData!$G1152)</f>
        <v>688107</v>
      </c>
    </row>
    <row r="1153" spans="1:13" x14ac:dyDescent="0.25">
      <c r="A1153" s="29" t="s">
        <v>9</v>
      </c>
      <c r="B1153" s="30" t="s">
        <v>24</v>
      </c>
      <c r="C1153" s="30" t="s">
        <v>11</v>
      </c>
      <c r="D1153" s="30" t="s">
        <v>26</v>
      </c>
      <c r="E1153" s="30" t="s">
        <v>13</v>
      </c>
      <c r="F1153" s="30">
        <v>2019</v>
      </c>
      <c r="G1153" s="30">
        <v>6</v>
      </c>
      <c r="H1153" s="30">
        <v>5110</v>
      </c>
      <c r="I1153" s="31">
        <v>49350</v>
      </c>
      <c r="J1153" s="31">
        <f>SUMIFS(H:H, D:D, ExternalData!$D1153, E:E, ExternalData!$E1153, F:F, ExternalData!$F1153, G:G, "&lt;="&amp;ExternalData!$G1153)</f>
        <v>39235</v>
      </c>
      <c r="K1153" s="32">
        <f>SUMIFS(I:I, D:D, ExternalData!$D1153, E:E, ExternalData!$E1153, F:F, ExternalData!$F1153, G:G, "&lt;="&amp;ExternalData!$G1153)</f>
        <v>378952</v>
      </c>
      <c r="L1153" s="31">
        <f>ExternalData!$J1153 + SUMIFS(H:H, D:D, ExternalData!$D1153, E:E, ExternalData!$E1153, F:F, ExternalData!$F1153-1, G:G, "&gt;"&amp;ExternalData!$G1153)</f>
        <v>73017</v>
      </c>
      <c r="M1153" s="33">
        <f>ExternalData!$K1153 + SUMIFS(I:I, D:D, ExternalData!$D1153, E:E, ExternalData!$E1153, F:F, ExternalData!$F1153-1, G:G, "&gt;"&amp;ExternalData!$G1153)</f>
        <v>706314</v>
      </c>
    </row>
    <row r="1154" spans="1:13" x14ac:dyDescent="0.25">
      <c r="A1154" s="24" t="s">
        <v>9</v>
      </c>
      <c r="B1154" s="25" t="s">
        <v>24</v>
      </c>
      <c r="C1154" s="25" t="s">
        <v>11</v>
      </c>
      <c r="D1154" s="25" t="s">
        <v>26</v>
      </c>
      <c r="E1154" s="25" t="s">
        <v>13</v>
      </c>
      <c r="F1154" s="25">
        <v>2019</v>
      </c>
      <c r="G1154" s="25">
        <v>7</v>
      </c>
      <c r="H1154" s="25">
        <v>7000</v>
      </c>
      <c r="I1154" s="26">
        <v>67697</v>
      </c>
      <c r="J1154" s="26">
        <f>SUMIFS(H:H, D:D, ExternalData!$D1154, E:E, ExternalData!$E1154, F:F, ExternalData!$F1154, G:G, "&lt;="&amp;ExternalData!$G1154)</f>
        <v>46235</v>
      </c>
      <c r="K1154" s="27">
        <f>SUMIFS(I:I, D:D, ExternalData!$D1154, E:E, ExternalData!$E1154, F:F, ExternalData!$F1154, G:G, "&lt;="&amp;ExternalData!$G1154)</f>
        <v>446649</v>
      </c>
      <c r="L1154" s="26">
        <f>ExternalData!$J1154 + SUMIFS(H:H, D:D, ExternalData!$D1154, E:E, ExternalData!$E1154, F:F, ExternalData!$F1154-1, G:G, "&gt;"&amp;ExternalData!$G1154)</f>
        <v>75887</v>
      </c>
      <c r="M1154" s="28">
        <f>ExternalData!$K1154 + SUMIFS(I:I, D:D, ExternalData!$D1154, E:E, ExternalData!$E1154, F:F, ExternalData!$F1154-1, G:G, "&gt;"&amp;ExternalData!$G1154)</f>
        <v>733789</v>
      </c>
    </row>
    <row r="1155" spans="1:13" x14ac:dyDescent="0.25">
      <c r="A1155" s="29" t="s">
        <v>9</v>
      </c>
      <c r="B1155" s="30" t="s">
        <v>24</v>
      </c>
      <c r="C1155" s="30" t="s">
        <v>11</v>
      </c>
      <c r="D1155" s="30" t="s">
        <v>26</v>
      </c>
      <c r="E1155" s="30" t="s">
        <v>13</v>
      </c>
      <c r="F1155" s="30">
        <v>2019</v>
      </c>
      <c r="G1155" s="30">
        <v>8</v>
      </c>
      <c r="H1155" s="30">
        <v>5824</v>
      </c>
      <c r="I1155" s="31">
        <v>56511</v>
      </c>
      <c r="J1155" s="31">
        <f>SUMIFS(H:H, D:D, ExternalData!$D1155, E:E, ExternalData!$E1155, F:F, ExternalData!$F1155, G:G, "&lt;="&amp;ExternalData!$G1155)</f>
        <v>52059</v>
      </c>
      <c r="K1155" s="32">
        <f>SUMIFS(I:I, D:D, ExternalData!$D1155, E:E, ExternalData!$E1155, F:F, ExternalData!$F1155, G:G, "&lt;="&amp;ExternalData!$G1155)</f>
        <v>503160</v>
      </c>
      <c r="L1155" s="31">
        <f>ExternalData!$J1155 + SUMIFS(H:H, D:D, ExternalData!$D1155, E:E, ExternalData!$E1155, F:F, ExternalData!$F1155-1, G:G, "&gt;"&amp;ExternalData!$G1155)</f>
        <v>77644</v>
      </c>
      <c r="M1155" s="33">
        <f>ExternalData!$K1155 + SUMIFS(I:I, D:D, ExternalData!$D1155, E:E, ExternalData!$E1155, F:F, ExternalData!$F1155-1, G:G, "&gt;"&amp;ExternalData!$G1155)</f>
        <v>750995</v>
      </c>
    </row>
    <row r="1156" spans="1:13" x14ac:dyDescent="0.25">
      <c r="A1156" s="24" t="s">
        <v>9</v>
      </c>
      <c r="B1156" s="25" t="s">
        <v>24</v>
      </c>
      <c r="C1156" s="25" t="s">
        <v>11</v>
      </c>
      <c r="D1156" s="25" t="s">
        <v>26</v>
      </c>
      <c r="E1156" s="25" t="s">
        <v>13</v>
      </c>
      <c r="F1156" s="25">
        <v>2019</v>
      </c>
      <c r="G1156" s="25">
        <v>9</v>
      </c>
      <c r="H1156" s="25">
        <v>5565</v>
      </c>
      <c r="I1156" s="26">
        <v>54173</v>
      </c>
      <c r="J1156" s="26">
        <f>SUMIFS(H:H, D:D, ExternalData!$D1156, E:E, ExternalData!$E1156, F:F, ExternalData!$F1156, G:G, "&lt;="&amp;ExternalData!$G1156)</f>
        <v>57624</v>
      </c>
      <c r="K1156" s="27">
        <f>SUMIFS(I:I, D:D, ExternalData!$D1156, E:E, ExternalData!$E1156, F:F, ExternalData!$F1156, G:G, "&lt;="&amp;ExternalData!$G1156)</f>
        <v>557333</v>
      </c>
      <c r="L1156" s="26">
        <f>ExternalData!$J1156 + SUMIFS(H:H, D:D, ExternalData!$D1156, E:E, ExternalData!$E1156, F:F, ExternalData!$F1156-1, G:G, "&gt;"&amp;ExternalData!$G1156)</f>
        <v>77952</v>
      </c>
      <c r="M1156" s="28">
        <f>ExternalData!$K1156 + SUMIFS(I:I, D:D, ExternalData!$D1156, E:E, ExternalData!$E1156, F:F, ExternalData!$F1156-1, G:G, "&gt;"&amp;ExternalData!$G1156)</f>
        <v>753795</v>
      </c>
    </row>
    <row r="1157" spans="1:13" x14ac:dyDescent="0.25">
      <c r="A1157" s="29" t="s">
        <v>9</v>
      </c>
      <c r="B1157" s="30" t="s">
        <v>24</v>
      </c>
      <c r="C1157" s="30" t="s">
        <v>11</v>
      </c>
      <c r="D1157" s="30" t="s">
        <v>26</v>
      </c>
      <c r="E1157" s="30" t="s">
        <v>13</v>
      </c>
      <c r="F1157" s="30">
        <v>2019</v>
      </c>
      <c r="G1157" s="30">
        <v>10</v>
      </c>
      <c r="H1157" s="30">
        <v>5719</v>
      </c>
      <c r="I1157" s="31">
        <v>55251</v>
      </c>
      <c r="J1157" s="31">
        <f>SUMIFS(H:H, D:D, ExternalData!$D1157, E:E, ExternalData!$E1157, F:F, ExternalData!$F1157, G:G, "&lt;="&amp;ExternalData!$G1157)</f>
        <v>63343</v>
      </c>
      <c r="K1157" s="32">
        <f>SUMIFS(I:I, D:D, ExternalData!$D1157, E:E, ExternalData!$E1157, F:F, ExternalData!$F1157, G:G, "&lt;="&amp;ExternalData!$G1157)</f>
        <v>612584</v>
      </c>
      <c r="L1157" s="31">
        <f>ExternalData!$J1157 + SUMIFS(H:H, D:D, ExternalData!$D1157, E:E, ExternalData!$E1157, F:F, ExternalData!$F1157-1, G:G, "&gt;"&amp;ExternalData!$G1157)</f>
        <v>77756</v>
      </c>
      <c r="M1157" s="33">
        <f>ExternalData!$K1157 + SUMIFS(I:I, D:D, ExternalData!$D1157, E:E, ExternalData!$E1157, F:F, ExternalData!$F1157-1, G:G, "&gt;"&amp;ExternalData!$G1157)</f>
        <v>751856</v>
      </c>
    </row>
    <row r="1158" spans="1:13" x14ac:dyDescent="0.25">
      <c r="A1158" s="24" t="s">
        <v>9</v>
      </c>
      <c r="B1158" s="25" t="s">
        <v>24</v>
      </c>
      <c r="C1158" s="25" t="s">
        <v>11</v>
      </c>
      <c r="D1158" s="25" t="s">
        <v>26</v>
      </c>
      <c r="E1158" s="25" t="s">
        <v>13</v>
      </c>
      <c r="F1158" s="25">
        <v>2019</v>
      </c>
      <c r="G1158" s="25">
        <v>11</v>
      </c>
      <c r="H1158" s="25">
        <v>4746</v>
      </c>
      <c r="I1158" s="26">
        <v>51107</v>
      </c>
      <c r="J1158" s="26">
        <f>SUMIFS(H:H, D:D, ExternalData!$D1158, E:E, ExternalData!$E1158, F:F, ExternalData!$F1158, G:G, "&lt;="&amp;ExternalData!$G1158)</f>
        <v>68089</v>
      </c>
      <c r="K1158" s="27">
        <f>SUMIFS(I:I, D:D, ExternalData!$D1158, E:E, ExternalData!$E1158, F:F, ExternalData!$F1158, G:G, "&lt;="&amp;ExternalData!$G1158)</f>
        <v>663691</v>
      </c>
      <c r="L1158" s="26">
        <f>ExternalData!$J1158 + SUMIFS(H:H, D:D, ExternalData!$D1158, E:E, ExternalData!$E1158, F:F, ExternalData!$F1158-1, G:G, "&gt;"&amp;ExternalData!$G1158)</f>
        <v>74641</v>
      </c>
      <c r="M1158" s="28">
        <f>ExternalData!$K1158 + SUMIFS(I:I, D:D, ExternalData!$D1158, E:E, ExternalData!$E1158, F:F, ExternalData!$F1158-1, G:G, "&gt;"&amp;ExternalData!$G1158)</f>
        <v>726985</v>
      </c>
    </row>
    <row r="1159" spans="1:13" x14ac:dyDescent="0.25">
      <c r="A1159" s="29" t="s">
        <v>9</v>
      </c>
      <c r="B1159" s="30" t="s">
        <v>24</v>
      </c>
      <c r="C1159" s="30" t="s">
        <v>11</v>
      </c>
      <c r="D1159" s="30" t="s">
        <v>26</v>
      </c>
      <c r="E1159" s="30" t="s">
        <v>13</v>
      </c>
      <c r="F1159" s="30">
        <v>2019</v>
      </c>
      <c r="G1159" s="30">
        <v>12</v>
      </c>
      <c r="H1159" s="30">
        <v>6825</v>
      </c>
      <c r="I1159" s="31">
        <v>92638</v>
      </c>
      <c r="J1159" s="31">
        <f>SUMIFS(H:H, D:D, ExternalData!$D1159, E:E, ExternalData!$E1159, F:F, ExternalData!$F1159, G:G, "&lt;="&amp;ExternalData!$G1159)</f>
        <v>74914</v>
      </c>
      <c r="K1159" s="32">
        <f>SUMIFS(I:I, D:D, ExternalData!$D1159, E:E, ExternalData!$E1159, F:F, ExternalData!$F1159, G:G, "&lt;="&amp;ExternalData!$G1159)</f>
        <v>756329</v>
      </c>
      <c r="L1159" s="31">
        <f>ExternalData!$J1159 + SUMIFS(H:H, D:D, ExternalData!$D1159, E:E, ExternalData!$E1159, F:F, ExternalData!$F1159-1, G:G, "&gt;"&amp;ExternalData!$G1159)</f>
        <v>74914</v>
      </c>
      <c r="M1159" s="33">
        <f>ExternalData!$K1159 + SUMIFS(I:I, D:D, ExternalData!$D1159, E:E, ExternalData!$E1159, F:F, ExternalData!$F1159-1, G:G, "&gt;"&amp;ExternalData!$G1159)</f>
        <v>756329</v>
      </c>
    </row>
    <row r="1160" spans="1:13" x14ac:dyDescent="0.25">
      <c r="A1160" s="24" t="s">
        <v>9</v>
      </c>
      <c r="B1160" s="25" t="s">
        <v>24</v>
      </c>
      <c r="C1160" s="25" t="s">
        <v>11</v>
      </c>
      <c r="D1160" s="25" t="s">
        <v>26</v>
      </c>
      <c r="E1160" s="25" t="s">
        <v>13</v>
      </c>
      <c r="F1160" s="25">
        <v>2020</v>
      </c>
      <c r="G1160" s="25">
        <v>1</v>
      </c>
      <c r="H1160" s="25">
        <v>7714</v>
      </c>
      <c r="I1160" s="26">
        <v>99743</v>
      </c>
      <c r="J1160" s="26">
        <f>SUMIFS(H:H, D:D, ExternalData!$D1160, E:E, ExternalData!$E1160, F:F, ExternalData!$F1160, G:G, "&lt;="&amp;ExternalData!$G1160)</f>
        <v>7714</v>
      </c>
      <c r="K1160" s="27">
        <f>SUMIFS(I:I, D:D, ExternalData!$D1160, E:E, ExternalData!$E1160, F:F, ExternalData!$F1160, G:G, "&lt;="&amp;ExternalData!$G1160)</f>
        <v>99743</v>
      </c>
      <c r="L1160" s="26">
        <f>ExternalData!$J1160 + SUMIFS(H:H, D:D, ExternalData!$D1160, E:E, ExternalData!$E1160, F:F, ExternalData!$F1160-1, G:G, "&gt;"&amp;ExternalData!$G1160)</f>
        <v>77287</v>
      </c>
      <c r="M1160" s="28">
        <f>ExternalData!$K1160 + SUMIFS(I:I, D:D, ExternalData!$D1160, E:E, ExternalData!$E1160, F:F, ExternalData!$F1160-1, G:G, "&gt;"&amp;ExternalData!$G1160)</f>
        <v>804244</v>
      </c>
    </row>
    <row r="1161" spans="1:13" x14ac:dyDescent="0.25">
      <c r="A1161" s="29" t="s">
        <v>9</v>
      </c>
      <c r="B1161" s="30" t="s">
        <v>24</v>
      </c>
      <c r="C1161" s="30" t="s">
        <v>11</v>
      </c>
      <c r="D1161" s="30" t="s">
        <v>26</v>
      </c>
      <c r="E1161" s="30" t="s">
        <v>13</v>
      </c>
      <c r="F1161" s="30">
        <v>2020</v>
      </c>
      <c r="G1161" s="30">
        <v>2</v>
      </c>
      <c r="H1161" s="30">
        <v>5600</v>
      </c>
      <c r="I1161" s="31">
        <v>64197</v>
      </c>
      <c r="J1161" s="31">
        <f>SUMIFS(H:H, D:D, ExternalData!$D1161, E:E, ExternalData!$E1161, F:F, ExternalData!$F1161, G:G, "&lt;="&amp;ExternalData!$G1161)</f>
        <v>13314</v>
      </c>
      <c r="K1161" s="32">
        <f>SUMIFS(I:I, D:D, ExternalData!$D1161, E:E, ExternalData!$E1161, F:F, ExternalData!$F1161, G:G, "&lt;="&amp;ExternalData!$G1161)</f>
        <v>163940</v>
      </c>
      <c r="L1161" s="31">
        <f>ExternalData!$J1161 + SUMIFS(H:H, D:D, ExternalData!$D1161, E:E, ExternalData!$E1161, F:F, ExternalData!$F1161-1, G:G, "&gt;"&amp;ExternalData!$G1161)</f>
        <v>76832</v>
      </c>
      <c r="M1161" s="33">
        <f>ExternalData!$K1161 + SUMIFS(I:I, D:D, ExternalData!$D1161, E:E, ExternalData!$E1161, F:F, ExternalData!$F1161-1, G:G, "&gt;"&amp;ExternalData!$G1161)</f>
        <v>809788</v>
      </c>
    </row>
    <row r="1162" spans="1:13" x14ac:dyDescent="0.25">
      <c r="A1162" s="24" t="s">
        <v>9</v>
      </c>
      <c r="B1162" s="25" t="s">
        <v>24</v>
      </c>
      <c r="C1162" s="25" t="s">
        <v>11</v>
      </c>
      <c r="D1162" s="25" t="s">
        <v>26</v>
      </c>
      <c r="E1162" s="25" t="s">
        <v>13</v>
      </c>
      <c r="F1162" s="25">
        <v>2020</v>
      </c>
      <c r="G1162" s="25">
        <v>3</v>
      </c>
      <c r="H1162" s="25">
        <v>5026</v>
      </c>
      <c r="I1162" s="26">
        <v>59059</v>
      </c>
      <c r="J1162" s="26">
        <f>SUMIFS(H:H, D:D, ExternalData!$D1162, E:E, ExternalData!$E1162, F:F, ExternalData!$F1162, G:G, "&lt;="&amp;ExternalData!$G1162)</f>
        <v>18340</v>
      </c>
      <c r="K1162" s="27">
        <f>SUMIFS(I:I, D:D, ExternalData!$D1162, E:E, ExternalData!$E1162, F:F, ExternalData!$F1162, G:G, "&lt;="&amp;ExternalData!$G1162)</f>
        <v>222999</v>
      </c>
      <c r="L1162" s="26">
        <f>ExternalData!$J1162 + SUMIFS(H:H, D:D, ExternalData!$D1162, E:E, ExternalData!$E1162, F:F, ExternalData!$F1162-1, G:G, "&gt;"&amp;ExternalData!$G1162)</f>
        <v>74788</v>
      </c>
      <c r="M1162" s="28">
        <f>ExternalData!$K1162 + SUMIFS(I:I, D:D, ExternalData!$D1162, E:E, ExternalData!$E1162, F:F, ExternalData!$F1162-1, G:G, "&gt;"&amp;ExternalData!$G1162)</f>
        <v>800541</v>
      </c>
    </row>
    <row r="1163" spans="1:13" x14ac:dyDescent="0.25">
      <c r="A1163" s="29" t="s">
        <v>9</v>
      </c>
      <c r="B1163" s="30" t="s">
        <v>24</v>
      </c>
      <c r="C1163" s="30" t="s">
        <v>11</v>
      </c>
      <c r="D1163" s="30" t="s">
        <v>26</v>
      </c>
      <c r="E1163" s="30" t="s">
        <v>13</v>
      </c>
      <c r="F1163" s="30">
        <v>2020</v>
      </c>
      <c r="G1163" s="30">
        <v>4</v>
      </c>
      <c r="H1163" s="30">
        <v>5397</v>
      </c>
      <c r="I1163" s="31">
        <v>64120</v>
      </c>
      <c r="J1163" s="31">
        <f>SUMIFS(H:H, D:D, ExternalData!$D1163, E:E, ExternalData!$E1163, F:F, ExternalData!$F1163, G:G, "&lt;="&amp;ExternalData!$G1163)</f>
        <v>23737</v>
      </c>
      <c r="K1163" s="32">
        <f>SUMIFS(I:I, D:D, ExternalData!$D1163, E:E, ExternalData!$E1163, F:F, ExternalData!$F1163, G:G, "&lt;="&amp;ExternalData!$G1163)</f>
        <v>287119</v>
      </c>
      <c r="L1163" s="31">
        <f>ExternalData!$J1163 + SUMIFS(H:H, D:D, ExternalData!$D1163, E:E, ExternalData!$E1163, F:F, ExternalData!$F1163-1, G:G, "&gt;"&amp;ExternalData!$G1163)</f>
        <v>72891</v>
      </c>
      <c r="M1163" s="33">
        <f>ExternalData!$K1163 + SUMIFS(I:I, D:D, ExternalData!$D1163, E:E, ExternalData!$E1163, F:F, ExternalData!$F1163-1, G:G, "&gt;"&amp;ExternalData!$G1163)</f>
        <v>794388</v>
      </c>
    </row>
    <row r="1164" spans="1:13" x14ac:dyDescent="0.25">
      <c r="A1164" s="24" t="s">
        <v>9</v>
      </c>
      <c r="B1164" s="25" t="s">
        <v>24</v>
      </c>
      <c r="C1164" s="25" t="s">
        <v>11</v>
      </c>
      <c r="D1164" s="25" t="s">
        <v>26</v>
      </c>
      <c r="E1164" s="25" t="s">
        <v>13</v>
      </c>
      <c r="F1164" s="25">
        <v>2020</v>
      </c>
      <c r="G1164" s="25">
        <v>5</v>
      </c>
      <c r="H1164" s="25">
        <v>4242</v>
      </c>
      <c r="I1164" s="26">
        <v>47005</v>
      </c>
      <c r="J1164" s="26">
        <f>SUMIFS(H:H, D:D, ExternalData!$D1164, E:E, ExternalData!$E1164, F:F, ExternalData!$F1164, G:G, "&lt;="&amp;ExternalData!$G1164)</f>
        <v>27979</v>
      </c>
      <c r="K1164" s="27">
        <f>SUMIFS(I:I, D:D, ExternalData!$D1164, E:E, ExternalData!$E1164, F:F, ExternalData!$F1164, G:G, "&lt;="&amp;ExternalData!$G1164)</f>
        <v>334124</v>
      </c>
      <c r="L1164" s="26">
        <f>ExternalData!$J1164 + SUMIFS(H:H, D:D, ExternalData!$D1164, E:E, ExternalData!$E1164, F:F, ExternalData!$F1164-1, G:G, "&gt;"&amp;ExternalData!$G1164)</f>
        <v>68768</v>
      </c>
      <c r="M1164" s="28">
        <f>ExternalData!$K1164 + SUMIFS(I:I, D:D, ExternalData!$D1164, E:E, ExternalData!$E1164, F:F, ExternalData!$F1164-1, G:G, "&gt;"&amp;ExternalData!$G1164)</f>
        <v>760851</v>
      </c>
    </row>
    <row r="1165" spans="1:13" x14ac:dyDescent="0.25">
      <c r="A1165" s="29" t="s">
        <v>9</v>
      </c>
      <c r="B1165" s="30" t="s">
        <v>24</v>
      </c>
      <c r="C1165" s="30" t="s">
        <v>11</v>
      </c>
      <c r="D1165" s="30" t="s">
        <v>26</v>
      </c>
      <c r="E1165" s="30" t="s">
        <v>13</v>
      </c>
      <c r="F1165" s="30">
        <v>2020</v>
      </c>
      <c r="G1165" s="30">
        <v>6</v>
      </c>
      <c r="H1165" s="30">
        <v>4389</v>
      </c>
      <c r="I1165" s="31">
        <v>49378</v>
      </c>
      <c r="J1165" s="31">
        <f>SUMIFS(H:H, D:D, ExternalData!$D1165, E:E, ExternalData!$E1165, F:F, ExternalData!$F1165, G:G, "&lt;="&amp;ExternalData!$G1165)</f>
        <v>32368</v>
      </c>
      <c r="K1165" s="32">
        <f>SUMIFS(I:I, D:D, ExternalData!$D1165, E:E, ExternalData!$E1165, F:F, ExternalData!$F1165, G:G, "&lt;="&amp;ExternalData!$G1165)</f>
        <v>383502</v>
      </c>
      <c r="L1165" s="31">
        <f>ExternalData!$J1165 + SUMIFS(H:H, D:D, ExternalData!$D1165, E:E, ExternalData!$E1165, F:F, ExternalData!$F1165-1, G:G, "&gt;"&amp;ExternalData!$G1165)</f>
        <v>68047</v>
      </c>
      <c r="M1165" s="33">
        <f>ExternalData!$K1165 + SUMIFS(I:I, D:D, ExternalData!$D1165, E:E, ExternalData!$E1165, F:F, ExternalData!$F1165-1, G:G, "&gt;"&amp;ExternalData!$G1165)</f>
        <v>760879</v>
      </c>
    </row>
    <row r="1166" spans="1:13" x14ac:dyDescent="0.25">
      <c r="A1166" s="24" t="s">
        <v>9</v>
      </c>
      <c r="B1166" s="25" t="s">
        <v>24</v>
      </c>
      <c r="C1166" s="25" t="s">
        <v>11</v>
      </c>
      <c r="D1166" s="25" t="s">
        <v>26</v>
      </c>
      <c r="E1166" s="25" t="s">
        <v>13</v>
      </c>
      <c r="F1166" s="25">
        <v>2020</v>
      </c>
      <c r="G1166" s="25">
        <v>7</v>
      </c>
      <c r="H1166" s="25">
        <v>4886</v>
      </c>
      <c r="I1166" s="26">
        <v>57834</v>
      </c>
      <c r="J1166" s="26">
        <f>SUMIFS(H:H, D:D, ExternalData!$D1166, E:E, ExternalData!$E1166, F:F, ExternalData!$F1166, G:G, "&lt;="&amp;ExternalData!$G1166)</f>
        <v>37254</v>
      </c>
      <c r="K1166" s="27">
        <f>SUMIFS(I:I, D:D, ExternalData!$D1166, E:E, ExternalData!$E1166, F:F, ExternalData!$F1166, G:G, "&lt;="&amp;ExternalData!$G1166)</f>
        <v>441336</v>
      </c>
      <c r="L1166" s="26">
        <f>ExternalData!$J1166 + SUMIFS(H:H, D:D, ExternalData!$D1166, E:E, ExternalData!$E1166, F:F, ExternalData!$F1166-1, G:G, "&gt;"&amp;ExternalData!$G1166)</f>
        <v>65933</v>
      </c>
      <c r="M1166" s="28">
        <f>ExternalData!$K1166 + SUMIFS(I:I, D:D, ExternalData!$D1166, E:E, ExternalData!$E1166, F:F, ExternalData!$F1166-1, G:G, "&gt;"&amp;ExternalData!$G1166)</f>
        <v>751016</v>
      </c>
    </row>
    <row r="1167" spans="1:13" x14ac:dyDescent="0.25">
      <c r="A1167" s="29" t="s">
        <v>9</v>
      </c>
      <c r="B1167" s="30" t="s">
        <v>24</v>
      </c>
      <c r="C1167" s="30" t="s">
        <v>11</v>
      </c>
      <c r="D1167" s="30" t="s">
        <v>26</v>
      </c>
      <c r="E1167" s="30" t="s">
        <v>13</v>
      </c>
      <c r="F1167" s="30">
        <v>2020</v>
      </c>
      <c r="G1167" s="30">
        <v>8</v>
      </c>
      <c r="H1167" s="30">
        <v>4158</v>
      </c>
      <c r="I1167" s="31">
        <v>47229</v>
      </c>
      <c r="J1167" s="31">
        <f>SUMIFS(H:H, D:D, ExternalData!$D1167, E:E, ExternalData!$E1167, F:F, ExternalData!$F1167, G:G, "&lt;="&amp;ExternalData!$G1167)</f>
        <v>41412</v>
      </c>
      <c r="K1167" s="32">
        <f>SUMIFS(I:I, D:D, ExternalData!$D1167, E:E, ExternalData!$E1167, F:F, ExternalData!$F1167, G:G, "&lt;="&amp;ExternalData!$G1167)</f>
        <v>488565</v>
      </c>
      <c r="L1167" s="31">
        <f>ExternalData!$J1167 + SUMIFS(H:H, D:D, ExternalData!$D1167, E:E, ExternalData!$E1167, F:F, ExternalData!$F1167-1, G:G, "&gt;"&amp;ExternalData!$G1167)</f>
        <v>64267</v>
      </c>
      <c r="M1167" s="33">
        <f>ExternalData!$K1167 + SUMIFS(I:I, D:D, ExternalData!$D1167, E:E, ExternalData!$E1167, F:F, ExternalData!$F1167-1, G:G, "&gt;"&amp;ExternalData!$G1167)</f>
        <v>741734</v>
      </c>
    </row>
    <row r="1168" spans="1:13" x14ac:dyDescent="0.25">
      <c r="A1168" s="24" t="s">
        <v>9</v>
      </c>
      <c r="B1168" s="25" t="s">
        <v>24</v>
      </c>
      <c r="C1168" s="25" t="s">
        <v>11</v>
      </c>
      <c r="D1168" s="25" t="s">
        <v>26</v>
      </c>
      <c r="E1168" s="25" t="s">
        <v>13</v>
      </c>
      <c r="F1168" s="25">
        <v>2020</v>
      </c>
      <c r="G1168" s="25">
        <v>9</v>
      </c>
      <c r="H1168" s="25">
        <v>4410</v>
      </c>
      <c r="I1168" s="26">
        <v>52696</v>
      </c>
      <c r="J1168" s="26">
        <f>SUMIFS(H:H, D:D, ExternalData!$D1168, E:E, ExternalData!$E1168, F:F, ExternalData!$F1168, G:G, "&lt;="&amp;ExternalData!$G1168)</f>
        <v>45822</v>
      </c>
      <c r="K1168" s="27">
        <f>SUMIFS(I:I, D:D, ExternalData!$D1168, E:E, ExternalData!$E1168, F:F, ExternalData!$F1168, G:G, "&lt;="&amp;ExternalData!$G1168)</f>
        <v>541261</v>
      </c>
      <c r="L1168" s="26">
        <f>ExternalData!$J1168 + SUMIFS(H:H, D:D, ExternalData!$D1168, E:E, ExternalData!$E1168, F:F, ExternalData!$F1168-1, G:G, "&gt;"&amp;ExternalData!$G1168)</f>
        <v>63112</v>
      </c>
      <c r="M1168" s="28">
        <f>ExternalData!$K1168 + SUMIFS(I:I, D:D, ExternalData!$D1168, E:E, ExternalData!$E1168, F:F, ExternalData!$F1168-1, G:G, "&gt;"&amp;ExternalData!$G1168)</f>
        <v>740257</v>
      </c>
    </row>
    <row r="1169" spans="1:13" x14ac:dyDescent="0.25">
      <c r="A1169" s="29" t="s">
        <v>9</v>
      </c>
      <c r="B1169" s="30" t="s">
        <v>24</v>
      </c>
      <c r="C1169" s="30" t="s">
        <v>11</v>
      </c>
      <c r="D1169" s="30" t="s">
        <v>26</v>
      </c>
      <c r="E1169" s="30" t="s">
        <v>13</v>
      </c>
      <c r="F1169" s="30">
        <v>2020</v>
      </c>
      <c r="G1169" s="30">
        <v>10</v>
      </c>
      <c r="H1169" s="30">
        <v>4732</v>
      </c>
      <c r="I1169" s="31">
        <v>52997</v>
      </c>
      <c r="J1169" s="31">
        <f>SUMIFS(H:H, D:D, ExternalData!$D1169, E:E, ExternalData!$E1169, F:F, ExternalData!$F1169, G:G, "&lt;="&amp;ExternalData!$G1169)</f>
        <v>50554</v>
      </c>
      <c r="K1169" s="32">
        <f>SUMIFS(I:I, D:D, ExternalData!$D1169, E:E, ExternalData!$E1169, F:F, ExternalData!$F1169, G:G, "&lt;="&amp;ExternalData!$G1169)</f>
        <v>594258</v>
      </c>
      <c r="L1169" s="31">
        <f>ExternalData!$J1169 + SUMIFS(H:H, D:D, ExternalData!$D1169, E:E, ExternalData!$E1169, F:F, ExternalData!$F1169-1, G:G, "&gt;"&amp;ExternalData!$G1169)</f>
        <v>62125</v>
      </c>
      <c r="M1169" s="33">
        <f>ExternalData!$K1169 + SUMIFS(I:I, D:D, ExternalData!$D1169, E:E, ExternalData!$E1169, F:F, ExternalData!$F1169-1, G:G, "&gt;"&amp;ExternalData!$G1169)</f>
        <v>738003</v>
      </c>
    </row>
    <row r="1170" spans="1:13" x14ac:dyDescent="0.25">
      <c r="A1170" s="24" t="s">
        <v>9</v>
      </c>
      <c r="B1170" s="25" t="s">
        <v>24</v>
      </c>
      <c r="C1170" s="25" t="s">
        <v>11</v>
      </c>
      <c r="D1170" s="25" t="s">
        <v>26</v>
      </c>
      <c r="E1170" s="25" t="s">
        <v>13</v>
      </c>
      <c r="F1170" s="25">
        <v>2020</v>
      </c>
      <c r="G1170" s="25">
        <v>11</v>
      </c>
      <c r="H1170" s="25">
        <v>3304</v>
      </c>
      <c r="I1170" s="26">
        <v>37163</v>
      </c>
      <c r="J1170" s="26">
        <f>SUMIFS(H:H, D:D, ExternalData!$D1170, E:E, ExternalData!$E1170, F:F, ExternalData!$F1170, G:G, "&lt;="&amp;ExternalData!$G1170)</f>
        <v>53858</v>
      </c>
      <c r="K1170" s="27">
        <f>SUMIFS(I:I, D:D, ExternalData!$D1170, E:E, ExternalData!$E1170, F:F, ExternalData!$F1170, G:G, "&lt;="&amp;ExternalData!$G1170)</f>
        <v>631421</v>
      </c>
      <c r="L1170" s="26">
        <f>ExternalData!$J1170 + SUMIFS(H:H, D:D, ExternalData!$D1170, E:E, ExternalData!$E1170, F:F, ExternalData!$F1170-1, G:G, "&gt;"&amp;ExternalData!$G1170)</f>
        <v>60683</v>
      </c>
      <c r="M1170" s="28">
        <f>ExternalData!$K1170 + SUMIFS(I:I, D:D, ExternalData!$D1170, E:E, ExternalData!$E1170, F:F, ExternalData!$F1170-1, G:G, "&gt;"&amp;ExternalData!$G1170)</f>
        <v>724059</v>
      </c>
    </row>
    <row r="1171" spans="1:13" x14ac:dyDescent="0.25">
      <c r="A1171" s="29" t="s">
        <v>9</v>
      </c>
      <c r="B1171" s="30" t="s">
        <v>24</v>
      </c>
      <c r="C1171" s="30" t="s">
        <v>11</v>
      </c>
      <c r="D1171" s="30" t="s">
        <v>26</v>
      </c>
      <c r="E1171" s="30" t="s">
        <v>13</v>
      </c>
      <c r="F1171" s="30">
        <v>2020</v>
      </c>
      <c r="G1171" s="30">
        <v>12</v>
      </c>
      <c r="H1171" s="30">
        <v>4578</v>
      </c>
      <c r="I1171" s="31">
        <v>54544</v>
      </c>
      <c r="J1171" s="31">
        <f>SUMIFS(H:H, D:D, ExternalData!$D1171, E:E, ExternalData!$E1171, F:F, ExternalData!$F1171, G:G, "&lt;="&amp;ExternalData!$G1171)</f>
        <v>58436</v>
      </c>
      <c r="K1171" s="32">
        <f>SUMIFS(I:I, D:D, ExternalData!$D1171, E:E, ExternalData!$E1171, F:F, ExternalData!$F1171, G:G, "&lt;="&amp;ExternalData!$G1171)</f>
        <v>685965</v>
      </c>
      <c r="L1171" s="31">
        <f>ExternalData!$J1171 + SUMIFS(H:H, D:D, ExternalData!$D1171, E:E, ExternalData!$E1171, F:F, ExternalData!$F1171-1, G:G, "&gt;"&amp;ExternalData!$G1171)</f>
        <v>58436</v>
      </c>
      <c r="M1171" s="33">
        <f>ExternalData!$K1171 + SUMIFS(I:I, D:D, ExternalData!$D1171, E:E, ExternalData!$E1171, F:F, ExternalData!$F1171-1, G:G, "&gt;"&amp;ExternalData!$G1171)</f>
        <v>685965</v>
      </c>
    </row>
    <row r="1172" spans="1:13" x14ac:dyDescent="0.25">
      <c r="A1172" s="24" t="s">
        <v>9</v>
      </c>
      <c r="B1172" s="25" t="s">
        <v>24</v>
      </c>
      <c r="C1172" s="25" t="s">
        <v>11</v>
      </c>
      <c r="D1172" s="25" t="s">
        <v>26</v>
      </c>
      <c r="E1172" s="25" t="s">
        <v>13</v>
      </c>
      <c r="F1172" s="25">
        <v>2021</v>
      </c>
      <c r="G1172" s="25">
        <v>1</v>
      </c>
      <c r="H1172" s="25">
        <v>3262</v>
      </c>
      <c r="I1172" s="26">
        <v>34790</v>
      </c>
      <c r="J1172" s="26">
        <f>SUMIFS(H:H, D:D, ExternalData!$D1172, E:E, ExternalData!$E1172, F:F, ExternalData!$F1172, G:G, "&lt;="&amp;ExternalData!$G1172)</f>
        <v>3262</v>
      </c>
      <c r="K1172" s="27">
        <f>SUMIFS(I:I, D:D, ExternalData!$D1172, E:E, ExternalData!$E1172, F:F, ExternalData!$F1172, G:G, "&lt;="&amp;ExternalData!$G1172)</f>
        <v>34790</v>
      </c>
      <c r="L1172" s="26">
        <f>ExternalData!$J1172 + SUMIFS(H:H, D:D, ExternalData!$D1172, E:E, ExternalData!$E1172, F:F, ExternalData!$F1172-1, G:G, "&gt;"&amp;ExternalData!$G1172)</f>
        <v>53984</v>
      </c>
      <c r="M1172" s="28">
        <f>ExternalData!$K1172 + SUMIFS(I:I, D:D, ExternalData!$D1172, E:E, ExternalData!$E1172, F:F, ExternalData!$F1172-1, G:G, "&gt;"&amp;ExternalData!$G1172)</f>
        <v>621012</v>
      </c>
    </row>
    <row r="1173" spans="1:13" x14ac:dyDescent="0.25">
      <c r="A1173" s="29" t="s">
        <v>9</v>
      </c>
      <c r="B1173" s="30" t="s">
        <v>24</v>
      </c>
      <c r="C1173" s="30" t="s">
        <v>11</v>
      </c>
      <c r="D1173" s="30" t="s">
        <v>26</v>
      </c>
      <c r="E1173" s="30" t="s">
        <v>13</v>
      </c>
      <c r="F1173" s="30">
        <v>2021</v>
      </c>
      <c r="G1173" s="30">
        <v>2</v>
      </c>
      <c r="H1173" s="30">
        <v>4116</v>
      </c>
      <c r="I1173" s="31">
        <v>47663</v>
      </c>
      <c r="J1173" s="31">
        <f>SUMIFS(H:H, D:D, ExternalData!$D1173, E:E, ExternalData!$E1173, F:F, ExternalData!$F1173, G:G, "&lt;="&amp;ExternalData!$G1173)</f>
        <v>7378</v>
      </c>
      <c r="K1173" s="32">
        <f>SUMIFS(I:I, D:D, ExternalData!$D1173, E:E, ExternalData!$E1173, F:F, ExternalData!$F1173, G:G, "&lt;="&amp;ExternalData!$G1173)</f>
        <v>82453</v>
      </c>
      <c r="L1173" s="31">
        <f>ExternalData!$J1173 + SUMIFS(H:H, D:D, ExternalData!$D1173, E:E, ExternalData!$E1173, F:F, ExternalData!$F1173-1, G:G, "&gt;"&amp;ExternalData!$G1173)</f>
        <v>52500</v>
      </c>
      <c r="M1173" s="33">
        <f>ExternalData!$K1173 + SUMIFS(I:I, D:D, ExternalData!$D1173, E:E, ExternalData!$E1173, F:F, ExternalData!$F1173-1, G:G, "&gt;"&amp;ExternalData!$G1173)</f>
        <v>604478</v>
      </c>
    </row>
    <row r="1174" spans="1:13" x14ac:dyDescent="0.25">
      <c r="A1174" s="24" t="s">
        <v>9</v>
      </c>
      <c r="B1174" s="25" t="s">
        <v>24</v>
      </c>
      <c r="C1174" s="25" t="s">
        <v>11</v>
      </c>
      <c r="D1174" s="25" t="s">
        <v>26</v>
      </c>
      <c r="E1174" s="25" t="s">
        <v>13</v>
      </c>
      <c r="F1174" s="25">
        <v>2021</v>
      </c>
      <c r="G1174" s="25">
        <v>3</v>
      </c>
      <c r="H1174" s="25">
        <v>5579</v>
      </c>
      <c r="I1174" s="26">
        <v>60298</v>
      </c>
      <c r="J1174" s="26">
        <f>SUMIFS(H:H, D:D, ExternalData!$D1174, E:E, ExternalData!$E1174, F:F, ExternalData!$F1174, G:G, "&lt;="&amp;ExternalData!$G1174)</f>
        <v>12957</v>
      </c>
      <c r="K1174" s="27">
        <f>SUMIFS(I:I, D:D, ExternalData!$D1174, E:E, ExternalData!$E1174, F:F, ExternalData!$F1174, G:G, "&lt;="&amp;ExternalData!$G1174)</f>
        <v>142751</v>
      </c>
      <c r="L1174" s="26">
        <f>ExternalData!$J1174 + SUMIFS(H:H, D:D, ExternalData!$D1174, E:E, ExternalData!$E1174, F:F, ExternalData!$F1174-1, G:G, "&gt;"&amp;ExternalData!$G1174)</f>
        <v>53053</v>
      </c>
      <c r="M1174" s="28">
        <f>ExternalData!$K1174 + SUMIFS(I:I, D:D, ExternalData!$D1174, E:E, ExternalData!$E1174, F:F, ExternalData!$F1174-1, G:G, "&gt;"&amp;ExternalData!$G1174)</f>
        <v>605717</v>
      </c>
    </row>
    <row r="1175" spans="1:13" x14ac:dyDescent="0.25">
      <c r="A1175" s="29" t="s">
        <v>9</v>
      </c>
      <c r="B1175" s="30" t="s">
        <v>24</v>
      </c>
      <c r="C1175" s="30" t="s">
        <v>11</v>
      </c>
      <c r="D1175" s="30" t="s">
        <v>26</v>
      </c>
      <c r="E1175" s="30" t="s">
        <v>13</v>
      </c>
      <c r="F1175" s="30">
        <v>2021</v>
      </c>
      <c r="G1175" s="30">
        <v>4</v>
      </c>
      <c r="H1175" s="30">
        <v>5880</v>
      </c>
      <c r="I1175" s="31">
        <v>66094</v>
      </c>
      <c r="J1175" s="31">
        <f>SUMIFS(H:H, D:D, ExternalData!$D1175, E:E, ExternalData!$E1175, F:F, ExternalData!$F1175, G:G, "&lt;="&amp;ExternalData!$G1175)</f>
        <v>18837</v>
      </c>
      <c r="K1175" s="32">
        <f>SUMIFS(I:I, D:D, ExternalData!$D1175, E:E, ExternalData!$E1175, F:F, ExternalData!$F1175, G:G, "&lt;="&amp;ExternalData!$G1175)</f>
        <v>208845</v>
      </c>
      <c r="L1175" s="31">
        <f>ExternalData!$J1175 + SUMIFS(H:H, D:D, ExternalData!$D1175, E:E, ExternalData!$E1175, F:F, ExternalData!$F1175-1, G:G, "&gt;"&amp;ExternalData!$G1175)</f>
        <v>53536</v>
      </c>
      <c r="M1175" s="33">
        <f>ExternalData!$K1175 + SUMIFS(I:I, D:D, ExternalData!$D1175, E:E, ExternalData!$E1175, F:F, ExternalData!$F1175-1, G:G, "&gt;"&amp;ExternalData!$G1175)</f>
        <v>607691</v>
      </c>
    </row>
    <row r="1176" spans="1:13" x14ac:dyDescent="0.25">
      <c r="A1176" s="24" t="s">
        <v>9</v>
      </c>
      <c r="B1176" s="25" t="s">
        <v>24</v>
      </c>
      <c r="C1176" s="25" t="s">
        <v>11</v>
      </c>
      <c r="D1176" s="25" t="s">
        <v>26</v>
      </c>
      <c r="E1176" s="25" t="s">
        <v>13</v>
      </c>
      <c r="F1176" s="25">
        <v>2021</v>
      </c>
      <c r="G1176" s="25">
        <v>5</v>
      </c>
      <c r="H1176" s="25">
        <v>5047</v>
      </c>
      <c r="I1176" s="26">
        <v>56770</v>
      </c>
      <c r="J1176" s="26">
        <f>SUMIFS(H:H, D:D, ExternalData!$D1176, E:E, ExternalData!$E1176, F:F, ExternalData!$F1176, G:G, "&lt;="&amp;ExternalData!$G1176)</f>
        <v>23884</v>
      </c>
      <c r="K1176" s="27">
        <f>SUMIFS(I:I, D:D, ExternalData!$D1176, E:E, ExternalData!$E1176, F:F, ExternalData!$F1176, G:G, "&lt;="&amp;ExternalData!$G1176)</f>
        <v>265615</v>
      </c>
      <c r="L1176" s="26">
        <f>ExternalData!$J1176 + SUMIFS(H:H, D:D, ExternalData!$D1176, E:E, ExternalData!$E1176, F:F, ExternalData!$F1176-1, G:G, "&gt;"&amp;ExternalData!$G1176)</f>
        <v>54341</v>
      </c>
      <c r="M1176" s="28">
        <f>ExternalData!$K1176 + SUMIFS(I:I, D:D, ExternalData!$D1176, E:E, ExternalData!$E1176, F:F, ExternalData!$F1176-1, G:G, "&gt;"&amp;ExternalData!$G1176)</f>
        <v>617456</v>
      </c>
    </row>
    <row r="1177" spans="1:13" x14ac:dyDescent="0.25">
      <c r="A1177" s="29" t="s">
        <v>9</v>
      </c>
      <c r="B1177" s="30" t="s">
        <v>24</v>
      </c>
      <c r="C1177" s="30" t="s">
        <v>11</v>
      </c>
      <c r="D1177" s="30" t="s">
        <v>26</v>
      </c>
      <c r="E1177" s="30" t="s">
        <v>13</v>
      </c>
      <c r="F1177" s="30">
        <v>2021</v>
      </c>
      <c r="G1177" s="30">
        <v>6</v>
      </c>
      <c r="H1177" s="30">
        <v>6566</v>
      </c>
      <c r="I1177" s="31">
        <v>69713</v>
      </c>
      <c r="J1177" s="31">
        <f>SUMIFS(H:H, D:D, ExternalData!$D1177, E:E, ExternalData!$E1177, F:F, ExternalData!$F1177, G:G, "&lt;="&amp;ExternalData!$G1177)</f>
        <v>30450</v>
      </c>
      <c r="K1177" s="32">
        <f>SUMIFS(I:I, D:D, ExternalData!$D1177, E:E, ExternalData!$E1177, F:F, ExternalData!$F1177, G:G, "&lt;="&amp;ExternalData!$G1177)</f>
        <v>335328</v>
      </c>
      <c r="L1177" s="31">
        <f>ExternalData!$J1177 + SUMIFS(H:H, D:D, ExternalData!$D1177, E:E, ExternalData!$E1177, F:F, ExternalData!$F1177-1, G:G, "&gt;"&amp;ExternalData!$G1177)</f>
        <v>56518</v>
      </c>
      <c r="M1177" s="33">
        <f>ExternalData!$K1177 + SUMIFS(I:I, D:D, ExternalData!$D1177, E:E, ExternalData!$E1177, F:F, ExternalData!$F1177-1, G:G, "&gt;"&amp;ExternalData!$G1177)</f>
        <v>637791</v>
      </c>
    </row>
    <row r="1178" spans="1:13" x14ac:dyDescent="0.25">
      <c r="A1178" s="24" t="s">
        <v>9</v>
      </c>
      <c r="B1178" s="25" t="s">
        <v>24</v>
      </c>
      <c r="C1178" s="25" t="s">
        <v>11</v>
      </c>
      <c r="D1178" s="25" t="s">
        <v>26</v>
      </c>
      <c r="E1178" s="25" t="s">
        <v>13</v>
      </c>
      <c r="F1178" s="25">
        <v>2021</v>
      </c>
      <c r="G1178" s="25">
        <v>7</v>
      </c>
      <c r="H1178" s="25">
        <v>5530</v>
      </c>
      <c r="I1178" s="26">
        <v>60543</v>
      </c>
      <c r="J1178" s="26">
        <f>SUMIFS(H:H, D:D, ExternalData!$D1178, E:E, ExternalData!$E1178, F:F, ExternalData!$F1178, G:G, "&lt;="&amp;ExternalData!$G1178)</f>
        <v>35980</v>
      </c>
      <c r="K1178" s="27">
        <f>SUMIFS(I:I, D:D, ExternalData!$D1178, E:E, ExternalData!$E1178, F:F, ExternalData!$F1178, G:G, "&lt;="&amp;ExternalData!$G1178)</f>
        <v>395871</v>
      </c>
      <c r="L1178" s="26">
        <f>ExternalData!$J1178 + SUMIFS(H:H, D:D, ExternalData!$D1178, E:E, ExternalData!$E1178, F:F, ExternalData!$F1178-1, G:G, "&gt;"&amp;ExternalData!$G1178)</f>
        <v>57162</v>
      </c>
      <c r="M1178" s="28">
        <f>ExternalData!$K1178 + SUMIFS(I:I, D:D, ExternalData!$D1178, E:E, ExternalData!$E1178, F:F, ExternalData!$F1178-1, G:G, "&gt;"&amp;ExternalData!$G1178)</f>
        <v>640500</v>
      </c>
    </row>
    <row r="1179" spans="1:13" x14ac:dyDescent="0.25">
      <c r="A1179" s="29" t="s">
        <v>9</v>
      </c>
      <c r="B1179" s="30" t="s">
        <v>24</v>
      </c>
      <c r="C1179" s="30" t="s">
        <v>11</v>
      </c>
      <c r="D1179" s="30" t="s">
        <v>26</v>
      </c>
      <c r="E1179" s="30" t="s">
        <v>13</v>
      </c>
      <c r="F1179" s="30">
        <v>2021</v>
      </c>
      <c r="G1179" s="30">
        <v>8</v>
      </c>
      <c r="H1179" s="30">
        <v>4956</v>
      </c>
      <c r="I1179" s="31">
        <v>54215</v>
      </c>
      <c r="J1179" s="31">
        <f>SUMIFS(H:H, D:D, ExternalData!$D1179, E:E, ExternalData!$E1179, F:F, ExternalData!$F1179, G:G, "&lt;="&amp;ExternalData!$G1179)</f>
        <v>40936</v>
      </c>
      <c r="K1179" s="32">
        <f>SUMIFS(I:I, D:D, ExternalData!$D1179, E:E, ExternalData!$E1179, F:F, ExternalData!$F1179, G:G, "&lt;="&amp;ExternalData!$G1179)</f>
        <v>450086</v>
      </c>
      <c r="L1179" s="31">
        <f>ExternalData!$J1179 + SUMIFS(H:H, D:D, ExternalData!$D1179, E:E, ExternalData!$E1179, F:F, ExternalData!$F1179-1, G:G, "&gt;"&amp;ExternalData!$G1179)</f>
        <v>57960</v>
      </c>
      <c r="M1179" s="33">
        <f>ExternalData!$K1179 + SUMIFS(I:I, D:D, ExternalData!$D1179, E:E, ExternalData!$E1179, F:F, ExternalData!$F1179-1, G:G, "&gt;"&amp;ExternalData!$G1179)</f>
        <v>647486</v>
      </c>
    </row>
    <row r="1180" spans="1:13" x14ac:dyDescent="0.25">
      <c r="A1180" s="24" t="s">
        <v>9</v>
      </c>
      <c r="B1180" s="25" t="s">
        <v>24</v>
      </c>
      <c r="C1180" s="25" t="s">
        <v>11</v>
      </c>
      <c r="D1180" s="25" t="s">
        <v>26</v>
      </c>
      <c r="E1180" s="25" t="s">
        <v>13</v>
      </c>
      <c r="F1180" s="25">
        <v>2021</v>
      </c>
      <c r="G1180" s="25">
        <v>9</v>
      </c>
      <c r="H1180" s="25">
        <v>5726</v>
      </c>
      <c r="I1180" s="26">
        <v>61488</v>
      </c>
      <c r="J1180" s="26">
        <f>SUMIFS(H:H, D:D, ExternalData!$D1180, E:E, ExternalData!$E1180, F:F, ExternalData!$F1180, G:G, "&lt;="&amp;ExternalData!$G1180)</f>
        <v>46662</v>
      </c>
      <c r="K1180" s="27">
        <f>SUMIFS(I:I, D:D, ExternalData!$D1180, E:E, ExternalData!$E1180, F:F, ExternalData!$F1180, G:G, "&lt;="&amp;ExternalData!$G1180)</f>
        <v>511574</v>
      </c>
      <c r="L1180" s="26">
        <f>ExternalData!$J1180 + SUMIFS(H:H, D:D, ExternalData!$D1180, E:E, ExternalData!$E1180, F:F, ExternalData!$F1180-1, G:G, "&gt;"&amp;ExternalData!$G1180)</f>
        <v>59276</v>
      </c>
      <c r="M1180" s="28">
        <f>ExternalData!$K1180 + SUMIFS(I:I, D:D, ExternalData!$D1180, E:E, ExternalData!$E1180, F:F, ExternalData!$F1180-1, G:G, "&gt;"&amp;ExternalData!$G1180)</f>
        <v>656278</v>
      </c>
    </row>
    <row r="1181" spans="1:13" x14ac:dyDescent="0.25">
      <c r="A1181" s="29" t="s">
        <v>9</v>
      </c>
      <c r="B1181" s="30" t="s">
        <v>24</v>
      </c>
      <c r="C1181" s="30" t="s">
        <v>11</v>
      </c>
      <c r="D1181" s="30" t="s">
        <v>26</v>
      </c>
      <c r="E1181" s="30" t="s">
        <v>13</v>
      </c>
      <c r="F1181" s="30">
        <v>2021</v>
      </c>
      <c r="G1181" s="30">
        <v>10</v>
      </c>
      <c r="H1181" s="30">
        <v>4718</v>
      </c>
      <c r="I1181" s="31">
        <v>51359</v>
      </c>
      <c r="J1181" s="31">
        <f>SUMIFS(H:H, D:D, ExternalData!$D1181, E:E, ExternalData!$E1181, F:F, ExternalData!$F1181, G:G, "&lt;="&amp;ExternalData!$G1181)</f>
        <v>51380</v>
      </c>
      <c r="K1181" s="32">
        <f>SUMIFS(I:I, D:D, ExternalData!$D1181, E:E, ExternalData!$E1181, F:F, ExternalData!$F1181, G:G, "&lt;="&amp;ExternalData!$G1181)</f>
        <v>562933</v>
      </c>
      <c r="L1181" s="31">
        <f>ExternalData!$J1181 + SUMIFS(H:H, D:D, ExternalData!$D1181, E:E, ExternalData!$E1181, F:F, ExternalData!$F1181-1, G:G, "&gt;"&amp;ExternalData!$G1181)</f>
        <v>59262</v>
      </c>
      <c r="M1181" s="33">
        <f>ExternalData!$K1181 + SUMIFS(I:I, D:D, ExternalData!$D1181, E:E, ExternalData!$E1181, F:F, ExternalData!$F1181-1, G:G, "&gt;"&amp;ExternalData!$G1181)</f>
        <v>654640</v>
      </c>
    </row>
    <row r="1182" spans="1:13" x14ac:dyDescent="0.25">
      <c r="A1182" s="24" t="s">
        <v>9</v>
      </c>
      <c r="B1182" s="25" t="s">
        <v>24</v>
      </c>
      <c r="C1182" s="25" t="s">
        <v>11</v>
      </c>
      <c r="D1182" s="25" t="s">
        <v>26</v>
      </c>
      <c r="E1182" s="25" t="s">
        <v>13</v>
      </c>
      <c r="F1182" s="25">
        <v>2021</v>
      </c>
      <c r="G1182" s="25">
        <v>11</v>
      </c>
      <c r="H1182" s="25">
        <v>4522</v>
      </c>
      <c r="I1182" s="26">
        <v>47712</v>
      </c>
      <c r="J1182" s="26">
        <f>SUMIFS(H:H, D:D, ExternalData!$D1182, E:E, ExternalData!$E1182, F:F, ExternalData!$F1182, G:G, "&lt;="&amp;ExternalData!$G1182)</f>
        <v>55902</v>
      </c>
      <c r="K1182" s="27">
        <f>SUMIFS(I:I, D:D, ExternalData!$D1182, E:E, ExternalData!$E1182, F:F, ExternalData!$F1182, G:G, "&lt;="&amp;ExternalData!$G1182)</f>
        <v>610645</v>
      </c>
      <c r="L1182" s="26">
        <f>ExternalData!$J1182 + SUMIFS(H:H, D:D, ExternalData!$D1182, E:E, ExternalData!$E1182, F:F, ExternalData!$F1182-1, G:G, "&gt;"&amp;ExternalData!$G1182)</f>
        <v>60480</v>
      </c>
      <c r="M1182" s="28">
        <f>ExternalData!$K1182 + SUMIFS(I:I, D:D, ExternalData!$D1182, E:E, ExternalData!$E1182, F:F, ExternalData!$F1182-1, G:G, "&gt;"&amp;ExternalData!$G1182)</f>
        <v>665189</v>
      </c>
    </row>
    <row r="1183" spans="1:13" x14ac:dyDescent="0.25">
      <c r="A1183" s="29" t="s">
        <v>9</v>
      </c>
      <c r="B1183" s="30" t="s">
        <v>24</v>
      </c>
      <c r="C1183" s="30" t="s">
        <v>11</v>
      </c>
      <c r="D1183" s="30" t="s">
        <v>26</v>
      </c>
      <c r="E1183" s="30" t="s">
        <v>13</v>
      </c>
      <c r="F1183" s="30">
        <v>2021</v>
      </c>
      <c r="G1183" s="30">
        <v>12</v>
      </c>
      <c r="H1183" s="30">
        <v>4032</v>
      </c>
      <c r="I1183" s="31">
        <v>45843</v>
      </c>
      <c r="J1183" s="31">
        <f>SUMIFS(H:H, D:D, ExternalData!$D1183, E:E, ExternalData!$E1183, F:F, ExternalData!$F1183, G:G, "&lt;="&amp;ExternalData!$G1183)</f>
        <v>59934</v>
      </c>
      <c r="K1183" s="32">
        <f>SUMIFS(I:I, D:D, ExternalData!$D1183, E:E, ExternalData!$E1183, F:F, ExternalData!$F1183, G:G, "&lt;="&amp;ExternalData!$G1183)</f>
        <v>656488</v>
      </c>
      <c r="L1183" s="31">
        <f>ExternalData!$J1183 + SUMIFS(H:H, D:D, ExternalData!$D1183, E:E, ExternalData!$E1183, F:F, ExternalData!$F1183-1, G:G, "&gt;"&amp;ExternalData!$G1183)</f>
        <v>59934</v>
      </c>
      <c r="M1183" s="33">
        <f>ExternalData!$K1183 + SUMIFS(I:I, D:D, ExternalData!$D1183, E:E, ExternalData!$E1183, F:F, ExternalData!$F1183-1, G:G, "&gt;"&amp;ExternalData!$G1183)</f>
        <v>656488</v>
      </c>
    </row>
    <row r="1184" spans="1:13" x14ac:dyDescent="0.25">
      <c r="A1184" s="24" t="s">
        <v>9</v>
      </c>
      <c r="B1184" s="25" t="s">
        <v>24</v>
      </c>
      <c r="C1184" s="25" t="s">
        <v>11</v>
      </c>
      <c r="D1184" s="25" t="s">
        <v>26</v>
      </c>
      <c r="E1184" s="25" t="s">
        <v>13</v>
      </c>
      <c r="F1184" s="25">
        <v>2022</v>
      </c>
      <c r="G1184" s="25">
        <v>1</v>
      </c>
      <c r="H1184" s="25">
        <v>3325</v>
      </c>
      <c r="I1184" s="26">
        <v>36127</v>
      </c>
      <c r="J1184" s="26">
        <f>SUMIFS(H:H, D:D, ExternalData!$D1184, E:E, ExternalData!$E1184, F:F, ExternalData!$F1184, G:G, "&lt;="&amp;ExternalData!$G1184)</f>
        <v>3325</v>
      </c>
      <c r="K1184" s="27">
        <f>SUMIFS(I:I, D:D, ExternalData!$D1184, E:E, ExternalData!$E1184, F:F, ExternalData!$F1184, G:G, "&lt;="&amp;ExternalData!$G1184)</f>
        <v>36127</v>
      </c>
      <c r="L1184" s="26">
        <f>ExternalData!$J1184 + SUMIFS(H:H, D:D, ExternalData!$D1184, E:E, ExternalData!$E1184, F:F, ExternalData!$F1184-1, G:G, "&gt;"&amp;ExternalData!$G1184)</f>
        <v>59997</v>
      </c>
      <c r="M1184" s="28">
        <f>ExternalData!$K1184 + SUMIFS(I:I, D:D, ExternalData!$D1184, E:E, ExternalData!$E1184, F:F, ExternalData!$F1184-1, G:G, "&gt;"&amp;ExternalData!$G1184)</f>
        <v>657825</v>
      </c>
    </row>
    <row r="1185" spans="1:13" x14ac:dyDescent="0.25">
      <c r="A1185" s="29" t="s">
        <v>9</v>
      </c>
      <c r="B1185" s="30" t="s">
        <v>24</v>
      </c>
      <c r="C1185" s="30" t="s">
        <v>11</v>
      </c>
      <c r="D1185" s="30" t="s">
        <v>26</v>
      </c>
      <c r="E1185" s="30" t="s">
        <v>13</v>
      </c>
      <c r="F1185" s="30">
        <v>2022</v>
      </c>
      <c r="G1185" s="30">
        <v>2</v>
      </c>
      <c r="H1185" s="30">
        <v>4144</v>
      </c>
      <c r="I1185" s="31">
        <v>43169</v>
      </c>
      <c r="J1185" s="31">
        <f>SUMIFS(H:H, D:D, ExternalData!$D1185, E:E, ExternalData!$E1185, F:F, ExternalData!$F1185, G:G, "&lt;="&amp;ExternalData!$G1185)</f>
        <v>7469</v>
      </c>
      <c r="K1185" s="32">
        <f>SUMIFS(I:I, D:D, ExternalData!$D1185, E:E, ExternalData!$E1185, F:F, ExternalData!$F1185, G:G, "&lt;="&amp;ExternalData!$G1185)</f>
        <v>79296</v>
      </c>
      <c r="L1185" s="31">
        <f>ExternalData!$J1185 + SUMIFS(H:H, D:D, ExternalData!$D1185, E:E, ExternalData!$E1185, F:F, ExternalData!$F1185-1, G:G, "&gt;"&amp;ExternalData!$G1185)</f>
        <v>60025</v>
      </c>
      <c r="M1185" s="33">
        <f>ExternalData!$K1185 + SUMIFS(I:I, D:D, ExternalData!$D1185, E:E, ExternalData!$E1185, F:F, ExternalData!$F1185-1, G:G, "&gt;"&amp;ExternalData!$G1185)</f>
        <v>653331</v>
      </c>
    </row>
    <row r="1186" spans="1:13" x14ac:dyDescent="0.25">
      <c r="A1186" s="24" t="s">
        <v>9</v>
      </c>
      <c r="B1186" s="25" t="s">
        <v>24</v>
      </c>
      <c r="C1186" s="25" t="s">
        <v>11</v>
      </c>
      <c r="D1186" s="25" t="s">
        <v>26</v>
      </c>
      <c r="E1186" s="25" t="s">
        <v>13</v>
      </c>
      <c r="F1186" s="25">
        <v>2022</v>
      </c>
      <c r="G1186" s="25">
        <v>3</v>
      </c>
      <c r="H1186" s="25">
        <v>4844</v>
      </c>
      <c r="I1186" s="26">
        <v>51590</v>
      </c>
      <c r="J1186" s="26">
        <f>SUMIFS(H:H, D:D, ExternalData!$D1186, E:E, ExternalData!$E1186, F:F, ExternalData!$F1186, G:G, "&lt;="&amp;ExternalData!$G1186)</f>
        <v>12313</v>
      </c>
      <c r="K1186" s="27">
        <f>SUMIFS(I:I, D:D, ExternalData!$D1186, E:E, ExternalData!$E1186, F:F, ExternalData!$F1186, G:G, "&lt;="&amp;ExternalData!$G1186)</f>
        <v>130886</v>
      </c>
      <c r="L1186" s="26">
        <f>ExternalData!$J1186 + SUMIFS(H:H, D:D, ExternalData!$D1186, E:E, ExternalData!$E1186, F:F, ExternalData!$F1186-1, G:G, "&gt;"&amp;ExternalData!$G1186)</f>
        <v>59290</v>
      </c>
      <c r="M1186" s="28">
        <f>ExternalData!$K1186 + SUMIFS(I:I, D:D, ExternalData!$D1186, E:E, ExternalData!$E1186, F:F, ExternalData!$F1186-1, G:G, "&gt;"&amp;ExternalData!$G1186)</f>
        <v>644623</v>
      </c>
    </row>
    <row r="1187" spans="1:13" x14ac:dyDescent="0.25">
      <c r="A1187" s="29" t="s">
        <v>9</v>
      </c>
      <c r="B1187" s="30" t="s">
        <v>24</v>
      </c>
      <c r="C1187" s="30" t="s">
        <v>11</v>
      </c>
      <c r="D1187" s="30" t="s">
        <v>26</v>
      </c>
      <c r="E1187" s="30" t="s">
        <v>13</v>
      </c>
      <c r="F1187" s="30">
        <v>2022</v>
      </c>
      <c r="G1187" s="30">
        <v>4</v>
      </c>
      <c r="H1187" s="30">
        <v>4788</v>
      </c>
      <c r="I1187" s="31">
        <v>53200</v>
      </c>
      <c r="J1187" s="31">
        <f>SUMIFS(H:H, D:D, ExternalData!$D1187, E:E, ExternalData!$E1187, F:F, ExternalData!$F1187, G:G, "&lt;="&amp;ExternalData!$G1187)</f>
        <v>17101</v>
      </c>
      <c r="K1187" s="32">
        <f>SUMIFS(I:I, D:D, ExternalData!$D1187, E:E, ExternalData!$E1187, F:F, ExternalData!$F1187, G:G, "&lt;="&amp;ExternalData!$G1187)</f>
        <v>184086</v>
      </c>
      <c r="L1187" s="31">
        <f>ExternalData!$J1187 + SUMIFS(H:H, D:D, ExternalData!$D1187, E:E, ExternalData!$E1187, F:F, ExternalData!$F1187-1, G:G, "&gt;"&amp;ExternalData!$G1187)</f>
        <v>58198</v>
      </c>
      <c r="M1187" s="33">
        <f>ExternalData!$K1187 + SUMIFS(I:I, D:D, ExternalData!$D1187, E:E, ExternalData!$E1187, F:F, ExternalData!$F1187-1, G:G, "&gt;"&amp;ExternalData!$G1187)</f>
        <v>631729</v>
      </c>
    </row>
    <row r="1188" spans="1:13" x14ac:dyDescent="0.25">
      <c r="A1188" s="24" t="s">
        <v>9</v>
      </c>
      <c r="B1188" s="25" t="s">
        <v>24</v>
      </c>
      <c r="C1188" s="25" t="s">
        <v>11</v>
      </c>
      <c r="D1188" s="25" t="s">
        <v>26</v>
      </c>
      <c r="E1188" s="25" t="s">
        <v>13</v>
      </c>
      <c r="F1188" s="25">
        <v>2022</v>
      </c>
      <c r="G1188" s="25">
        <v>5</v>
      </c>
      <c r="H1188" s="25">
        <v>4543</v>
      </c>
      <c r="I1188" s="26">
        <v>45913</v>
      </c>
      <c r="J1188" s="26">
        <f>SUMIFS(H:H, D:D, ExternalData!$D1188, E:E, ExternalData!$E1188, F:F, ExternalData!$F1188, G:G, "&lt;="&amp;ExternalData!$G1188)</f>
        <v>21644</v>
      </c>
      <c r="K1188" s="27">
        <f>SUMIFS(I:I, D:D, ExternalData!$D1188, E:E, ExternalData!$E1188, F:F, ExternalData!$F1188, G:G, "&lt;="&amp;ExternalData!$G1188)</f>
        <v>229999</v>
      </c>
      <c r="L1188" s="26">
        <f>ExternalData!$J1188 + SUMIFS(H:H, D:D, ExternalData!$D1188, E:E, ExternalData!$E1188, F:F, ExternalData!$F1188-1, G:G, "&gt;"&amp;ExternalData!$G1188)</f>
        <v>57694</v>
      </c>
      <c r="M1188" s="28">
        <f>ExternalData!$K1188 + SUMIFS(I:I, D:D, ExternalData!$D1188, E:E, ExternalData!$E1188, F:F, ExternalData!$F1188-1, G:G, "&gt;"&amp;ExternalData!$G1188)</f>
        <v>620872</v>
      </c>
    </row>
    <row r="1189" spans="1:13" x14ac:dyDescent="0.25">
      <c r="A1189" s="29" t="s">
        <v>9</v>
      </c>
      <c r="B1189" s="30" t="s">
        <v>24</v>
      </c>
      <c r="C1189" s="30" t="s">
        <v>11</v>
      </c>
      <c r="D1189" s="30" t="s">
        <v>26</v>
      </c>
      <c r="E1189" s="30" t="s">
        <v>13</v>
      </c>
      <c r="F1189" s="30">
        <v>2022</v>
      </c>
      <c r="G1189" s="30">
        <v>6</v>
      </c>
      <c r="H1189" s="30">
        <v>5558</v>
      </c>
      <c r="I1189" s="31">
        <v>59633</v>
      </c>
      <c r="J1189" s="31">
        <f>SUMIFS(H:H, D:D, ExternalData!$D1189, E:E, ExternalData!$E1189, F:F, ExternalData!$F1189, G:G, "&lt;="&amp;ExternalData!$G1189)</f>
        <v>27202</v>
      </c>
      <c r="K1189" s="32">
        <f>SUMIFS(I:I, D:D, ExternalData!$D1189, E:E, ExternalData!$E1189, F:F, ExternalData!$F1189, G:G, "&lt;="&amp;ExternalData!$G1189)</f>
        <v>289632</v>
      </c>
      <c r="L1189" s="31">
        <f>ExternalData!$J1189 + SUMIFS(H:H, D:D, ExternalData!$D1189, E:E, ExternalData!$E1189, F:F, ExternalData!$F1189-1, G:G, "&gt;"&amp;ExternalData!$G1189)</f>
        <v>56686</v>
      </c>
      <c r="M1189" s="33">
        <f>ExternalData!$K1189 + SUMIFS(I:I, D:D, ExternalData!$D1189, E:E, ExternalData!$E1189, F:F, ExternalData!$F1189-1, G:G, "&gt;"&amp;ExternalData!$G1189)</f>
        <v>610792</v>
      </c>
    </row>
    <row r="1190" spans="1:13" x14ac:dyDescent="0.25">
      <c r="A1190" s="24" t="s">
        <v>9</v>
      </c>
      <c r="B1190" s="25" t="s">
        <v>24</v>
      </c>
      <c r="C1190" s="25" t="s">
        <v>11</v>
      </c>
      <c r="D1190" s="25" t="s">
        <v>26</v>
      </c>
      <c r="E1190" s="25" t="s">
        <v>13</v>
      </c>
      <c r="F1190" s="25">
        <v>2022</v>
      </c>
      <c r="G1190" s="25">
        <v>7</v>
      </c>
      <c r="H1190" s="25">
        <v>4347</v>
      </c>
      <c r="I1190" s="26">
        <v>45521</v>
      </c>
      <c r="J1190" s="26">
        <f>SUMIFS(H:H, D:D, ExternalData!$D1190, E:E, ExternalData!$E1190, F:F, ExternalData!$F1190, G:G, "&lt;="&amp;ExternalData!$G1190)</f>
        <v>31549</v>
      </c>
      <c r="K1190" s="27">
        <f>SUMIFS(I:I, D:D, ExternalData!$D1190, E:E, ExternalData!$E1190, F:F, ExternalData!$F1190, G:G, "&lt;="&amp;ExternalData!$G1190)</f>
        <v>335153</v>
      </c>
      <c r="L1190" s="26">
        <f>ExternalData!$J1190 + SUMIFS(H:H, D:D, ExternalData!$D1190, E:E, ExternalData!$E1190, F:F, ExternalData!$F1190-1, G:G, "&gt;"&amp;ExternalData!$G1190)</f>
        <v>55503</v>
      </c>
      <c r="M1190" s="28">
        <f>ExternalData!$K1190 + SUMIFS(I:I, D:D, ExternalData!$D1190, E:E, ExternalData!$E1190, F:F, ExternalData!$F1190-1, G:G, "&gt;"&amp;ExternalData!$G1190)</f>
        <v>595770</v>
      </c>
    </row>
    <row r="1191" spans="1:13" x14ac:dyDescent="0.25">
      <c r="A1191" s="29" t="s">
        <v>9</v>
      </c>
      <c r="B1191" s="30" t="s">
        <v>24</v>
      </c>
      <c r="C1191" s="30" t="s">
        <v>11</v>
      </c>
      <c r="D1191" s="30" t="s">
        <v>26</v>
      </c>
      <c r="E1191" s="30" t="s">
        <v>13</v>
      </c>
      <c r="F1191" s="30">
        <v>2022</v>
      </c>
      <c r="G1191" s="30">
        <v>8</v>
      </c>
      <c r="H1191" s="30">
        <v>4515</v>
      </c>
      <c r="I1191" s="31">
        <v>46725</v>
      </c>
      <c r="J1191" s="31">
        <f>SUMIFS(H:H, D:D, ExternalData!$D1191, E:E, ExternalData!$E1191, F:F, ExternalData!$F1191, G:G, "&lt;="&amp;ExternalData!$G1191)</f>
        <v>36064</v>
      </c>
      <c r="K1191" s="32">
        <f>SUMIFS(I:I, D:D, ExternalData!$D1191, E:E, ExternalData!$E1191, F:F, ExternalData!$F1191, G:G, "&lt;="&amp;ExternalData!$G1191)</f>
        <v>381878</v>
      </c>
      <c r="L1191" s="31">
        <f>ExternalData!$J1191 + SUMIFS(H:H, D:D, ExternalData!$D1191, E:E, ExternalData!$E1191, F:F, ExternalData!$F1191-1, G:G, "&gt;"&amp;ExternalData!$G1191)</f>
        <v>55062</v>
      </c>
      <c r="M1191" s="33">
        <f>ExternalData!$K1191 + SUMIFS(I:I, D:D, ExternalData!$D1191, E:E, ExternalData!$E1191, F:F, ExternalData!$F1191-1, G:G, "&gt;"&amp;ExternalData!$G1191)</f>
        <v>588280</v>
      </c>
    </row>
    <row r="1192" spans="1:13" x14ac:dyDescent="0.25">
      <c r="A1192" s="24" t="s">
        <v>9</v>
      </c>
      <c r="B1192" s="25" t="s">
        <v>24</v>
      </c>
      <c r="C1192" s="25" t="s">
        <v>11</v>
      </c>
      <c r="D1192" s="25" t="s">
        <v>26</v>
      </c>
      <c r="E1192" s="25" t="s">
        <v>13</v>
      </c>
      <c r="F1192" s="25">
        <v>2022</v>
      </c>
      <c r="G1192" s="25">
        <v>9</v>
      </c>
      <c r="H1192" s="25">
        <v>4977</v>
      </c>
      <c r="I1192" s="26">
        <v>50358</v>
      </c>
      <c r="J1192" s="26">
        <f>SUMIFS(H:H, D:D, ExternalData!$D1192, E:E, ExternalData!$E1192, F:F, ExternalData!$F1192, G:G, "&lt;="&amp;ExternalData!$G1192)</f>
        <v>41041</v>
      </c>
      <c r="K1192" s="27">
        <f>SUMIFS(I:I, D:D, ExternalData!$D1192, E:E, ExternalData!$E1192, F:F, ExternalData!$F1192, G:G, "&lt;="&amp;ExternalData!$G1192)</f>
        <v>432236</v>
      </c>
      <c r="L1192" s="26">
        <f>ExternalData!$J1192 + SUMIFS(H:H, D:D, ExternalData!$D1192, E:E, ExternalData!$E1192, F:F, ExternalData!$F1192-1, G:G, "&gt;"&amp;ExternalData!$G1192)</f>
        <v>54313</v>
      </c>
      <c r="M1192" s="28">
        <f>ExternalData!$K1192 + SUMIFS(I:I, D:D, ExternalData!$D1192, E:E, ExternalData!$E1192, F:F, ExternalData!$F1192-1, G:G, "&gt;"&amp;ExternalData!$G1192)</f>
        <v>577150</v>
      </c>
    </row>
    <row r="1193" spans="1:13" x14ac:dyDescent="0.25">
      <c r="A1193" s="29" t="s">
        <v>9</v>
      </c>
      <c r="B1193" s="30" t="s">
        <v>24</v>
      </c>
      <c r="C1193" s="30" t="s">
        <v>11</v>
      </c>
      <c r="D1193" s="30" t="s">
        <v>26</v>
      </c>
      <c r="E1193" s="30" t="s">
        <v>13</v>
      </c>
      <c r="F1193" s="30">
        <v>2022</v>
      </c>
      <c r="G1193" s="30">
        <v>10</v>
      </c>
      <c r="H1193" s="30">
        <v>5824</v>
      </c>
      <c r="I1193" s="31">
        <v>62755</v>
      </c>
      <c r="J1193" s="31">
        <f>SUMIFS(H:H, D:D, ExternalData!$D1193, E:E, ExternalData!$E1193, F:F, ExternalData!$F1193, G:G, "&lt;="&amp;ExternalData!$G1193)</f>
        <v>46865</v>
      </c>
      <c r="K1193" s="32">
        <f>SUMIFS(I:I, D:D, ExternalData!$D1193, E:E, ExternalData!$E1193, F:F, ExternalData!$F1193, G:G, "&lt;="&amp;ExternalData!$G1193)</f>
        <v>494991</v>
      </c>
      <c r="L1193" s="31">
        <f>ExternalData!$J1193 + SUMIFS(H:H, D:D, ExternalData!$D1193, E:E, ExternalData!$E1193, F:F, ExternalData!$F1193-1, G:G, "&gt;"&amp;ExternalData!$G1193)</f>
        <v>55419</v>
      </c>
      <c r="M1193" s="33">
        <f>ExternalData!$K1193 + SUMIFS(I:I, D:D, ExternalData!$D1193, E:E, ExternalData!$E1193, F:F, ExternalData!$F1193-1, G:G, "&gt;"&amp;ExternalData!$G1193)</f>
        <v>588546</v>
      </c>
    </row>
    <row r="1194" spans="1:13" x14ac:dyDescent="0.25">
      <c r="A1194" s="24" t="s">
        <v>9</v>
      </c>
      <c r="B1194" s="25" t="s">
        <v>24</v>
      </c>
      <c r="C1194" s="25" t="s">
        <v>11</v>
      </c>
      <c r="D1194" s="25" t="s">
        <v>26</v>
      </c>
      <c r="E1194" s="25" t="s">
        <v>13</v>
      </c>
      <c r="F1194" s="25">
        <v>2022</v>
      </c>
      <c r="G1194" s="25">
        <v>11</v>
      </c>
      <c r="H1194" s="25">
        <v>4536</v>
      </c>
      <c r="I1194" s="26">
        <v>46851</v>
      </c>
      <c r="J1194" s="26">
        <f>SUMIFS(H:H, D:D, ExternalData!$D1194, E:E, ExternalData!$E1194, F:F, ExternalData!$F1194, G:G, "&lt;="&amp;ExternalData!$G1194)</f>
        <v>51401</v>
      </c>
      <c r="K1194" s="27">
        <f>SUMIFS(I:I, D:D, ExternalData!$D1194, E:E, ExternalData!$E1194, F:F, ExternalData!$F1194, G:G, "&lt;="&amp;ExternalData!$G1194)</f>
        <v>541842</v>
      </c>
      <c r="L1194" s="26">
        <f>ExternalData!$J1194 + SUMIFS(H:H, D:D, ExternalData!$D1194, E:E, ExternalData!$E1194, F:F, ExternalData!$F1194-1, G:G, "&gt;"&amp;ExternalData!$G1194)</f>
        <v>55433</v>
      </c>
      <c r="M1194" s="28">
        <f>ExternalData!$K1194 + SUMIFS(I:I, D:D, ExternalData!$D1194, E:E, ExternalData!$E1194, F:F, ExternalData!$F1194-1, G:G, "&gt;"&amp;ExternalData!$G1194)</f>
        <v>587685</v>
      </c>
    </row>
    <row r="1195" spans="1:13" x14ac:dyDescent="0.25">
      <c r="A1195" s="29" t="s">
        <v>9</v>
      </c>
      <c r="B1195" s="30" t="s">
        <v>24</v>
      </c>
      <c r="C1195" s="30" t="s">
        <v>11</v>
      </c>
      <c r="D1195" s="30" t="s">
        <v>26</v>
      </c>
      <c r="E1195" s="30" t="s">
        <v>13</v>
      </c>
      <c r="F1195" s="30">
        <v>2022</v>
      </c>
      <c r="G1195" s="30">
        <v>12</v>
      </c>
      <c r="H1195" s="30">
        <v>5964</v>
      </c>
      <c r="I1195" s="31">
        <v>61229</v>
      </c>
      <c r="J1195" s="31">
        <f>SUMIFS(H:H, D:D, ExternalData!$D1195, E:E, ExternalData!$E1195, F:F, ExternalData!$F1195, G:G, "&lt;="&amp;ExternalData!$G1195)</f>
        <v>57365</v>
      </c>
      <c r="K1195" s="32">
        <f>SUMIFS(I:I, D:D, ExternalData!$D1195, E:E, ExternalData!$E1195, F:F, ExternalData!$F1195, G:G, "&lt;="&amp;ExternalData!$G1195)</f>
        <v>603071</v>
      </c>
      <c r="L1195" s="31">
        <f>ExternalData!$J1195 + SUMIFS(H:H, D:D, ExternalData!$D1195, E:E, ExternalData!$E1195, F:F, ExternalData!$F1195-1, G:G, "&gt;"&amp;ExternalData!$G1195)</f>
        <v>57365</v>
      </c>
      <c r="M1195" s="33">
        <f>ExternalData!$K1195 + SUMIFS(I:I, D:D, ExternalData!$D1195, E:E, ExternalData!$E1195, F:F, ExternalData!$F1195-1, G:G, "&gt;"&amp;ExternalData!$G1195)</f>
        <v>603071</v>
      </c>
    </row>
    <row r="1196" spans="1:13" x14ac:dyDescent="0.25">
      <c r="A1196" s="24" t="s">
        <v>9</v>
      </c>
      <c r="B1196" s="25" t="s">
        <v>24</v>
      </c>
      <c r="C1196" s="25" t="s">
        <v>11</v>
      </c>
      <c r="D1196" s="25" t="s">
        <v>26</v>
      </c>
      <c r="E1196" s="25" t="s">
        <v>13</v>
      </c>
      <c r="F1196" s="25">
        <v>2023</v>
      </c>
      <c r="G1196" s="25">
        <v>1</v>
      </c>
      <c r="H1196" s="25">
        <v>4368</v>
      </c>
      <c r="I1196" s="26">
        <v>46193</v>
      </c>
      <c r="J1196" s="26">
        <f>SUMIFS(H:H, D:D, ExternalData!$D1196, E:E, ExternalData!$E1196, F:F, ExternalData!$F1196, G:G, "&lt;="&amp;ExternalData!$G1196)</f>
        <v>4368</v>
      </c>
      <c r="K1196" s="27">
        <f>SUMIFS(I:I, D:D, ExternalData!$D1196, E:E, ExternalData!$E1196, F:F, ExternalData!$F1196, G:G, "&lt;="&amp;ExternalData!$G1196)</f>
        <v>46193</v>
      </c>
      <c r="L1196" s="26">
        <f>ExternalData!$J1196 + SUMIFS(H:H, D:D, ExternalData!$D1196, E:E, ExternalData!$E1196, F:F, ExternalData!$F1196-1, G:G, "&gt;"&amp;ExternalData!$G1196)</f>
        <v>58408</v>
      </c>
      <c r="M1196" s="28">
        <f>ExternalData!$K1196 + SUMIFS(I:I, D:D, ExternalData!$D1196, E:E, ExternalData!$E1196, F:F, ExternalData!$F1196-1, G:G, "&gt;"&amp;ExternalData!$G1196)</f>
        <v>613137</v>
      </c>
    </row>
    <row r="1197" spans="1:13" x14ac:dyDescent="0.25">
      <c r="A1197" s="29" t="s">
        <v>9</v>
      </c>
      <c r="B1197" s="30" t="s">
        <v>24</v>
      </c>
      <c r="C1197" s="30" t="s">
        <v>11</v>
      </c>
      <c r="D1197" s="30" t="s">
        <v>26</v>
      </c>
      <c r="E1197" s="30" t="s">
        <v>13</v>
      </c>
      <c r="F1197" s="30">
        <v>2023</v>
      </c>
      <c r="G1197" s="30">
        <v>2</v>
      </c>
      <c r="H1197" s="30">
        <v>4298</v>
      </c>
      <c r="I1197" s="31">
        <v>45682</v>
      </c>
      <c r="J1197" s="31">
        <f>SUMIFS(H:H, D:D, ExternalData!$D1197, E:E, ExternalData!$E1197, F:F, ExternalData!$F1197, G:G, "&lt;="&amp;ExternalData!$G1197)</f>
        <v>8666</v>
      </c>
      <c r="K1197" s="32">
        <f>SUMIFS(I:I, D:D, ExternalData!$D1197, E:E, ExternalData!$E1197, F:F, ExternalData!$F1197, G:G, "&lt;="&amp;ExternalData!$G1197)</f>
        <v>91875</v>
      </c>
      <c r="L1197" s="31">
        <f>ExternalData!$J1197 + SUMIFS(H:H, D:D, ExternalData!$D1197, E:E, ExternalData!$E1197, F:F, ExternalData!$F1197-1, G:G, "&gt;"&amp;ExternalData!$G1197)</f>
        <v>58562</v>
      </c>
      <c r="M1197" s="33">
        <f>ExternalData!$K1197 + SUMIFS(I:I, D:D, ExternalData!$D1197, E:E, ExternalData!$E1197, F:F, ExternalData!$F1197-1, G:G, "&gt;"&amp;ExternalData!$G1197)</f>
        <v>615650</v>
      </c>
    </row>
    <row r="1198" spans="1:13" x14ac:dyDescent="0.25">
      <c r="A1198" s="24" t="s">
        <v>9</v>
      </c>
      <c r="B1198" s="25" t="s">
        <v>24</v>
      </c>
      <c r="C1198" s="25" t="s">
        <v>11</v>
      </c>
      <c r="D1198" s="25" t="s">
        <v>26</v>
      </c>
      <c r="E1198" s="25" t="s">
        <v>13</v>
      </c>
      <c r="F1198" s="25">
        <v>2023</v>
      </c>
      <c r="G1198" s="25">
        <v>3</v>
      </c>
      <c r="H1198" s="25">
        <v>4893</v>
      </c>
      <c r="I1198" s="26">
        <v>51660</v>
      </c>
      <c r="J1198" s="26">
        <f>SUMIFS(H:H, D:D, ExternalData!$D1198, E:E, ExternalData!$E1198, F:F, ExternalData!$F1198, G:G, "&lt;="&amp;ExternalData!$G1198)</f>
        <v>13559</v>
      </c>
      <c r="K1198" s="27">
        <f>SUMIFS(I:I, D:D, ExternalData!$D1198, E:E, ExternalData!$E1198, F:F, ExternalData!$F1198, G:G, "&lt;="&amp;ExternalData!$G1198)</f>
        <v>143535</v>
      </c>
      <c r="L1198" s="26">
        <f>ExternalData!$J1198 + SUMIFS(H:H, D:D, ExternalData!$D1198, E:E, ExternalData!$E1198, F:F, ExternalData!$F1198-1, G:G, "&gt;"&amp;ExternalData!$G1198)</f>
        <v>58611</v>
      </c>
      <c r="M1198" s="28">
        <f>ExternalData!$K1198 + SUMIFS(I:I, D:D, ExternalData!$D1198, E:E, ExternalData!$E1198, F:F, ExternalData!$F1198-1, G:G, "&gt;"&amp;ExternalData!$G1198)</f>
        <v>615720</v>
      </c>
    </row>
    <row r="1199" spans="1:13" x14ac:dyDescent="0.25">
      <c r="A1199" s="29" t="s">
        <v>9</v>
      </c>
      <c r="B1199" s="30" t="s">
        <v>24</v>
      </c>
      <c r="C1199" s="30" t="s">
        <v>11</v>
      </c>
      <c r="D1199" s="30" t="s">
        <v>26</v>
      </c>
      <c r="E1199" s="30" t="s">
        <v>14</v>
      </c>
      <c r="F1199" s="30">
        <v>2018</v>
      </c>
      <c r="G1199" s="30">
        <v>1</v>
      </c>
      <c r="H1199" s="30">
        <v>791</v>
      </c>
      <c r="I1199" s="31">
        <v>7889</v>
      </c>
      <c r="J1199" s="31">
        <f>SUMIFS(H:H, D:D, ExternalData!$D1199, E:E, ExternalData!$E1199, F:F, ExternalData!$F1199, G:G, "&lt;="&amp;ExternalData!$G1199)</f>
        <v>791</v>
      </c>
      <c r="K1199" s="32">
        <f>SUMIFS(I:I, D:D, ExternalData!$D1199, E:E, ExternalData!$E1199, F:F, ExternalData!$F1199, G:G, "&lt;="&amp;ExternalData!$G1199)</f>
        <v>7889</v>
      </c>
      <c r="L1199" s="31">
        <f>ExternalData!$J1199 + SUMIFS(H:H, D:D, ExternalData!$D1199, E:E, ExternalData!$E1199, F:F, ExternalData!$F1199-1, G:G, "&gt;"&amp;ExternalData!$G1199)</f>
        <v>791</v>
      </c>
      <c r="M1199" s="33">
        <f>ExternalData!$K1199 + SUMIFS(I:I, D:D, ExternalData!$D1199, E:E, ExternalData!$E1199, F:F, ExternalData!$F1199-1, G:G, "&gt;"&amp;ExternalData!$G1199)</f>
        <v>7889</v>
      </c>
    </row>
    <row r="1200" spans="1:13" x14ac:dyDescent="0.25">
      <c r="A1200" s="24" t="s">
        <v>9</v>
      </c>
      <c r="B1200" s="25" t="s">
        <v>24</v>
      </c>
      <c r="C1200" s="25" t="s">
        <v>11</v>
      </c>
      <c r="D1200" s="25" t="s">
        <v>26</v>
      </c>
      <c r="E1200" s="25" t="s">
        <v>14</v>
      </c>
      <c r="F1200" s="25">
        <v>2018</v>
      </c>
      <c r="G1200" s="25">
        <v>2</v>
      </c>
      <c r="H1200" s="25">
        <v>539</v>
      </c>
      <c r="I1200" s="26">
        <v>5397</v>
      </c>
      <c r="J1200" s="26">
        <f>SUMIFS(H:H, D:D, ExternalData!$D1200, E:E, ExternalData!$E1200, F:F, ExternalData!$F1200, G:G, "&lt;="&amp;ExternalData!$G1200)</f>
        <v>1330</v>
      </c>
      <c r="K1200" s="27">
        <f>SUMIFS(I:I, D:D, ExternalData!$D1200, E:E, ExternalData!$E1200, F:F, ExternalData!$F1200, G:G, "&lt;="&amp;ExternalData!$G1200)</f>
        <v>13286</v>
      </c>
      <c r="L1200" s="26">
        <f>ExternalData!$J1200 + SUMIFS(H:H, D:D, ExternalData!$D1200, E:E, ExternalData!$E1200, F:F, ExternalData!$F1200-1, G:G, "&gt;"&amp;ExternalData!$G1200)</f>
        <v>1330</v>
      </c>
      <c r="M1200" s="28">
        <f>ExternalData!$K1200 + SUMIFS(I:I, D:D, ExternalData!$D1200, E:E, ExternalData!$E1200, F:F, ExternalData!$F1200-1, G:G, "&gt;"&amp;ExternalData!$G1200)</f>
        <v>13286</v>
      </c>
    </row>
    <row r="1201" spans="1:13" x14ac:dyDescent="0.25">
      <c r="A1201" s="29" t="s">
        <v>9</v>
      </c>
      <c r="B1201" s="30" t="s">
        <v>24</v>
      </c>
      <c r="C1201" s="30" t="s">
        <v>11</v>
      </c>
      <c r="D1201" s="30" t="s">
        <v>26</v>
      </c>
      <c r="E1201" s="30" t="s">
        <v>14</v>
      </c>
      <c r="F1201" s="30">
        <v>2018</v>
      </c>
      <c r="G1201" s="30">
        <v>3</v>
      </c>
      <c r="H1201" s="30">
        <v>770</v>
      </c>
      <c r="I1201" s="31">
        <v>7644</v>
      </c>
      <c r="J1201" s="31">
        <f>SUMIFS(H:H, D:D, ExternalData!$D1201, E:E, ExternalData!$E1201, F:F, ExternalData!$F1201, G:G, "&lt;="&amp;ExternalData!$G1201)</f>
        <v>2100</v>
      </c>
      <c r="K1201" s="32">
        <f>SUMIFS(I:I, D:D, ExternalData!$D1201, E:E, ExternalData!$E1201, F:F, ExternalData!$F1201, G:G, "&lt;="&amp;ExternalData!$G1201)</f>
        <v>20930</v>
      </c>
      <c r="L1201" s="31">
        <f>ExternalData!$J1201 + SUMIFS(H:H, D:D, ExternalData!$D1201, E:E, ExternalData!$E1201, F:F, ExternalData!$F1201-1, G:G, "&gt;"&amp;ExternalData!$G1201)</f>
        <v>2100</v>
      </c>
      <c r="M1201" s="33">
        <f>ExternalData!$K1201 + SUMIFS(I:I, D:D, ExternalData!$D1201, E:E, ExternalData!$E1201, F:F, ExternalData!$F1201-1, G:G, "&gt;"&amp;ExternalData!$G1201)</f>
        <v>20930</v>
      </c>
    </row>
    <row r="1202" spans="1:13" x14ac:dyDescent="0.25">
      <c r="A1202" s="24" t="s">
        <v>9</v>
      </c>
      <c r="B1202" s="25" t="s">
        <v>24</v>
      </c>
      <c r="C1202" s="25" t="s">
        <v>11</v>
      </c>
      <c r="D1202" s="25" t="s">
        <v>26</v>
      </c>
      <c r="E1202" s="25" t="s">
        <v>14</v>
      </c>
      <c r="F1202" s="25">
        <v>2018</v>
      </c>
      <c r="G1202" s="25">
        <v>4</v>
      </c>
      <c r="H1202" s="25">
        <v>476</v>
      </c>
      <c r="I1202" s="26">
        <v>4739</v>
      </c>
      <c r="J1202" s="26">
        <f>SUMIFS(H:H, D:D, ExternalData!$D1202, E:E, ExternalData!$E1202, F:F, ExternalData!$F1202, G:G, "&lt;="&amp;ExternalData!$G1202)</f>
        <v>2576</v>
      </c>
      <c r="K1202" s="27">
        <f>SUMIFS(I:I, D:D, ExternalData!$D1202, E:E, ExternalData!$E1202, F:F, ExternalData!$F1202, G:G, "&lt;="&amp;ExternalData!$G1202)</f>
        <v>25669</v>
      </c>
      <c r="L1202" s="26">
        <f>ExternalData!$J1202 + SUMIFS(H:H, D:D, ExternalData!$D1202, E:E, ExternalData!$E1202, F:F, ExternalData!$F1202-1, G:G, "&gt;"&amp;ExternalData!$G1202)</f>
        <v>2576</v>
      </c>
      <c r="M1202" s="28">
        <f>ExternalData!$K1202 + SUMIFS(I:I, D:D, ExternalData!$D1202, E:E, ExternalData!$E1202, F:F, ExternalData!$F1202-1, G:G, "&gt;"&amp;ExternalData!$G1202)</f>
        <v>25669</v>
      </c>
    </row>
    <row r="1203" spans="1:13" x14ac:dyDescent="0.25">
      <c r="A1203" s="29" t="s">
        <v>9</v>
      </c>
      <c r="B1203" s="30" t="s">
        <v>24</v>
      </c>
      <c r="C1203" s="30" t="s">
        <v>11</v>
      </c>
      <c r="D1203" s="30" t="s">
        <v>26</v>
      </c>
      <c r="E1203" s="30" t="s">
        <v>14</v>
      </c>
      <c r="F1203" s="30">
        <v>2018</v>
      </c>
      <c r="G1203" s="30">
        <v>5</v>
      </c>
      <c r="H1203" s="30">
        <v>525</v>
      </c>
      <c r="I1203" s="31">
        <v>5236</v>
      </c>
      <c r="J1203" s="31">
        <f>SUMIFS(H:H, D:D, ExternalData!$D1203, E:E, ExternalData!$E1203, F:F, ExternalData!$F1203, G:G, "&lt;="&amp;ExternalData!$G1203)</f>
        <v>3101</v>
      </c>
      <c r="K1203" s="32">
        <f>SUMIFS(I:I, D:D, ExternalData!$D1203, E:E, ExternalData!$E1203, F:F, ExternalData!$F1203, G:G, "&lt;="&amp;ExternalData!$G1203)</f>
        <v>30905</v>
      </c>
      <c r="L1203" s="31">
        <f>ExternalData!$J1203 + SUMIFS(H:H, D:D, ExternalData!$D1203, E:E, ExternalData!$E1203, F:F, ExternalData!$F1203-1, G:G, "&gt;"&amp;ExternalData!$G1203)</f>
        <v>3101</v>
      </c>
      <c r="M1203" s="33">
        <f>ExternalData!$K1203 + SUMIFS(I:I, D:D, ExternalData!$D1203, E:E, ExternalData!$E1203, F:F, ExternalData!$F1203-1, G:G, "&gt;"&amp;ExternalData!$G1203)</f>
        <v>30905</v>
      </c>
    </row>
    <row r="1204" spans="1:13" x14ac:dyDescent="0.25">
      <c r="A1204" s="24" t="s">
        <v>9</v>
      </c>
      <c r="B1204" s="25" t="s">
        <v>24</v>
      </c>
      <c r="C1204" s="25" t="s">
        <v>11</v>
      </c>
      <c r="D1204" s="25" t="s">
        <v>26</v>
      </c>
      <c r="E1204" s="25" t="s">
        <v>14</v>
      </c>
      <c r="F1204" s="25">
        <v>2018</v>
      </c>
      <c r="G1204" s="25">
        <v>6</v>
      </c>
      <c r="H1204" s="25">
        <v>2429</v>
      </c>
      <c r="I1204" s="26">
        <v>23261</v>
      </c>
      <c r="J1204" s="26">
        <f>SUMIFS(H:H, D:D, ExternalData!$D1204, E:E, ExternalData!$E1204, F:F, ExternalData!$F1204, G:G, "&lt;="&amp;ExternalData!$G1204)</f>
        <v>5530</v>
      </c>
      <c r="K1204" s="27">
        <f>SUMIFS(I:I, D:D, ExternalData!$D1204, E:E, ExternalData!$E1204, F:F, ExternalData!$F1204, G:G, "&lt;="&amp;ExternalData!$G1204)</f>
        <v>54166</v>
      </c>
      <c r="L1204" s="26">
        <f>ExternalData!$J1204 + SUMIFS(H:H, D:D, ExternalData!$D1204, E:E, ExternalData!$E1204, F:F, ExternalData!$F1204-1, G:G, "&gt;"&amp;ExternalData!$G1204)</f>
        <v>5530</v>
      </c>
      <c r="M1204" s="28">
        <f>ExternalData!$K1204 + SUMIFS(I:I, D:D, ExternalData!$D1204, E:E, ExternalData!$E1204, F:F, ExternalData!$F1204-1, G:G, "&gt;"&amp;ExternalData!$G1204)</f>
        <v>54166</v>
      </c>
    </row>
    <row r="1205" spans="1:13" x14ac:dyDescent="0.25">
      <c r="A1205" s="29" t="s">
        <v>9</v>
      </c>
      <c r="B1205" s="30" t="s">
        <v>24</v>
      </c>
      <c r="C1205" s="30" t="s">
        <v>11</v>
      </c>
      <c r="D1205" s="30" t="s">
        <v>26</v>
      </c>
      <c r="E1205" s="30" t="s">
        <v>14</v>
      </c>
      <c r="F1205" s="30">
        <v>2018</v>
      </c>
      <c r="G1205" s="30">
        <v>7</v>
      </c>
      <c r="H1205" s="30">
        <v>4158</v>
      </c>
      <c r="I1205" s="31">
        <v>39690</v>
      </c>
      <c r="J1205" s="31">
        <f>SUMIFS(H:H, D:D, ExternalData!$D1205, E:E, ExternalData!$E1205, F:F, ExternalData!$F1205, G:G, "&lt;="&amp;ExternalData!$G1205)</f>
        <v>9688</v>
      </c>
      <c r="K1205" s="32">
        <f>SUMIFS(I:I, D:D, ExternalData!$D1205, E:E, ExternalData!$E1205, F:F, ExternalData!$F1205, G:G, "&lt;="&amp;ExternalData!$G1205)</f>
        <v>93856</v>
      </c>
      <c r="L1205" s="31">
        <f>ExternalData!$J1205 + SUMIFS(H:H, D:D, ExternalData!$D1205, E:E, ExternalData!$E1205, F:F, ExternalData!$F1205-1, G:G, "&gt;"&amp;ExternalData!$G1205)</f>
        <v>9688</v>
      </c>
      <c r="M1205" s="33">
        <f>ExternalData!$K1205 + SUMIFS(I:I, D:D, ExternalData!$D1205, E:E, ExternalData!$E1205, F:F, ExternalData!$F1205-1, G:G, "&gt;"&amp;ExternalData!$G1205)</f>
        <v>93856</v>
      </c>
    </row>
    <row r="1206" spans="1:13" x14ac:dyDescent="0.25">
      <c r="A1206" s="24" t="s">
        <v>9</v>
      </c>
      <c r="B1206" s="25" t="s">
        <v>24</v>
      </c>
      <c r="C1206" s="25" t="s">
        <v>11</v>
      </c>
      <c r="D1206" s="25" t="s">
        <v>26</v>
      </c>
      <c r="E1206" s="25" t="s">
        <v>14</v>
      </c>
      <c r="F1206" s="25">
        <v>2018</v>
      </c>
      <c r="G1206" s="25">
        <v>8</v>
      </c>
      <c r="H1206" s="25">
        <v>6314</v>
      </c>
      <c r="I1206" s="26">
        <v>60340</v>
      </c>
      <c r="J1206" s="26">
        <f>SUMIFS(H:H, D:D, ExternalData!$D1206, E:E, ExternalData!$E1206, F:F, ExternalData!$F1206, G:G, "&lt;="&amp;ExternalData!$G1206)</f>
        <v>16002</v>
      </c>
      <c r="K1206" s="27">
        <f>SUMIFS(I:I, D:D, ExternalData!$D1206, E:E, ExternalData!$E1206, F:F, ExternalData!$F1206, G:G, "&lt;="&amp;ExternalData!$G1206)</f>
        <v>154196</v>
      </c>
      <c r="L1206" s="26">
        <f>ExternalData!$J1206 + SUMIFS(H:H, D:D, ExternalData!$D1206, E:E, ExternalData!$E1206, F:F, ExternalData!$F1206-1, G:G, "&gt;"&amp;ExternalData!$G1206)</f>
        <v>16002</v>
      </c>
      <c r="M1206" s="28">
        <f>ExternalData!$K1206 + SUMIFS(I:I, D:D, ExternalData!$D1206, E:E, ExternalData!$E1206, F:F, ExternalData!$F1206-1, G:G, "&gt;"&amp;ExternalData!$G1206)</f>
        <v>154196</v>
      </c>
    </row>
    <row r="1207" spans="1:13" x14ac:dyDescent="0.25">
      <c r="A1207" s="29" t="s">
        <v>9</v>
      </c>
      <c r="B1207" s="30" t="s">
        <v>24</v>
      </c>
      <c r="C1207" s="30" t="s">
        <v>11</v>
      </c>
      <c r="D1207" s="30" t="s">
        <v>26</v>
      </c>
      <c r="E1207" s="30" t="s">
        <v>14</v>
      </c>
      <c r="F1207" s="30">
        <v>2018</v>
      </c>
      <c r="G1207" s="30">
        <v>9</v>
      </c>
      <c r="H1207" s="30">
        <v>6692</v>
      </c>
      <c r="I1207" s="31">
        <v>63798</v>
      </c>
      <c r="J1207" s="31">
        <f>SUMIFS(H:H, D:D, ExternalData!$D1207, E:E, ExternalData!$E1207, F:F, ExternalData!$F1207, G:G, "&lt;="&amp;ExternalData!$G1207)</f>
        <v>22694</v>
      </c>
      <c r="K1207" s="32">
        <f>SUMIFS(I:I, D:D, ExternalData!$D1207, E:E, ExternalData!$E1207, F:F, ExternalData!$F1207, G:G, "&lt;="&amp;ExternalData!$G1207)</f>
        <v>217994</v>
      </c>
      <c r="L1207" s="31">
        <f>ExternalData!$J1207 + SUMIFS(H:H, D:D, ExternalData!$D1207, E:E, ExternalData!$E1207, F:F, ExternalData!$F1207-1, G:G, "&gt;"&amp;ExternalData!$G1207)</f>
        <v>22694</v>
      </c>
      <c r="M1207" s="33">
        <f>ExternalData!$K1207 + SUMIFS(I:I, D:D, ExternalData!$D1207, E:E, ExternalData!$E1207, F:F, ExternalData!$F1207-1, G:G, "&gt;"&amp;ExternalData!$G1207)</f>
        <v>217994</v>
      </c>
    </row>
    <row r="1208" spans="1:13" x14ac:dyDescent="0.25">
      <c r="A1208" s="24" t="s">
        <v>9</v>
      </c>
      <c r="B1208" s="25" t="s">
        <v>24</v>
      </c>
      <c r="C1208" s="25" t="s">
        <v>11</v>
      </c>
      <c r="D1208" s="25" t="s">
        <v>26</v>
      </c>
      <c r="E1208" s="25" t="s">
        <v>14</v>
      </c>
      <c r="F1208" s="25">
        <v>2018</v>
      </c>
      <c r="G1208" s="25">
        <v>10</v>
      </c>
      <c r="H1208" s="25">
        <v>3262</v>
      </c>
      <c r="I1208" s="26">
        <v>31108</v>
      </c>
      <c r="J1208" s="26">
        <f>SUMIFS(H:H, D:D, ExternalData!$D1208, E:E, ExternalData!$E1208, F:F, ExternalData!$F1208, G:G, "&lt;="&amp;ExternalData!$G1208)</f>
        <v>25956</v>
      </c>
      <c r="K1208" s="27">
        <f>SUMIFS(I:I, D:D, ExternalData!$D1208, E:E, ExternalData!$E1208, F:F, ExternalData!$F1208, G:G, "&lt;="&amp;ExternalData!$G1208)</f>
        <v>249102</v>
      </c>
      <c r="L1208" s="26">
        <f>ExternalData!$J1208 + SUMIFS(H:H, D:D, ExternalData!$D1208, E:E, ExternalData!$E1208, F:F, ExternalData!$F1208-1, G:G, "&gt;"&amp;ExternalData!$G1208)</f>
        <v>25956</v>
      </c>
      <c r="M1208" s="28">
        <f>ExternalData!$K1208 + SUMIFS(I:I, D:D, ExternalData!$D1208, E:E, ExternalData!$E1208, F:F, ExternalData!$F1208-1, G:G, "&gt;"&amp;ExternalData!$G1208)</f>
        <v>249102</v>
      </c>
    </row>
    <row r="1209" spans="1:13" x14ac:dyDescent="0.25">
      <c r="A1209" s="29" t="s">
        <v>9</v>
      </c>
      <c r="B1209" s="30" t="s">
        <v>24</v>
      </c>
      <c r="C1209" s="30" t="s">
        <v>11</v>
      </c>
      <c r="D1209" s="30" t="s">
        <v>26</v>
      </c>
      <c r="E1209" s="30" t="s">
        <v>14</v>
      </c>
      <c r="F1209" s="30">
        <v>2018</v>
      </c>
      <c r="G1209" s="30">
        <v>11</v>
      </c>
      <c r="H1209" s="30">
        <v>3493</v>
      </c>
      <c r="I1209" s="31">
        <v>33411</v>
      </c>
      <c r="J1209" s="31">
        <f>SUMIFS(H:H, D:D, ExternalData!$D1209, E:E, ExternalData!$E1209, F:F, ExternalData!$F1209, G:G, "&lt;="&amp;ExternalData!$G1209)</f>
        <v>29449</v>
      </c>
      <c r="K1209" s="32">
        <f>SUMIFS(I:I, D:D, ExternalData!$D1209, E:E, ExternalData!$E1209, F:F, ExternalData!$F1209, G:G, "&lt;="&amp;ExternalData!$G1209)</f>
        <v>282513</v>
      </c>
      <c r="L1209" s="31">
        <f>ExternalData!$J1209 + SUMIFS(H:H, D:D, ExternalData!$D1209, E:E, ExternalData!$E1209, F:F, ExternalData!$F1209-1, G:G, "&gt;"&amp;ExternalData!$G1209)</f>
        <v>29449</v>
      </c>
      <c r="M1209" s="33">
        <f>ExternalData!$K1209 + SUMIFS(I:I, D:D, ExternalData!$D1209, E:E, ExternalData!$E1209, F:F, ExternalData!$F1209-1, G:G, "&gt;"&amp;ExternalData!$G1209)</f>
        <v>282513</v>
      </c>
    </row>
    <row r="1210" spans="1:13" x14ac:dyDescent="0.25">
      <c r="A1210" s="24" t="s">
        <v>9</v>
      </c>
      <c r="B1210" s="25" t="s">
        <v>24</v>
      </c>
      <c r="C1210" s="25" t="s">
        <v>11</v>
      </c>
      <c r="D1210" s="25" t="s">
        <v>26</v>
      </c>
      <c r="E1210" s="25" t="s">
        <v>14</v>
      </c>
      <c r="F1210" s="25">
        <v>2018</v>
      </c>
      <c r="G1210" s="25">
        <v>12</v>
      </c>
      <c r="H1210" s="25">
        <v>3143</v>
      </c>
      <c r="I1210" s="26">
        <v>30058</v>
      </c>
      <c r="J1210" s="26">
        <f>SUMIFS(H:H, D:D, ExternalData!$D1210, E:E, ExternalData!$E1210, F:F, ExternalData!$F1210, G:G, "&lt;="&amp;ExternalData!$G1210)</f>
        <v>32592</v>
      </c>
      <c r="K1210" s="27">
        <f>SUMIFS(I:I, D:D, ExternalData!$D1210, E:E, ExternalData!$E1210, F:F, ExternalData!$F1210, G:G, "&lt;="&amp;ExternalData!$G1210)</f>
        <v>312571</v>
      </c>
      <c r="L1210" s="26">
        <f>ExternalData!$J1210 + SUMIFS(H:H, D:D, ExternalData!$D1210, E:E, ExternalData!$E1210, F:F, ExternalData!$F1210-1, G:G, "&gt;"&amp;ExternalData!$G1210)</f>
        <v>32592</v>
      </c>
      <c r="M1210" s="28">
        <f>ExternalData!$K1210 + SUMIFS(I:I, D:D, ExternalData!$D1210, E:E, ExternalData!$E1210, F:F, ExternalData!$F1210-1, G:G, "&gt;"&amp;ExternalData!$G1210)</f>
        <v>312571</v>
      </c>
    </row>
    <row r="1211" spans="1:13" x14ac:dyDescent="0.25">
      <c r="A1211" s="29" t="s">
        <v>9</v>
      </c>
      <c r="B1211" s="30" t="s">
        <v>24</v>
      </c>
      <c r="C1211" s="30" t="s">
        <v>11</v>
      </c>
      <c r="D1211" s="30" t="s">
        <v>26</v>
      </c>
      <c r="E1211" s="30" t="s">
        <v>14</v>
      </c>
      <c r="F1211" s="30">
        <v>2019</v>
      </c>
      <c r="G1211" s="30">
        <v>1</v>
      </c>
      <c r="H1211" s="30">
        <v>3913</v>
      </c>
      <c r="I1211" s="31">
        <v>37387</v>
      </c>
      <c r="J1211" s="31">
        <f>SUMIFS(H:H, D:D, ExternalData!$D1211, E:E, ExternalData!$E1211, F:F, ExternalData!$F1211, G:G, "&lt;="&amp;ExternalData!$G1211)</f>
        <v>3913</v>
      </c>
      <c r="K1211" s="32">
        <f>SUMIFS(I:I, D:D, ExternalData!$D1211, E:E, ExternalData!$E1211, F:F, ExternalData!$F1211, G:G, "&lt;="&amp;ExternalData!$G1211)</f>
        <v>37387</v>
      </c>
      <c r="L1211" s="31">
        <f>ExternalData!$J1211 + SUMIFS(H:H, D:D, ExternalData!$D1211, E:E, ExternalData!$E1211, F:F, ExternalData!$F1211-1, G:G, "&gt;"&amp;ExternalData!$G1211)</f>
        <v>35714</v>
      </c>
      <c r="M1211" s="33">
        <f>ExternalData!$K1211 + SUMIFS(I:I, D:D, ExternalData!$D1211, E:E, ExternalData!$E1211, F:F, ExternalData!$F1211-1, G:G, "&gt;"&amp;ExternalData!$G1211)</f>
        <v>342069</v>
      </c>
    </row>
    <row r="1212" spans="1:13" x14ac:dyDescent="0.25">
      <c r="A1212" s="24" t="s">
        <v>9</v>
      </c>
      <c r="B1212" s="25" t="s">
        <v>24</v>
      </c>
      <c r="C1212" s="25" t="s">
        <v>11</v>
      </c>
      <c r="D1212" s="25" t="s">
        <v>26</v>
      </c>
      <c r="E1212" s="25" t="s">
        <v>14</v>
      </c>
      <c r="F1212" s="25">
        <v>2019</v>
      </c>
      <c r="G1212" s="25">
        <v>2</v>
      </c>
      <c r="H1212" s="25">
        <v>2828</v>
      </c>
      <c r="I1212" s="26">
        <v>27076</v>
      </c>
      <c r="J1212" s="26">
        <f>SUMIFS(H:H, D:D, ExternalData!$D1212, E:E, ExternalData!$E1212, F:F, ExternalData!$F1212, G:G, "&lt;="&amp;ExternalData!$G1212)</f>
        <v>6741</v>
      </c>
      <c r="K1212" s="27">
        <f>SUMIFS(I:I, D:D, ExternalData!$D1212, E:E, ExternalData!$E1212, F:F, ExternalData!$F1212, G:G, "&lt;="&amp;ExternalData!$G1212)</f>
        <v>64463</v>
      </c>
      <c r="L1212" s="26">
        <f>ExternalData!$J1212 + SUMIFS(H:H, D:D, ExternalData!$D1212, E:E, ExternalData!$E1212, F:F, ExternalData!$F1212-1, G:G, "&gt;"&amp;ExternalData!$G1212)</f>
        <v>38003</v>
      </c>
      <c r="M1212" s="28">
        <f>ExternalData!$K1212 + SUMIFS(I:I, D:D, ExternalData!$D1212, E:E, ExternalData!$E1212, F:F, ExternalData!$F1212-1, G:G, "&gt;"&amp;ExternalData!$G1212)</f>
        <v>363748</v>
      </c>
    </row>
    <row r="1213" spans="1:13" x14ac:dyDescent="0.25">
      <c r="A1213" s="29" t="s">
        <v>9</v>
      </c>
      <c r="B1213" s="30" t="s">
        <v>24</v>
      </c>
      <c r="C1213" s="30" t="s">
        <v>11</v>
      </c>
      <c r="D1213" s="30" t="s">
        <v>26</v>
      </c>
      <c r="E1213" s="30" t="s">
        <v>14</v>
      </c>
      <c r="F1213" s="30">
        <v>2019</v>
      </c>
      <c r="G1213" s="30">
        <v>3</v>
      </c>
      <c r="H1213" s="30">
        <v>3339</v>
      </c>
      <c r="I1213" s="31">
        <v>31899</v>
      </c>
      <c r="J1213" s="31">
        <f>SUMIFS(H:H, D:D, ExternalData!$D1213, E:E, ExternalData!$E1213, F:F, ExternalData!$F1213, G:G, "&lt;="&amp;ExternalData!$G1213)</f>
        <v>10080</v>
      </c>
      <c r="K1213" s="32">
        <f>SUMIFS(I:I, D:D, ExternalData!$D1213, E:E, ExternalData!$E1213, F:F, ExternalData!$F1213, G:G, "&lt;="&amp;ExternalData!$G1213)</f>
        <v>96362</v>
      </c>
      <c r="L1213" s="31">
        <f>ExternalData!$J1213 + SUMIFS(H:H, D:D, ExternalData!$D1213, E:E, ExternalData!$E1213, F:F, ExternalData!$F1213-1, G:G, "&gt;"&amp;ExternalData!$G1213)</f>
        <v>40572</v>
      </c>
      <c r="M1213" s="33">
        <f>ExternalData!$K1213 + SUMIFS(I:I, D:D, ExternalData!$D1213, E:E, ExternalData!$E1213, F:F, ExternalData!$F1213-1, G:G, "&gt;"&amp;ExternalData!$G1213)</f>
        <v>388003</v>
      </c>
    </row>
    <row r="1214" spans="1:13" x14ac:dyDescent="0.25">
      <c r="A1214" s="24" t="s">
        <v>9</v>
      </c>
      <c r="B1214" s="25" t="s">
        <v>24</v>
      </c>
      <c r="C1214" s="25" t="s">
        <v>11</v>
      </c>
      <c r="D1214" s="25" t="s">
        <v>26</v>
      </c>
      <c r="E1214" s="25" t="s">
        <v>14</v>
      </c>
      <c r="F1214" s="25">
        <v>2019</v>
      </c>
      <c r="G1214" s="25">
        <v>4</v>
      </c>
      <c r="H1214" s="25">
        <v>3948</v>
      </c>
      <c r="I1214" s="26">
        <v>37709</v>
      </c>
      <c r="J1214" s="26">
        <f>SUMIFS(H:H, D:D, ExternalData!$D1214, E:E, ExternalData!$E1214, F:F, ExternalData!$F1214, G:G, "&lt;="&amp;ExternalData!$G1214)</f>
        <v>14028</v>
      </c>
      <c r="K1214" s="27">
        <f>SUMIFS(I:I, D:D, ExternalData!$D1214, E:E, ExternalData!$E1214, F:F, ExternalData!$F1214, G:G, "&lt;="&amp;ExternalData!$G1214)</f>
        <v>134071</v>
      </c>
      <c r="L1214" s="26">
        <f>ExternalData!$J1214 + SUMIFS(H:H, D:D, ExternalData!$D1214, E:E, ExternalData!$E1214, F:F, ExternalData!$F1214-1, G:G, "&gt;"&amp;ExternalData!$G1214)</f>
        <v>44044</v>
      </c>
      <c r="M1214" s="28">
        <f>ExternalData!$K1214 + SUMIFS(I:I, D:D, ExternalData!$D1214, E:E, ExternalData!$E1214, F:F, ExternalData!$F1214-1, G:G, "&gt;"&amp;ExternalData!$G1214)</f>
        <v>420973</v>
      </c>
    </row>
    <row r="1215" spans="1:13" x14ac:dyDescent="0.25">
      <c r="A1215" s="29" t="s">
        <v>9</v>
      </c>
      <c r="B1215" s="30" t="s">
        <v>24</v>
      </c>
      <c r="C1215" s="30" t="s">
        <v>11</v>
      </c>
      <c r="D1215" s="30" t="s">
        <v>26</v>
      </c>
      <c r="E1215" s="30" t="s">
        <v>14</v>
      </c>
      <c r="F1215" s="30">
        <v>2019</v>
      </c>
      <c r="G1215" s="30">
        <v>5</v>
      </c>
      <c r="H1215" s="30">
        <v>1813</v>
      </c>
      <c r="I1215" s="31">
        <v>17430</v>
      </c>
      <c r="J1215" s="31">
        <f>SUMIFS(H:H, D:D, ExternalData!$D1215, E:E, ExternalData!$E1215, F:F, ExternalData!$F1215, G:G, "&lt;="&amp;ExternalData!$G1215)</f>
        <v>15841</v>
      </c>
      <c r="K1215" s="32">
        <f>SUMIFS(I:I, D:D, ExternalData!$D1215, E:E, ExternalData!$E1215, F:F, ExternalData!$F1215, G:G, "&lt;="&amp;ExternalData!$G1215)</f>
        <v>151501</v>
      </c>
      <c r="L1215" s="31">
        <f>ExternalData!$J1215 + SUMIFS(H:H, D:D, ExternalData!$D1215, E:E, ExternalData!$E1215, F:F, ExternalData!$F1215-1, G:G, "&gt;"&amp;ExternalData!$G1215)</f>
        <v>45332</v>
      </c>
      <c r="M1215" s="33">
        <f>ExternalData!$K1215 + SUMIFS(I:I, D:D, ExternalData!$D1215, E:E, ExternalData!$E1215, F:F, ExternalData!$F1215-1, G:G, "&gt;"&amp;ExternalData!$G1215)</f>
        <v>433167</v>
      </c>
    </row>
    <row r="1216" spans="1:13" x14ac:dyDescent="0.25">
      <c r="A1216" s="24" t="s">
        <v>9</v>
      </c>
      <c r="B1216" s="25" t="s">
        <v>24</v>
      </c>
      <c r="C1216" s="25" t="s">
        <v>11</v>
      </c>
      <c r="D1216" s="25" t="s">
        <v>26</v>
      </c>
      <c r="E1216" s="25" t="s">
        <v>14</v>
      </c>
      <c r="F1216" s="25">
        <v>2019</v>
      </c>
      <c r="G1216" s="25">
        <v>6</v>
      </c>
      <c r="H1216" s="25">
        <v>2296</v>
      </c>
      <c r="I1216" s="26">
        <v>21945</v>
      </c>
      <c r="J1216" s="26">
        <f>SUMIFS(H:H, D:D, ExternalData!$D1216, E:E, ExternalData!$E1216, F:F, ExternalData!$F1216, G:G, "&lt;="&amp;ExternalData!$G1216)</f>
        <v>18137</v>
      </c>
      <c r="K1216" s="27">
        <f>SUMIFS(I:I, D:D, ExternalData!$D1216, E:E, ExternalData!$E1216, F:F, ExternalData!$F1216, G:G, "&lt;="&amp;ExternalData!$G1216)</f>
        <v>173446</v>
      </c>
      <c r="L1216" s="26">
        <f>ExternalData!$J1216 + SUMIFS(H:H, D:D, ExternalData!$D1216, E:E, ExternalData!$E1216, F:F, ExternalData!$F1216-1, G:G, "&gt;"&amp;ExternalData!$G1216)</f>
        <v>45199</v>
      </c>
      <c r="M1216" s="28">
        <f>ExternalData!$K1216 + SUMIFS(I:I, D:D, ExternalData!$D1216, E:E, ExternalData!$E1216, F:F, ExternalData!$F1216-1, G:G, "&gt;"&amp;ExternalData!$G1216)</f>
        <v>431851</v>
      </c>
    </row>
    <row r="1217" spans="1:13" x14ac:dyDescent="0.25">
      <c r="A1217" s="29" t="s">
        <v>9</v>
      </c>
      <c r="B1217" s="30" t="s">
        <v>24</v>
      </c>
      <c r="C1217" s="30" t="s">
        <v>11</v>
      </c>
      <c r="D1217" s="30" t="s">
        <v>26</v>
      </c>
      <c r="E1217" s="30" t="s">
        <v>14</v>
      </c>
      <c r="F1217" s="30">
        <v>2019</v>
      </c>
      <c r="G1217" s="30">
        <v>7</v>
      </c>
      <c r="H1217" s="30">
        <v>2289</v>
      </c>
      <c r="I1217" s="31">
        <v>21980</v>
      </c>
      <c r="J1217" s="31">
        <f>SUMIFS(H:H, D:D, ExternalData!$D1217, E:E, ExternalData!$E1217, F:F, ExternalData!$F1217, G:G, "&lt;="&amp;ExternalData!$G1217)</f>
        <v>20426</v>
      </c>
      <c r="K1217" s="32">
        <f>SUMIFS(I:I, D:D, ExternalData!$D1217, E:E, ExternalData!$E1217, F:F, ExternalData!$F1217, G:G, "&lt;="&amp;ExternalData!$G1217)</f>
        <v>195426</v>
      </c>
      <c r="L1217" s="31">
        <f>ExternalData!$J1217 + SUMIFS(H:H, D:D, ExternalData!$D1217, E:E, ExternalData!$E1217, F:F, ExternalData!$F1217-1, G:G, "&gt;"&amp;ExternalData!$G1217)</f>
        <v>43330</v>
      </c>
      <c r="M1217" s="33">
        <f>ExternalData!$K1217 + SUMIFS(I:I, D:D, ExternalData!$D1217, E:E, ExternalData!$E1217, F:F, ExternalData!$F1217-1, G:G, "&gt;"&amp;ExternalData!$G1217)</f>
        <v>414141</v>
      </c>
    </row>
    <row r="1218" spans="1:13" x14ac:dyDescent="0.25">
      <c r="A1218" s="24" t="s">
        <v>9</v>
      </c>
      <c r="B1218" s="25" t="s">
        <v>24</v>
      </c>
      <c r="C1218" s="25" t="s">
        <v>11</v>
      </c>
      <c r="D1218" s="25" t="s">
        <v>26</v>
      </c>
      <c r="E1218" s="25" t="s">
        <v>14</v>
      </c>
      <c r="F1218" s="25">
        <v>2019</v>
      </c>
      <c r="G1218" s="25">
        <v>8</v>
      </c>
      <c r="H1218" s="25">
        <v>3059</v>
      </c>
      <c r="I1218" s="26">
        <v>29197</v>
      </c>
      <c r="J1218" s="26">
        <f>SUMIFS(H:H, D:D, ExternalData!$D1218, E:E, ExternalData!$E1218, F:F, ExternalData!$F1218, G:G, "&lt;="&amp;ExternalData!$G1218)</f>
        <v>23485</v>
      </c>
      <c r="K1218" s="27">
        <f>SUMIFS(I:I, D:D, ExternalData!$D1218, E:E, ExternalData!$E1218, F:F, ExternalData!$F1218, G:G, "&lt;="&amp;ExternalData!$G1218)</f>
        <v>224623</v>
      </c>
      <c r="L1218" s="26">
        <f>ExternalData!$J1218 + SUMIFS(H:H, D:D, ExternalData!$D1218, E:E, ExternalData!$E1218, F:F, ExternalData!$F1218-1, G:G, "&gt;"&amp;ExternalData!$G1218)</f>
        <v>40075</v>
      </c>
      <c r="M1218" s="28">
        <f>ExternalData!$K1218 + SUMIFS(I:I, D:D, ExternalData!$D1218, E:E, ExternalData!$E1218, F:F, ExternalData!$F1218-1, G:G, "&gt;"&amp;ExternalData!$G1218)</f>
        <v>382998</v>
      </c>
    </row>
    <row r="1219" spans="1:13" x14ac:dyDescent="0.25">
      <c r="A1219" s="29" t="s">
        <v>9</v>
      </c>
      <c r="B1219" s="30" t="s">
        <v>24</v>
      </c>
      <c r="C1219" s="30" t="s">
        <v>11</v>
      </c>
      <c r="D1219" s="30" t="s">
        <v>26</v>
      </c>
      <c r="E1219" s="30" t="s">
        <v>14</v>
      </c>
      <c r="F1219" s="30">
        <v>2019</v>
      </c>
      <c r="G1219" s="30">
        <v>9</v>
      </c>
      <c r="H1219" s="30">
        <v>2254</v>
      </c>
      <c r="I1219" s="31">
        <v>21602</v>
      </c>
      <c r="J1219" s="31">
        <f>SUMIFS(H:H, D:D, ExternalData!$D1219, E:E, ExternalData!$E1219, F:F, ExternalData!$F1219, G:G, "&lt;="&amp;ExternalData!$G1219)</f>
        <v>25739</v>
      </c>
      <c r="K1219" s="32">
        <f>SUMIFS(I:I, D:D, ExternalData!$D1219, E:E, ExternalData!$E1219, F:F, ExternalData!$F1219, G:G, "&lt;="&amp;ExternalData!$G1219)</f>
        <v>246225</v>
      </c>
      <c r="L1219" s="31">
        <f>ExternalData!$J1219 + SUMIFS(H:H, D:D, ExternalData!$D1219, E:E, ExternalData!$E1219, F:F, ExternalData!$F1219-1, G:G, "&gt;"&amp;ExternalData!$G1219)</f>
        <v>35637</v>
      </c>
      <c r="M1219" s="33">
        <f>ExternalData!$K1219 + SUMIFS(I:I, D:D, ExternalData!$D1219, E:E, ExternalData!$E1219, F:F, ExternalData!$F1219-1, G:G, "&gt;"&amp;ExternalData!$G1219)</f>
        <v>340802</v>
      </c>
    </row>
    <row r="1220" spans="1:13" x14ac:dyDescent="0.25">
      <c r="A1220" s="24" t="s">
        <v>9</v>
      </c>
      <c r="B1220" s="25" t="s">
        <v>24</v>
      </c>
      <c r="C1220" s="25" t="s">
        <v>11</v>
      </c>
      <c r="D1220" s="25" t="s">
        <v>26</v>
      </c>
      <c r="E1220" s="25" t="s">
        <v>14</v>
      </c>
      <c r="F1220" s="25">
        <v>2019</v>
      </c>
      <c r="G1220" s="25">
        <v>10</v>
      </c>
      <c r="H1220" s="25">
        <v>2625</v>
      </c>
      <c r="I1220" s="26">
        <v>25214</v>
      </c>
      <c r="J1220" s="26">
        <f>SUMIFS(H:H, D:D, ExternalData!$D1220, E:E, ExternalData!$E1220, F:F, ExternalData!$F1220, G:G, "&lt;="&amp;ExternalData!$G1220)</f>
        <v>28364</v>
      </c>
      <c r="K1220" s="27">
        <f>SUMIFS(I:I, D:D, ExternalData!$D1220, E:E, ExternalData!$E1220, F:F, ExternalData!$F1220, G:G, "&lt;="&amp;ExternalData!$G1220)</f>
        <v>271439</v>
      </c>
      <c r="L1220" s="26">
        <f>ExternalData!$J1220 + SUMIFS(H:H, D:D, ExternalData!$D1220, E:E, ExternalData!$E1220, F:F, ExternalData!$F1220-1, G:G, "&gt;"&amp;ExternalData!$G1220)</f>
        <v>35000</v>
      </c>
      <c r="M1220" s="28">
        <f>ExternalData!$K1220 + SUMIFS(I:I, D:D, ExternalData!$D1220, E:E, ExternalData!$E1220, F:F, ExternalData!$F1220-1, G:G, "&gt;"&amp;ExternalData!$G1220)</f>
        <v>334908</v>
      </c>
    </row>
    <row r="1221" spans="1:13" x14ac:dyDescent="0.25">
      <c r="A1221" s="29" t="s">
        <v>9</v>
      </c>
      <c r="B1221" s="30" t="s">
        <v>24</v>
      </c>
      <c r="C1221" s="30" t="s">
        <v>11</v>
      </c>
      <c r="D1221" s="30" t="s">
        <v>26</v>
      </c>
      <c r="E1221" s="30" t="s">
        <v>14</v>
      </c>
      <c r="F1221" s="30">
        <v>2019</v>
      </c>
      <c r="G1221" s="30">
        <v>11</v>
      </c>
      <c r="H1221" s="30">
        <v>2737</v>
      </c>
      <c r="I1221" s="31">
        <v>32893</v>
      </c>
      <c r="J1221" s="31">
        <f>SUMIFS(H:H, D:D, ExternalData!$D1221, E:E, ExternalData!$E1221, F:F, ExternalData!$F1221, G:G, "&lt;="&amp;ExternalData!$G1221)</f>
        <v>31101</v>
      </c>
      <c r="K1221" s="32">
        <f>SUMIFS(I:I, D:D, ExternalData!$D1221, E:E, ExternalData!$E1221, F:F, ExternalData!$F1221, G:G, "&lt;="&amp;ExternalData!$G1221)</f>
        <v>304332</v>
      </c>
      <c r="L1221" s="31">
        <f>ExternalData!$J1221 + SUMIFS(H:H, D:D, ExternalData!$D1221, E:E, ExternalData!$E1221, F:F, ExternalData!$F1221-1, G:G, "&gt;"&amp;ExternalData!$G1221)</f>
        <v>34244</v>
      </c>
      <c r="M1221" s="33">
        <f>ExternalData!$K1221 + SUMIFS(I:I, D:D, ExternalData!$D1221, E:E, ExternalData!$E1221, F:F, ExternalData!$F1221-1, G:G, "&gt;"&amp;ExternalData!$G1221)</f>
        <v>334390</v>
      </c>
    </row>
    <row r="1222" spans="1:13" x14ac:dyDescent="0.25">
      <c r="A1222" s="24" t="s">
        <v>9</v>
      </c>
      <c r="B1222" s="25" t="s">
        <v>24</v>
      </c>
      <c r="C1222" s="25" t="s">
        <v>11</v>
      </c>
      <c r="D1222" s="25" t="s">
        <v>26</v>
      </c>
      <c r="E1222" s="25" t="s">
        <v>14</v>
      </c>
      <c r="F1222" s="25">
        <v>2019</v>
      </c>
      <c r="G1222" s="25">
        <v>12</v>
      </c>
      <c r="H1222" s="25">
        <v>2947</v>
      </c>
      <c r="I1222" s="26">
        <v>37345</v>
      </c>
      <c r="J1222" s="26">
        <f>SUMIFS(H:H, D:D, ExternalData!$D1222, E:E, ExternalData!$E1222, F:F, ExternalData!$F1222, G:G, "&lt;="&amp;ExternalData!$G1222)</f>
        <v>34048</v>
      </c>
      <c r="K1222" s="27">
        <f>SUMIFS(I:I, D:D, ExternalData!$D1222, E:E, ExternalData!$E1222, F:F, ExternalData!$F1222, G:G, "&lt;="&amp;ExternalData!$G1222)</f>
        <v>341677</v>
      </c>
      <c r="L1222" s="26">
        <f>ExternalData!$J1222 + SUMIFS(H:H, D:D, ExternalData!$D1222, E:E, ExternalData!$E1222, F:F, ExternalData!$F1222-1, G:G, "&gt;"&amp;ExternalData!$G1222)</f>
        <v>34048</v>
      </c>
      <c r="M1222" s="28">
        <f>ExternalData!$K1222 + SUMIFS(I:I, D:D, ExternalData!$D1222, E:E, ExternalData!$E1222, F:F, ExternalData!$F1222-1, G:G, "&gt;"&amp;ExternalData!$G1222)</f>
        <v>341677</v>
      </c>
    </row>
    <row r="1223" spans="1:13" x14ac:dyDescent="0.25">
      <c r="A1223" s="29" t="s">
        <v>9</v>
      </c>
      <c r="B1223" s="30" t="s">
        <v>24</v>
      </c>
      <c r="C1223" s="30" t="s">
        <v>11</v>
      </c>
      <c r="D1223" s="30" t="s">
        <v>26</v>
      </c>
      <c r="E1223" s="30" t="s">
        <v>14</v>
      </c>
      <c r="F1223" s="30">
        <v>2020</v>
      </c>
      <c r="G1223" s="30">
        <v>1</v>
      </c>
      <c r="H1223" s="30">
        <v>3892</v>
      </c>
      <c r="I1223" s="31">
        <v>44471</v>
      </c>
      <c r="J1223" s="31">
        <f>SUMIFS(H:H, D:D, ExternalData!$D1223, E:E, ExternalData!$E1223, F:F, ExternalData!$F1223, G:G, "&lt;="&amp;ExternalData!$G1223)</f>
        <v>3892</v>
      </c>
      <c r="K1223" s="32">
        <f>SUMIFS(I:I, D:D, ExternalData!$D1223, E:E, ExternalData!$E1223, F:F, ExternalData!$F1223, G:G, "&lt;="&amp;ExternalData!$G1223)</f>
        <v>44471</v>
      </c>
      <c r="L1223" s="31">
        <f>ExternalData!$J1223 + SUMIFS(H:H, D:D, ExternalData!$D1223, E:E, ExternalData!$E1223, F:F, ExternalData!$F1223-1, G:G, "&gt;"&amp;ExternalData!$G1223)</f>
        <v>34027</v>
      </c>
      <c r="M1223" s="33">
        <f>ExternalData!$K1223 + SUMIFS(I:I, D:D, ExternalData!$D1223, E:E, ExternalData!$E1223, F:F, ExternalData!$F1223-1, G:G, "&gt;"&amp;ExternalData!$G1223)</f>
        <v>348761</v>
      </c>
    </row>
    <row r="1224" spans="1:13" x14ac:dyDescent="0.25">
      <c r="A1224" s="24" t="s">
        <v>9</v>
      </c>
      <c r="B1224" s="25" t="s">
        <v>24</v>
      </c>
      <c r="C1224" s="25" t="s">
        <v>11</v>
      </c>
      <c r="D1224" s="25" t="s">
        <v>26</v>
      </c>
      <c r="E1224" s="25" t="s">
        <v>14</v>
      </c>
      <c r="F1224" s="25">
        <v>2020</v>
      </c>
      <c r="G1224" s="25">
        <v>2</v>
      </c>
      <c r="H1224" s="25">
        <v>4410</v>
      </c>
      <c r="I1224" s="26">
        <v>46823</v>
      </c>
      <c r="J1224" s="26">
        <f>SUMIFS(H:H, D:D, ExternalData!$D1224, E:E, ExternalData!$E1224, F:F, ExternalData!$F1224, G:G, "&lt;="&amp;ExternalData!$G1224)</f>
        <v>8302</v>
      </c>
      <c r="K1224" s="27">
        <f>SUMIFS(I:I, D:D, ExternalData!$D1224, E:E, ExternalData!$E1224, F:F, ExternalData!$F1224, G:G, "&lt;="&amp;ExternalData!$G1224)</f>
        <v>91294</v>
      </c>
      <c r="L1224" s="26">
        <f>ExternalData!$J1224 + SUMIFS(H:H, D:D, ExternalData!$D1224, E:E, ExternalData!$E1224, F:F, ExternalData!$F1224-1, G:G, "&gt;"&amp;ExternalData!$G1224)</f>
        <v>35609</v>
      </c>
      <c r="M1224" s="28">
        <f>ExternalData!$K1224 + SUMIFS(I:I, D:D, ExternalData!$D1224, E:E, ExternalData!$E1224, F:F, ExternalData!$F1224-1, G:G, "&gt;"&amp;ExternalData!$G1224)</f>
        <v>368508</v>
      </c>
    </row>
    <row r="1225" spans="1:13" x14ac:dyDescent="0.25">
      <c r="A1225" s="29" t="s">
        <v>9</v>
      </c>
      <c r="B1225" s="30" t="s">
        <v>24</v>
      </c>
      <c r="C1225" s="30" t="s">
        <v>11</v>
      </c>
      <c r="D1225" s="30" t="s">
        <v>26</v>
      </c>
      <c r="E1225" s="30" t="s">
        <v>14</v>
      </c>
      <c r="F1225" s="30">
        <v>2020</v>
      </c>
      <c r="G1225" s="30">
        <v>3</v>
      </c>
      <c r="H1225" s="30">
        <v>3696</v>
      </c>
      <c r="I1225" s="31">
        <v>36974</v>
      </c>
      <c r="J1225" s="31">
        <f>SUMIFS(H:H, D:D, ExternalData!$D1225, E:E, ExternalData!$E1225, F:F, ExternalData!$F1225, G:G, "&lt;="&amp;ExternalData!$G1225)</f>
        <v>11998</v>
      </c>
      <c r="K1225" s="32">
        <f>SUMIFS(I:I, D:D, ExternalData!$D1225, E:E, ExternalData!$E1225, F:F, ExternalData!$F1225, G:G, "&lt;="&amp;ExternalData!$G1225)</f>
        <v>128268</v>
      </c>
      <c r="L1225" s="31">
        <f>ExternalData!$J1225 + SUMIFS(H:H, D:D, ExternalData!$D1225, E:E, ExternalData!$E1225, F:F, ExternalData!$F1225-1, G:G, "&gt;"&amp;ExternalData!$G1225)</f>
        <v>35966</v>
      </c>
      <c r="M1225" s="33">
        <f>ExternalData!$K1225 + SUMIFS(I:I, D:D, ExternalData!$D1225, E:E, ExternalData!$E1225, F:F, ExternalData!$F1225-1, G:G, "&gt;"&amp;ExternalData!$G1225)</f>
        <v>373583</v>
      </c>
    </row>
    <row r="1226" spans="1:13" x14ac:dyDescent="0.25">
      <c r="A1226" s="24" t="s">
        <v>9</v>
      </c>
      <c r="B1226" s="25" t="s">
        <v>24</v>
      </c>
      <c r="C1226" s="25" t="s">
        <v>11</v>
      </c>
      <c r="D1226" s="25" t="s">
        <v>26</v>
      </c>
      <c r="E1226" s="25" t="s">
        <v>14</v>
      </c>
      <c r="F1226" s="25">
        <v>2020</v>
      </c>
      <c r="G1226" s="25">
        <v>4</v>
      </c>
      <c r="H1226" s="25">
        <v>2807</v>
      </c>
      <c r="I1226" s="26">
        <v>34335</v>
      </c>
      <c r="J1226" s="26">
        <f>SUMIFS(H:H, D:D, ExternalData!$D1226, E:E, ExternalData!$E1226, F:F, ExternalData!$F1226, G:G, "&lt;="&amp;ExternalData!$G1226)</f>
        <v>14805</v>
      </c>
      <c r="K1226" s="27">
        <f>SUMIFS(I:I, D:D, ExternalData!$D1226, E:E, ExternalData!$E1226, F:F, ExternalData!$F1226, G:G, "&lt;="&amp;ExternalData!$G1226)</f>
        <v>162603</v>
      </c>
      <c r="L1226" s="26">
        <f>ExternalData!$J1226 + SUMIFS(H:H, D:D, ExternalData!$D1226, E:E, ExternalData!$E1226, F:F, ExternalData!$F1226-1, G:G, "&gt;"&amp;ExternalData!$G1226)</f>
        <v>34825</v>
      </c>
      <c r="M1226" s="28">
        <f>ExternalData!$K1226 + SUMIFS(I:I, D:D, ExternalData!$D1226, E:E, ExternalData!$E1226, F:F, ExternalData!$F1226-1, G:G, "&gt;"&amp;ExternalData!$G1226)</f>
        <v>370209</v>
      </c>
    </row>
    <row r="1227" spans="1:13" x14ac:dyDescent="0.25">
      <c r="A1227" s="29" t="s">
        <v>9</v>
      </c>
      <c r="B1227" s="30" t="s">
        <v>24</v>
      </c>
      <c r="C1227" s="30" t="s">
        <v>11</v>
      </c>
      <c r="D1227" s="30" t="s">
        <v>26</v>
      </c>
      <c r="E1227" s="30" t="s">
        <v>14</v>
      </c>
      <c r="F1227" s="30">
        <v>2020</v>
      </c>
      <c r="G1227" s="30">
        <v>5</v>
      </c>
      <c r="H1227" s="30">
        <v>2807</v>
      </c>
      <c r="I1227" s="31">
        <v>31367</v>
      </c>
      <c r="J1227" s="31">
        <f>SUMIFS(H:H, D:D, ExternalData!$D1227, E:E, ExternalData!$E1227, F:F, ExternalData!$F1227, G:G, "&lt;="&amp;ExternalData!$G1227)</f>
        <v>17612</v>
      </c>
      <c r="K1227" s="32">
        <f>SUMIFS(I:I, D:D, ExternalData!$D1227, E:E, ExternalData!$E1227, F:F, ExternalData!$F1227, G:G, "&lt;="&amp;ExternalData!$G1227)</f>
        <v>193970</v>
      </c>
      <c r="L1227" s="31">
        <f>ExternalData!$J1227 + SUMIFS(H:H, D:D, ExternalData!$D1227, E:E, ExternalData!$E1227, F:F, ExternalData!$F1227-1, G:G, "&gt;"&amp;ExternalData!$G1227)</f>
        <v>35819</v>
      </c>
      <c r="M1227" s="33">
        <f>ExternalData!$K1227 + SUMIFS(I:I, D:D, ExternalData!$D1227, E:E, ExternalData!$E1227, F:F, ExternalData!$F1227-1, G:G, "&gt;"&amp;ExternalData!$G1227)</f>
        <v>384146</v>
      </c>
    </row>
    <row r="1228" spans="1:13" x14ac:dyDescent="0.25">
      <c r="A1228" s="24" t="s">
        <v>9</v>
      </c>
      <c r="B1228" s="25" t="s">
        <v>24</v>
      </c>
      <c r="C1228" s="25" t="s">
        <v>11</v>
      </c>
      <c r="D1228" s="25" t="s">
        <v>26</v>
      </c>
      <c r="E1228" s="25" t="s">
        <v>14</v>
      </c>
      <c r="F1228" s="25">
        <v>2020</v>
      </c>
      <c r="G1228" s="25">
        <v>6</v>
      </c>
      <c r="H1228" s="25">
        <v>2723</v>
      </c>
      <c r="I1228" s="26">
        <v>31451</v>
      </c>
      <c r="J1228" s="26">
        <f>SUMIFS(H:H, D:D, ExternalData!$D1228, E:E, ExternalData!$E1228, F:F, ExternalData!$F1228, G:G, "&lt;="&amp;ExternalData!$G1228)</f>
        <v>20335</v>
      </c>
      <c r="K1228" s="27">
        <f>SUMIFS(I:I, D:D, ExternalData!$D1228, E:E, ExternalData!$E1228, F:F, ExternalData!$F1228, G:G, "&lt;="&amp;ExternalData!$G1228)</f>
        <v>225421</v>
      </c>
      <c r="L1228" s="26">
        <f>ExternalData!$J1228 + SUMIFS(H:H, D:D, ExternalData!$D1228, E:E, ExternalData!$E1228, F:F, ExternalData!$F1228-1, G:G, "&gt;"&amp;ExternalData!$G1228)</f>
        <v>36246</v>
      </c>
      <c r="M1228" s="28">
        <f>ExternalData!$K1228 + SUMIFS(I:I, D:D, ExternalData!$D1228, E:E, ExternalData!$E1228, F:F, ExternalData!$F1228-1, G:G, "&gt;"&amp;ExternalData!$G1228)</f>
        <v>393652</v>
      </c>
    </row>
    <row r="1229" spans="1:13" x14ac:dyDescent="0.25">
      <c r="A1229" s="29" t="s">
        <v>9</v>
      </c>
      <c r="B1229" s="30" t="s">
        <v>24</v>
      </c>
      <c r="C1229" s="30" t="s">
        <v>11</v>
      </c>
      <c r="D1229" s="30" t="s">
        <v>26</v>
      </c>
      <c r="E1229" s="30" t="s">
        <v>14</v>
      </c>
      <c r="F1229" s="30">
        <v>2020</v>
      </c>
      <c r="G1229" s="30">
        <v>7</v>
      </c>
      <c r="H1229" s="30">
        <v>2730</v>
      </c>
      <c r="I1229" s="31">
        <v>32417</v>
      </c>
      <c r="J1229" s="31">
        <f>SUMIFS(H:H, D:D, ExternalData!$D1229, E:E, ExternalData!$E1229, F:F, ExternalData!$F1229, G:G, "&lt;="&amp;ExternalData!$G1229)</f>
        <v>23065</v>
      </c>
      <c r="K1229" s="32">
        <f>SUMIFS(I:I, D:D, ExternalData!$D1229, E:E, ExternalData!$E1229, F:F, ExternalData!$F1229, G:G, "&lt;="&amp;ExternalData!$G1229)</f>
        <v>257838</v>
      </c>
      <c r="L1229" s="31">
        <f>ExternalData!$J1229 + SUMIFS(H:H, D:D, ExternalData!$D1229, E:E, ExternalData!$E1229, F:F, ExternalData!$F1229-1, G:G, "&gt;"&amp;ExternalData!$G1229)</f>
        <v>36687</v>
      </c>
      <c r="M1229" s="33">
        <f>ExternalData!$K1229 + SUMIFS(I:I, D:D, ExternalData!$D1229, E:E, ExternalData!$E1229, F:F, ExternalData!$F1229-1, G:G, "&gt;"&amp;ExternalData!$G1229)</f>
        <v>404089</v>
      </c>
    </row>
    <row r="1230" spans="1:13" x14ac:dyDescent="0.25">
      <c r="A1230" s="24" t="s">
        <v>9</v>
      </c>
      <c r="B1230" s="25" t="s">
        <v>24</v>
      </c>
      <c r="C1230" s="25" t="s">
        <v>11</v>
      </c>
      <c r="D1230" s="25" t="s">
        <v>26</v>
      </c>
      <c r="E1230" s="25" t="s">
        <v>14</v>
      </c>
      <c r="F1230" s="25">
        <v>2020</v>
      </c>
      <c r="G1230" s="25">
        <v>8</v>
      </c>
      <c r="H1230" s="25">
        <v>2569</v>
      </c>
      <c r="I1230" s="26">
        <v>35889</v>
      </c>
      <c r="J1230" s="26">
        <f>SUMIFS(H:H, D:D, ExternalData!$D1230, E:E, ExternalData!$E1230, F:F, ExternalData!$F1230, G:G, "&lt;="&amp;ExternalData!$G1230)</f>
        <v>25634</v>
      </c>
      <c r="K1230" s="27">
        <f>SUMIFS(I:I, D:D, ExternalData!$D1230, E:E, ExternalData!$E1230, F:F, ExternalData!$F1230, G:G, "&lt;="&amp;ExternalData!$G1230)</f>
        <v>293727</v>
      </c>
      <c r="L1230" s="26">
        <f>ExternalData!$J1230 + SUMIFS(H:H, D:D, ExternalData!$D1230, E:E, ExternalData!$E1230, F:F, ExternalData!$F1230-1, G:G, "&gt;"&amp;ExternalData!$G1230)</f>
        <v>36197</v>
      </c>
      <c r="M1230" s="28">
        <f>ExternalData!$K1230 + SUMIFS(I:I, D:D, ExternalData!$D1230, E:E, ExternalData!$E1230, F:F, ExternalData!$F1230-1, G:G, "&gt;"&amp;ExternalData!$G1230)</f>
        <v>410781</v>
      </c>
    </row>
    <row r="1231" spans="1:13" x14ac:dyDescent="0.25">
      <c r="A1231" s="29" t="s">
        <v>9</v>
      </c>
      <c r="B1231" s="30" t="s">
        <v>24</v>
      </c>
      <c r="C1231" s="30" t="s">
        <v>11</v>
      </c>
      <c r="D1231" s="30" t="s">
        <v>26</v>
      </c>
      <c r="E1231" s="30" t="s">
        <v>14</v>
      </c>
      <c r="F1231" s="30">
        <v>2020</v>
      </c>
      <c r="G1231" s="30">
        <v>9</v>
      </c>
      <c r="H1231" s="30">
        <v>3192</v>
      </c>
      <c r="I1231" s="31">
        <v>33117</v>
      </c>
      <c r="J1231" s="31">
        <f>SUMIFS(H:H, D:D, ExternalData!$D1231, E:E, ExternalData!$E1231, F:F, ExternalData!$F1231, G:G, "&lt;="&amp;ExternalData!$G1231)</f>
        <v>28826</v>
      </c>
      <c r="K1231" s="32">
        <f>SUMIFS(I:I, D:D, ExternalData!$D1231, E:E, ExternalData!$E1231, F:F, ExternalData!$F1231, G:G, "&lt;="&amp;ExternalData!$G1231)</f>
        <v>326844</v>
      </c>
      <c r="L1231" s="31">
        <f>ExternalData!$J1231 + SUMIFS(H:H, D:D, ExternalData!$D1231, E:E, ExternalData!$E1231, F:F, ExternalData!$F1231-1, G:G, "&gt;"&amp;ExternalData!$G1231)</f>
        <v>37135</v>
      </c>
      <c r="M1231" s="33">
        <f>ExternalData!$K1231 + SUMIFS(I:I, D:D, ExternalData!$D1231, E:E, ExternalData!$E1231, F:F, ExternalData!$F1231-1, G:G, "&gt;"&amp;ExternalData!$G1231)</f>
        <v>422296</v>
      </c>
    </row>
    <row r="1232" spans="1:13" x14ac:dyDescent="0.25">
      <c r="A1232" s="24" t="s">
        <v>9</v>
      </c>
      <c r="B1232" s="25" t="s">
        <v>24</v>
      </c>
      <c r="C1232" s="25" t="s">
        <v>11</v>
      </c>
      <c r="D1232" s="25" t="s">
        <v>26</v>
      </c>
      <c r="E1232" s="25" t="s">
        <v>14</v>
      </c>
      <c r="F1232" s="25">
        <v>2020</v>
      </c>
      <c r="G1232" s="25">
        <v>10</v>
      </c>
      <c r="H1232" s="25">
        <v>3241</v>
      </c>
      <c r="I1232" s="26">
        <v>37604</v>
      </c>
      <c r="J1232" s="26">
        <f>SUMIFS(H:H, D:D, ExternalData!$D1232, E:E, ExternalData!$E1232, F:F, ExternalData!$F1232, G:G, "&lt;="&amp;ExternalData!$G1232)</f>
        <v>32067</v>
      </c>
      <c r="K1232" s="27">
        <f>SUMIFS(I:I, D:D, ExternalData!$D1232, E:E, ExternalData!$E1232, F:F, ExternalData!$F1232, G:G, "&lt;="&amp;ExternalData!$G1232)</f>
        <v>364448</v>
      </c>
      <c r="L1232" s="26">
        <f>ExternalData!$J1232 + SUMIFS(H:H, D:D, ExternalData!$D1232, E:E, ExternalData!$E1232, F:F, ExternalData!$F1232-1, G:G, "&gt;"&amp;ExternalData!$G1232)</f>
        <v>37751</v>
      </c>
      <c r="M1232" s="28">
        <f>ExternalData!$K1232 + SUMIFS(I:I, D:D, ExternalData!$D1232, E:E, ExternalData!$E1232, F:F, ExternalData!$F1232-1, G:G, "&gt;"&amp;ExternalData!$G1232)</f>
        <v>434686</v>
      </c>
    </row>
    <row r="1233" spans="1:13" x14ac:dyDescent="0.25">
      <c r="A1233" s="29" t="s">
        <v>9</v>
      </c>
      <c r="B1233" s="30" t="s">
        <v>24</v>
      </c>
      <c r="C1233" s="30" t="s">
        <v>11</v>
      </c>
      <c r="D1233" s="30" t="s">
        <v>26</v>
      </c>
      <c r="E1233" s="30" t="s">
        <v>14</v>
      </c>
      <c r="F1233" s="30">
        <v>2020</v>
      </c>
      <c r="G1233" s="30">
        <v>11</v>
      </c>
      <c r="H1233" s="30">
        <v>2282</v>
      </c>
      <c r="I1233" s="31">
        <v>25998</v>
      </c>
      <c r="J1233" s="31">
        <f>SUMIFS(H:H, D:D, ExternalData!$D1233, E:E, ExternalData!$E1233, F:F, ExternalData!$F1233, G:G, "&lt;="&amp;ExternalData!$G1233)</f>
        <v>34349</v>
      </c>
      <c r="K1233" s="32">
        <f>SUMIFS(I:I, D:D, ExternalData!$D1233, E:E, ExternalData!$E1233, F:F, ExternalData!$F1233, G:G, "&lt;="&amp;ExternalData!$G1233)</f>
        <v>390446</v>
      </c>
      <c r="L1233" s="31">
        <f>ExternalData!$J1233 + SUMIFS(H:H, D:D, ExternalData!$D1233, E:E, ExternalData!$E1233, F:F, ExternalData!$F1233-1, G:G, "&gt;"&amp;ExternalData!$G1233)</f>
        <v>37296</v>
      </c>
      <c r="M1233" s="33">
        <f>ExternalData!$K1233 + SUMIFS(I:I, D:D, ExternalData!$D1233, E:E, ExternalData!$E1233, F:F, ExternalData!$F1233-1, G:G, "&gt;"&amp;ExternalData!$G1233)</f>
        <v>427791</v>
      </c>
    </row>
    <row r="1234" spans="1:13" x14ac:dyDescent="0.25">
      <c r="A1234" s="24" t="s">
        <v>9</v>
      </c>
      <c r="B1234" s="25" t="s">
        <v>24</v>
      </c>
      <c r="C1234" s="25" t="s">
        <v>11</v>
      </c>
      <c r="D1234" s="25" t="s">
        <v>26</v>
      </c>
      <c r="E1234" s="25" t="s">
        <v>14</v>
      </c>
      <c r="F1234" s="25">
        <v>2020</v>
      </c>
      <c r="G1234" s="25">
        <v>12</v>
      </c>
      <c r="H1234" s="25">
        <v>2387</v>
      </c>
      <c r="I1234" s="26">
        <v>26733</v>
      </c>
      <c r="J1234" s="26">
        <f>SUMIFS(H:H, D:D, ExternalData!$D1234, E:E, ExternalData!$E1234, F:F, ExternalData!$F1234, G:G, "&lt;="&amp;ExternalData!$G1234)</f>
        <v>36736</v>
      </c>
      <c r="K1234" s="27">
        <f>SUMIFS(I:I, D:D, ExternalData!$D1234, E:E, ExternalData!$E1234, F:F, ExternalData!$F1234, G:G, "&lt;="&amp;ExternalData!$G1234)</f>
        <v>417179</v>
      </c>
      <c r="L1234" s="26">
        <f>ExternalData!$J1234 + SUMIFS(H:H, D:D, ExternalData!$D1234, E:E, ExternalData!$E1234, F:F, ExternalData!$F1234-1, G:G, "&gt;"&amp;ExternalData!$G1234)</f>
        <v>36736</v>
      </c>
      <c r="M1234" s="28">
        <f>ExternalData!$K1234 + SUMIFS(I:I, D:D, ExternalData!$D1234, E:E, ExternalData!$E1234, F:F, ExternalData!$F1234-1, G:G, "&gt;"&amp;ExternalData!$G1234)</f>
        <v>417179</v>
      </c>
    </row>
    <row r="1235" spans="1:13" x14ac:dyDescent="0.25">
      <c r="A1235" s="29" t="s">
        <v>9</v>
      </c>
      <c r="B1235" s="30" t="s">
        <v>24</v>
      </c>
      <c r="C1235" s="30" t="s">
        <v>11</v>
      </c>
      <c r="D1235" s="30" t="s">
        <v>26</v>
      </c>
      <c r="E1235" s="30" t="s">
        <v>14</v>
      </c>
      <c r="F1235" s="30">
        <v>2021</v>
      </c>
      <c r="G1235" s="30">
        <v>1</v>
      </c>
      <c r="H1235" s="30">
        <v>2471</v>
      </c>
      <c r="I1235" s="31">
        <v>31157</v>
      </c>
      <c r="J1235" s="31">
        <f>SUMIFS(H:H, D:D, ExternalData!$D1235, E:E, ExternalData!$E1235, F:F, ExternalData!$F1235, G:G, "&lt;="&amp;ExternalData!$G1235)</f>
        <v>2471</v>
      </c>
      <c r="K1235" s="32">
        <f>SUMIFS(I:I, D:D, ExternalData!$D1235, E:E, ExternalData!$E1235, F:F, ExternalData!$F1235, G:G, "&lt;="&amp;ExternalData!$G1235)</f>
        <v>31157</v>
      </c>
      <c r="L1235" s="31">
        <f>ExternalData!$J1235 + SUMIFS(H:H, D:D, ExternalData!$D1235, E:E, ExternalData!$E1235, F:F, ExternalData!$F1235-1, G:G, "&gt;"&amp;ExternalData!$G1235)</f>
        <v>35315</v>
      </c>
      <c r="M1235" s="33">
        <f>ExternalData!$K1235 + SUMIFS(I:I, D:D, ExternalData!$D1235, E:E, ExternalData!$E1235, F:F, ExternalData!$F1235-1, G:G, "&gt;"&amp;ExternalData!$G1235)</f>
        <v>403865</v>
      </c>
    </row>
    <row r="1236" spans="1:13" x14ac:dyDescent="0.25">
      <c r="A1236" s="24" t="s">
        <v>9</v>
      </c>
      <c r="B1236" s="25" t="s">
        <v>24</v>
      </c>
      <c r="C1236" s="25" t="s">
        <v>11</v>
      </c>
      <c r="D1236" s="25" t="s">
        <v>26</v>
      </c>
      <c r="E1236" s="25" t="s">
        <v>14</v>
      </c>
      <c r="F1236" s="25">
        <v>2021</v>
      </c>
      <c r="G1236" s="25">
        <v>2</v>
      </c>
      <c r="H1236" s="25">
        <v>1876</v>
      </c>
      <c r="I1236" s="26">
        <v>23303</v>
      </c>
      <c r="J1236" s="26">
        <f>SUMIFS(H:H, D:D, ExternalData!$D1236, E:E, ExternalData!$E1236, F:F, ExternalData!$F1236, G:G, "&lt;="&amp;ExternalData!$G1236)</f>
        <v>4347</v>
      </c>
      <c r="K1236" s="27">
        <f>SUMIFS(I:I, D:D, ExternalData!$D1236, E:E, ExternalData!$E1236, F:F, ExternalData!$F1236, G:G, "&lt;="&amp;ExternalData!$G1236)</f>
        <v>54460</v>
      </c>
      <c r="L1236" s="26">
        <f>ExternalData!$J1236 + SUMIFS(H:H, D:D, ExternalData!$D1236, E:E, ExternalData!$E1236, F:F, ExternalData!$F1236-1, G:G, "&gt;"&amp;ExternalData!$G1236)</f>
        <v>32781</v>
      </c>
      <c r="M1236" s="28">
        <f>ExternalData!$K1236 + SUMIFS(I:I, D:D, ExternalData!$D1236, E:E, ExternalData!$E1236, F:F, ExternalData!$F1236-1, G:G, "&gt;"&amp;ExternalData!$G1236)</f>
        <v>380345</v>
      </c>
    </row>
    <row r="1237" spans="1:13" x14ac:dyDescent="0.25">
      <c r="A1237" s="29" t="s">
        <v>9</v>
      </c>
      <c r="B1237" s="30" t="s">
        <v>24</v>
      </c>
      <c r="C1237" s="30" t="s">
        <v>11</v>
      </c>
      <c r="D1237" s="30" t="s">
        <v>26</v>
      </c>
      <c r="E1237" s="30" t="s">
        <v>14</v>
      </c>
      <c r="F1237" s="30">
        <v>2021</v>
      </c>
      <c r="G1237" s="30">
        <v>3</v>
      </c>
      <c r="H1237" s="30">
        <v>2177</v>
      </c>
      <c r="I1237" s="31">
        <v>30506</v>
      </c>
      <c r="J1237" s="31">
        <f>SUMIFS(H:H, D:D, ExternalData!$D1237, E:E, ExternalData!$E1237, F:F, ExternalData!$F1237, G:G, "&lt;="&amp;ExternalData!$G1237)</f>
        <v>6524</v>
      </c>
      <c r="K1237" s="32">
        <f>SUMIFS(I:I, D:D, ExternalData!$D1237, E:E, ExternalData!$E1237, F:F, ExternalData!$F1237, G:G, "&lt;="&amp;ExternalData!$G1237)</f>
        <v>84966</v>
      </c>
      <c r="L1237" s="31">
        <f>ExternalData!$J1237 + SUMIFS(H:H, D:D, ExternalData!$D1237, E:E, ExternalData!$E1237, F:F, ExternalData!$F1237-1, G:G, "&gt;"&amp;ExternalData!$G1237)</f>
        <v>31262</v>
      </c>
      <c r="M1237" s="33">
        <f>ExternalData!$K1237 + SUMIFS(I:I, D:D, ExternalData!$D1237, E:E, ExternalData!$E1237, F:F, ExternalData!$F1237-1, G:G, "&gt;"&amp;ExternalData!$G1237)</f>
        <v>373877</v>
      </c>
    </row>
    <row r="1238" spans="1:13" x14ac:dyDescent="0.25">
      <c r="A1238" s="24" t="s">
        <v>9</v>
      </c>
      <c r="B1238" s="25" t="s">
        <v>24</v>
      </c>
      <c r="C1238" s="25" t="s">
        <v>11</v>
      </c>
      <c r="D1238" s="25" t="s">
        <v>26</v>
      </c>
      <c r="E1238" s="25" t="s">
        <v>14</v>
      </c>
      <c r="F1238" s="25">
        <v>2021</v>
      </c>
      <c r="G1238" s="25">
        <v>4</v>
      </c>
      <c r="H1238" s="25">
        <v>1953</v>
      </c>
      <c r="I1238" s="26">
        <v>22029</v>
      </c>
      <c r="J1238" s="26">
        <f>SUMIFS(H:H, D:D, ExternalData!$D1238, E:E, ExternalData!$E1238, F:F, ExternalData!$F1238, G:G, "&lt;="&amp;ExternalData!$G1238)</f>
        <v>8477</v>
      </c>
      <c r="K1238" s="27">
        <f>SUMIFS(I:I, D:D, ExternalData!$D1238, E:E, ExternalData!$E1238, F:F, ExternalData!$F1238, G:G, "&lt;="&amp;ExternalData!$G1238)</f>
        <v>106995</v>
      </c>
      <c r="L1238" s="26">
        <f>ExternalData!$J1238 + SUMIFS(H:H, D:D, ExternalData!$D1238, E:E, ExternalData!$E1238, F:F, ExternalData!$F1238-1, G:G, "&gt;"&amp;ExternalData!$G1238)</f>
        <v>30408</v>
      </c>
      <c r="M1238" s="28">
        <f>ExternalData!$K1238 + SUMIFS(I:I, D:D, ExternalData!$D1238, E:E, ExternalData!$E1238, F:F, ExternalData!$F1238-1, G:G, "&gt;"&amp;ExternalData!$G1238)</f>
        <v>361571</v>
      </c>
    </row>
    <row r="1239" spans="1:13" x14ac:dyDescent="0.25">
      <c r="A1239" s="29" t="s">
        <v>9</v>
      </c>
      <c r="B1239" s="30" t="s">
        <v>24</v>
      </c>
      <c r="C1239" s="30" t="s">
        <v>11</v>
      </c>
      <c r="D1239" s="30" t="s">
        <v>26</v>
      </c>
      <c r="E1239" s="30" t="s">
        <v>14</v>
      </c>
      <c r="F1239" s="30">
        <v>2021</v>
      </c>
      <c r="G1239" s="30">
        <v>5</v>
      </c>
      <c r="H1239" s="30">
        <v>1953</v>
      </c>
      <c r="I1239" s="31">
        <v>21861</v>
      </c>
      <c r="J1239" s="31">
        <f>SUMIFS(H:H, D:D, ExternalData!$D1239, E:E, ExternalData!$E1239, F:F, ExternalData!$F1239, G:G, "&lt;="&amp;ExternalData!$G1239)</f>
        <v>10430</v>
      </c>
      <c r="K1239" s="32">
        <f>SUMIFS(I:I, D:D, ExternalData!$D1239, E:E, ExternalData!$E1239, F:F, ExternalData!$F1239, G:G, "&lt;="&amp;ExternalData!$G1239)</f>
        <v>128856</v>
      </c>
      <c r="L1239" s="31">
        <f>ExternalData!$J1239 + SUMIFS(H:H, D:D, ExternalData!$D1239, E:E, ExternalData!$E1239, F:F, ExternalData!$F1239-1, G:G, "&gt;"&amp;ExternalData!$G1239)</f>
        <v>29554</v>
      </c>
      <c r="M1239" s="33">
        <f>ExternalData!$K1239 + SUMIFS(I:I, D:D, ExternalData!$D1239, E:E, ExternalData!$E1239, F:F, ExternalData!$F1239-1, G:G, "&gt;"&amp;ExternalData!$G1239)</f>
        <v>352065</v>
      </c>
    </row>
    <row r="1240" spans="1:13" x14ac:dyDescent="0.25">
      <c r="A1240" s="24" t="s">
        <v>9</v>
      </c>
      <c r="B1240" s="25" t="s">
        <v>24</v>
      </c>
      <c r="C1240" s="25" t="s">
        <v>11</v>
      </c>
      <c r="D1240" s="25" t="s">
        <v>26</v>
      </c>
      <c r="E1240" s="25" t="s">
        <v>14</v>
      </c>
      <c r="F1240" s="25">
        <v>2021</v>
      </c>
      <c r="G1240" s="25">
        <v>6</v>
      </c>
      <c r="H1240" s="25">
        <v>1939</v>
      </c>
      <c r="I1240" s="26">
        <v>20657</v>
      </c>
      <c r="J1240" s="26">
        <f>SUMIFS(H:H, D:D, ExternalData!$D1240, E:E, ExternalData!$E1240, F:F, ExternalData!$F1240, G:G, "&lt;="&amp;ExternalData!$G1240)</f>
        <v>12369</v>
      </c>
      <c r="K1240" s="27">
        <f>SUMIFS(I:I, D:D, ExternalData!$D1240, E:E, ExternalData!$E1240, F:F, ExternalData!$F1240, G:G, "&lt;="&amp;ExternalData!$G1240)</f>
        <v>149513</v>
      </c>
      <c r="L1240" s="26">
        <f>ExternalData!$J1240 + SUMIFS(H:H, D:D, ExternalData!$D1240, E:E, ExternalData!$E1240, F:F, ExternalData!$F1240-1, G:G, "&gt;"&amp;ExternalData!$G1240)</f>
        <v>28770</v>
      </c>
      <c r="M1240" s="28">
        <f>ExternalData!$K1240 + SUMIFS(I:I, D:D, ExternalData!$D1240, E:E, ExternalData!$E1240, F:F, ExternalData!$F1240-1, G:G, "&gt;"&amp;ExternalData!$G1240)</f>
        <v>341271</v>
      </c>
    </row>
    <row r="1241" spans="1:13" x14ac:dyDescent="0.25">
      <c r="A1241" s="29" t="s">
        <v>9</v>
      </c>
      <c r="B1241" s="30" t="s">
        <v>24</v>
      </c>
      <c r="C1241" s="30" t="s">
        <v>11</v>
      </c>
      <c r="D1241" s="30" t="s">
        <v>26</v>
      </c>
      <c r="E1241" s="30" t="s">
        <v>14</v>
      </c>
      <c r="F1241" s="30">
        <v>2021</v>
      </c>
      <c r="G1241" s="30">
        <v>7</v>
      </c>
      <c r="H1241" s="30">
        <v>1897</v>
      </c>
      <c r="I1241" s="31">
        <v>21385</v>
      </c>
      <c r="J1241" s="31">
        <f>SUMIFS(H:H, D:D, ExternalData!$D1241, E:E, ExternalData!$E1241, F:F, ExternalData!$F1241, G:G, "&lt;="&amp;ExternalData!$G1241)</f>
        <v>14266</v>
      </c>
      <c r="K1241" s="32">
        <f>SUMIFS(I:I, D:D, ExternalData!$D1241, E:E, ExternalData!$E1241, F:F, ExternalData!$F1241, G:G, "&lt;="&amp;ExternalData!$G1241)</f>
        <v>170898</v>
      </c>
      <c r="L1241" s="31">
        <f>ExternalData!$J1241 + SUMIFS(H:H, D:D, ExternalData!$D1241, E:E, ExternalData!$E1241, F:F, ExternalData!$F1241-1, G:G, "&gt;"&amp;ExternalData!$G1241)</f>
        <v>27937</v>
      </c>
      <c r="M1241" s="33">
        <f>ExternalData!$K1241 + SUMIFS(I:I, D:D, ExternalData!$D1241, E:E, ExternalData!$E1241, F:F, ExternalData!$F1241-1, G:G, "&gt;"&amp;ExternalData!$G1241)</f>
        <v>330239</v>
      </c>
    </row>
    <row r="1242" spans="1:13" x14ac:dyDescent="0.25">
      <c r="A1242" s="24" t="s">
        <v>9</v>
      </c>
      <c r="B1242" s="25" t="s">
        <v>24</v>
      </c>
      <c r="C1242" s="25" t="s">
        <v>11</v>
      </c>
      <c r="D1242" s="25" t="s">
        <v>26</v>
      </c>
      <c r="E1242" s="25" t="s">
        <v>14</v>
      </c>
      <c r="F1242" s="25">
        <v>2021</v>
      </c>
      <c r="G1242" s="25">
        <v>8</v>
      </c>
      <c r="H1242" s="25">
        <v>1729</v>
      </c>
      <c r="I1242" s="26">
        <v>17311</v>
      </c>
      <c r="J1242" s="26">
        <f>SUMIFS(H:H, D:D, ExternalData!$D1242, E:E, ExternalData!$E1242, F:F, ExternalData!$F1242, G:G, "&lt;="&amp;ExternalData!$G1242)</f>
        <v>15995</v>
      </c>
      <c r="K1242" s="27">
        <f>SUMIFS(I:I, D:D, ExternalData!$D1242, E:E, ExternalData!$E1242, F:F, ExternalData!$F1242, G:G, "&lt;="&amp;ExternalData!$G1242)</f>
        <v>188209</v>
      </c>
      <c r="L1242" s="26">
        <f>ExternalData!$J1242 + SUMIFS(H:H, D:D, ExternalData!$D1242, E:E, ExternalData!$E1242, F:F, ExternalData!$F1242-1, G:G, "&gt;"&amp;ExternalData!$G1242)</f>
        <v>27097</v>
      </c>
      <c r="M1242" s="28">
        <f>ExternalData!$K1242 + SUMIFS(I:I, D:D, ExternalData!$D1242, E:E, ExternalData!$E1242, F:F, ExternalData!$F1242-1, G:G, "&gt;"&amp;ExternalData!$G1242)</f>
        <v>311661</v>
      </c>
    </row>
    <row r="1243" spans="1:13" x14ac:dyDescent="0.25">
      <c r="A1243" s="29" t="s">
        <v>9</v>
      </c>
      <c r="B1243" s="30" t="s">
        <v>24</v>
      </c>
      <c r="C1243" s="30" t="s">
        <v>11</v>
      </c>
      <c r="D1243" s="30" t="s">
        <v>26</v>
      </c>
      <c r="E1243" s="30" t="s">
        <v>14</v>
      </c>
      <c r="F1243" s="30">
        <v>2021</v>
      </c>
      <c r="G1243" s="30">
        <v>9</v>
      </c>
      <c r="H1243" s="30">
        <v>2093</v>
      </c>
      <c r="I1243" s="31">
        <v>23359</v>
      </c>
      <c r="J1243" s="31">
        <f>SUMIFS(H:H, D:D, ExternalData!$D1243, E:E, ExternalData!$E1243, F:F, ExternalData!$F1243, G:G, "&lt;="&amp;ExternalData!$G1243)</f>
        <v>18088</v>
      </c>
      <c r="K1243" s="32">
        <f>SUMIFS(I:I, D:D, ExternalData!$D1243, E:E, ExternalData!$E1243, F:F, ExternalData!$F1243, G:G, "&lt;="&amp;ExternalData!$G1243)</f>
        <v>211568</v>
      </c>
      <c r="L1243" s="31">
        <f>ExternalData!$J1243 + SUMIFS(H:H, D:D, ExternalData!$D1243, E:E, ExternalData!$E1243, F:F, ExternalData!$F1243-1, G:G, "&gt;"&amp;ExternalData!$G1243)</f>
        <v>25998</v>
      </c>
      <c r="M1243" s="33">
        <f>ExternalData!$K1243 + SUMIFS(I:I, D:D, ExternalData!$D1243, E:E, ExternalData!$E1243, F:F, ExternalData!$F1243-1, G:G, "&gt;"&amp;ExternalData!$G1243)</f>
        <v>301903</v>
      </c>
    </row>
    <row r="1244" spans="1:13" x14ac:dyDescent="0.25">
      <c r="A1244" s="24" t="s">
        <v>9</v>
      </c>
      <c r="B1244" s="25" t="s">
        <v>24</v>
      </c>
      <c r="C1244" s="25" t="s">
        <v>11</v>
      </c>
      <c r="D1244" s="25" t="s">
        <v>26</v>
      </c>
      <c r="E1244" s="25" t="s">
        <v>14</v>
      </c>
      <c r="F1244" s="25">
        <v>2021</v>
      </c>
      <c r="G1244" s="25">
        <v>10</v>
      </c>
      <c r="H1244" s="25">
        <v>1883</v>
      </c>
      <c r="I1244" s="26">
        <v>21000</v>
      </c>
      <c r="J1244" s="26">
        <f>SUMIFS(H:H, D:D, ExternalData!$D1244, E:E, ExternalData!$E1244, F:F, ExternalData!$F1244, G:G, "&lt;="&amp;ExternalData!$G1244)</f>
        <v>19971</v>
      </c>
      <c r="K1244" s="27">
        <f>SUMIFS(I:I, D:D, ExternalData!$D1244, E:E, ExternalData!$E1244, F:F, ExternalData!$F1244, G:G, "&lt;="&amp;ExternalData!$G1244)</f>
        <v>232568</v>
      </c>
      <c r="L1244" s="26">
        <f>ExternalData!$J1244 + SUMIFS(H:H, D:D, ExternalData!$D1244, E:E, ExternalData!$E1244, F:F, ExternalData!$F1244-1, G:G, "&gt;"&amp;ExternalData!$G1244)</f>
        <v>24640</v>
      </c>
      <c r="M1244" s="28">
        <f>ExternalData!$K1244 + SUMIFS(I:I, D:D, ExternalData!$D1244, E:E, ExternalData!$E1244, F:F, ExternalData!$F1244-1, G:G, "&gt;"&amp;ExternalData!$G1244)</f>
        <v>285299</v>
      </c>
    </row>
    <row r="1245" spans="1:13" x14ac:dyDescent="0.25">
      <c r="A1245" s="29" t="s">
        <v>9</v>
      </c>
      <c r="B1245" s="30" t="s">
        <v>24</v>
      </c>
      <c r="C1245" s="30" t="s">
        <v>11</v>
      </c>
      <c r="D1245" s="30" t="s">
        <v>26</v>
      </c>
      <c r="E1245" s="30" t="s">
        <v>14</v>
      </c>
      <c r="F1245" s="30">
        <v>2021</v>
      </c>
      <c r="G1245" s="30">
        <v>11</v>
      </c>
      <c r="H1245" s="30">
        <v>2072</v>
      </c>
      <c r="I1245" s="31">
        <v>20237</v>
      </c>
      <c r="J1245" s="31">
        <f>SUMIFS(H:H, D:D, ExternalData!$D1245, E:E, ExternalData!$E1245, F:F, ExternalData!$F1245, G:G, "&lt;="&amp;ExternalData!$G1245)</f>
        <v>22043</v>
      </c>
      <c r="K1245" s="32">
        <f>SUMIFS(I:I, D:D, ExternalData!$D1245, E:E, ExternalData!$E1245, F:F, ExternalData!$F1245, G:G, "&lt;="&amp;ExternalData!$G1245)</f>
        <v>252805</v>
      </c>
      <c r="L1245" s="31">
        <f>ExternalData!$J1245 + SUMIFS(H:H, D:D, ExternalData!$D1245, E:E, ExternalData!$E1245, F:F, ExternalData!$F1245-1, G:G, "&gt;"&amp;ExternalData!$G1245)</f>
        <v>24430</v>
      </c>
      <c r="M1245" s="33">
        <f>ExternalData!$K1245 + SUMIFS(I:I, D:D, ExternalData!$D1245, E:E, ExternalData!$E1245, F:F, ExternalData!$F1245-1, G:G, "&gt;"&amp;ExternalData!$G1245)</f>
        <v>279538</v>
      </c>
    </row>
    <row r="1246" spans="1:13" x14ac:dyDescent="0.25">
      <c r="A1246" s="24" t="s">
        <v>9</v>
      </c>
      <c r="B1246" s="25" t="s">
        <v>24</v>
      </c>
      <c r="C1246" s="25" t="s">
        <v>11</v>
      </c>
      <c r="D1246" s="25" t="s">
        <v>26</v>
      </c>
      <c r="E1246" s="25" t="s">
        <v>14</v>
      </c>
      <c r="F1246" s="25">
        <v>2021</v>
      </c>
      <c r="G1246" s="25">
        <v>12</v>
      </c>
      <c r="H1246" s="25">
        <v>2429</v>
      </c>
      <c r="I1246" s="26">
        <v>28357</v>
      </c>
      <c r="J1246" s="26">
        <f>SUMIFS(H:H, D:D, ExternalData!$D1246, E:E, ExternalData!$E1246, F:F, ExternalData!$F1246, G:G, "&lt;="&amp;ExternalData!$G1246)</f>
        <v>24472</v>
      </c>
      <c r="K1246" s="27">
        <f>SUMIFS(I:I, D:D, ExternalData!$D1246, E:E, ExternalData!$E1246, F:F, ExternalData!$F1246, G:G, "&lt;="&amp;ExternalData!$G1246)</f>
        <v>281162</v>
      </c>
      <c r="L1246" s="26">
        <f>ExternalData!$J1246 + SUMIFS(H:H, D:D, ExternalData!$D1246, E:E, ExternalData!$E1246, F:F, ExternalData!$F1246-1, G:G, "&gt;"&amp;ExternalData!$G1246)</f>
        <v>24472</v>
      </c>
      <c r="M1246" s="28">
        <f>ExternalData!$K1246 + SUMIFS(I:I, D:D, ExternalData!$D1246, E:E, ExternalData!$E1246, F:F, ExternalData!$F1246-1, G:G, "&gt;"&amp;ExternalData!$G1246)</f>
        <v>281162</v>
      </c>
    </row>
    <row r="1247" spans="1:13" x14ac:dyDescent="0.25">
      <c r="A1247" s="29" t="s">
        <v>9</v>
      </c>
      <c r="B1247" s="30" t="s">
        <v>24</v>
      </c>
      <c r="C1247" s="30" t="s">
        <v>11</v>
      </c>
      <c r="D1247" s="30" t="s">
        <v>26</v>
      </c>
      <c r="E1247" s="30" t="s">
        <v>14</v>
      </c>
      <c r="F1247" s="30">
        <v>2022</v>
      </c>
      <c r="G1247" s="30">
        <v>1</v>
      </c>
      <c r="H1247" s="30">
        <v>1890</v>
      </c>
      <c r="I1247" s="31">
        <v>22176</v>
      </c>
      <c r="J1247" s="31">
        <f>SUMIFS(H:H, D:D, ExternalData!$D1247, E:E, ExternalData!$E1247, F:F, ExternalData!$F1247, G:G, "&lt;="&amp;ExternalData!$G1247)</f>
        <v>1890</v>
      </c>
      <c r="K1247" s="32">
        <f>SUMIFS(I:I, D:D, ExternalData!$D1247, E:E, ExternalData!$E1247, F:F, ExternalData!$F1247, G:G, "&lt;="&amp;ExternalData!$G1247)</f>
        <v>22176</v>
      </c>
      <c r="L1247" s="31">
        <f>ExternalData!$J1247 + SUMIFS(H:H, D:D, ExternalData!$D1247, E:E, ExternalData!$E1247, F:F, ExternalData!$F1247-1, G:G, "&gt;"&amp;ExternalData!$G1247)</f>
        <v>23891</v>
      </c>
      <c r="M1247" s="33">
        <f>ExternalData!$K1247 + SUMIFS(I:I, D:D, ExternalData!$D1247, E:E, ExternalData!$E1247, F:F, ExternalData!$F1247-1, G:G, "&gt;"&amp;ExternalData!$G1247)</f>
        <v>272181</v>
      </c>
    </row>
    <row r="1248" spans="1:13" x14ac:dyDescent="0.25">
      <c r="A1248" s="24" t="s">
        <v>9</v>
      </c>
      <c r="B1248" s="25" t="s">
        <v>24</v>
      </c>
      <c r="C1248" s="25" t="s">
        <v>11</v>
      </c>
      <c r="D1248" s="25" t="s">
        <v>26</v>
      </c>
      <c r="E1248" s="25" t="s">
        <v>14</v>
      </c>
      <c r="F1248" s="25">
        <v>2022</v>
      </c>
      <c r="G1248" s="25">
        <v>2</v>
      </c>
      <c r="H1248" s="25">
        <v>2030</v>
      </c>
      <c r="I1248" s="26">
        <v>23534</v>
      </c>
      <c r="J1248" s="26">
        <f>SUMIFS(H:H, D:D, ExternalData!$D1248, E:E, ExternalData!$E1248, F:F, ExternalData!$F1248, G:G, "&lt;="&amp;ExternalData!$G1248)</f>
        <v>3920</v>
      </c>
      <c r="K1248" s="27">
        <f>SUMIFS(I:I, D:D, ExternalData!$D1248, E:E, ExternalData!$E1248, F:F, ExternalData!$F1248, G:G, "&lt;="&amp;ExternalData!$G1248)</f>
        <v>45710</v>
      </c>
      <c r="L1248" s="26">
        <f>ExternalData!$J1248 + SUMIFS(H:H, D:D, ExternalData!$D1248, E:E, ExternalData!$E1248, F:F, ExternalData!$F1248-1, G:G, "&gt;"&amp;ExternalData!$G1248)</f>
        <v>24045</v>
      </c>
      <c r="M1248" s="28">
        <f>ExternalData!$K1248 + SUMIFS(I:I, D:D, ExternalData!$D1248, E:E, ExternalData!$E1248, F:F, ExternalData!$F1248-1, G:G, "&gt;"&amp;ExternalData!$G1248)</f>
        <v>272412</v>
      </c>
    </row>
    <row r="1249" spans="1:13" x14ac:dyDescent="0.25">
      <c r="A1249" s="29" t="s">
        <v>9</v>
      </c>
      <c r="B1249" s="30" t="s">
        <v>24</v>
      </c>
      <c r="C1249" s="30" t="s">
        <v>11</v>
      </c>
      <c r="D1249" s="30" t="s">
        <v>26</v>
      </c>
      <c r="E1249" s="30" t="s">
        <v>14</v>
      </c>
      <c r="F1249" s="30">
        <v>2022</v>
      </c>
      <c r="G1249" s="30">
        <v>3</v>
      </c>
      <c r="H1249" s="30">
        <v>2310</v>
      </c>
      <c r="I1249" s="31">
        <v>24689</v>
      </c>
      <c r="J1249" s="31">
        <f>SUMIFS(H:H, D:D, ExternalData!$D1249, E:E, ExternalData!$E1249, F:F, ExternalData!$F1249, G:G, "&lt;="&amp;ExternalData!$G1249)</f>
        <v>6230</v>
      </c>
      <c r="K1249" s="32">
        <f>SUMIFS(I:I, D:D, ExternalData!$D1249, E:E, ExternalData!$E1249, F:F, ExternalData!$F1249, G:G, "&lt;="&amp;ExternalData!$G1249)</f>
        <v>70399</v>
      </c>
      <c r="L1249" s="31">
        <f>ExternalData!$J1249 + SUMIFS(H:H, D:D, ExternalData!$D1249, E:E, ExternalData!$E1249, F:F, ExternalData!$F1249-1, G:G, "&gt;"&amp;ExternalData!$G1249)</f>
        <v>24178</v>
      </c>
      <c r="M1249" s="33">
        <f>ExternalData!$K1249 + SUMIFS(I:I, D:D, ExternalData!$D1249, E:E, ExternalData!$E1249, F:F, ExternalData!$F1249-1, G:G, "&gt;"&amp;ExternalData!$G1249)</f>
        <v>266595</v>
      </c>
    </row>
    <row r="1250" spans="1:13" x14ac:dyDescent="0.25">
      <c r="A1250" s="24" t="s">
        <v>9</v>
      </c>
      <c r="B1250" s="25" t="s">
        <v>24</v>
      </c>
      <c r="C1250" s="25" t="s">
        <v>11</v>
      </c>
      <c r="D1250" s="25" t="s">
        <v>26</v>
      </c>
      <c r="E1250" s="25" t="s">
        <v>14</v>
      </c>
      <c r="F1250" s="25">
        <v>2022</v>
      </c>
      <c r="G1250" s="25">
        <v>4</v>
      </c>
      <c r="H1250" s="25">
        <v>1890</v>
      </c>
      <c r="I1250" s="26">
        <v>20650</v>
      </c>
      <c r="J1250" s="26">
        <f>SUMIFS(H:H, D:D, ExternalData!$D1250, E:E, ExternalData!$E1250, F:F, ExternalData!$F1250, G:G, "&lt;="&amp;ExternalData!$G1250)</f>
        <v>8120</v>
      </c>
      <c r="K1250" s="27">
        <f>SUMIFS(I:I, D:D, ExternalData!$D1250, E:E, ExternalData!$E1250, F:F, ExternalData!$F1250, G:G, "&lt;="&amp;ExternalData!$G1250)</f>
        <v>91049</v>
      </c>
      <c r="L1250" s="26">
        <f>ExternalData!$J1250 + SUMIFS(H:H, D:D, ExternalData!$D1250, E:E, ExternalData!$E1250, F:F, ExternalData!$F1250-1, G:G, "&gt;"&amp;ExternalData!$G1250)</f>
        <v>24115</v>
      </c>
      <c r="M1250" s="28">
        <f>ExternalData!$K1250 + SUMIFS(I:I, D:D, ExternalData!$D1250, E:E, ExternalData!$E1250, F:F, ExternalData!$F1250-1, G:G, "&gt;"&amp;ExternalData!$G1250)</f>
        <v>265216</v>
      </c>
    </row>
    <row r="1251" spans="1:13" x14ac:dyDescent="0.25">
      <c r="A1251" s="29" t="s">
        <v>9</v>
      </c>
      <c r="B1251" s="30" t="s">
        <v>24</v>
      </c>
      <c r="C1251" s="30" t="s">
        <v>11</v>
      </c>
      <c r="D1251" s="30" t="s">
        <v>26</v>
      </c>
      <c r="E1251" s="30" t="s">
        <v>14</v>
      </c>
      <c r="F1251" s="30">
        <v>2022</v>
      </c>
      <c r="G1251" s="30">
        <v>5</v>
      </c>
      <c r="H1251" s="30">
        <v>2576</v>
      </c>
      <c r="I1251" s="31">
        <v>26509</v>
      </c>
      <c r="J1251" s="31">
        <f>SUMIFS(H:H, D:D, ExternalData!$D1251, E:E, ExternalData!$E1251, F:F, ExternalData!$F1251, G:G, "&lt;="&amp;ExternalData!$G1251)</f>
        <v>10696</v>
      </c>
      <c r="K1251" s="32">
        <f>SUMIFS(I:I, D:D, ExternalData!$D1251, E:E, ExternalData!$E1251, F:F, ExternalData!$F1251, G:G, "&lt;="&amp;ExternalData!$G1251)</f>
        <v>117558</v>
      </c>
      <c r="L1251" s="31">
        <f>ExternalData!$J1251 + SUMIFS(H:H, D:D, ExternalData!$D1251, E:E, ExternalData!$E1251, F:F, ExternalData!$F1251-1, G:G, "&gt;"&amp;ExternalData!$G1251)</f>
        <v>24738</v>
      </c>
      <c r="M1251" s="33">
        <f>ExternalData!$K1251 + SUMIFS(I:I, D:D, ExternalData!$D1251, E:E, ExternalData!$E1251, F:F, ExternalData!$F1251-1, G:G, "&gt;"&amp;ExternalData!$G1251)</f>
        <v>269864</v>
      </c>
    </row>
    <row r="1252" spans="1:13" x14ac:dyDescent="0.25">
      <c r="A1252" s="24" t="s">
        <v>9</v>
      </c>
      <c r="B1252" s="25" t="s">
        <v>24</v>
      </c>
      <c r="C1252" s="25" t="s">
        <v>11</v>
      </c>
      <c r="D1252" s="25" t="s">
        <v>26</v>
      </c>
      <c r="E1252" s="25" t="s">
        <v>14</v>
      </c>
      <c r="F1252" s="25">
        <v>2022</v>
      </c>
      <c r="G1252" s="25">
        <v>6</v>
      </c>
      <c r="H1252" s="25">
        <v>2912</v>
      </c>
      <c r="I1252" s="26">
        <v>30408</v>
      </c>
      <c r="J1252" s="26">
        <f>SUMIFS(H:H, D:D, ExternalData!$D1252, E:E, ExternalData!$E1252, F:F, ExternalData!$F1252, G:G, "&lt;="&amp;ExternalData!$G1252)</f>
        <v>13608</v>
      </c>
      <c r="K1252" s="27">
        <f>SUMIFS(I:I, D:D, ExternalData!$D1252, E:E, ExternalData!$E1252, F:F, ExternalData!$F1252, G:G, "&lt;="&amp;ExternalData!$G1252)</f>
        <v>147966</v>
      </c>
      <c r="L1252" s="26">
        <f>ExternalData!$J1252 + SUMIFS(H:H, D:D, ExternalData!$D1252, E:E, ExternalData!$E1252, F:F, ExternalData!$F1252-1, G:G, "&gt;"&amp;ExternalData!$G1252)</f>
        <v>25711</v>
      </c>
      <c r="M1252" s="28">
        <f>ExternalData!$K1252 + SUMIFS(I:I, D:D, ExternalData!$D1252, E:E, ExternalData!$E1252, F:F, ExternalData!$F1252-1, G:G, "&gt;"&amp;ExternalData!$G1252)</f>
        <v>279615</v>
      </c>
    </row>
    <row r="1253" spans="1:13" x14ac:dyDescent="0.25">
      <c r="A1253" s="29" t="s">
        <v>9</v>
      </c>
      <c r="B1253" s="30" t="s">
        <v>24</v>
      </c>
      <c r="C1253" s="30" t="s">
        <v>11</v>
      </c>
      <c r="D1253" s="30" t="s">
        <v>26</v>
      </c>
      <c r="E1253" s="30" t="s">
        <v>14</v>
      </c>
      <c r="F1253" s="30">
        <v>2022</v>
      </c>
      <c r="G1253" s="30">
        <v>7</v>
      </c>
      <c r="H1253" s="30">
        <v>2401</v>
      </c>
      <c r="I1253" s="31">
        <v>25746</v>
      </c>
      <c r="J1253" s="31">
        <f>SUMIFS(H:H, D:D, ExternalData!$D1253, E:E, ExternalData!$E1253, F:F, ExternalData!$F1253, G:G, "&lt;="&amp;ExternalData!$G1253)</f>
        <v>16009</v>
      </c>
      <c r="K1253" s="32">
        <f>SUMIFS(I:I, D:D, ExternalData!$D1253, E:E, ExternalData!$E1253, F:F, ExternalData!$F1253, G:G, "&lt;="&amp;ExternalData!$G1253)</f>
        <v>173712</v>
      </c>
      <c r="L1253" s="31">
        <f>ExternalData!$J1253 + SUMIFS(H:H, D:D, ExternalData!$D1253, E:E, ExternalData!$E1253, F:F, ExternalData!$F1253-1, G:G, "&gt;"&amp;ExternalData!$G1253)</f>
        <v>26215</v>
      </c>
      <c r="M1253" s="33">
        <f>ExternalData!$K1253 + SUMIFS(I:I, D:D, ExternalData!$D1253, E:E, ExternalData!$E1253, F:F, ExternalData!$F1253-1, G:G, "&gt;"&amp;ExternalData!$G1253)</f>
        <v>283976</v>
      </c>
    </row>
    <row r="1254" spans="1:13" x14ac:dyDescent="0.25">
      <c r="A1254" s="24" t="s">
        <v>9</v>
      </c>
      <c r="B1254" s="25" t="s">
        <v>24</v>
      </c>
      <c r="C1254" s="25" t="s">
        <v>11</v>
      </c>
      <c r="D1254" s="25" t="s">
        <v>26</v>
      </c>
      <c r="E1254" s="25" t="s">
        <v>14</v>
      </c>
      <c r="F1254" s="25">
        <v>2022</v>
      </c>
      <c r="G1254" s="25">
        <v>8</v>
      </c>
      <c r="H1254" s="25">
        <v>2093</v>
      </c>
      <c r="I1254" s="26">
        <v>21280</v>
      </c>
      <c r="J1254" s="26">
        <f>SUMIFS(H:H, D:D, ExternalData!$D1254, E:E, ExternalData!$E1254, F:F, ExternalData!$F1254, G:G, "&lt;="&amp;ExternalData!$G1254)</f>
        <v>18102</v>
      </c>
      <c r="K1254" s="27">
        <f>SUMIFS(I:I, D:D, ExternalData!$D1254, E:E, ExternalData!$E1254, F:F, ExternalData!$F1254, G:G, "&lt;="&amp;ExternalData!$G1254)</f>
        <v>194992</v>
      </c>
      <c r="L1254" s="26">
        <f>ExternalData!$J1254 + SUMIFS(H:H, D:D, ExternalData!$D1254, E:E, ExternalData!$E1254, F:F, ExternalData!$F1254-1, G:G, "&gt;"&amp;ExternalData!$G1254)</f>
        <v>26579</v>
      </c>
      <c r="M1254" s="28">
        <f>ExternalData!$K1254 + SUMIFS(I:I, D:D, ExternalData!$D1254, E:E, ExternalData!$E1254, F:F, ExternalData!$F1254-1, G:G, "&gt;"&amp;ExternalData!$G1254)</f>
        <v>287945</v>
      </c>
    </row>
    <row r="1255" spans="1:13" x14ac:dyDescent="0.25">
      <c r="A1255" s="29" t="s">
        <v>9</v>
      </c>
      <c r="B1255" s="30" t="s">
        <v>24</v>
      </c>
      <c r="C1255" s="30" t="s">
        <v>11</v>
      </c>
      <c r="D1255" s="30" t="s">
        <v>26</v>
      </c>
      <c r="E1255" s="30" t="s">
        <v>14</v>
      </c>
      <c r="F1255" s="30">
        <v>2022</v>
      </c>
      <c r="G1255" s="30">
        <v>9</v>
      </c>
      <c r="H1255" s="30">
        <v>2478</v>
      </c>
      <c r="I1255" s="31">
        <v>26810</v>
      </c>
      <c r="J1255" s="31">
        <f>SUMIFS(H:H, D:D, ExternalData!$D1255, E:E, ExternalData!$E1255, F:F, ExternalData!$F1255, G:G, "&lt;="&amp;ExternalData!$G1255)</f>
        <v>20580</v>
      </c>
      <c r="K1255" s="32">
        <f>SUMIFS(I:I, D:D, ExternalData!$D1255, E:E, ExternalData!$E1255, F:F, ExternalData!$F1255, G:G, "&lt;="&amp;ExternalData!$G1255)</f>
        <v>221802</v>
      </c>
      <c r="L1255" s="31">
        <f>ExternalData!$J1255 + SUMIFS(H:H, D:D, ExternalData!$D1255, E:E, ExternalData!$E1255, F:F, ExternalData!$F1255-1, G:G, "&gt;"&amp;ExternalData!$G1255)</f>
        <v>26964</v>
      </c>
      <c r="M1255" s="33">
        <f>ExternalData!$K1255 + SUMIFS(I:I, D:D, ExternalData!$D1255, E:E, ExternalData!$E1255, F:F, ExternalData!$F1255-1, G:G, "&gt;"&amp;ExternalData!$G1255)</f>
        <v>291396</v>
      </c>
    </row>
    <row r="1256" spans="1:13" x14ac:dyDescent="0.25">
      <c r="A1256" s="24" t="s">
        <v>9</v>
      </c>
      <c r="B1256" s="25" t="s">
        <v>24</v>
      </c>
      <c r="C1256" s="25" t="s">
        <v>11</v>
      </c>
      <c r="D1256" s="25" t="s">
        <v>26</v>
      </c>
      <c r="E1256" s="25" t="s">
        <v>14</v>
      </c>
      <c r="F1256" s="25">
        <v>2022</v>
      </c>
      <c r="G1256" s="25">
        <v>10</v>
      </c>
      <c r="H1256" s="25">
        <v>4473</v>
      </c>
      <c r="I1256" s="26">
        <v>45199</v>
      </c>
      <c r="J1256" s="26">
        <f>SUMIFS(H:H, D:D, ExternalData!$D1256, E:E, ExternalData!$E1256, F:F, ExternalData!$F1256, G:G, "&lt;="&amp;ExternalData!$G1256)</f>
        <v>25053</v>
      </c>
      <c r="K1256" s="27">
        <f>SUMIFS(I:I, D:D, ExternalData!$D1256, E:E, ExternalData!$E1256, F:F, ExternalData!$F1256, G:G, "&lt;="&amp;ExternalData!$G1256)</f>
        <v>267001</v>
      </c>
      <c r="L1256" s="26">
        <f>ExternalData!$J1256 + SUMIFS(H:H, D:D, ExternalData!$D1256, E:E, ExternalData!$E1256, F:F, ExternalData!$F1256-1, G:G, "&gt;"&amp;ExternalData!$G1256)</f>
        <v>29554</v>
      </c>
      <c r="M1256" s="28">
        <f>ExternalData!$K1256 + SUMIFS(I:I, D:D, ExternalData!$D1256, E:E, ExternalData!$E1256, F:F, ExternalData!$F1256-1, G:G, "&gt;"&amp;ExternalData!$G1256)</f>
        <v>315595</v>
      </c>
    </row>
    <row r="1257" spans="1:13" x14ac:dyDescent="0.25">
      <c r="A1257" s="29" t="s">
        <v>9</v>
      </c>
      <c r="B1257" s="30" t="s">
        <v>24</v>
      </c>
      <c r="C1257" s="30" t="s">
        <v>11</v>
      </c>
      <c r="D1257" s="30" t="s">
        <v>26</v>
      </c>
      <c r="E1257" s="30" t="s">
        <v>14</v>
      </c>
      <c r="F1257" s="30">
        <v>2022</v>
      </c>
      <c r="G1257" s="30">
        <v>11</v>
      </c>
      <c r="H1257" s="30">
        <v>2905</v>
      </c>
      <c r="I1257" s="31">
        <v>30205</v>
      </c>
      <c r="J1257" s="31">
        <f>SUMIFS(H:H, D:D, ExternalData!$D1257, E:E, ExternalData!$E1257, F:F, ExternalData!$F1257, G:G, "&lt;="&amp;ExternalData!$G1257)</f>
        <v>27958</v>
      </c>
      <c r="K1257" s="32">
        <f>SUMIFS(I:I, D:D, ExternalData!$D1257, E:E, ExternalData!$E1257, F:F, ExternalData!$F1257, G:G, "&lt;="&amp;ExternalData!$G1257)</f>
        <v>297206</v>
      </c>
      <c r="L1257" s="31">
        <f>ExternalData!$J1257 + SUMIFS(H:H, D:D, ExternalData!$D1257, E:E, ExternalData!$E1257, F:F, ExternalData!$F1257-1, G:G, "&gt;"&amp;ExternalData!$G1257)</f>
        <v>30387</v>
      </c>
      <c r="M1257" s="33">
        <f>ExternalData!$K1257 + SUMIFS(I:I, D:D, ExternalData!$D1257, E:E, ExternalData!$E1257, F:F, ExternalData!$F1257-1, G:G, "&gt;"&amp;ExternalData!$G1257)</f>
        <v>325563</v>
      </c>
    </row>
    <row r="1258" spans="1:13" x14ac:dyDescent="0.25">
      <c r="A1258" s="24" t="s">
        <v>9</v>
      </c>
      <c r="B1258" s="25" t="s">
        <v>24</v>
      </c>
      <c r="C1258" s="25" t="s">
        <v>11</v>
      </c>
      <c r="D1258" s="25" t="s">
        <v>26</v>
      </c>
      <c r="E1258" s="25" t="s">
        <v>14</v>
      </c>
      <c r="F1258" s="25">
        <v>2022</v>
      </c>
      <c r="G1258" s="25">
        <v>12</v>
      </c>
      <c r="H1258" s="25">
        <v>3164</v>
      </c>
      <c r="I1258" s="26">
        <v>32333</v>
      </c>
      <c r="J1258" s="26">
        <f>SUMIFS(H:H, D:D, ExternalData!$D1258, E:E, ExternalData!$E1258, F:F, ExternalData!$F1258, G:G, "&lt;="&amp;ExternalData!$G1258)</f>
        <v>31122</v>
      </c>
      <c r="K1258" s="27">
        <f>SUMIFS(I:I, D:D, ExternalData!$D1258, E:E, ExternalData!$E1258, F:F, ExternalData!$F1258, G:G, "&lt;="&amp;ExternalData!$G1258)</f>
        <v>329539</v>
      </c>
      <c r="L1258" s="26">
        <f>ExternalData!$J1258 + SUMIFS(H:H, D:D, ExternalData!$D1258, E:E, ExternalData!$E1258, F:F, ExternalData!$F1258-1, G:G, "&gt;"&amp;ExternalData!$G1258)</f>
        <v>31122</v>
      </c>
      <c r="M1258" s="28">
        <f>ExternalData!$K1258 + SUMIFS(I:I, D:D, ExternalData!$D1258, E:E, ExternalData!$E1258, F:F, ExternalData!$F1258-1, G:G, "&gt;"&amp;ExternalData!$G1258)</f>
        <v>329539</v>
      </c>
    </row>
    <row r="1259" spans="1:13" x14ac:dyDescent="0.25">
      <c r="A1259" s="29" t="s">
        <v>9</v>
      </c>
      <c r="B1259" s="30" t="s">
        <v>24</v>
      </c>
      <c r="C1259" s="30" t="s">
        <v>11</v>
      </c>
      <c r="D1259" s="30" t="s">
        <v>26</v>
      </c>
      <c r="E1259" s="30" t="s">
        <v>14</v>
      </c>
      <c r="F1259" s="30">
        <v>2023</v>
      </c>
      <c r="G1259" s="30">
        <v>1</v>
      </c>
      <c r="H1259" s="30">
        <v>2814</v>
      </c>
      <c r="I1259" s="31">
        <v>28399</v>
      </c>
      <c r="J1259" s="31">
        <f>SUMIFS(H:H, D:D, ExternalData!$D1259, E:E, ExternalData!$E1259, F:F, ExternalData!$F1259, G:G, "&lt;="&amp;ExternalData!$G1259)</f>
        <v>2814</v>
      </c>
      <c r="K1259" s="32">
        <f>SUMIFS(I:I, D:D, ExternalData!$D1259, E:E, ExternalData!$E1259, F:F, ExternalData!$F1259, G:G, "&lt;="&amp;ExternalData!$G1259)</f>
        <v>28399</v>
      </c>
      <c r="L1259" s="31">
        <f>ExternalData!$J1259 + SUMIFS(H:H, D:D, ExternalData!$D1259, E:E, ExternalData!$E1259, F:F, ExternalData!$F1259-1, G:G, "&gt;"&amp;ExternalData!$G1259)</f>
        <v>32046</v>
      </c>
      <c r="M1259" s="33">
        <f>ExternalData!$K1259 + SUMIFS(I:I, D:D, ExternalData!$D1259, E:E, ExternalData!$E1259, F:F, ExternalData!$F1259-1, G:G, "&gt;"&amp;ExternalData!$G1259)</f>
        <v>335762</v>
      </c>
    </row>
    <row r="1260" spans="1:13" x14ac:dyDescent="0.25">
      <c r="A1260" s="24" t="s">
        <v>9</v>
      </c>
      <c r="B1260" s="25" t="s">
        <v>24</v>
      </c>
      <c r="C1260" s="25" t="s">
        <v>11</v>
      </c>
      <c r="D1260" s="25" t="s">
        <v>26</v>
      </c>
      <c r="E1260" s="25" t="s">
        <v>14</v>
      </c>
      <c r="F1260" s="25">
        <v>2023</v>
      </c>
      <c r="G1260" s="25">
        <v>2</v>
      </c>
      <c r="H1260" s="25">
        <v>2821</v>
      </c>
      <c r="I1260" s="26">
        <v>29946</v>
      </c>
      <c r="J1260" s="26">
        <f>SUMIFS(H:H, D:D, ExternalData!$D1260, E:E, ExternalData!$E1260, F:F, ExternalData!$F1260, G:G, "&lt;="&amp;ExternalData!$G1260)</f>
        <v>5635</v>
      </c>
      <c r="K1260" s="27">
        <f>SUMIFS(I:I, D:D, ExternalData!$D1260, E:E, ExternalData!$E1260, F:F, ExternalData!$F1260, G:G, "&lt;="&amp;ExternalData!$G1260)</f>
        <v>58345</v>
      </c>
      <c r="L1260" s="26">
        <f>ExternalData!$J1260 + SUMIFS(H:H, D:D, ExternalData!$D1260, E:E, ExternalData!$E1260, F:F, ExternalData!$F1260-1, G:G, "&gt;"&amp;ExternalData!$G1260)</f>
        <v>32837</v>
      </c>
      <c r="M1260" s="28">
        <f>ExternalData!$K1260 + SUMIFS(I:I, D:D, ExternalData!$D1260, E:E, ExternalData!$E1260, F:F, ExternalData!$F1260-1, G:G, "&gt;"&amp;ExternalData!$G1260)</f>
        <v>342174</v>
      </c>
    </row>
    <row r="1261" spans="1:13" x14ac:dyDescent="0.25">
      <c r="A1261" s="29" t="s">
        <v>9</v>
      </c>
      <c r="B1261" s="30" t="s">
        <v>24</v>
      </c>
      <c r="C1261" s="30" t="s">
        <v>11</v>
      </c>
      <c r="D1261" s="30" t="s">
        <v>26</v>
      </c>
      <c r="E1261" s="30" t="s">
        <v>14</v>
      </c>
      <c r="F1261" s="30">
        <v>2023</v>
      </c>
      <c r="G1261" s="30">
        <v>3</v>
      </c>
      <c r="H1261" s="30">
        <v>2723</v>
      </c>
      <c r="I1261" s="31">
        <v>28854</v>
      </c>
      <c r="J1261" s="31">
        <f>SUMIFS(H:H, D:D, ExternalData!$D1261, E:E, ExternalData!$E1261, F:F, ExternalData!$F1261, G:G, "&lt;="&amp;ExternalData!$G1261)</f>
        <v>8358</v>
      </c>
      <c r="K1261" s="32">
        <f>SUMIFS(I:I, D:D, ExternalData!$D1261, E:E, ExternalData!$E1261, F:F, ExternalData!$F1261, G:G, "&lt;="&amp;ExternalData!$G1261)</f>
        <v>87199</v>
      </c>
      <c r="L1261" s="31">
        <f>ExternalData!$J1261 + SUMIFS(H:H, D:D, ExternalData!$D1261, E:E, ExternalData!$E1261, F:F, ExternalData!$F1261-1, G:G, "&gt;"&amp;ExternalData!$G1261)</f>
        <v>33250</v>
      </c>
      <c r="M1261" s="33">
        <f>ExternalData!$K1261 + SUMIFS(I:I, D:D, ExternalData!$D1261, E:E, ExternalData!$E1261, F:F, ExternalData!$F1261-1, G:G, "&gt;"&amp;ExternalData!$G1261)</f>
        <v>346339</v>
      </c>
    </row>
    <row r="1262" spans="1:13" x14ac:dyDescent="0.25">
      <c r="A1262" s="24" t="s">
        <v>9</v>
      </c>
      <c r="B1262" s="25" t="s">
        <v>24</v>
      </c>
      <c r="C1262" s="25" t="s">
        <v>11</v>
      </c>
      <c r="D1262" s="25" t="s">
        <v>26</v>
      </c>
      <c r="E1262" s="25" t="s">
        <v>15</v>
      </c>
      <c r="F1262" s="25">
        <v>2018</v>
      </c>
      <c r="G1262" s="25">
        <v>1</v>
      </c>
      <c r="H1262" s="25">
        <v>413</v>
      </c>
      <c r="I1262" s="26">
        <v>4130</v>
      </c>
      <c r="J1262" s="26">
        <f>SUMIFS(H:H, D:D, ExternalData!$D1262, E:E, ExternalData!$E1262, F:F, ExternalData!$F1262, G:G, "&lt;="&amp;ExternalData!$G1262)</f>
        <v>413</v>
      </c>
      <c r="K1262" s="27">
        <f>SUMIFS(I:I, D:D, ExternalData!$D1262, E:E, ExternalData!$E1262, F:F, ExternalData!$F1262, G:G, "&lt;="&amp;ExternalData!$G1262)</f>
        <v>4130</v>
      </c>
      <c r="L1262" s="26">
        <f>ExternalData!$J1262 + SUMIFS(H:H, D:D, ExternalData!$D1262, E:E, ExternalData!$E1262, F:F, ExternalData!$F1262-1, G:G, "&gt;"&amp;ExternalData!$G1262)</f>
        <v>413</v>
      </c>
      <c r="M1262" s="28">
        <f>ExternalData!$K1262 + SUMIFS(I:I, D:D, ExternalData!$D1262, E:E, ExternalData!$E1262, F:F, ExternalData!$F1262-1, G:G, "&gt;"&amp;ExternalData!$G1262)</f>
        <v>4130</v>
      </c>
    </row>
    <row r="1263" spans="1:13" x14ac:dyDescent="0.25">
      <c r="A1263" s="29" t="s">
        <v>9</v>
      </c>
      <c r="B1263" s="30" t="s">
        <v>24</v>
      </c>
      <c r="C1263" s="30" t="s">
        <v>11</v>
      </c>
      <c r="D1263" s="30" t="s">
        <v>26</v>
      </c>
      <c r="E1263" s="30" t="s">
        <v>15</v>
      </c>
      <c r="F1263" s="30">
        <v>2018</v>
      </c>
      <c r="G1263" s="30">
        <v>2</v>
      </c>
      <c r="H1263" s="30">
        <v>476</v>
      </c>
      <c r="I1263" s="31">
        <v>4725</v>
      </c>
      <c r="J1263" s="31">
        <f>SUMIFS(H:H, D:D, ExternalData!$D1263, E:E, ExternalData!$E1263, F:F, ExternalData!$F1263, G:G, "&lt;="&amp;ExternalData!$G1263)</f>
        <v>889</v>
      </c>
      <c r="K1263" s="32">
        <f>SUMIFS(I:I, D:D, ExternalData!$D1263, E:E, ExternalData!$E1263, F:F, ExternalData!$F1263, G:G, "&lt;="&amp;ExternalData!$G1263)</f>
        <v>8855</v>
      </c>
      <c r="L1263" s="31">
        <f>ExternalData!$J1263 + SUMIFS(H:H, D:D, ExternalData!$D1263, E:E, ExternalData!$E1263, F:F, ExternalData!$F1263-1, G:G, "&gt;"&amp;ExternalData!$G1263)</f>
        <v>889</v>
      </c>
      <c r="M1263" s="33">
        <f>ExternalData!$K1263 + SUMIFS(I:I, D:D, ExternalData!$D1263, E:E, ExternalData!$E1263, F:F, ExternalData!$F1263-1, G:G, "&gt;"&amp;ExternalData!$G1263)</f>
        <v>8855</v>
      </c>
    </row>
    <row r="1264" spans="1:13" x14ac:dyDescent="0.25">
      <c r="A1264" s="24" t="s">
        <v>9</v>
      </c>
      <c r="B1264" s="25" t="s">
        <v>24</v>
      </c>
      <c r="C1264" s="25" t="s">
        <v>11</v>
      </c>
      <c r="D1264" s="25" t="s">
        <v>26</v>
      </c>
      <c r="E1264" s="25" t="s">
        <v>15</v>
      </c>
      <c r="F1264" s="25">
        <v>2018</v>
      </c>
      <c r="G1264" s="25">
        <v>3</v>
      </c>
      <c r="H1264" s="25">
        <v>546</v>
      </c>
      <c r="I1264" s="26">
        <v>5439</v>
      </c>
      <c r="J1264" s="26">
        <f>SUMIFS(H:H, D:D, ExternalData!$D1264, E:E, ExternalData!$E1264, F:F, ExternalData!$F1264, G:G, "&lt;="&amp;ExternalData!$G1264)</f>
        <v>1435</v>
      </c>
      <c r="K1264" s="27">
        <f>SUMIFS(I:I, D:D, ExternalData!$D1264, E:E, ExternalData!$E1264, F:F, ExternalData!$F1264, G:G, "&lt;="&amp;ExternalData!$G1264)</f>
        <v>14294</v>
      </c>
      <c r="L1264" s="26">
        <f>ExternalData!$J1264 + SUMIFS(H:H, D:D, ExternalData!$D1264, E:E, ExternalData!$E1264, F:F, ExternalData!$F1264-1, G:G, "&gt;"&amp;ExternalData!$G1264)</f>
        <v>1435</v>
      </c>
      <c r="M1264" s="28">
        <f>ExternalData!$K1264 + SUMIFS(I:I, D:D, ExternalData!$D1264, E:E, ExternalData!$E1264, F:F, ExternalData!$F1264-1, G:G, "&gt;"&amp;ExternalData!$G1264)</f>
        <v>14294</v>
      </c>
    </row>
    <row r="1265" spans="1:13" x14ac:dyDescent="0.25">
      <c r="A1265" s="29" t="s">
        <v>9</v>
      </c>
      <c r="B1265" s="30" t="s">
        <v>24</v>
      </c>
      <c r="C1265" s="30" t="s">
        <v>11</v>
      </c>
      <c r="D1265" s="30" t="s">
        <v>26</v>
      </c>
      <c r="E1265" s="30" t="s">
        <v>15</v>
      </c>
      <c r="F1265" s="30">
        <v>2018</v>
      </c>
      <c r="G1265" s="30">
        <v>4</v>
      </c>
      <c r="H1265" s="30">
        <v>567</v>
      </c>
      <c r="I1265" s="31">
        <v>5593</v>
      </c>
      <c r="J1265" s="31">
        <f>SUMIFS(H:H, D:D, ExternalData!$D1265, E:E, ExternalData!$E1265, F:F, ExternalData!$F1265, G:G, "&lt;="&amp;ExternalData!$G1265)</f>
        <v>2002</v>
      </c>
      <c r="K1265" s="32">
        <f>SUMIFS(I:I, D:D, ExternalData!$D1265, E:E, ExternalData!$E1265, F:F, ExternalData!$F1265, G:G, "&lt;="&amp;ExternalData!$G1265)</f>
        <v>19887</v>
      </c>
      <c r="L1265" s="31">
        <f>ExternalData!$J1265 + SUMIFS(H:H, D:D, ExternalData!$D1265, E:E, ExternalData!$E1265, F:F, ExternalData!$F1265-1, G:G, "&gt;"&amp;ExternalData!$G1265)</f>
        <v>2002</v>
      </c>
      <c r="M1265" s="33">
        <f>ExternalData!$K1265 + SUMIFS(I:I, D:D, ExternalData!$D1265, E:E, ExternalData!$E1265, F:F, ExternalData!$F1265-1, G:G, "&gt;"&amp;ExternalData!$G1265)</f>
        <v>19887</v>
      </c>
    </row>
    <row r="1266" spans="1:13" x14ac:dyDescent="0.25">
      <c r="A1266" s="24" t="s">
        <v>9</v>
      </c>
      <c r="B1266" s="25" t="s">
        <v>24</v>
      </c>
      <c r="C1266" s="25" t="s">
        <v>11</v>
      </c>
      <c r="D1266" s="25" t="s">
        <v>26</v>
      </c>
      <c r="E1266" s="25" t="s">
        <v>15</v>
      </c>
      <c r="F1266" s="25">
        <v>2018</v>
      </c>
      <c r="G1266" s="25">
        <v>5</v>
      </c>
      <c r="H1266" s="25">
        <v>602</v>
      </c>
      <c r="I1266" s="26">
        <v>5999</v>
      </c>
      <c r="J1266" s="26">
        <f>SUMIFS(H:H, D:D, ExternalData!$D1266, E:E, ExternalData!$E1266, F:F, ExternalData!$F1266, G:G, "&lt;="&amp;ExternalData!$G1266)</f>
        <v>2604</v>
      </c>
      <c r="K1266" s="27">
        <f>SUMIFS(I:I, D:D, ExternalData!$D1266, E:E, ExternalData!$E1266, F:F, ExternalData!$F1266, G:G, "&lt;="&amp;ExternalData!$G1266)</f>
        <v>25886</v>
      </c>
      <c r="L1266" s="26">
        <f>ExternalData!$J1266 + SUMIFS(H:H, D:D, ExternalData!$D1266, E:E, ExternalData!$E1266, F:F, ExternalData!$F1266-1, G:G, "&gt;"&amp;ExternalData!$G1266)</f>
        <v>2604</v>
      </c>
      <c r="M1266" s="28">
        <f>ExternalData!$K1266 + SUMIFS(I:I, D:D, ExternalData!$D1266, E:E, ExternalData!$E1266, F:F, ExternalData!$F1266-1, G:G, "&gt;"&amp;ExternalData!$G1266)</f>
        <v>25886</v>
      </c>
    </row>
    <row r="1267" spans="1:13" x14ac:dyDescent="0.25">
      <c r="A1267" s="29" t="s">
        <v>9</v>
      </c>
      <c r="B1267" s="30" t="s">
        <v>24</v>
      </c>
      <c r="C1267" s="30" t="s">
        <v>11</v>
      </c>
      <c r="D1267" s="30" t="s">
        <v>26</v>
      </c>
      <c r="E1267" s="30" t="s">
        <v>15</v>
      </c>
      <c r="F1267" s="30">
        <v>2018</v>
      </c>
      <c r="G1267" s="30">
        <v>6</v>
      </c>
      <c r="H1267" s="30">
        <v>798</v>
      </c>
      <c r="I1267" s="31">
        <v>7938</v>
      </c>
      <c r="J1267" s="31">
        <f>SUMIFS(H:H, D:D, ExternalData!$D1267, E:E, ExternalData!$E1267, F:F, ExternalData!$F1267, G:G, "&lt;="&amp;ExternalData!$G1267)</f>
        <v>3402</v>
      </c>
      <c r="K1267" s="32">
        <f>SUMIFS(I:I, D:D, ExternalData!$D1267, E:E, ExternalData!$E1267, F:F, ExternalData!$F1267, G:G, "&lt;="&amp;ExternalData!$G1267)</f>
        <v>33824</v>
      </c>
      <c r="L1267" s="31">
        <f>ExternalData!$J1267 + SUMIFS(H:H, D:D, ExternalData!$D1267, E:E, ExternalData!$E1267, F:F, ExternalData!$F1267-1, G:G, "&gt;"&amp;ExternalData!$G1267)</f>
        <v>3402</v>
      </c>
      <c r="M1267" s="33">
        <f>ExternalData!$K1267 + SUMIFS(I:I, D:D, ExternalData!$D1267, E:E, ExternalData!$E1267, F:F, ExternalData!$F1267-1, G:G, "&gt;"&amp;ExternalData!$G1267)</f>
        <v>33824</v>
      </c>
    </row>
    <row r="1268" spans="1:13" x14ac:dyDescent="0.25">
      <c r="A1268" s="24" t="s">
        <v>9</v>
      </c>
      <c r="B1268" s="25" t="s">
        <v>24</v>
      </c>
      <c r="C1268" s="25" t="s">
        <v>11</v>
      </c>
      <c r="D1268" s="25" t="s">
        <v>26</v>
      </c>
      <c r="E1268" s="25" t="s">
        <v>15</v>
      </c>
      <c r="F1268" s="25">
        <v>2018</v>
      </c>
      <c r="G1268" s="25">
        <v>7</v>
      </c>
      <c r="H1268" s="25">
        <v>2261</v>
      </c>
      <c r="I1268" s="26">
        <v>21791</v>
      </c>
      <c r="J1268" s="26">
        <f>SUMIFS(H:H, D:D, ExternalData!$D1268, E:E, ExternalData!$E1268, F:F, ExternalData!$F1268, G:G, "&lt;="&amp;ExternalData!$G1268)</f>
        <v>5663</v>
      </c>
      <c r="K1268" s="27">
        <f>SUMIFS(I:I, D:D, ExternalData!$D1268, E:E, ExternalData!$E1268, F:F, ExternalData!$F1268, G:G, "&lt;="&amp;ExternalData!$G1268)</f>
        <v>55615</v>
      </c>
      <c r="L1268" s="26">
        <f>ExternalData!$J1268 + SUMIFS(H:H, D:D, ExternalData!$D1268, E:E, ExternalData!$E1268, F:F, ExternalData!$F1268-1, G:G, "&gt;"&amp;ExternalData!$G1268)</f>
        <v>5663</v>
      </c>
      <c r="M1268" s="28">
        <f>ExternalData!$K1268 + SUMIFS(I:I, D:D, ExternalData!$D1268, E:E, ExternalData!$E1268, F:F, ExternalData!$F1268-1, G:G, "&gt;"&amp;ExternalData!$G1268)</f>
        <v>55615</v>
      </c>
    </row>
    <row r="1269" spans="1:13" x14ac:dyDescent="0.25">
      <c r="A1269" s="29" t="s">
        <v>9</v>
      </c>
      <c r="B1269" s="30" t="s">
        <v>24</v>
      </c>
      <c r="C1269" s="30" t="s">
        <v>11</v>
      </c>
      <c r="D1269" s="30" t="s">
        <v>26</v>
      </c>
      <c r="E1269" s="30" t="s">
        <v>15</v>
      </c>
      <c r="F1269" s="30">
        <v>2018</v>
      </c>
      <c r="G1269" s="30">
        <v>8</v>
      </c>
      <c r="H1269" s="30">
        <v>1785</v>
      </c>
      <c r="I1269" s="31">
        <v>17178</v>
      </c>
      <c r="J1269" s="31">
        <f>SUMIFS(H:H, D:D, ExternalData!$D1269, E:E, ExternalData!$E1269, F:F, ExternalData!$F1269, G:G, "&lt;="&amp;ExternalData!$G1269)</f>
        <v>7448</v>
      </c>
      <c r="K1269" s="32">
        <f>SUMIFS(I:I, D:D, ExternalData!$D1269, E:E, ExternalData!$E1269, F:F, ExternalData!$F1269, G:G, "&lt;="&amp;ExternalData!$G1269)</f>
        <v>72793</v>
      </c>
      <c r="L1269" s="31">
        <f>ExternalData!$J1269 + SUMIFS(H:H, D:D, ExternalData!$D1269, E:E, ExternalData!$E1269, F:F, ExternalData!$F1269-1, G:G, "&gt;"&amp;ExternalData!$G1269)</f>
        <v>7448</v>
      </c>
      <c r="M1269" s="33">
        <f>ExternalData!$K1269 + SUMIFS(I:I, D:D, ExternalData!$D1269, E:E, ExternalData!$E1269, F:F, ExternalData!$F1269-1, G:G, "&gt;"&amp;ExternalData!$G1269)</f>
        <v>72793</v>
      </c>
    </row>
    <row r="1270" spans="1:13" x14ac:dyDescent="0.25">
      <c r="A1270" s="24" t="s">
        <v>9</v>
      </c>
      <c r="B1270" s="25" t="s">
        <v>24</v>
      </c>
      <c r="C1270" s="25" t="s">
        <v>11</v>
      </c>
      <c r="D1270" s="25" t="s">
        <v>26</v>
      </c>
      <c r="E1270" s="25" t="s">
        <v>15</v>
      </c>
      <c r="F1270" s="25">
        <v>2018</v>
      </c>
      <c r="G1270" s="25">
        <v>9</v>
      </c>
      <c r="H1270" s="25">
        <v>1071</v>
      </c>
      <c r="I1270" s="26">
        <v>10353</v>
      </c>
      <c r="J1270" s="26">
        <f>SUMIFS(H:H, D:D, ExternalData!$D1270, E:E, ExternalData!$E1270, F:F, ExternalData!$F1270, G:G, "&lt;="&amp;ExternalData!$G1270)</f>
        <v>8519</v>
      </c>
      <c r="K1270" s="27">
        <f>SUMIFS(I:I, D:D, ExternalData!$D1270, E:E, ExternalData!$E1270, F:F, ExternalData!$F1270, G:G, "&lt;="&amp;ExternalData!$G1270)</f>
        <v>83146</v>
      </c>
      <c r="L1270" s="26">
        <f>ExternalData!$J1270 + SUMIFS(H:H, D:D, ExternalData!$D1270, E:E, ExternalData!$E1270, F:F, ExternalData!$F1270-1, G:G, "&gt;"&amp;ExternalData!$G1270)</f>
        <v>8519</v>
      </c>
      <c r="M1270" s="28">
        <f>ExternalData!$K1270 + SUMIFS(I:I, D:D, ExternalData!$D1270, E:E, ExternalData!$E1270, F:F, ExternalData!$F1270-1, G:G, "&gt;"&amp;ExternalData!$G1270)</f>
        <v>83146</v>
      </c>
    </row>
    <row r="1271" spans="1:13" x14ac:dyDescent="0.25">
      <c r="A1271" s="29" t="s">
        <v>9</v>
      </c>
      <c r="B1271" s="30" t="s">
        <v>24</v>
      </c>
      <c r="C1271" s="30" t="s">
        <v>11</v>
      </c>
      <c r="D1271" s="30" t="s">
        <v>26</v>
      </c>
      <c r="E1271" s="30" t="s">
        <v>15</v>
      </c>
      <c r="F1271" s="30">
        <v>2018</v>
      </c>
      <c r="G1271" s="30">
        <v>10</v>
      </c>
      <c r="H1271" s="30">
        <v>931</v>
      </c>
      <c r="I1271" s="31">
        <v>9163</v>
      </c>
      <c r="J1271" s="31">
        <f>SUMIFS(H:H, D:D, ExternalData!$D1271, E:E, ExternalData!$E1271, F:F, ExternalData!$F1271, G:G, "&lt;="&amp;ExternalData!$G1271)</f>
        <v>9450</v>
      </c>
      <c r="K1271" s="32">
        <f>SUMIFS(I:I, D:D, ExternalData!$D1271, E:E, ExternalData!$E1271, F:F, ExternalData!$F1271, G:G, "&lt;="&amp;ExternalData!$G1271)</f>
        <v>92309</v>
      </c>
      <c r="L1271" s="31">
        <f>ExternalData!$J1271 + SUMIFS(H:H, D:D, ExternalData!$D1271, E:E, ExternalData!$E1271, F:F, ExternalData!$F1271-1, G:G, "&gt;"&amp;ExternalData!$G1271)</f>
        <v>9450</v>
      </c>
      <c r="M1271" s="33">
        <f>ExternalData!$K1271 + SUMIFS(I:I, D:D, ExternalData!$D1271, E:E, ExternalData!$E1271, F:F, ExternalData!$F1271-1, G:G, "&gt;"&amp;ExternalData!$G1271)</f>
        <v>92309</v>
      </c>
    </row>
    <row r="1272" spans="1:13" x14ac:dyDescent="0.25">
      <c r="A1272" s="24" t="s">
        <v>9</v>
      </c>
      <c r="B1272" s="25" t="s">
        <v>24</v>
      </c>
      <c r="C1272" s="25" t="s">
        <v>11</v>
      </c>
      <c r="D1272" s="25" t="s">
        <v>26</v>
      </c>
      <c r="E1272" s="25" t="s">
        <v>15</v>
      </c>
      <c r="F1272" s="25">
        <v>2018</v>
      </c>
      <c r="G1272" s="25">
        <v>11</v>
      </c>
      <c r="H1272" s="25">
        <v>1603</v>
      </c>
      <c r="I1272" s="26">
        <v>15344</v>
      </c>
      <c r="J1272" s="26">
        <f>SUMIFS(H:H, D:D, ExternalData!$D1272, E:E, ExternalData!$E1272, F:F, ExternalData!$F1272, G:G, "&lt;="&amp;ExternalData!$G1272)</f>
        <v>11053</v>
      </c>
      <c r="K1272" s="27">
        <f>SUMIFS(I:I, D:D, ExternalData!$D1272, E:E, ExternalData!$E1272, F:F, ExternalData!$F1272, G:G, "&lt;="&amp;ExternalData!$G1272)</f>
        <v>107653</v>
      </c>
      <c r="L1272" s="26">
        <f>ExternalData!$J1272 + SUMIFS(H:H, D:D, ExternalData!$D1272, E:E, ExternalData!$E1272, F:F, ExternalData!$F1272-1, G:G, "&gt;"&amp;ExternalData!$G1272)</f>
        <v>11053</v>
      </c>
      <c r="M1272" s="28">
        <f>ExternalData!$K1272 + SUMIFS(I:I, D:D, ExternalData!$D1272, E:E, ExternalData!$E1272, F:F, ExternalData!$F1272-1, G:G, "&gt;"&amp;ExternalData!$G1272)</f>
        <v>107653</v>
      </c>
    </row>
    <row r="1273" spans="1:13" x14ac:dyDescent="0.25">
      <c r="A1273" s="29" t="s">
        <v>9</v>
      </c>
      <c r="B1273" s="30" t="s">
        <v>24</v>
      </c>
      <c r="C1273" s="30" t="s">
        <v>11</v>
      </c>
      <c r="D1273" s="30" t="s">
        <v>26</v>
      </c>
      <c r="E1273" s="30" t="s">
        <v>15</v>
      </c>
      <c r="F1273" s="30">
        <v>2018</v>
      </c>
      <c r="G1273" s="30">
        <v>12</v>
      </c>
      <c r="H1273" s="30">
        <v>2037</v>
      </c>
      <c r="I1273" s="31">
        <v>19460</v>
      </c>
      <c r="J1273" s="31">
        <f>SUMIFS(H:H, D:D, ExternalData!$D1273, E:E, ExternalData!$E1273, F:F, ExternalData!$F1273, G:G, "&lt;="&amp;ExternalData!$G1273)</f>
        <v>13090</v>
      </c>
      <c r="K1273" s="32">
        <f>SUMIFS(I:I, D:D, ExternalData!$D1273, E:E, ExternalData!$E1273, F:F, ExternalData!$F1273, G:G, "&lt;="&amp;ExternalData!$G1273)</f>
        <v>127113</v>
      </c>
      <c r="L1273" s="31">
        <f>ExternalData!$J1273 + SUMIFS(H:H, D:D, ExternalData!$D1273, E:E, ExternalData!$E1273, F:F, ExternalData!$F1273-1, G:G, "&gt;"&amp;ExternalData!$G1273)</f>
        <v>13090</v>
      </c>
      <c r="M1273" s="33">
        <f>ExternalData!$K1273 + SUMIFS(I:I, D:D, ExternalData!$D1273, E:E, ExternalData!$E1273, F:F, ExternalData!$F1273-1, G:G, "&gt;"&amp;ExternalData!$G1273)</f>
        <v>127113</v>
      </c>
    </row>
    <row r="1274" spans="1:13" x14ac:dyDescent="0.25">
      <c r="A1274" s="24" t="s">
        <v>9</v>
      </c>
      <c r="B1274" s="25" t="s">
        <v>24</v>
      </c>
      <c r="C1274" s="25" t="s">
        <v>11</v>
      </c>
      <c r="D1274" s="25" t="s">
        <v>26</v>
      </c>
      <c r="E1274" s="25" t="s">
        <v>15</v>
      </c>
      <c r="F1274" s="25">
        <v>2019</v>
      </c>
      <c r="G1274" s="25">
        <v>1</v>
      </c>
      <c r="H1274" s="25">
        <v>1260</v>
      </c>
      <c r="I1274" s="26">
        <v>11998</v>
      </c>
      <c r="J1274" s="26">
        <f>SUMIFS(H:H, D:D, ExternalData!$D1274, E:E, ExternalData!$E1274, F:F, ExternalData!$F1274, G:G, "&lt;="&amp;ExternalData!$G1274)</f>
        <v>1260</v>
      </c>
      <c r="K1274" s="27">
        <f>SUMIFS(I:I, D:D, ExternalData!$D1274, E:E, ExternalData!$E1274, F:F, ExternalData!$F1274, G:G, "&lt;="&amp;ExternalData!$G1274)</f>
        <v>11998</v>
      </c>
      <c r="L1274" s="26">
        <f>ExternalData!$J1274 + SUMIFS(H:H, D:D, ExternalData!$D1274, E:E, ExternalData!$E1274, F:F, ExternalData!$F1274-1, G:G, "&gt;"&amp;ExternalData!$G1274)</f>
        <v>13937</v>
      </c>
      <c r="M1274" s="28">
        <f>ExternalData!$K1274 + SUMIFS(I:I, D:D, ExternalData!$D1274, E:E, ExternalData!$E1274, F:F, ExternalData!$F1274-1, G:G, "&gt;"&amp;ExternalData!$G1274)</f>
        <v>134981</v>
      </c>
    </row>
    <row r="1275" spans="1:13" x14ac:dyDescent="0.25">
      <c r="A1275" s="29" t="s">
        <v>9</v>
      </c>
      <c r="B1275" s="30" t="s">
        <v>24</v>
      </c>
      <c r="C1275" s="30" t="s">
        <v>11</v>
      </c>
      <c r="D1275" s="30" t="s">
        <v>26</v>
      </c>
      <c r="E1275" s="30" t="s">
        <v>15</v>
      </c>
      <c r="F1275" s="30">
        <v>2019</v>
      </c>
      <c r="G1275" s="30">
        <v>2</v>
      </c>
      <c r="H1275" s="30">
        <v>1414</v>
      </c>
      <c r="I1275" s="31">
        <v>13573</v>
      </c>
      <c r="J1275" s="31">
        <f>SUMIFS(H:H, D:D, ExternalData!$D1275, E:E, ExternalData!$E1275, F:F, ExternalData!$F1275, G:G, "&lt;="&amp;ExternalData!$G1275)</f>
        <v>2674</v>
      </c>
      <c r="K1275" s="32">
        <f>SUMIFS(I:I, D:D, ExternalData!$D1275, E:E, ExternalData!$E1275, F:F, ExternalData!$F1275, G:G, "&lt;="&amp;ExternalData!$G1275)</f>
        <v>25571</v>
      </c>
      <c r="L1275" s="31">
        <f>ExternalData!$J1275 + SUMIFS(H:H, D:D, ExternalData!$D1275, E:E, ExternalData!$E1275, F:F, ExternalData!$F1275-1, G:G, "&gt;"&amp;ExternalData!$G1275)</f>
        <v>14875</v>
      </c>
      <c r="M1275" s="33">
        <f>ExternalData!$K1275 + SUMIFS(I:I, D:D, ExternalData!$D1275, E:E, ExternalData!$E1275, F:F, ExternalData!$F1275-1, G:G, "&gt;"&amp;ExternalData!$G1275)</f>
        <v>143829</v>
      </c>
    </row>
    <row r="1276" spans="1:13" x14ac:dyDescent="0.25">
      <c r="A1276" s="24" t="s">
        <v>9</v>
      </c>
      <c r="B1276" s="25" t="s">
        <v>24</v>
      </c>
      <c r="C1276" s="25" t="s">
        <v>11</v>
      </c>
      <c r="D1276" s="25" t="s">
        <v>26</v>
      </c>
      <c r="E1276" s="25" t="s">
        <v>15</v>
      </c>
      <c r="F1276" s="25">
        <v>2019</v>
      </c>
      <c r="G1276" s="25">
        <v>3</v>
      </c>
      <c r="H1276" s="25">
        <v>1533</v>
      </c>
      <c r="I1276" s="26">
        <v>14623</v>
      </c>
      <c r="J1276" s="26">
        <f>SUMIFS(H:H, D:D, ExternalData!$D1276, E:E, ExternalData!$E1276, F:F, ExternalData!$F1276, G:G, "&lt;="&amp;ExternalData!$G1276)</f>
        <v>4207</v>
      </c>
      <c r="K1276" s="27">
        <f>SUMIFS(I:I, D:D, ExternalData!$D1276, E:E, ExternalData!$E1276, F:F, ExternalData!$F1276, G:G, "&lt;="&amp;ExternalData!$G1276)</f>
        <v>40194</v>
      </c>
      <c r="L1276" s="26">
        <f>ExternalData!$J1276 + SUMIFS(H:H, D:D, ExternalData!$D1276, E:E, ExternalData!$E1276, F:F, ExternalData!$F1276-1, G:G, "&gt;"&amp;ExternalData!$G1276)</f>
        <v>15862</v>
      </c>
      <c r="M1276" s="28">
        <f>ExternalData!$K1276 + SUMIFS(I:I, D:D, ExternalData!$D1276, E:E, ExternalData!$E1276, F:F, ExternalData!$F1276-1, G:G, "&gt;"&amp;ExternalData!$G1276)</f>
        <v>153013</v>
      </c>
    </row>
    <row r="1277" spans="1:13" x14ac:dyDescent="0.25">
      <c r="A1277" s="29" t="s">
        <v>9</v>
      </c>
      <c r="B1277" s="30" t="s">
        <v>24</v>
      </c>
      <c r="C1277" s="30" t="s">
        <v>11</v>
      </c>
      <c r="D1277" s="30" t="s">
        <v>26</v>
      </c>
      <c r="E1277" s="30" t="s">
        <v>15</v>
      </c>
      <c r="F1277" s="30">
        <v>2019</v>
      </c>
      <c r="G1277" s="30">
        <v>4</v>
      </c>
      <c r="H1277" s="30">
        <v>2632</v>
      </c>
      <c r="I1277" s="31">
        <v>25081</v>
      </c>
      <c r="J1277" s="31">
        <f>SUMIFS(H:H, D:D, ExternalData!$D1277, E:E, ExternalData!$E1277, F:F, ExternalData!$F1277, G:G, "&lt;="&amp;ExternalData!$G1277)</f>
        <v>6839</v>
      </c>
      <c r="K1277" s="32">
        <f>SUMIFS(I:I, D:D, ExternalData!$D1277, E:E, ExternalData!$E1277, F:F, ExternalData!$F1277, G:G, "&lt;="&amp;ExternalData!$G1277)</f>
        <v>65275</v>
      </c>
      <c r="L1277" s="31">
        <f>ExternalData!$J1277 + SUMIFS(H:H, D:D, ExternalData!$D1277, E:E, ExternalData!$E1277, F:F, ExternalData!$F1277-1, G:G, "&gt;"&amp;ExternalData!$G1277)</f>
        <v>17927</v>
      </c>
      <c r="M1277" s="33">
        <f>ExternalData!$K1277 + SUMIFS(I:I, D:D, ExternalData!$D1277, E:E, ExternalData!$E1277, F:F, ExternalData!$F1277-1, G:G, "&gt;"&amp;ExternalData!$G1277)</f>
        <v>172501</v>
      </c>
    </row>
    <row r="1278" spans="1:13" x14ac:dyDescent="0.25">
      <c r="A1278" s="24" t="s">
        <v>9</v>
      </c>
      <c r="B1278" s="25" t="s">
        <v>24</v>
      </c>
      <c r="C1278" s="25" t="s">
        <v>11</v>
      </c>
      <c r="D1278" s="25" t="s">
        <v>26</v>
      </c>
      <c r="E1278" s="25" t="s">
        <v>15</v>
      </c>
      <c r="F1278" s="25">
        <v>2019</v>
      </c>
      <c r="G1278" s="25">
        <v>5</v>
      </c>
      <c r="H1278" s="25">
        <v>1694</v>
      </c>
      <c r="I1278" s="26">
        <v>16366</v>
      </c>
      <c r="J1278" s="26">
        <f>SUMIFS(H:H, D:D, ExternalData!$D1278, E:E, ExternalData!$E1278, F:F, ExternalData!$F1278, G:G, "&lt;="&amp;ExternalData!$G1278)</f>
        <v>8533</v>
      </c>
      <c r="K1278" s="27">
        <f>SUMIFS(I:I, D:D, ExternalData!$D1278, E:E, ExternalData!$E1278, F:F, ExternalData!$F1278, G:G, "&lt;="&amp;ExternalData!$G1278)</f>
        <v>81641</v>
      </c>
      <c r="L1278" s="26">
        <f>ExternalData!$J1278 + SUMIFS(H:H, D:D, ExternalData!$D1278, E:E, ExternalData!$E1278, F:F, ExternalData!$F1278-1, G:G, "&gt;"&amp;ExternalData!$G1278)</f>
        <v>19019</v>
      </c>
      <c r="M1278" s="28">
        <f>ExternalData!$K1278 + SUMIFS(I:I, D:D, ExternalData!$D1278, E:E, ExternalData!$E1278, F:F, ExternalData!$F1278-1, G:G, "&gt;"&amp;ExternalData!$G1278)</f>
        <v>182868</v>
      </c>
    </row>
    <row r="1279" spans="1:13" x14ac:dyDescent="0.25">
      <c r="A1279" s="29" t="s">
        <v>9</v>
      </c>
      <c r="B1279" s="30" t="s">
        <v>24</v>
      </c>
      <c r="C1279" s="30" t="s">
        <v>11</v>
      </c>
      <c r="D1279" s="30" t="s">
        <v>26</v>
      </c>
      <c r="E1279" s="30" t="s">
        <v>15</v>
      </c>
      <c r="F1279" s="30">
        <v>2019</v>
      </c>
      <c r="G1279" s="30">
        <v>6</v>
      </c>
      <c r="H1279" s="30">
        <v>2072</v>
      </c>
      <c r="I1279" s="31">
        <v>19810</v>
      </c>
      <c r="J1279" s="31">
        <f>SUMIFS(H:H, D:D, ExternalData!$D1279, E:E, ExternalData!$E1279, F:F, ExternalData!$F1279, G:G, "&lt;="&amp;ExternalData!$G1279)</f>
        <v>10605</v>
      </c>
      <c r="K1279" s="32">
        <f>SUMIFS(I:I, D:D, ExternalData!$D1279, E:E, ExternalData!$E1279, F:F, ExternalData!$F1279, G:G, "&lt;="&amp;ExternalData!$G1279)</f>
        <v>101451</v>
      </c>
      <c r="L1279" s="31">
        <f>ExternalData!$J1279 + SUMIFS(H:H, D:D, ExternalData!$D1279, E:E, ExternalData!$E1279, F:F, ExternalData!$F1279-1, G:G, "&gt;"&amp;ExternalData!$G1279)</f>
        <v>20293</v>
      </c>
      <c r="M1279" s="33">
        <f>ExternalData!$K1279 + SUMIFS(I:I, D:D, ExternalData!$D1279, E:E, ExternalData!$E1279, F:F, ExternalData!$F1279-1, G:G, "&gt;"&amp;ExternalData!$G1279)</f>
        <v>194740</v>
      </c>
    </row>
    <row r="1280" spans="1:13" x14ac:dyDescent="0.25">
      <c r="A1280" s="24" t="s">
        <v>9</v>
      </c>
      <c r="B1280" s="25" t="s">
        <v>24</v>
      </c>
      <c r="C1280" s="25" t="s">
        <v>11</v>
      </c>
      <c r="D1280" s="25" t="s">
        <v>26</v>
      </c>
      <c r="E1280" s="25" t="s">
        <v>15</v>
      </c>
      <c r="F1280" s="25">
        <v>2019</v>
      </c>
      <c r="G1280" s="25">
        <v>7</v>
      </c>
      <c r="H1280" s="25">
        <v>2163</v>
      </c>
      <c r="I1280" s="26">
        <v>20545</v>
      </c>
      <c r="J1280" s="26">
        <f>SUMIFS(H:H, D:D, ExternalData!$D1280, E:E, ExternalData!$E1280, F:F, ExternalData!$F1280, G:G, "&lt;="&amp;ExternalData!$G1280)</f>
        <v>12768</v>
      </c>
      <c r="K1280" s="27">
        <f>SUMIFS(I:I, D:D, ExternalData!$D1280, E:E, ExternalData!$E1280, F:F, ExternalData!$F1280, G:G, "&lt;="&amp;ExternalData!$G1280)</f>
        <v>121996</v>
      </c>
      <c r="L1280" s="26">
        <f>ExternalData!$J1280 + SUMIFS(H:H, D:D, ExternalData!$D1280, E:E, ExternalData!$E1280, F:F, ExternalData!$F1280-1, G:G, "&gt;"&amp;ExternalData!$G1280)</f>
        <v>20195</v>
      </c>
      <c r="M1280" s="28">
        <f>ExternalData!$K1280 + SUMIFS(I:I, D:D, ExternalData!$D1280, E:E, ExternalData!$E1280, F:F, ExternalData!$F1280-1, G:G, "&gt;"&amp;ExternalData!$G1280)</f>
        <v>193494</v>
      </c>
    </row>
    <row r="1281" spans="1:13" x14ac:dyDescent="0.25">
      <c r="A1281" s="29" t="s">
        <v>9</v>
      </c>
      <c r="B1281" s="30" t="s">
        <v>24</v>
      </c>
      <c r="C1281" s="30" t="s">
        <v>11</v>
      </c>
      <c r="D1281" s="30" t="s">
        <v>26</v>
      </c>
      <c r="E1281" s="30" t="s">
        <v>15</v>
      </c>
      <c r="F1281" s="30">
        <v>2019</v>
      </c>
      <c r="G1281" s="30">
        <v>8</v>
      </c>
      <c r="H1281" s="30">
        <v>1225</v>
      </c>
      <c r="I1281" s="31">
        <v>11690</v>
      </c>
      <c r="J1281" s="31">
        <f>SUMIFS(H:H, D:D, ExternalData!$D1281, E:E, ExternalData!$E1281, F:F, ExternalData!$F1281, G:G, "&lt;="&amp;ExternalData!$G1281)</f>
        <v>13993</v>
      </c>
      <c r="K1281" s="32">
        <f>SUMIFS(I:I, D:D, ExternalData!$D1281, E:E, ExternalData!$E1281, F:F, ExternalData!$F1281, G:G, "&lt;="&amp;ExternalData!$G1281)</f>
        <v>133686</v>
      </c>
      <c r="L1281" s="31">
        <f>ExternalData!$J1281 + SUMIFS(H:H, D:D, ExternalData!$D1281, E:E, ExternalData!$E1281, F:F, ExternalData!$F1281-1, G:G, "&gt;"&amp;ExternalData!$G1281)</f>
        <v>19635</v>
      </c>
      <c r="M1281" s="33">
        <f>ExternalData!$K1281 + SUMIFS(I:I, D:D, ExternalData!$D1281, E:E, ExternalData!$E1281, F:F, ExternalData!$F1281-1, G:G, "&gt;"&amp;ExternalData!$G1281)</f>
        <v>188006</v>
      </c>
    </row>
    <row r="1282" spans="1:13" x14ac:dyDescent="0.25">
      <c r="A1282" s="24" t="s">
        <v>9</v>
      </c>
      <c r="B1282" s="25" t="s">
        <v>24</v>
      </c>
      <c r="C1282" s="25" t="s">
        <v>11</v>
      </c>
      <c r="D1282" s="25" t="s">
        <v>26</v>
      </c>
      <c r="E1282" s="25" t="s">
        <v>15</v>
      </c>
      <c r="F1282" s="25">
        <v>2019</v>
      </c>
      <c r="G1282" s="25">
        <v>9</v>
      </c>
      <c r="H1282" s="25">
        <v>1421</v>
      </c>
      <c r="I1282" s="26">
        <v>13587</v>
      </c>
      <c r="J1282" s="26">
        <f>SUMIFS(H:H, D:D, ExternalData!$D1282, E:E, ExternalData!$E1282, F:F, ExternalData!$F1282, G:G, "&lt;="&amp;ExternalData!$G1282)</f>
        <v>15414</v>
      </c>
      <c r="K1282" s="27">
        <f>SUMIFS(I:I, D:D, ExternalData!$D1282, E:E, ExternalData!$E1282, F:F, ExternalData!$F1282, G:G, "&lt;="&amp;ExternalData!$G1282)</f>
        <v>147273</v>
      </c>
      <c r="L1282" s="26">
        <f>ExternalData!$J1282 + SUMIFS(H:H, D:D, ExternalData!$D1282, E:E, ExternalData!$E1282, F:F, ExternalData!$F1282-1, G:G, "&gt;"&amp;ExternalData!$G1282)</f>
        <v>19985</v>
      </c>
      <c r="M1282" s="28">
        <f>ExternalData!$K1282 + SUMIFS(I:I, D:D, ExternalData!$D1282, E:E, ExternalData!$E1282, F:F, ExternalData!$F1282-1, G:G, "&gt;"&amp;ExternalData!$G1282)</f>
        <v>191240</v>
      </c>
    </row>
    <row r="1283" spans="1:13" x14ac:dyDescent="0.25">
      <c r="A1283" s="29" t="s">
        <v>9</v>
      </c>
      <c r="B1283" s="30" t="s">
        <v>24</v>
      </c>
      <c r="C1283" s="30" t="s">
        <v>11</v>
      </c>
      <c r="D1283" s="30" t="s">
        <v>26</v>
      </c>
      <c r="E1283" s="30" t="s">
        <v>15</v>
      </c>
      <c r="F1283" s="30">
        <v>2019</v>
      </c>
      <c r="G1283" s="30">
        <v>10</v>
      </c>
      <c r="H1283" s="30">
        <v>1484</v>
      </c>
      <c r="I1283" s="31">
        <v>14203</v>
      </c>
      <c r="J1283" s="31">
        <f>SUMIFS(H:H, D:D, ExternalData!$D1283, E:E, ExternalData!$E1283, F:F, ExternalData!$F1283, G:G, "&lt;="&amp;ExternalData!$G1283)</f>
        <v>16898</v>
      </c>
      <c r="K1283" s="32">
        <f>SUMIFS(I:I, D:D, ExternalData!$D1283, E:E, ExternalData!$E1283, F:F, ExternalData!$F1283, G:G, "&lt;="&amp;ExternalData!$G1283)</f>
        <v>161476</v>
      </c>
      <c r="L1283" s="31">
        <f>ExternalData!$J1283 + SUMIFS(H:H, D:D, ExternalData!$D1283, E:E, ExternalData!$E1283, F:F, ExternalData!$F1283-1, G:G, "&gt;"&amp;ExternalData!$G1283)</f>
        <v>20538</v>
      </c>
      <c r="M1283" s="33">
        <f>ExternalData!$K1283 + SUMIFS(I:I, D:D, ExternalData!$D1283, E:E, ExternalData!$E1283, F:F, ExternalData!$F1283-1, G:G, "&gt;"&amp;ExternalData!$G1283)</f>
        <v>196280</v>
      </c>
    </row>
    <row r="1284" spans="1:13" x14ac:dyDescent="0.25">
      <c r="A1284" s="24" t="s">
        <v>9</v>
      </c>
      <c r="B1284" s="25" t="s">
        <v>24</v>
      </c>
      <c r="C1284" s="25" t="s">
        <v>11</v>
      </c>
      <c r="D1284" s="25" t="s">
        <v>26</v>
      </c>
      <c r="E1284" s="25" t="s">
        <v>15</v>
      </c>
      <c r="F1284" s="25">
        <v>2019</v>
      </c>
      <c r="G1284" s="25">
        <v>11</v>
      </c>
      <c r="H1284" s="25">
        <v>1309</v>
      </c>
      <c r="I1284" s="26">
        <v>14833</v>
      </c>
      <c r="J1284" s="26">
        <f>SUMIFS(H:H, D:D, ExternalData!$D1284, E:E, ExternalData!$E1284, F:F, ExternalData!$F1284, G:G, "&lt;="&amp;ExternalData!$G1284)</f>
        <v>18207</v>
      </c>
      <c r="K1284" s="27">
        <f>SUMIFS(I:I, D:D, ExternalData!$D1284, E:E, ExternalData!$E1284, F:F, ExternalData!$F1284, G:G, "&lt;="&amp;ExternalData!$G1284)</f>
        <v>176309</v>
      </c>
      <c r="L1284" s="26">
        <f>ExternalData!$J1284 + SUMIFS(H:H, D:D, ExternalData!$D1284, E:E, ExternalData!$E1284, F:F, ExternalData!$F1284-1, G:G, "&gt;"&amp;ExternalData!$G1284)</f>
        <v>20244</v>
      </c>
      <c r="M1284" s="28">
        <f>ExternalData!$K1284 + SUMIFS(I:I, D:D, ExternalData!$D1284, E:E, ExternalData!$E1284, F:F, ExternalData!$F1284-1, G:G, "&gt;"&amp;ExternalData!$G1284)</f>
        <v>195769</v>
      </c>
    </row>
    <row r="1285" spans="1:13" x14ac:dyDescent="0.25">
      <c r="A1285" s="29" t="s">
        <v>9</v>
      </c>
      <c r="B1285" s="30" t="s">
        <v>24</v>
      </c>
      <c r="C1285" s="30" t="s">
        <v>11</v>
      </c>
      <c r="D1285" s="30" t="s">
        <v>26</v>
      </c>
      <c r="E1285" s="30" t="s">
        <v>15</v>
      </c>
      <c r="F1285" s="30">
        <v>2019</v>
      </c>
      <c r="G1285" s="30">
        <v>12</v>
      </c>
      <c r="H1285" s="30">
        <v>1547</v>
      </c>
      <c r="I1285" s="31">
        <v>20944</v>
      </c>
      <c r="J1285" s="31">
        <f>SUMIFS(H:H, D:D, ExternalData!$D1285, E:E, ExternalData!$E1285, F:F, ExternalData!$F1285, G:G, "&lt;="&amp;ExternalData!$G1285)</f>
        <v>19754</v>
      </c>
      <c r="K1285" s="32">
        <f>SUMIFS(I:I, D:D, ExternalData!$D1285, E:E, ExternalData!$E1285, F:F, ExternalData!$F1285, G:G, "&lt;="&amp;ExternalData!$G1285)</f>
        <v>197253</v>
      </c>
      <c r="L1285" s="31">
        <f>ExternalData!$J1285 + SUMIFS(H:H, D:D, ExternalData!$D1285, E:E, ExternalData!$E1285, F:F, ExternalData!$F1285-1, G:G, "&gt;"&amp;ExternalData!$G1285)</f>
        <v>19754</v>
      </c>
      <c r="M1285" s="33">
        <f>ExternalData!$K1285 + SUMIFS(I:I, D:D, ExternalData!$D1285, E:E, ExternalData!$E1285, F:F, ExternalData!$F1285-1, G:G, "&gt;"&amp;ExternalData!$G1285)</f>
        <v>197253</v>
      </c>
    </row>
    <row r="1286" spans="1:13" x14ac:dyDescent="0.25">
      <c r="A1286" s="24" t="s">
        <v>9</v>
      </c>
      <c r="B1286" s="25" t="s">
        <v>24</v>
      </c>
      <c r="C1286" s="25" t="s">
        <v>11</v>
      </c>
      <c r="D1286" s="25" t="s">
        <v>26</v>
      </c>
      <c r="E1286" s="25" t="s">
        <v>15</v>
      </c>
      <c r="F1286" s="25">
        <v>2020</v>
      </c>
      <c r="G1286" s="25">
        <v>1</v>
      </c>
      <c r="H1286" s="25">
        <v>1680</v>
      </c>
      <c r="I1286" s="26">
        <v>25004</v>
      </c>
      <c r="J1286" s="26">
        <f>SUMIFS(H:H, D:D, ExternalData!$D1286, E:E, ExternalData!$E1286, F:F, ExternalData!$F1286, G:G, "&lt;="&amp;ExternalData!$G1286)</f>
        <v>1680</v>
      </c>
      <c r="K1286" s="27">
        <f>SUMIFS(I:I, D:D, ExternalData!$D1286, E:E, ExternalData!$E1286, F:F, ExternalData!$F1286, G:G, "&lt;="&amp;ExternalData!$G1286)</f>
        <v>25004</v>
      </c>
      <c r="L1286" s="26">
        <f>ExternalData!$J1286 + SUMIFS(H:H, D:D, ExternalData!$D1286, E:E, ExternalData!$E1286, F:F, ExternalData!$F1286-1, G:G, "&gt;"&amp;ExternalData!$G1286)</f>
        <v>20174</v>
      </c>
      <c r="M1286" s="28">
        <f>ExternalData!$K1286 + SUMIFS(I:I, D:D, ExternalData!$D1286, E:E, ExternalData!$E1286, F:F, ExternalData!$F1286-1, G:G, "&gt;"&amp;ExternalData!$G1286)</f>
        <v>210259</v>
      </c>
    </row>
    <row r="1287" spans="1:13" x14ac:dyDescent="0.25">
      <c r="A1287" s="29" t="s">
        <v>9</v>
      </c>
      <c r="B1287" s="30" t="s">
        <v>24</v>
      </c>
      <c r="C1287" s="30" t="s">
        <v>11</v>
      </c>
      <c r="D1287" s="30" t="s">
        <v>26</v>
      </c>
      <c r="E1287" s="30" t="s">
        <v>15</v>
      </c>
      <c r="F1287" s="30">
        <v>2020</v>
      </c>
      <c r="G1287" s="30">
        <v>2</v>
      </c>
      <c r="H1287" s="30">
        <v>1316</v>
      </c>
      <c r="I1287" s="31">
        <v>26747</v>
      </c>
      <c r="J1287" s="31">
        <f>SUMIFS(H:H, D:D, ExternalData!$D1287, E:E, ExternalData!$E1287, F:F, ExternalData!$F1287, G:G, "&lt;="&amp;ExternalData!$G1287)</f>
        <v>2996</v>
      </c>
      <c r="K1287" s="32">
        <f>SUMIFS(I:I, D:D, ExternalData!$D1287, E:E, ExternalData!$E1287, F:F, ExternalData!$F1287, G:G, "&lt;="&amp;ExternalData!$G1287)</f>
        <v>51751</v>
      </c>
      <c r="L1287" s="31">
        <f>ExternalData!$J1287 + SUMIFS(H:H, D:D, ExternalData!$D1287, E:E, ExternalData!$E1287, F:F, ExternalData!$F1287-1, G:G, "&gt;"&amp;ExternalData!$G1287)</f>
        <v>20076</v>
      </c>
      <c r="M1287" s="33">
        <f>ExternalData!$K1287 + SUMIFS(I:I, D:D, ExternalData!$D1287, E:E, ExternalData!$E1287, F:F, ExternalData!$F1287-1, G:G, "&gt;"&amp;ExternalData!$G1287)</f>
        <v>223433</v>
      </c>
    </row>
    <row r="1288" spans="1:13" x14ac:dyDescent="0.25">
      <c r="A1288" s="24" t="s">
        <v>9</v>
      </c>
      <c r="B1288" s="25" t="s">
        <v>24</v>
      </c>
      <c r="C1288" s="25" t="s">
        <v>11</v>
      </c>
      <c r="D1288" s="25" t="s">
        <v>26</v>
      </c>
      <c r="E1288" s="25" t="s">
        <v>15</v>
      </c>
      <c r="F1288" s="25">
        <v>2020</v>
      </c>
      <c r="G1288" s="25">
        <v>3</v>
      </c>
      <c r="H1288" s="25">
        <v>1323</v>
      </c>
      <c r="I1288" s="26">
        <v>18697</v>
      </c>
      <c r="J1288" s="26">
        <f>SUMIFS(H:H, D:D, ExternalData!$D1288, E:E, ExternalData!$E1288, F:F, ExternalData!$F1288, G:G, "&lt;="&amp;ExternalData!$G1288)</f>
        <v>4319</v>
      </c>
      <c r="K1288" s="27">
        <f>SUMIFS(I:I, D:D, ExternalData!$D1288, E:E, ExternalData!$E1288, F:F, ExternalData!$F1288, G:G, "&lt;="&amp;ExternalData!$G1288)</f>
        <v>70448</v>
      </c>
      <c r="L1288" s="26">
        <f>ExternalData!$J1288 + SUMIFS(H:H, D:D, ExternalData!$D1288, E:E, ExternalData!$E1288, F:F, ExternalData!$F1288-1, G:G, "&gt;"&amp;ExternalData!$G1288)</f>
        <v>19866</v>
      </c>
      <c r="M1288" s="28">
        <f>ExternalData!$K1288 + SUMIFS(I:I, D:D, ExternalData!$D1288, E:E, ExternalData!$E1288, F:F, ExternalData!$F1288-1, G:G, "&gt;"&amp;ExternalData!$G1288)</f>
        <v>227507</v>
      </c>
    </row>
    <row r="1289" spans="1:13" x14ac:dyDescent="0.25">
      <c r="A1289" s="29" t="s">
        <v>9</v>
      </c>
      <c r="B1289" s="30" t="s">
        <v>24</v>
      </c>
      <c r="C1289" s="30" t="s">
        <v>11</v>
      </c>
      <c r="D1289" s="30" t="s">
        <v>26</v>
      </c>
      <c r="E1289" s="30" t="s">
        <v>15</v>
      </c>
      <c r="F1289" s="30">
        <v>2020</v>
      </c>
      <c r="G1289" s="30">
        <v>4</v>
      </c>
      <c r="H1289" s="30">
        <v>1764</v>
      </c>
      <c r="I1289" s="31">
        <v>34503</v>
      </c>
      <c r="J1289" s="31">
        <f>SUMIFS(H:H, D:D, ExternalData!$D1289, E:E, ExternalData!$E1289, F:F, ExternalData!$F1289, G:G, "&lt;="&amp;ExternalData!$G1289)</f>
        <v>6083</v>
      </c>
      <c r="K1289" s="32">
        <f>SUMIFS(I:I, D:D, ExternalData!$D1289, E:E, ExternalData!$E1289, F:F, ExternalData!$F1289, G:G, "&lt;="&amp;ExternalData!$G1289)</f>
        <v>104951</v>
      </c>
      <c r="L1289" s="31">
        <f>ExternalData!$J1289 + SUMIFS(H:H, D:D, ExternalData!$D1289, E:E, ExternalData!$E1289, F:F, ExternalData!$F1289-1, G:G, "&gt;"&amp;ExternalData!$G1289)</f>
        <v>18998</v>
      </c>
      <c r="M1289" s="33">
        <f>ExternalData!$K1289 + SUMIFS(I:I, D:D, ExternalData!$D1289, E:E, ExternalData!$E1289, F:F, ExternalData!$F1289-1, G:G, "&gt;"&amp;ExternalData!$G1289)</f>
        <v>236929</v>
      </c>
    </row>
    <row r="1290" spans="1:13" x14ac:dyDescent="0.25">
      <c r="A1290" s="24" t="s">
        <v>9</v>
      </c>
      <c r="B1290" s="25" t="s">
        <v>24</v>
      </c>
      <c r="C1290" s="25" t="s">
        <v>11</v>
      </c>
      <c r="D1290" s="25" t="s">
        <v>26</v>
      </c>
      <c r="E1290" s="25" t="s">
        <v>15</v>
      </c>
      <c r="F1290" s="25">
        <v>2020</v>
      </c>
      <c r="G1290" s="25">
        <v>5</v>
      </c>
      <c r="H1290" s="25">
        <v>434</v>
      </c>
      <c r="I1290" s="26">
        <v>6748</v>
      </c>
      <c r="J1290" s="26">
        <f>SUMIFS(H:H, D:D, ExternalData!$D1290, E:E, ExternalData!$E1290, F:F, ExternalData!$F1290, G:G, "&lt;="&amp;ExternalData!$G1290)</f>
        <v>6517</v>
      </c>
      <c r="K1290" s="27">
        <f>SUMIFS(I:I, D:D, ExternalData!$D1290, E:E, ExternalData!$E1290, F:F, ExternalData!$F1290, G:G, "&lt;="&amp;ExternalData!$G1290)</f>
        <v>111699</v>
      </c>
      <c r="L1290" s="26">
        <f>ExternalData!$J1290 + SUMIFS(H:H, D:D, ExternalData!$D1290, E:E, ExternalData!$E1290, F:F, ExternalData!$F1290-1, G:G, "&gt;"&amp;ExternalData!$G1290)</f>
        <v>17738</v>
      </c>
      <c r="M1290" s="28">
        <f>ExternalData!$K1290 + SUMIFS(I:I, D:D, ExternalData!$D1290, E:E, ExternalData!$E1290, F:F, ExternalData!$F1290-1, G:G, "&gt;"&amp;ExternalData!$G1290)</f>
        <v>227311</v>
      </c>
    </row>
    <row r="1291" spans="1:13" x14ac:dyDescent="0.25">
      <c r="A1291" s="29" t="s">
        <v>9</v>
      </c>
      <c r="B1291" s="30" t="s">
        <v>24</v>
      </c>
      <c r="C1291" s="30" t="s">
        <v>11</v>
      </c>
      <c r="D1291" s="30" t="s">
        <v>26</v>
      </c>
      <c r="E1291" s="30" t="s">
        <v>15</v>
      </c>
      <c r="F1291" s="30">
        <v>2020</v>
      </c>
      <c r="G1291" s="30">
        <v>6</v>
      </c>
      <c r="H1291" s="30">
        <v>959</v>
      </c>
      <c r="I1291" s="31">
        <v>13265</v>
      </c>
      <c r="J1291" s="31">
        <f>SUMIFS(H:H, D:D, ExternalData!$D1291, E:E, ExternalData!$E1291, F:F, ExternalData!$F1291, G:G, "&lt;="&amp;ExternalData!$G1291)</f>
        <v>7476</v>
      </c>
      <c r="K1291" s="32">
        <f>SUMIFS(I:I, D:D, ExternalData!$D1291, E:E, ExternalData!$E1291, F:F, ExternalData!$F1291, G:G, "&lt;="&amp;ExternalData!$G1291)</f>
        <v>124964</v>
      </c>
      <c r="L1291" s="31">
        <f>ExternalData!$J1291 + SUMIFS(H:H, D:D, ExternalData!$D1291, E:E, ExternalData!$E1291, F:F, ExternalData!$F1291-1, G:G, "&gt;"&amp;ExternalData!$G1291)</f>
        <v>16625</v>
      </c>
      <c r="M1291" s="33">
        <f>ExternalData!$K1291 + SUMIFS(I:I, D:D, ExternalData!$D1291, E:E, ExternalData!$E1291, F:F, ExternalData!$F1291-1, G:G, "&gt;"&amp;ExternalData!$G1291)</f>
        <v>220766</v>
      </c>
    </row>
    <row r="1292" spans="1:13" x14ac:dyDescent="0.25">
      <c r="A1292" s="24" t="s">
        <v>9</v>
      </c>
      <c r="B1292" s="25" t="s">
        <v>24</v>
      </c>
      <c r="C1292" s="25" t="s">
        <v>11</v>
      </c>
      <c r="D1292" s="25" t="s">
        <v>26</v>
      </c>
      <c r="E1292" s="25" t="s">
        <v>15</v>
      </c>
      <c r="F1292" s="25">
        <v>2020</v>
      </c>
      <c r="G1292" s="25">
        <v>7</v>
      </c>
      <c r="H1292" s="25">
        <v>1092</v>
      </c>
      <c r="I1292" s="26">
        <v>15519</v>
      </c>
      <c r="J1292" s="26">
        <f>SUMIFS(H:H, D:D, ExternalData!$D1292, E:E, ExternalData!$E1292, F:F, ExternalData!$F1292, G:G, "&lt;="&amp;ExternalData!$G1292)</f>
        <v>8568</v>
      </c>
      <c r="K1292" s="27">
        <f>SUMIFS(I:I, D:D, ExternalData!$D1292, E:E, ExternalData!$E1292, F:F, ExternalData!$F1292, G:G, "&lt;="&amp;ExternalData!$G1292)</f>
        <v>140483</v>
      </c>
      <c r="L1292" s="26">
        <f>ExternalData!$J1292 + SUMIFS(H:H, D:D, ExternalData!$D1292, E:E, ExternalData!$E1292, F:F, ExternalData!$F1292-1, G:G, "&gt;"&amp;ExternalData!$G1292)</f>
        <v>15554</v>
      </c>
      <c r="M1292" s="28">
        <f>ExternalData!$K1292 + SUMIFS(I:I, D:D, ExternalData!$D1292, E:E, ExternalData!$E1292, F:F, ExternalData!$F1292-1, G:G, "&gt;"&amp;ExternalData!$G1292)</f>
        <v>215740</v>
      </c>
    </row>
    <row r="1293" spans="1:13" x14ac:dyDescent="0.25">
      <c r="A1293" s="29" t="s">
        <v>9</v>
      </c>
      <c r="B1293" s="30" t="s">
        <v>24</v>
      </c>
      <c r="C1293" s="30" t="s">
        <v>11</v>
      </c>
      <c r="D1293" s="30" t="s">
        <v>26</v>
      </c>
      <c r="E1293" s="30" t="s">
        <v>15</v>
      </c>
      <c r="F1293" s="30">
        <v>2020</v>
      </c>
      <c r="G1293" s="30">
        <v>8</v>
      </c>
      <c r="H1293" s="30">
        <v>1183</v>
      </c>
      <c r="I1293" s="31">
        <v>20125</v>
      </c>
      <c r="J1293" s="31">
        <f>SUMIFS(H:H, D:D, ExternalData!$D1293, E:E, ExternalData!$E1293, F:F, ExternalData!$F1293, G:G, "&lt;="&amp;ExternalData!$G1293)</f>
        <v>9751</v>
      </c>
      <c r="K1293" s="32">
        <f>SUMIFS(I:I, D:D, ExternalData!$D1293, E:E, ExternalData!$E1293, F:F, ExternalData!$F1293, G:G, "&lt;="&amp;ExternalData!$G1293)</f>
        <v>160608</v>
      </c>
      <c r="L1293" s="31">
        <f>ExternalData!$J1293 + SUMIFS(H:H, D:D, ExternalData!$D1293, E:E, ExternalData!$E1293, F:F, ExternalData!$F1293-1, G:G, "&gt;"&amp;ExternalData!$G1293)</f>
        <v>15512</v>
      </c>
      <c r="M1293" s="33">
        <f>ExternalData!$K1293 + SUMIFS(I:I, D:D, ExternalData!$D1293, E:E, ExternalData!$E1293, F:F, ExternalData!$F1293-1, G:G, "&gt;"&amp;ExternalData!$G1293)</f>
        <v>224175</v>
      </c>
    </row>
    <row r="1294" spans="1:13" x14ac:dyDescent="0.25">
      <c r="A1294" s="24" t="s">
        <v>9</v>
      </c>
      <c r="B1294" s="25" t="s">
        <v>24</v>
      </c>
      <c r="C1294" s="25" t="s">
        <v>11</v>
      </c>
      <c r="D1294" s="25" t="s">
        <v>26</v>
      </c>
      <c r="E1294" s="25" t="s">
        <v>15</v>
      </c>
      <c r="F1294" s="25">
        <v>2020</v>
      </c>
      <c r="G1294" s="25">
        <v>9</v>
      </c>
      <c r="H1294" s="25">
        <v>1267</v>
      </c>
      <c r="I1294" s="26">
        <v>16254</v>
      </c>
      <c r="J1294" s="26">
        <f>SUMIFS(H:H, D:D, ExternalData!$D1294, E:E, ExternalData!$E1294, F:F, ExternalData!$F1294, G:G, "&lt;="&amp;ExternalData!$G1294)</f>
        <v>11018</v>
      </c>
      <c r="K1294" s="27">
        <f>SUMIFS(I:I, D:D, ExternalData!$D1294, E:E, ExternalData!$E1294, F:F, ExternalData!$F1294, G:G, "&lt;="&amp;ExternalData!$G1294)</f>
        <v>176862</v>
      </c>
      <c r="L1294" s="26">
        <f>ExternalData!$J1294 + SUMIFS(H:H, D:D, ExternalData!$D1294, E:E, ExternalData!$E1294, F:F, ExternalData!$F1294-1, G:G, "&gt;"&amp;ExternalData!$G1294)</f>
        <v>15358</v>
      </c>
      <c r="M1294" s="28">
        <f>ExternalData!$K1294 + SUMIFS(I:I, D:D, ExternalData!$D1294, E:E, ExternalData!$E1294, F:F, ExternalData!$F1294-1, G:G, "&gt;"&amp;ExternalData!$G1294)</f>
        <v>226842</v>
      </c>
    </row>
    <row r="1295" spans="1:13" x14ac:dyDescent="0.25">
      <c r="A1295" s="29" t="s">
        <v>9</v>
      </c>
      <c r="B1295" s="30" t="s">
        <v>24</v>
      </c>
      <c r="C1295" s="30" t="s">
        <v>11</v>
      </c>
      <c r="D1295" s="30" t="s">
        <v>26</v>
      </c>
      <c r="E1295" s="30" t="s">
        <v>15</v>
      </c>
      <c r="F1295" s="30">
        <v>2020</v>
      </c>
      <c r="G1295" s="30">
        <v>10</v>
      </c>
      <c r="H1295" s="30">
        <v>1750</v>
      </c>
      <c r="I1295" s="31">
        <v>21210</v>
      </c>
      <c r="J1295" s="31">
        <f>SUMIFS(H:H, D:D, ExternalData!$D1295, E:E, ExternalData!$E1295, F:F, ExternalData!$F1295, G:G, "&lt;="&amp;ExternalData!$G1295)</f>
        <v>12768</v>
      </c>
      <c r="K1295" s="32">
        <f>SUMIFS(I:I, D:D, ExternalData!$D1295, E:E, ExternalData!$E1295, F:F, ExternalData!$F1295, G:G, "&lt;="&amp;ExternalData!$G1295)</f>
        <v>198072</v>
      </c>
      <c r="L1295" s="31">
        <f>ExternalData!$J1295 + SUMIFS(H:H, D:D, ExternalData!$D1295, E:E, ExternalData!$E1295, F:F, ExternalData!$F1295-1, G:G, "&gt;"&amp;ExternalData!$G1295)</f>
        <v>15624</v>
      </c>
      <c r="M1295" s="33">
        <f>ExternalData!$K1295 + SUMIFS(I:I, D:D, ExternalData!$D1295, E:E, ExternalData!$E1295, F:F, ExternalData!$F1295-1, G:G, "&gt;"&amp;ExternalData!$G1295)</f>
        <v>233849</v>
      </c>
    </row>
    <row r="1296" spans="1:13" x14ac:dyDescent="0.25">
      <c r="A1296" s="24" t="s">
        <v>9</v>
      </c>
      <c r="B1296" s="25" t="s">
        <v>24</v>
      </c>
      <c r="C1296" s="25" t="s">
        <v>11</v>
      </c>
      <c r="D1296" s="25" t="s">
        <v>26</v>
      </c>
      <c r="E1296" s="25" t="s">
        <v>15</v>
      </c>
      <c r="F1296" s="25">
        <v>2020</v>
      </c>
      <c r="G1296" s="25">
        <v>11</v>
      </c>
      <c r="H1296" s="25">
        <v>1141</v>
      </c>
      <c r="I1296" s="26">
        <v>13839</v>
      </c>
      <c r="J1296" s="26">
        <f>SUMIFS(H:H, D:D, ExternalData!$D1296, E:E, ExternalData!$E1296, F:F, ExternalData!$F1296, G:G, "&lt;="&amp;ExternalData!$G1296)</f>
        <v>13909</v>
      </c>
      <c r="K1296" s="27">
        <f>SUMIFS(I:I, D:D, ExternalData!$D1296, E:E, ExternalData!$E1296, F:F, ExternalData!$F1296, G:G, "&lt;="&amp;ExternalData!$G1296)</f>
        <v>211911</v>
      </c>
      <c r="L1296" s="26">
        <f>ExternalData!$J1296 + SUMIFS(H:H, D:D, ExternalData!$D1296, E:E, ExternalData!$E1296, F:F, ExternalData!$F1296-1, G:G, "&gt;"&amp;ExternalData!$G1296)</f>
        <v>15456</v>
      </c>
      <c r="M1296" s="28">
        <f>ExternalData!$K1296 + SUMIFS(I:I, D:D, ExternalData!$D1296, E:E, ExternalData!$E1296, F:F, ExternalData!$F1296-1, G:G, "&gt;"&amp;ExternalData!$G1296)</f>
        <v>232855</v>
      </c>
    </row>
    <row r="1297" spans="1:13" x14ac:dyDescent="0.25">
      <c r="A1297" s="29" t="s">
        <v>9</v>
      </c>
      <c r="B1297" s="30" t="s">
        <v>24</v>
      </c>
      <c r="C1297" s="30" t="s">
        <v>11</v>
      </c>
      <c r="D1297" s="30" t="s">
        <v>26</v>
      </c>
      <c r="E1297" s="30" t="s">
        <v>15</v>
      </c>
      <c r="F1297" s="30">
        <v>2020</v>
      </c>
      <c r="G1297" s="30">
        <v>12</v>
      </c>
      <c r="H1297" s="30">
        <v>784</v>
      </c>
      <c r="I1297" s="31">
        <v>10661</v>
      </c>
      <c r="J1297" s="31">
        <f>SUMIFS(H:H, D:D, ExternalData!$D1297, E:E, ExternalData!$E1297, F:F, ExternalData!$F1297, G:G, "&lt;="&amp;ExternalData!$G1297)</f>
        <v>14693</v>
      </c>
      <c r="K1297" s="32">
        <f>SUMIFS(I:I, D:D, ExternalData!$D1297, E:E, ExternalData!$E1297, F:F, ExternalData!$F1297, G:G, "&lt;="&amp;ExternalData!$G1297)</f>
        <v>222572</v>
      </c>
      <c r="L1297" s="31">
        <f>ExternalData!$J1297 + SUMIFS(H:H, D:D, ExternalData!$D1297, E:E, ExternalData!$E1297, F:F, ExternalData!$F1297-1, G:G, "&gt;"&amp;ExternalData!$G1297)</f>
        <v>14693</v>
      </c>
      <c r="M1297" s="33">
        <f>ExternalData!$K1297 + SUMIFS(I:I, D:D, ExternalData!$D1297, E:E, ExternalData!$E1297, F:F, ExternalData!$F1297-1, G:G, "&gt;"&amp;ExternalData!$G1297)</f>
        <v>222572</v>
      </c>
    </row>
    <row r="1298" spans="1:13" x14ac:dyDescent="0.25">
      <c r="A1298" s="24" t="s">
        <v>9</v>
      </c>
      <c r="B1298" s="25" t="s">
        <v>24</v>
      </c>
      <c r="C1298" s="25" t="s">
        <v>11</v>
      </c>
      <c r="D1298" s="25" t="s">
        <v>26</v>
      </c>
      <c r="E1298" s="25" t="s">
        <v>15</v>
      </c>
      <c r="F1298" s="25">
        <v>2021</v>
      </c>
      <c r="G1298" s="25">
        <v>1</v>
      </c>
      <c r="H1298" s="25">
        <v>700</v>
      </c>
      <c r="I1298" s="26">
        <v>9282</v>
      </c>
      <c r="J1298" s="26">
        <f>SUMIFS(H:H, D:D, ExternalData!$D1298, E:E, ExternalData!$E1298, F:F, ExternalData!$F1298, G:G, "&lt;="&amp;ExternalData!$G1298)</f>
        <v>700</v>
      </c>
      <c r="K1298" s="27">
        <f>SUMIFS(I:I, D:D, ExternalData!$D1298, E:E, ExternalData!$E1298, F:F, ExternalData!$F1298, G:G, "&lt;="&amp;ExternalData!$G1298)</f>
        <v>9282</v>
      </c>
      <c r="L1298" s="26">
        <f>ExternalData!$J1298 + SUMIFS(H:H, D:D, ExternalData!$D1298, E:E, ExternalData!$E1298, F:F, ExternalData!$F1298-1, G:G, "&gt;"&amp;ExternalData!$G1298)</f>
        <v>13713</v>
      </c>
      <c r="M1298" s="28">
        <f>ExternalData!$K1298 + SUMIFS(I:I, D:D, ExternalData!$D1298, E:E, ExternalData!$E1298, F:F, ExternalData!$F1298-1, G:G, "&gt;"&amp;ExternalData!$G1298)</f>
        <v>206850</v>
      </c>
    </row>
    <row r="1299" spans="1:13" x14ac:dyDescent="0.25">
      <c r="A1299" s="29" t="s">
        <v>9</v>
      </c>
      <c r="B1299" s="30" t="s">
        <v>24</v>
      </c>
      <c r="C1299" s="30" t="s">
        <v>11</v>
      </c>
      <c r="D1299" s="30" t="s">
        <v>26</v>
      </c>
      <c r="E1299" s="30" t="s">
        <v>15</v>
      </c>
      <c r="F1299" s="30">
        <v>2021</v>
      </c>
      <c r="G1299" s="30">
        <v>2</v>
      </c>
      <c r="H1299" s="30">
        <v>707</v>
      </c>
      <c r="I1299" s="31">
        <v>13951</v>
      </c>
      <c r="J1299" s="31">
        <f>SUMIFS(H:H, D:D, ExternalData!$D1299, E:E, ExternalData!$E1299, F:F, ExternalData!$F1299, G:G, "&lt;="&amp;ExternalData!$G1299)</f>
        <v>1407</v>
      </c>
      <c r="K1299" s="32">
        <f>SUMIFS(I:I, D:D, ExternalData!$D1299, E:E, ExternalData!$E1299, F:F, ExternalData!$F1299, G:G, "&lt;="&amp;ExternalData!$G1299)</f>
        <v>23233</v>
      </c>
      <c r="L1299" s="31">
        <f>ExternalData!$J1299 + SUMIFS(H:H, D:D, ExternalData!$D1299, E:E, ExternalData!$E1299, F:F, ExternalData!$F1299-1, G:G, "&gt;"&amp;ExternalData!$G1299)</f>
        <v>13104</v>
      </c>
      <c r="M1299" s="33">
        <f>ExternalData!$K1299 + SUMIFS(I:I, D:D, ExternalData!$D1299, E:E, ExternalData!$E1299, F:F, ExternalData!$F1299-1, G:G, "&gt;"&amp;ExternalData!$G1299)</f>
        <v>194054</v>
      </c>
    </row>
    <row r="1300" spans="1:13" x14ac:dyDescent="0.25">
      <c r="A1300" s="24" t="s">
        <v>9</v>
      </c>
      <c r="B1300" s="25" t="s">
        <v>24</v>
      </c>
      <c r="C1300" s="25" t="s">
        <v>11</v>
      </c>
      <c r="D1300" s="25" t="s">
        <v>26</v>
      </c>
      <c r="E1300" s="25" t="s">
        <v>15</v>
      </c>
      <c r="F1300" s="25">
        <v>2021</v>
      </c>
      <c r="G1300" s="25">
        <v>3</v>
      </c>
      <c r="H1300" s="25">
        <v>966</v>
      </c>
      <c r="I1300" s="26">
        <v>14847</v>
      </c>
      <c r="J1300" s="26">
        <f>SUMIFS(H:H, D:D, ExternalData!$D1300, E:E, ExternalData!$E1300, F:F, ExternalData!$F1300, G:G, "&lt;="&amp;ExternalData!$G1300)</f>
        <v>2373</v>
      </c>
      <c r="K1300" s="27">
        <f>SUMIFS(I:I, D:D, ExternalData!$D1300, E:E, ExternalData!$E1300, F:F, ExternalData!$F1300, G:G, "&lt;="&amp;ExternalData!$G1300)</f>
        <v>38080</v>
      </c>
      <c r="L1300" s="26">
        <f>ExternalData!$J1300 + SUMIFS(H:H, D:D, ExternalData!$D1300, E:E, ExternalData!$E1300, F:F, ExternalData!$F1300-1, G:G, "&gt;"&amp;ExternalData!$G1300)</f>
        <v>12747</v>
      </c>
      <c r="M1300" s="28">
        <f>ExternalData!$K1300 + SUMIFS(I:I, D:D, ExternalData!$D1300, E:E, ExternalData!$E1300, F:F, ExternalData!$F1300-1, G:G, "&gt;"&amp;ExternalData!$G1300)</f>
        <v>190204</v>
      </c>
    </row>
    <row r="1301" spans="1:13" x14ac:dyDescent="0.25">
      <c r="A1301" s="29" t="s">
        <v>9</v>
      </c>
      <c r="B1301" s="30" t="s">
        <v>24</v>
      </c>
      <c r="C1301" s="30" t="s">
        <v>11</v>
      </c>
      <c r="D1301" s="30" t="s">
        <v>26</v>
      </c>
      <c r="E1301" s="30" t="s">
        <v>15</v>
      </c>
      <c r="F1301" s="30">
        <v>2021</v>
      </c>
      <c r="G1301" s="30">
        <v>4</v>
      </c>
      <c r="H1301" s="30">
        <v>973</v>
      </c>
      <c r="I1301" s="31">
        <v>9324</v>
      </c>
      <c r="J1301" s="31">
        <f>SUMIFS(H:H, D:D, ExternalData!$D1301, E:E, ExternalData!$E1301, F:F, ExternalData!$F1301, G:G, "&lt;="&amp;ExternalData!$G1301)</f>
        <v>3346</v>
      </c>
      <c r="K1301" s="32">
        <f>SUMIFS(I:I, D:D, ExternalData!$D1301, E:E, ExternalData!$E1301, F:F, ExternalData!$F1301, G:G, "&lt;="&amp;ExternalData!$G1301)</f>
        <v>47404</v>
      </c>
      <c r="L1301" s="31">
        <f>ExternalData!$J1301 + SUMIFS(H:H, D:D, ExternalData!$D1301, E:E, ExternalData!$E1301, F:F, ExternalData!$F1301-1, G:G, "&gt;"&amp;ExternalData!$G1301)</f>
        <v>11956</v>
      </c>
      <c r="M1301" s="33">
        <f>ExternalData!$K1301 + SUMIFS(I:I, D:D, ExternalData!$D1301, E:E, ExternalData!$E1301, F:F, ExternalData!$F1301-1, G:G, "&gt;"&amp;ExternalData!$G1301)</f>
        <v>165025</v>
      </c>
    </row>
    <row r="1302" spans="1:13" x14ac:dyDescent="0.25">
      <c r="A1302" s="24" t="s">
        <v>9</v>
      </c>
      <c r="B1302" s="25" t="s">
        <v>24</v>
      </c>
      <c r="C1302" s="25" t="s">
        <v>11</v>
      </c>
      <c r="D1302" s="25" t="s">
        <v>26</v>
      </c>
      <c r="E1302" s="25" t="s">
        <v>15</v>
      </c>
      <c r="F1302" s="25">
        <v>2021</v>
      </c>
      <c r="G1302" s="25">
        <v>5</v>
      </c>
      <c r="H1302" s="25">
        <v>1239</v>
      </c>
      <c r="I1302" s="26">
        <v>15925</v>
      </c>
      <c r="J1302" s="26">
        <f>SUMIFS(H:H, D:D, ExternalData!$D1302, E:E, ExternalData!$E1302, F:F, ExternalData!$F1302, G:G, "&lt;="&amp;ExternalData!$G1302)</f>
        <v>4585</v>
      </c>
      <c r="K1302" s="27">
        <f>SUMIFS(I:I, D:D, ExternalData!$D1302, E:E, ExternalData!$E1302, F:F, ExternalData!$F1302, G:G, "&lt;="&amp;ExternalData!$G1302)</f>
        <v>63329</v>
      </c>
      <c r="L1302" s="26">
        <f>ExternalData!$J1302 + SUMIFS(H:H, D:D, ExternalData!$D1302, E:E, ExternalData!$E1302, F:F, ExternalData!$F1302-1, G:G, "&gt;"&amp;ExternalData!$G1302)</f>
        <v>12761</v>
      </c>
      <c r="M1302" s="28">
        <f>ExternalData!$K1302 + SUMIFS(I:I, D:D, ExternalData!$D1302, E:E, ExternalData!$E1302, F:F, ExternalData!$F1302-1, G:G, "&gt;"&amp;ExternalData!$G1302)</f>
        <v>174202</v>
      </c>
    </row>
    <row r="1303" spans="1:13" x14ac:dyDescent="0.25">
      <c r="A1303" s="29" t="s">
        <v>9</v>
      </c>
      <c r="B1303" s="30" t="s">
        <v>24</v>
      </c>
      <c r="C1303" s="30" t="s">
        <v>11</v>
      </c>
      <c r="D1303" s="30" t="s">
        <v>26</v>
      </c>
      <c r="E1303" s="30" t="s">
        <v>15</v>
      </c>
      <c r="F1303" s="30">
        <v>2021</v>
      </c>
      <c r="G1303" s="30">
        <v>6</v>
      </c>
      <c r="H1303" s="30">
        <v>1442</v>
      </c>
      <c r="I1303" s="31">
        <v>15813</v>
      </c>
      <c r="J1303" s="31">
        <f>SUMIFS(H:H, D:D, ExternalData!$D1303, E:E, ExternalData!$E1303, F:F, ExternalData!$F1303, G:G, "&lt;="&amp;ExternalData!$G1303)</f>
        <v>6027</v>
      </c>
      <c r="K1303" s="32">
        <f>SUMIFS(I:I, D:D, ExternalData!$D1303, E:E, ExternalData!$E1303, F:F, ExternalData!$F1303, G:G, "&lt;="&amp;ExternalData!$G1303)</f>
        <v>79142</v>
      </c>
      <c r="L1303" s="31">
        <f>ExternalData!$J1303 + SUMIFS(H:H, D:D, ExternalData!$D1303, E:E, ExternalData!$E1303, F:F, ExternalData!$F1303-1, G:G, "&gt;"&amp;ExternalData!$G1303)</f>
        <v>13244</v>
      </c>
      <c r="M1303" s="33">
        <f>ExternalData!$K1303 + SUMIFS(I:I, D:D, ExternalData!$D1303, E:E, ExternalData!$E1303, F:F, ExternalData!$F1303-1, G:G, "&gt;"&amp;ExternalData!$G1303)</f>
        <v>176750</v>
      </c>
    </row>
    <row r="1304" spans="1:13" x14ac:dyDescent="0.25">
      <c r="A1304" s="24" t="s">
        <v>9</v>
      </c>
      <c r="B1304" s="25" t="s">
        <v>24</v>
      </c>
      <c r="C1304" s="25" t="s">
        <v>11</v>
      </c>
      <c r="D1304" s="25" t="s">
        <v>26</v>
      </c>
      <c r="E1304" s="25" t="s">
        <v>15</v>
      </c>
      <c r="F1304" s="25">
        <v>2021</v>
      </c>
      <c r="G1304" s="25">
        <v>7</v>
      </c>
      <c r="H1304" s="25">
        <v>693</v>
      </c>
      <c r="I1304" s="26">
        <v>8519</v>
      </c>
      <c r="J1304" s="26">
        <f>SUMIFS(H:H, D:D, ExternalData!$D1304, E:E, ExternalData!$E1304, F:F, ExternalData!$F1304, G:G, "&lt;="&amp;ExternalData!$G1304)</f>
        <v>6720</v>
      </c>
      <c r="K1304" s="27">
        <f>SUMIFS(I:I, D:D, ExternalData!$D1304, E:E, ExternalData!$E1304, F:F, ExternalData!$F1304, G:G, "&lt;="&amp;ExternalData!$G1304)</f>
        <v>87661</v>
      </c>
      <c r="L1304" s="26">
        <f>ExternalData!$J1304 + SUMIFS(H:H, D:D, ExternalData!$D1304, E:E, ExternalData!$E1304, F:F, ExternalData!$F1304-1, G:G, "&gt;"&amp;ExternalData!$G1304)</f>
        <v>12845</v>
      </c>
      <c r="M1304" s="28">
        <f>ExternalData!$K1304 + SUMIFS(I:I, D:D, ExternalData!$D1304, E:E, ExternalData!$E1304, F:F, ExternalData!$F1304-1, G:G, "&gt;"&amp;ExternalData!$G1304)</f>
        <v>169750</v>
      </c>
    </row>
    <row r="1305" spans="1:13" x14ac:dyDescent="0.25">
      <c r="A1305" s="29" t="s">
        <v>9</v>
      </c>
      <c r="B1305" s="30" t="s">
        <v>24</v>
      </c>
      <c r="C1305" s="30" t="s">
        <v>11</v>
      </c>
      <c r="D1305" s="30" t="s">
        <v>26</v>
      </c>
      <c r="E1305" s="30" t="s">
        <v>15</v>
      </c>
      <c r="F1305" s="30">
        <v>2021</v>
      </c>
      <c r="G1305" s="30">
        <v>8</v>
      </c>
      <c r="H1305" s="30">
        <v>392</v>
      </c>
      <c r="I1305" s="31">
        <v>4879</v>
      </c>
      <c r="J1305" s="31">
        <f>SUMIFS(H:H, D:D, ExternalData!$D1305, E:E, ExternalData!$E1305, F:F, ExternalData!$F1305, G:G, "&lt;="&amp;ExternalData!$G1305)</f>
        <v>7112</v>
      </c>
      <c r="K1305" s="32">
        <f>SUMIFS(I:I, D:D, ExternalData!$D1305, E:E, ExternalData!$E1305, F:F, ExternalData!$F1305, G:G, "&lt;="&amp;ExternalData!$G1305)</f>
        <v>92540</v>
      </c>
      <c r="L1305" s="31">
        <f>ExternalData!$J1305 + SUMIFS(H:H, D:D, ExternalData!$D1305, E:E, ExternalData!$E1305, F:F, ExternalData!$F1305-1, G:G, "&gt;"&amp;ExternalData!$G1305)</f>
        <v>12054</v>
      </c>
      <c r="M1305" s="33">
        <f>ExternalData!$K1305 + SUMIFS(I:I, D:D, ExternalData!$D1305, E:E, ExternalData!$E1305, F:F, ExternalData!$F1305-1, G:G, "&gt;"&amp;ExternalData!$G1305)</f>
        <v>154504</v>
      </c>
    </row>
    <row r="1306" spans="1:13" x14ac:dyDescent="0.25">
      <c r="A1306" s="24" t="s">
        <v>9</v>
      </c>
      <c r="B1306" s="25" t="s">
        <v>24</v>
      </c>
      <c r="C1306" s="25" t="s">
        <v>11</v>
      </c>
      <c r="D1306" s="25" t="s">
        <v>26</v>
      </c>
      <c r="E1306" s="25" t="s">
        <v>15</v>
      </c>
      <c r="F1306" s="25">
        <v>2021</v>
      </c>
      <c r="G1306" s="25">
        <v>9</v>
      </c>
      <c r="H1306" s="25">
        <v>1078</v>
      </c>
      <c r="I1306" s="26">
        <v>13433</v>
      </c>
      <c r="J1306" s="26">
        <f>SUMIFS(H:H, D:D, ExternalData!$D1306, E:E, ExternalData!$E1306, F:F, ExternalData!$F1306, G:G, "&lt;="&amp;ExternalData!$G1306)</f>
        <v>8190</v>
      </c>
      <c r="K1306" s="27">
        <f>SUMIFS(I:I, D:D, ExternalData!$D1306, E:E, ExternalData!$E1306, F:F, ExternalData!$F1306, G:G, "&lt;="&amp;ExternalData!$G1306)</f>
        <v>105973</v>
      </c>
      <c r="L1306" s="26">
        <f>ExternalData!$J1306 + SUMIFS(H:H, D:D, ExternalData!$D1306, E:E, ExternalData!$E1306, F:F, ExternalData!$F1306-1, G:G, "&gt;"&amp;ExternalData!$G1306)</f>
        <v>11865</v>
      </c>
      <c r="M1306" s="28">
        <f>ExternalData!$K1306 + SUMIFS(I:I, D:D, ExternalData!$D1306, E:E, ExternalData!$E1306, F:F, ExternalData!$F1306-1, G:G, "&gt;"&amp;ExternalData!$G1306)</f>
        <v>151683</v>
      </c>
    </row>
    <row r="1307" spans="1:13" x14ac:dyDescent="0.25">
      <c r="A1307" s="29" t="s">
        <v>9</v>
      </c>
      <c r="B1307" s="30" t="s">
        <v>24</v>
      </c>
      <c r="C1307" s="30" t="s">
        <v>11</v>
      </c>
      <c r="D1307" s="30" t="s">
        <v>26</v>
      </c>
      <c r="E1307" s="30" t="s">
        <v>15</v>
      </c>
      <c r="F1307" s="30">
        <v>2021</v>
      </c>
      <c r="G1307" s="30">
        <v>10</v>
      </c>
      <c r="H1307" s="30">
        <v>840</v>
      </c>
      <c r="I1307" s="31">
        <v>13083</v>
      </c>
      <c r="J1307" s="31">
        <f>SUMIFS(H:H, D:D, ExternalData!$D1307, E:E, ExternalData!$E1307, F:F, ExternalData!$F1307, G:G, "&lt;="&amp;ExternalData!$G1307)</f>
        <v>9030</v>
      </c>
      <c r="K1307" s="32">
        <f>SUMIFS(I:I, D:D, ExternalData!$D1307, E:E, ExternalData!$E1307, F:F, ExternalData!$F1307, G:G, "&lt;="&amp;ExternalData!$G1307)</f>
        <v>119056</v>
      </c>
      <c r="L1307" s="31">
        <f>ExternalData!$J1307 + SUMIFS(H:H, D:D, ExternalData!$D1307, E:E, ExternalData!$E1307, F:F, ExternalData!$F1307-1, G:G, "&gt;"&amp;ExternalData!$G1307)</f>
        <v>10955</v>
      </c>
      <c r="M1307" s="33">
        <f>ExternalData!$K1307 + SUMIFS(I:I, D:D, ExternalData!$D1307, E:E, ExternalData!$E1307, F:F, ExternalData!$F1307-1, G:G, "&gt;"&amp;ExternalData!$G1307)</f>
        <v>143556</v>
      </c>
    </row>
    <row r="1308" spans="1:13" x14ac:dyDescent="0.25">
      <c r="A1308" s="24" t="s">
        <v>9</v>
      </c>
      <c r="B1308" s="25" t="s">
        <v>24</v>
      </c>
      <c r="C1308" s="25" t="s">
        <v>11</v>
      </c>
      <c r="D1308" s="25" t="s">
        <v>26</v>
      </c>
      <c r="E1308" s="25" t="s">
        <v>15</v>
      </c>
      <c r="F1308" s="25">
        <v>2021</v>
      </c>
      <c r="G1308" s="25">
        <v>11</v>
      </c>
      <c r="H1308" s="25">
        <v>742</v>
      </c>
      <c r="I1308" s="26">
        <v>8246</v>
      </c>
      <c r="J1308" s="26">
        <f>SUMIFS(H:H, D:D, ExternalData!$D1308, E:E, ExternalData!$E1308, F:F, ExternalData!$F1308, G:G, "&lt;="&amp;ExternalData!$G1308)</f>
        <v>9772</v>
      </c>
      <c r="K1308" s="27">
        <f>SUMIFS(I:I, D:D, ExternalData!$D1308, E:E, ExternalData!$E1308, F:F, ExternalData!$F1308, G:G, "&lt;="&amp;ExternalData!$G1308)</f>
        <v>127302</v>
      </c>
      <c r="L1308" s="26">
        <f>ExternalData!$J1308 + SUMIFS(H:H, D:D, ExternalData!$D1308, E:E, ExternalData!$E1308, F:F, ExternalData!$F1308-1, G:G, "&gt;"&amp;ExternalData!$G1308)</f>
        <v>10556</v>
      </c>
      <c r="M1308" s="28">
        <f>ExternalData!$K1308 + SUMIFS(I:I, D:D, ExternalData!$D1308, E:E, ExternalData!$E1308, F:F, ExternalData!$F1308-1, G:G, "&gt;"&amp;ExternalData!$G1308)</f>
        <v>137963</v>
      </c>
    </row>
    <row r="1309" spans="1:13" x14ac:dyDescent="0.25">
      <c r="A1309" s="29" t="s">
        <v>9</v>
      </c>
      <c r="B1309" s="30" t="s">
        <v>24</v>
      </c>
      <c r="C1309" s="30" t="s">
        <v>11</v>
      </c>
      <c r="D1309" s="30" t="s">
        <v>26</v>
      </c>
      <c r="E1309" s="30" t="s">
        <v>15</v>
      </c>
      <c r="F1309" s="30">
        <v>2021</v>
      </c>
      <c r="G1309" s="30">
        <v>12</v>
      </c>
      <c r="H1309" s="30">
        <v>819</v>
      </c>
      <c r="I1309" s="31">
        <v>10836</v>
      </c>
      <c r="J1309" s="31">
        <f>SUMIFS(H:H, D:D, ExternalData!$D1309, E:E, ExternalData!$E1309, F:F, ExternalData!$F1309, G:G, "&lt;="&amp;ExternalData!$G1309)</f>
        <v>10591</v>
      </c>
      <c r="K1309" s="32">
        <f>SUMIFS(I:I, D:D, ExternalData!$D1309, E:E, ExternalData!$E1309, F:F, ExternalData!$F1309, G:G, "&lt;="&amp;ExternalData!$G1309)</f>
        <v>138138</v>
      </c>
      <c r="L1309" s="31">
        <f>ExternalData!$J1309 + SUMIFS(H:H, D:D, ExternalData!$D1309, E:E, ExternalData!$E1309, F:F, ExternalData!$F1309-1, G:G, "&gt;"&amp;ExternalData!$G1309)</f>
        <v>10591</v>
      </c>
      <c r="M1309" s="33">
        <f>ExternalData!$K1309 + SUMIFS(I:I, D:D, ExternalData!$D1309, E:E, ExternalData!$E1309, F:F, ExternalData!$F1309-1, G:G, "&gt;"&amp;ExternalData!$G1309)</f>
        <v>138138</v>
      </c>
    </row>
    <row r="1310" spans="1:13" x14ac:dyDescent="0.25">
      <c r="A1310" s="24" t="s">
        <v>9</v>
      </c>
      <c r="B1310" s="25" t="s">
        <v>24</v>
      </c>
      <c r="C1310" s="25" t="s">
        <v>11</v>
      </c>
      <c r="D1310" s="25" t="s">
        <v>26</v>
      </c>
      <c r="E1310" s="25" t="s">
        <v>15</v>
      </c>
      <c r="F1310" s="25">
        <v>2022</v>
      </c>
      <c r="G1310" s="25">
        <v>1</v>
      </c>
      <c r="H1310" s="25">
        <v>861</v>
      </c>
      <c r="I1310" s="26">
        <v>8316</v>
      </c>
      <c r="J1310" s="26">
        <f>SUMIFS(H:H, D:D, ExternalData!$D1310, E:E, ExternalData!$E1310, F:F, ExternalData!$F1310, G:G, "&lt;="&amp;ExternalData!$G1310)</f>
        <v>861</v>
      </c>
      <c r="K1310" s="27">
        <f>SUMIFS(I:I, D:D, ExternalData!$D1310, E:E, ExternalData!$E1310, F:F, ExternalData!$F1310, G:G, "&lt;="&amp;ExternalData!$G1310)</f>
        <v>8316</v>
      </c>
      <c r="L1310" s="26">
        <f>ExternalData!$J1310 + SUMIFS(H:H, D:D, ExternalData!$D1310, E:E, ExternalData!$E1310, F:F, ExternalData!$F1310-1, G:G, "&gt;"&amp;ExternalData!$G1310)</f>
        <v>10752</v>
      </c>
      <c r="M1310" s="28">
        <f>ExternalData!$K1310 + SUMIFS(I:I, D:D, ExternalData!$D1310, E:E, ExternalData!$E1310, F:F, ExternalData!$F1310-1, G:G, "&gt;"&amp;ExternalData!$G1310)</f>
        <v>137172</v>
      </c>
    </row>
    <row r="1311" spans="1:13" x14ac:dyDescent="0.25">
      <c r="A1311" s="29" t="s">
        <v>9</v>
      </c>
      <c r="B1311" s="30" t="s">
        <v>24</v>
      </c>
      <c r="C1311" s="30" t="s">
        <v>11</v>
      </c>
      <c r="D1311" s="30" t="s">
        <v>26</v>
      </c>
      <c r="E1311" s="30" t="s">
        <v>15</v>
      </c>
      <c r="F1311" s="30">
        <v>2022</v>
      </c>
      <c r="G1311" s="30">
        <v>2</v>
      </c>
      <c r="H1311" s="30">
        <v>672</v>
      </c>
      <c r="I1311" s="31">
        <v>8183</v>
      </c>
      <c r="J1311" s="31">
        <f>SUMIFS(H:H, D:D, ExternalData!$D1311, E:E, ExternalData!$E1311, F:F, ExternalData!$F1311, G:G, "&lt;="&amp;ExternalData!$G1311)</f>
        <v>1533</v>
      </c>
      <c r="K1311" s="32">
        <f>SUMIFS(I:I, D:D, ExternalData!$D1311, E:E, ExternalData!$E1311, F:F, ExternalData!$F1311, G:G, "&lt;="&amp;ExternalData!$G1311)</f>
        <v>16499</v>
      </c>
      <c r="L1311" s="31">
        <f>ExternalData!$J1311 + SUMIFS(H:H, D:D, ExternalData!$D1311, E:E, ExternalData!$E1311, F:F, ExternalData!$F1311-1, G:G, "&gt;"&amp;ExternalData!$G1311)</f>
        <v>10717</v>
      </c>
      <c r="M1311" s="33">
        <f>ExternalData!$K1311 + SUMIFS(I:I, D:D, ExternalData!$D1311, E:E, ExternalData!$E1311, F:F, ExternalData!$F1311-1, G:G, "&gt;"&amp;ExternalData!$G1311)</f>
        <v>131404</v>
      </c>
    </row>
    <row r="1312" spans="1:13" x14ac:dyDescent="0.25">
      <c r="A1312" s="24" t="s">
        <v>9</v>
      </c>
      <c r="B1312" s="25" t="s">
        <v>24</v>
      </c>
      <c r="C1312" s="25" t="s">
        <v>11</v>
      </c>
      <c r="D1312" s="25" t="s">
        <v>26</v>
      </c>
      <c r="E1312" s="25" t="s">
        <v>15</v>
      </c>
      <c r="F1312" s="25">
        <v>2022</v>
      </c>
      <c r="G1312" s="25">
        <v>3</v>
      </c>
      <c r="H1312" s="25">
        <v>896</v>
      </c>
      <c r="I1312" s="26">
        <v>10094</v>
      </c>
      <c r="J1312" s="26">
        <f>SUMIFS(H:H, D:D, ExternalData!$D1312, E:E, ExternalData!$E1312, F:F, ExternalData!$F1312, G:G, "&lt;="&amp;ExternalData!$G1312)</f>
        <v>2429</v>
      </c>
      <c r="K1312" s="27">
        <f>SUMIFS(I:I, D:D, ExternalData!$D1312, E:E, ExternalData!$E1312, F:F, ExternalData!$F1312, G:G, "&lt;="&amp;ExternalData!$G1312)</f>
        <v>26593</v>
      </c>
      <c r="L1312" s="26">
        <f>ExternalData!$J1312 + SUMIFS(H:H, D:D, ExternalData!$D1312, E:E, ExternalData!$E1312, F:F, ExternalData!$F1312-1, G:G, "&gt;"&amp;ExternalData!$G1312)</f>
        <v>10647</v>
      </c>
      <c r="M1312" s="28">
        <f>ExternalData!$K1312 + SUMIFS(I:I, D:D, ExternalData!$D1312, E:E, ExternalData!$E1312, F:F, ExternalData!$F1312-1, G:G, "&gt;"&amp;ExternalData!$G1312)</f>
        <v>126651</v>
      </c>
    </row>
    <row r="1313" spans="1:13" x14ac:dyDescent="0.25">
      <c r="A1313" s="29" t="s">
        <v>9</v>
      </c>
      <c r="B1313" s="30" t="s">
        <v>24</v>
      </c>
      <c r="C1313" s="30" t="s">
        <v>11</v>
      </c>
      <c r="D1313" s="30" t="s">
        <v>26</v>
      </c>
      <c r="E1313" s="30" t="s">
        <v>15</v>
      </c>
      <c r="F1313" s="30">
        <v>2022</v>
      </c>
      <c r="G1313" s="30">
        <v>4</v>
      </c>
      <c r="H1313" s="30">
        <v>1288</v>
      </c>
      <c r="I1313" s="31">
        <v>16898</v>
      </c>
      <c r="J1313" s="31">
        <f>SUMIFS(H:H, D:D, ExternalData!$D1313, E:E, ExternalData!$E1313, F:F, ExternalData!$F1313, G:G, "&lt;="&amp;ExternalData!$G1313)</f>
        <v>3717</v>
      </c>
      <c r="K1313" s="32">
        <f>SUMIFS(I:I, D:D, ExternalData!$D1313, E:E, ExternalData!$E1313, F:F, ExternalData!$F1313, G:G, "&lt;="&amp;ExternalData!$G1313)</f>
        <v>43491</v>
      </c>
      <c r="L1313" s="31">
        <f>ExternalData!$J1313 + SUMIFS(H:H, D:D, ExternalData!$D1313, E:E, ExternalData!$E1313, F:F, ExternalData!$F1313-1, G:G, "&gt;"&amp;ExternalData!$G1313)</f>
        <v>10962</v>
      </c>
      <c r="M1313" s="33">
        <f>ExternalData!$K1313 + SUMIFS(I:I, D:D, ExternalData!$D1313, E:E, ExternalData!$E1313, F:F, ExternalData!$F1313-1, G:G, "&gt;"&amp;ExternalData!$G1313)</f>
        <v>134225</v>
      </c>
    </row>
    <row r="1314" spans="1:13" x14ac:dyDescent="0.25">
      <c r="A1314" s="24" t="s">
        <v>9</v>
      </c>
      <c r="B1314" s="25" t="s">
        <v>24</v>
      </c>
      <c r="C1314" s="25" t="s">
        <v>11</v>
      </c>
      <c r="D1314" s="25" t="s">
        <v>26</v>
      </c>
      <c r="E1314" s="25" t="s">
        <v>15</v>
      </c>
      <c r="F1314" s="25">
        <v>2022</v>
      </c>
      <c r="G1314" s="25">
        <v>5</v>
      </c>
      <c r="H1314" s="25">
        <v>2009</v>
      </c>
      <c r="I1314" s="26">
        <v>20636</v>
      </c>
      <c r="J1314" s="26">
        <f>SUMIFS(H:H, D:D, ExternalData!$D1314, E:E, ExternalData!$E1314, F:F, ExternalData!$F1314, G:G, "&lt;="&amp;ExternalData!$G1314)</f>
        <v>5726</v>
      </c>
      <c r="K1314" s="27">
        <f>SUMIFS(I:I, D:D, ExternalData!$D1314, E:E, ExternalData!$E1314, F:F, ExternalData!$F1314, G:G, "&lt;="&amp;ExternalData!$G1314)</f>
        <v>64127</v>
      </c>
      <c r="L1314" s="26">
        <f>ExternalData!$J1314 + SUMIFS(H:H, D:D, ExternalData!$D1314, E:E, ExternalData!$E1314, F:F, ExternalData!$F1314-1, G:G, "&gt;"&amp;ExternalData!$G1314)</f>
        <v>11732</v>
      </c>
      <c r="M1314" s="28">
        <f>ExternalData!$K1314 + SUMIFS(I:I, D:D, ExternalData!$D1314, E:E, ExternalData!$E1314, F:F, ExternalData!$F1314-1, G:G, "&gt;"&amp;ExternalData!$G1314)</f>
        <v>138936</v>
      </c>
    </row>
    <row r="1315" spans="1:13" x14ac:dyDescent="0.25">
      <c r="A1315" s="29" t="s">
        <v>9</v>
      </c>
      <c r="B1315" s="30" t="s">
        <v>24</v>
      </c>
      <c r="C1315" s="30" t="s">
        <v>11</v>
      </c>
      <c r="D1315" s="30" t="s">
        <v>26</v>
      </c>
      <c r="E1315" s="30" t="s">
        <v>15</v>
      </c>
      <c r="F1315" s="30">
        <v>2022</v>
      </c>
      <c r="G1315" s="30">
        <v>6</v>
      </c>
      <c r="H1315" s="30">
        <v>1526</v>
      </c>
      <c r="I1315" s="31">
        <v>16254</v>
      </c>
      <c r="J1315" s="31">
        <f>SUMIFS(H:H, D:D, ExternalData!$D1315, E:E, ExternalData!$E1315, F:F, ExternalData!$F1315, G:G, "&lt;="&amp;ExternalData!$G1315)</f>
        <v>7252</v>
      </c>
      <c r="K1315" s="32">
        <f>SUMIFS(I:I, D:D, ExternalData!$D1315, E:E, ExternalData!$E1315, F:F, ExternalData!$F1315, G:G, "&lt;="&amp;ExternalData!$G1315)</f>
        <v>80381</v>
      </c>
      <c r="L1315" s="31">
        <f>ExternalData!$J1315 + SUMIFS(H:H, D:D, ExternalData!$D1315, E:E, ExternalData!$E1315, F:F, ExternalData!$F1315-1, G:G, "&gt;"&amp;ExternalData!$G1315)</f>
        <v>11816</v>
      </c>
      <c r="M1315" s="33">
        <f>ExternalData!$K1315 + SUMIFS(I:I, D:D, ExternalData!$D1315, E:E, ExternalData!$E1315, F:F, ExternalData!$F1315-1, G:G, "&gt;"&amp;ExternalData!$G1315)</f>
        <v>139377</v>
      </c>
    </row>
    <row r="1316" spans="1:13" x14ac:dyDescent="0.25">
      <c r="A1316" s="24" t="s">
        <v>9</v>
      </c>
      <c r="B1316" s="25" t="s">
        <v>24</v>
      </c>
      <c r="C1316" s="25" t="s">
        <v>11</v>
      </c>
      <c r="D1316" s="25" t="s">
        <v>26</v>
      </c>
      <c r="E1316" s="25" t="s">
        <v>15</v>
      </c>
      <c r="F1316" s="25">
        <v>2022</v>
      </c>
      <c r="G1316" s="25">
        <v>7</v>
      </c>
      <c r="H1316" s="25">
        <v>1911</v>
      </c>
      <c r="I1316" s="26">
        <v>19551</v>
      </c>
      <c r="J1316" s="26">
        <f>SUMIFS(H:H, D:D, ExternalData!$D1316, E:E, ExternalData!$E1316, F:F, ExternalData!$F1316, G:G, "&lt;="&amp;ExternalData!$G1316)</f>
        <v>9163</v>
      </c>
      <c r="K1316" s="27">
        <f>SUMIFS(I:I, D:D, ExternalData!$D1316, E:E, ExternalData!$E1316, F:F, ExternalData!$F1316, G:G, "&lt;="&amp;ExternalData!$G1316)</f>
        <v>99932</v>
      </c>
      <c r="L1316" s="26">
        <f>ExternalData!$J1316 + SUMIFS(H:H, D:D, ExternalData!$D1316, E:E, ExternalData!$E1316, F:F, ExternalData!$F1316-1, G:G, "&gt;"&amp;ExternalData!$G1316)</f>
        <v>13034</v>
      </c>
      <c r="M1316" s="28">
        <f>ExternalData!$K1316 + SUMIFS(I:I, D:D, ExternalData!$D1316, E:E, ExternalData!$E1316, F:F, ExternalData!$F1316-1, G:G, "&gt;"&amp;ExternalData!$G1316)</f>
        <v>150409</v>
      </c>
    </row>
    <row r="1317" spans="1:13" x14ac:dyDescent="0.25">
      <c r="A1317" s="29" t="s">
        <v>9</v>
      </c>
      <c r="B1317" s="30" t="s">
        <v>24</v>
      </c>
      <c r="C1317" s="30" t="s">
        <v>11</v>
      </c>
      <c r="D1317" s="30" t="s">
        <v>26</v>
      </c>
      <c r="E1317" s="30" t="s">
        <v>15</v>
      </c>
      <c r="F1317" s="30">
        <v>2022</v>
      </c>
      <c r="G1317" s="30">
        <v>8</v>
      </c>
      <c r="H1317" s="30">
        <v>994</v>
      </c>
      <c r="I1317" s="31">
        <v>11494</v>
      </c>
      <c r="J1317" s="31">
        <f>SUMIFS(H:H, D:D, ExternalData!$D1317, E:E, ExternalData!$E1317, F:F, ExternalData!$F1317, G:G, "&lt;="&amp;ExternalData!$G1317)</f>
        <v>10157</v>
      </c>
      <c r="K1317" s="32">
        <f>SUMIFS(I:I, D:D, ExternalData!$D1317, E:E, ExternalData!$E1317, F:F, ExternalData!$F1317, G:G, "&lt;="&amp;ExternalData!$G1317)</f>
        <v>111426</v>
      </c>
      <c r="L1317" s="31">
        <f>ExternalData!$J1317 + SUMIFS(H:H, D:D, ExternalData!$D1317, E:E, ExternalData!$E1317, F:F, ExternalData!$F1317-1, G:G, "&gt;"&amp;ExternalData!$G1317)</f>
        <v>13636</v>
      </c>
      <c r="M1317" s="33">
        <f>ExternalData!$K1317 + SUMIFS(I:I, D:D, ExternalData!$D1317, E:E, ExternalData!$E1317, F:F, ExternalData!$F1317-1, G:G, "&gt;"&amp;ExternalData!$G1317)</f>
        <v>157024</v>
      </c>
    </row>
    <row r="1318" spans="1:13" x14ac:dyDescent="0.25">
      <c r="A1318" s="24" t="s">
        <v>9</v>
      </c>
      <c r="B1318" s="25" t="s">
        <v>24</v>
      </c>
      <c r="C1318" s="25" t="s">
        <v>11</v>
      </c>
      <c r="D1318" s="25" t="s">
        <v>26</v>
      </c>
      <c r="E1318" s="25" t="s">
        <v>15</v>
      </c>
      <c r="F1318" s="25">
        <v>2022</v>
      </c>
      <c r="G1318" s="25">
        <v>9</v>
      </c>
      <c r="H1318" s="25">
        <v>1323</v>
      </c>
      <c r="I1318" s="26">
        <v>14763</v>
      </c>
      <c r="J1318" s="26">
        <f>SUMIFS(H:H, D:D, ExternalData!$D1318, E:E, ExternalData!$E1318, F:F, ExternalData!$F1318, G:G, "&lt;="&amp;ExternalData!$G1318)</f>
        <v>11480</v>
      </c>
      <c r="K1318" s="27">
        <f>SUMIFS(I:I, D:D, ExternalData!$D1318, E:E, ExternalData!$E1318, F:F, ExternalData!$F1318, G:G, "&lt;="&amp;ExternalData!$G1318)</f>
        <v>126189</v>
      </c>
      <c r="L1318" s="26">
        <f>ExternalData!$J1318 + SUMIFS(H:H, D:D, ExternalData!$D1318, E:E, ExternalData!$E1318, F:F, ExternalData!$F1318-1, G:G, "&gt;"&amp;ExternalData!$G1318)</f>
        <v>13881</v>
      </c>
      <c r="M1318" s="28">
        <f>ExternalData!$K1318 + SUMIFS(I:I, D:D, ExternalData!$D1318, E:E, ExternalData!$E1318, F:F, ExternalData!$F1318-1, G:G, "&gt;"&amp;ExternalData!$G1318)</f>
        <v>158354</v>
      </c>
    </row>
    <row r="1319" spans="1:13" x14ac:dyDescent="0.25">
      <c r="A1319" s="29" t="s">
        <v>9</v>
      </c>
      <c r="B1319" s="30" t="s">
        <v>24</v>
      </c>
      <c r="C1319" s="30" t="s">
        <v>11</v>
      </c>
      <c r="D1319" s="30" t="s">
        <v>26</v>
      </c>
      <c r="E1319" s="30" t="s">
        <v>15</v>
      </c>
      <c r="F1319" s="30">
        <v>2022</v>
      </c>
      <c r="G1319" s="30">
        <v>10</v>
      </c>
      <c r="H1319" s="30">
        <v>1813</v>
      </c>
      <c r="I1319" s="31">
        <v>19089</v>
      </c>
      <c r="J1319" s="31">
        <f>SUMIFS(H:H, D:D, ExternalData!$D1319, E:E, ExternalData!$E1319, F:F, ExternalData!$F1319, G:G, "&lt;="&amp;ExternalData!$G1319)</f>
        <v>13293</v>
      </c>
      <c r="K1319" s="32">
        <f>SUMIFS(I:I, D:D, ExternalData!$D1319, E:E, ExternalData!$E1319, F:F, ExternalData!$F1319, G:G, "&lt;="&amp;ExternalData!$G1319)</f>
        <v>145278</v>
      </c>
      <c r="L1319" s="31">
        <f>ExternalData!$J1319 + SUMIFS(H:H, D:D, ExternalData!$D1319, E:E, ExternalData!$E1319, F:F, ExternalData!$F1319-1, G:G, "&gt;"&amp;ExternalData!$G1319)</f>
        <v>14854</v>
      </c>
      <c r="M1319" s="33">
        <f>ExternalData!$K1319 + SUMIFS(I:I, D:D, ExternalData!$D1319, E:E, ExternalData!$E1319, F:F, ExternalData!$F1319-1, G:G, "&gt;"&amp;ExternalData!$G1319)</f>
        <v>164360</v>
      </c>
    </row>
    <row r="1320" spans="1:13" x14ac:dyDescent="0.25">
      <c r="A1320" s="24" t="s">
        <v>9</v>
      </c>
      <c r="B1320" s="25" t="s">
        <v>24</v>
      </c>
      <c r="C1320" s="25" t="s">
        <v>11</v>
      </c>
      <c r="D1320" s="25" t="s">
        <v>26</v>
      </c>
      <c r="E1320" s="25" t="s">
        <v>15</v>
      </c>
      <c r="F1320" s="25">
        <v>2022</v>
      </c>
      <c r="G1320" s="25">
        <v>11</v>
      </c>
      <c r="H1320" s="25">
        <v>1526</v>
      </c>
      <c r="I1320" s="26">
        <v>16163</v>
      </c>
      <c r="J1320" s="26">
        <f>SUMIFS(H:H, D:D, ExternalData!$D1320, E:E, ExternalData!$E1320, F:F, ExternalData!$F1320, G:G, "&lt;="&amp;ExternalData!$G1320)</f>
        <v>14819</v>
      </c>
      <c r="K1320" s="27">
        <f>SUMIFS(I:I, D:D, ExternalData!$D1320, E:E, ExternalData!$E1320, F:F, ExternalData!$F1320, G:G, "&lt;="&amp;ExternalData!$G1320)</f>
        <v>161441</v>
      </c>
      <c r="L1320" s="26">
        <f>ExternalData!$J1320 + SUMIFS(H:H, D:D, ExternalData!$D1320, E:E, ExternalData!$E1320, F:F, ExternalData!$F1320-1, G:G, "&gt;"&amp;ExternalData!$G1320)</f>
        <v>15638</v>
      </c>
      <c r="M1320" s="28">
        <f>ExternalData!$K1320 + SUMIFS(I:I, D:D, ExternalData!$D1320, E:E, ExternalData!$E1320, F:F, ExternalData!$F1320-1, G:G, "&gt;"&amp;ExternalData!$G1320)</f>
        <v>172277</v>
      </c>
    </row>
    <row r="1321" spans="1:13" x14ac:dyDescent="0.25">
      <c r="A1321" s="29" t="s">
        <v>9</v>
      </c>
      <c r="B1321" s="30" t="s">
        <v>24</v>
      </c>
      <c r="C1321" s="30" t="s">
        <v>11</v>
      </c>
      <c r="D1321" s="30" t="s">
        <v>26</v>
      </c>
      <c r="E1321" s="30" t="s">
        <v>15</v>
      </c>
      <c r="F1321" s="30">
        <v>2022</v>
      </c>
      <c r="G1321" s="30">
        <v>12</v>
      </c>
      <c r="H1321" s="30">
        <v>1869</v>
      </c>
      <c r="I1321" s="31">
        <v>18851</v>
      </c>
      <c r="J1321" s="31">
        <f>SUMIFS(H:H, D:D, ExternalData!$D1321, E:E, ExternalData!$E1321, F:F, ExternalData!$F1321, G:G, "&lt;="&amp;ExternalData!$G1321)</f>
        <v>16688</v>
      </c>
      <c r="K1321" s="32">
        <f>SUMIFS(I:I, D:D, ExternalData!$D1321, E:E, ExternalData!$E1321, F:F, ExternalData!$F1321, G:G, "&lt;="&amp;ExternalData!$G1321)</f>
        <v>180292</v>
      </c>
      <c r="L1321" s="31">
        <f>ExternalData!$J1321 + SUMIFS(H:H, D:D, ExternalData!$D1321, E:E, ExternalData!$E1321, F:F, ExternalData!$F1321-1, G:G, "&gt;"&amp;ExternalData!$G1321)</f>
        <v>16688</v>
      </c>
      <c r="M1321" s="33">
        <f>ExternalData!$K1321 + SUMIFS(I:I, D:D, ExternalData!$D1321, E:E, ExternalData!$E1321, F:F, ExternalData!$F1321-1, G:G, "&gt;"&amp;ExternalData!$G1321)</f>
        <v>180292</v>
      </c>
    </row>
    <row r="1322" spans="1:13" x14ac:dyDescent="0.25">
      <c r="A1322" s="24" t="s">
        <v>9</v>
      </c>
      <c r="B1322" s="25" t="s">
        <v>24</v>
      </c>
      <c r="C1322" s="25" t="s">
        <v>11</v>
      </c>
      <c r="D1322" s="25" t="s">
        <v>26</v>
      </c>
      <c r="E1322" s="25" t="s">
        <v>15</v>
      </c>
      <c r="F1322" s="25">
        <v>2023</v>
      </c>
      <c r="G1322" s="25">
        <v>1</v>
      </c>
      <c r="H1322" s="25">
        <v>1624</v>
      </c>
      <c r="I1322" s="26">
        <v>17906</v>
      </c>
      <c r="J1322" s="26">
        <f>SUMIFS(H:H, D:D, ExternalData!$D1322, E:E, ExternalData!$E1322, F:F, ExternalData!$F1322, G:G, "&lt;="&amp;ExternalData!$G1322)</f>
        <v>1624</v>
      </c>
      <c r="K1322" s="27">
        <f>SUMIFS(I:I, D:D, ExternalData!$D1322, E:E, ExternalData!$E1322, F:F, ExternalData!$F1322, G:G, "&lt;="&amp;ExternalData!$G1322)</f>
        <v>17906</v>
      </c>
      <c r="L1322" s="26">
        <f>ExternalData!$J1322 + SUMIFS(H:H, D:D, ExternalData!$D1322, E:E, ExternalData!$E1322, F:F, ExternalData!$F1322-1, G:G, "&gt;"&amp;ExternalData!$G1322)</f>
        <v>17451</v>
      </c>
      <c r="M1322" s="28">
        <f>ExternalData!$K1322 + SUMIFS(I:I, D:D, ExternalData!$D1322, E:E, ExternalData!$E1322, F:F, ExternalData!$F1322-1, G:G, "&gt;"&amp;ExternalData!$G1322)</f>
        <v>189882</v>
      </c>
    </row>
    <row r="1323" spans="1:13" x14ac:dyDescent="0.25">
      <c r="A1323" s="29" t="s">
        <v>9</v>
      </c>
      <c r="B1323" s="30" t="s">
        <v>24</v>
      </c>
      <c r="C1323" s="30" t="s">
        <v>11</v>
      </c>
      <c r="D1323" s="30" t="s">
        <v>26</v>
      </c>
      <c r="E1323" s="30" t="s">
        <v>15</v>
      </c>
      <c r="F1323" s="30">
        <v>2023</v>
      </c>
      <c r="G1323" s="30">
        <v>2</v>
      </c>
      <c r="H1323" s="30">
        <v>1589</v>
      </c>
      <c r="I1323" s="31">
        <v>17353</v>
      </c>
      <c r="J1323" s="31">
        <f>SUMIFS(H:H, D:D, ExternalData!$D1323, E:E, ExternalData!$E1323, F:F, ExternalData!$F1323, G:G, "&lt;="&amp;ExternalData!$G1323)</f>
        <v>3213</v>
      </c>
      <c r="K1323" s="32">
        <f>SUMIFS(I:I, D:D, ExternalData!$D1323, E:E, ExternalData!$E1323, F:F, ExternalData!$F1323, G:G, "&lt;="&amp;ExternalData!$G1323)</f>
        <v>35259</v>
      </c>
      <c r="L1323" s="31">
        <f>ExternalData!$J1323 + SUMIFS(H:H, D:D, ExternalData!$D1323, E:E, ExternalData!$E1323, F:F, ExternalData!$F1323-1, G:G, "&gt;"&amp;ExternalData!$G1323)</f>
        <v>18368</v>
      </c>
      <c r="M1323" s="33">
        <f>ExternalData!$K1323 + SUMIFS(I:I, D:D, ExternalData!$D1323, E:E, ExternalData!$E1323, F:F, ExternalData!$F1323-1, G:G, "&gt;"&amp;ExternalData!$G1323)</f>
        <v>199052</v>
      </c>
    </row>
    <row r="1324" spans="1:13" x14ac:dyDescent="0.25">
      <c r="A1324" s="24" t="s">
        <v>9</v>
      </c>
      <c r="B1324" s="25" t="s">
        <v>24</v>
      </c>
      <c r="C1324" s="25" t="s">
        <v>11</v>
      </c>
      <c r="D1324" s="25" t="s">
        <v>26</v>
      </c>
      <c r="E1324" s="25" t="s">
        <v>15</v>
      </c>
      <c r="F1324" s="25">
        <v>2023</v>
      </c>
      <c r="G1324" s="25">
        <v>3</v>
      </c>
      <c r="H1324" s="25">
        <v>1442</v>
      </c>
      <c r="I1324" s="26">
        <v>15190</v>
      </c>
      <c r="J1324" s="26">
        <f>SUMIFS(H:H, D:D, ExternalData!$D1324, E:E, ExternalData!$E1324, F:F, ExternalData!$F1324, G:G, "&lt;="&amp;ExternalData!$G1324)</f>
        <v>4655</v>
      </c>
      <c r="K1324" s="27">
        <f>SUMIFS(I:I, D:D, ExternalData!$D1324, E:E, ExternalData!$E1324, F:F, ExternalData!$F1324, G:G, "&lt;="&amp;ExternalData!$G1324)</f>
        <v>50449</v>
      </c>
      <c r="L1324" s="26">
        <f>ExternalData!$J1324 + SUMIFS(H:H, D:D, ExternalData!$D1324, E:E, ExternalData!$E1324, F:F, ExternalData!$F1324-1, G:G, "&gt;"&amp;ExternalData!$G1324)</f>
        <v>18914</v>
      </c>
      <c r="M1324" s="28">
        <f>ExternalData!$K1324 + SUMIFS(I:I, D:D, ExternalData!$D1324, E:E, ExternalData!$E1324, F:F, ExternalData!$F1324-1, G:G, "&gt;"&amp;ExternalData!$G1324)</f>
        <v>204148</v>
      </c>
    </row>
    <row r="1325" spans="1:13" x14ac:dyDescent="0.25">
      <c r="A1325" s="29" t="s">
        <v>9</v>
      </c>
      <c r="B1325" s="30" t="s">
        <v>24</v>
      </c>
      <c r="C1325" s="30" t="s">
        <v>27</v>
      </c>
      <c r="D1325" s="30" t="s">
        <v>28</v>
      </c>
      <c r="E1325" s="30" t="s">
        <v>13</v>
      </c>
      <c r="F1325" s="30">
        <v>2019</v>
      </c>
      <c r="G1325" s="30">
        <v>2</v>
      </c>
      <c r="H1325" s="30">
        <v>3808</v>
      </c>
      <c r="I1325" s="31">
        <v>24731</v>
      </c>
      <c r="J1325" s="31">
        <f>SUMIFS(H:H, D:D, ExternalData!$D1325, E:E, ExternalData!$E1325, F:F, ExternalData!$F1325, G:G, "&lt;="&amp;ExternalData!$G1325)</f>
        <v>3808</v>
      </c>
      <c r="K1325" s="32">
        <f>SUMIFS(I:I, D:D, ExternalData!$D1325, E:E, ExternalData!$E1325, F:F, ExternalData!$F1325, G:G, "&lt;="&amp;ExternalData!$G1325)</f>
        <v>24731</v>
      </c>
      <c r="L1325" s="31">
        <f>ExternalData!$J1325 + SUMIFS(H:H, D:D, ExternalData!$D1325, E:E, ExternalData!$E1325, F:F, ExternalData!$F1325-1, G:G, "&gt;"&amp;ExternalData!$G1325)</f>
        <v>3808</v>
      </c>
      <c r="M1325" s="33">
        <f>ExternalData!$K1325 + SUMIFS(I:I, D:D, ExternalData!$D1325, E:E, ExternalData!$E1325, F:F, ExternalData!$F1325-1, G:G, "&gt;"&amp;ExternalData!$G1325)</f>
        <v>24731</v>
      </c>
    </row>
    <row r="1326" spans="1:13" x14ac:dyDescent="0.25">
      <c r="A1326" s="24" t="s">
        <v>9</v>
      </c>
      <c r="B1326" s="25" t="s">
        <v>24</v>
      </c>
      <c r="C1326" s="25" t="s">
        <v>27</v>
      </c>
      <c r="D1326" s="25" t="s">
        <v>28</v>
      </c>
      <c r="E1326" s="25" t="s">
        <v>13</v>
      </c>
      <c r="F1326" s="25">
        <v>2019</v>
      </c>
      <c r="G1326" s="25">
        <v>3</v>
      </c>
      <c r="H1326" s="25">
        <v>168</v>
      </c>
      <c r="I1326" s="26">
        <v>1141</v>
      </c>
      <c r="J1326" s="26">
        <f>SUMIFS(H:H, D:D, ExternalData!$D1326, E:E, ExternalData!$E1326, F:F, ExternalData!$F1326, G:G, "&lt;="&amp;ExternalData!$G1326)</f>
        <v>3976</v>
      </c>
      <c r="K1326" s="27">
        <f>SUMIFS(I:I, D:D, ExternalData!$D1326, E:E, ExternalData!$E1326, F:F, ExternalData!$F1326, G:G, "&lt;="&amp;ExternalData!$G1326)</f>
        <v>25872</v>
      </c>
      <c r="L1326" s="26">
        <f>ExternalData!$J1326 + SUMIFS(H:H, D:D, ExternalData!$D1326, E:E, ExternalData!$E1326, F:F, ExternalData!$F1326-1, G:G, "&gt;"&amp;ExternalData!$G1326)</f>
        <v>3976</v>
      </c>
      <c r="M1326" s="28">
        <f>ExternalData!$K1326 + SUMIFS(I:I, D:D, ExternalData!$D1326, E:E, ExternalData!$E1326, F:F, ExternalData!$F1326-1, G:G, "&gt;"&amp;ExternalData!$G1326)</f>
        <v>25872</v>
      </c>
    </row>
    <row r="1327" spans="1:13" x14ac:dyDescent="0.25">
      <c r="A1327" s="29" t="s">
        <v>9</v>
      </c>
      <c r="B1327" s="30" t="s">
        <v>24</v>
      </c>
      <c r="C1327" s="30" t="s">
        <v>27</v>
      </c>
      <c r="D1327" s="30" t="s">
        <v>28</v>
      </c>
      <c r="E1327" s="30" t="s">
        <v>13</v>
      </c>
      <c r="F1327" s="30">
        <v>2019</v>
      </c>
      <c r="G1327" s="30">
        <v>4</v>
      </c>
      <c r="H1327" s="30">
        <v>1939</v>
      </c>
      <c r="I1327" s="31">
        <v>12628</v>
      </c>
      <c r="J1327" s="31">
        <f>SUMIFS(H:H, D:D, ExternalData!$D1327, E:E, ExternalData!$E1327, F:F, ExternalData!$F1327, G:G, "&lt;="&amp;ExternalData!$G1327)</f>
        <v>5915</v>
      </c>
      <c r="K1327" s="32">
        <f>SUMIFS(I:I, D:D, ExternalData!$D1327, E:E, ExternalData!$E1327, F:F, ExternalData!$F1327, G:G, "&lt;="&amp;ExternalData!$G1327)</f>
        <v>38500</v>
      </c>
      <c r="L1327" s="31">
        <f>ExternalData!$J1327 + SUMIFS(H:H, D:D, ExternalData!$D1327, E:E, ExternalData!$E1327, F:F, ExternalData!$F1327-1, G:G, "&gt;"&amp;ExternalData!$G1327)</f>
        <v>5915</v>
      </c>
      <c r="M1327" s="33">
        <f>ExternalData!$K1327 + SUMIFS(I:I, D:D, ExternalData!$D1327, E:E, ExternalData!$E1327, F:F, ExternalData!$F1327-1, G:G, "&gt;"&amp;ExternalData!$G1327)</f>
        <v>38500</v>
      </c>
    </row>
    <row r="1328" spans="1:13" x14ac:dyDescent="0.25">
      <c r="A1328" s="24" t="s">
        <v>9</v>
      </c>
      <c r="B1328" s="25" t="s">
        <v>24</v>
      </c>
      <c r="C1328" s="25" t="s">
        <v>27</v>
      </c>
      <c r="D1328" s="25" t="s">
        <v>28</v>
      </c>
      <c r="E1328" s="25" t="s">
        <v>13</v>
      </c>
      <c r="F1328" s="25">
        <v>2019</v>
      </c>
      <c r="G1328" s="25">
        <v>5</v>
      </c>
      <c r="H1328" s="25">
        <v>4298</v>
      </c>
      <c r="I1328" s="26">
        <v>28147</v>
      </c>
      <c r="J1328" s="26">
        <f>SUMIFS(H:H, D:D, ExternalData!$D1328, E:E, ExternalData!$E1328, F:F, ExternalData!$F1328, G:G, "&lt;="&amp;ExternalData!$G1328)</f>
        <v>10213</v>
      </c>
      <c r="K1328" s="27">
        <f>SUMIFS(I:I, D:D, ExternalData!$D1328, E:E, ExternalData!$E1328, F:F, ExternalData!$F1328, G:G, "&lt;="&amp;ExternalData!$G1328)</f>
        <v>66647</v>
      </c>
      <c r="L1328" s="26">
        <f>ExternalData!$J1328 + SUMIFS(H:H, D:D, ExternalData!$D1328, E:E, ExternalData!$E1328, F:F, ExternalData!$F1328-1, G:G, "&gt;"&amp;ExternalData!$G1328)</f>
        <v>10213</v>
      </c>
      <c r="M1328" s="28">
        <f>ExternalData!$K1328 + SUMIFS(I:I, D:D, ExternalData!$D1328, E:E, ExternalData!$E1328, F:F, ExternalData!$F1328-1, G:G, "&gt;"&amp;ExternalData!$G1328)</f>
        <v>66647</v>
      </c>
    </row>
    <row r="1329" spans="1:13" x14ac:dyDescent="0.25">
      <c r="A1329" s="29" t="s">
        <v>9</v>
      </c>
      <c r="B1329" s="30" t="s">
        <v>24</v>
      </c>
      <c r="C1329" s="30" t="s">
        <v>27</v>
      </c>
      <c r="D1329" s="30" t="s">
        <v>28</v>
      </c>
      <c r="E1329" s="30" t="s">
        <v>13</v>
      </c>
      <c r="F1329" s="30">
        <v>2019</v>
      </c>
      <c r="G1329" s="30">
        <v>6</v>
      </c>
      <c r="H1329" s="30">
        <v>1855</v>
      </c>
      <c r="I1329" s="31">
        <v>12306</v>
      </c>
      <c r="J1329" s="31">
        <f>SUMIFS(H:H, D:D, ExternalData!$D1329, E:E, ExternalData!$E1329, F:F, ExternalData!$F1329, G:G, "&lt;="&amp;ExternalData!$G1329)</f>
        <v>12068</v>
      </c>
      <c r="K1329" s="32">
        <f>SUMIFS(I:I, D:D, ExternalData!$D1329, E:E, ExternalData!$E1329, F:F, ExternalData!$F1329, G:G, "&lt;="&amp;ExternalData!$G1329)</f>
        <v>78953</v>
      </c>
      <c r="L1329" s="31">
        <f>ExternalData!$J1329 + SUMIFS(H:H, D:D, ExternalData!$D1329, E:E, ExternalData!$E1329, F:F, ExternalData!$F1329-1, G:G, "&gt;"&amp;ExternalData!$G1329)</f>
        <v>12068</v>
      </c>
      <c r="M1329" s="33">
        <f>ExternalData!$K1329 + SUMIFS(I:I, D:D, ExternalData!$D1329, E:E, ExternalData!$E1329, F:F, ExternalData!$F1329-1, G:G, "&gt;"&amp;ExternalData!$G1329)</f>
        <v>78953</v>
      </c>
    </row>
    <row r="1330" spans="1:13" x14ac:dyDescent="0.25">
      <c r="A1330" s="24" t="s">
        <v>9</v>
      </c>
      <c r="B1330" s="25" t="s">
        <v>24</v>
      </c>
      <c r="C1330" s="25" t="s">
        <v>27</v>
      </c>
      <c r="D1330" s="25" t="s">
        <v>28</v>
      </c>
      <c r="E1330" s="25" t="s">
        <v>13</v>
      </c>
      <c r="F1330" s="25">
        <v>2019</v>
      </c>
      <c r="G1330" s="25">
        <v>7</v>
      </c>
      <c r="H1330" s="25">
        <v>1750</v>
      </c>
      <c r="I1330" s="26">
        <v>11676</v>
      </c>
      <c r="J1330" s="26">
        <f>SUMIFS(H:H, D:D, ExternalData!$D1330, E:E, ExternalData!$E1330, F:F, ExternalData!$F1330, G:G, "&lt;="&amp;ExternalData!$G1330)</f>
        <v>13818</v>
      </c>
      <c r="K1330" s="27">
        <f>SUMIFS(I:I, D:D, ExternalData!$D1330, E:E, ExternalData!$E1330, F:F, ExternalData!$F1330, G:G, "&lt;="&amp;ExternalData!$G1330)</f>
        <v>90629</v>
      </c>
      <c r="L1330" s="26">
        <f>ExternalData!$J1330 + SUMIFS(H:H, D:D, ExternalData!$D1330, E:E, ExternalData!$E1330, F:F, ExternalData!$F1330-1, G:G, "&gt;"&amp;ExternalData!$G1330)</f>
        <v>13818</v>
      </c>
      <c r="M1330" s="28">
        <f>ExternalData!$K1330 + SUMIFS(I:I, D:D, ExternalData!$D1330, E:E, ExternalData!$E1330, F:F, ExternalData!$F1330-1, G:G, "&gt;"&amp;ExternalData!$G1330)</f>
        <v>90629</v>
      </c>
    </row>
    <row r="1331" spans="1:13" x14ac:dyDescent="0.25">
      <c r="A1331" s="29" t="s">
        <v>9</v>
      </c>
      <c r="B1331" s="30" t="s">
        <v>24</v>
      </c>
      <c r="C1331" s="30" t="s">
        <v>27</v>
      </c>
      <c r="D1331" s="30" t="s">
        <v>28</v>
      </c>
      <c r="E1331" s="30" t="s">
        <v>13</v>
      </c>
      <c r="F1331" s="30">
        <v>2019</v>
      </c>
      <c r="G1331" s="30">
        <v>8</v>
      </c>
      <c r="H1331" s="30">
        <v>868</v>
      </c>
      <c r="I1331" s="31">
        <v>5761</v>
      </c>
      <c r="J1331" s="31">
        <f>SUMIFS(H:H, D:D, ExternalData!$D1331, E:E, ExternalData!$E1331, F:F, ExternalData!$F1331, G:G, "&lt;="&amp;ExternalData!$G1331)</f>
        <v>14686</v>
      </c>
      <c r="K1331" s="32">
        <f>SUMIFS(I:I, D:D, ExternalData!$D1331, E:E, ExternalData!$E1331, F:F, ExternalData!$F1331, G:G, "&lt;="&amp;ExternalData!$G1331)</f>
        <v>96390</v>
      </c>
      <c r="L1331" s="31">
        <f>ExternalData!$J1331 + SUMIFS(H:H, D:D, ExternalData!$D1331, E:E, ExternalData!$E1331, F:F, ExternalData!$F1331-1, G:G, "&gt;"&amp;ExternalData!$G1331)</f>
        <v>14686</v>
      </c>
      <c r="M1331" s="33">
        <f>ExternalData!$K1331 + SUMIFS(I:I, D:D, ExternalData!$D1331, E:E, ExternalData!$E1331, F:F, ExternalData!$F1331-1, G:G, "&gt;"&amp;ExternalData!$G1331)</f>
        <v>96390</v>
      </c>
    </row>
    <row r="1332" spans="1:13" x14ac:dyDescent="0.25">
      <c r="A1332" s="24" t="s">
        <v>9</v>
      </c>
      <c r="B1332" s="25" t="s">
        <v>24</v>
      </c>
      <c r="C1332" s="25" t="s">
        <v>27</v>
      </c>
      <c r="D1332" s="25" t="s">
        <v>28</v>
      </c>
      <c r="E1332" s="25" t="s">
        <v>13</v>
      </c>
      <c r="F1332" s="25">
        <v>2019</v>
      </c>
      <c r="G1332" s="25">
        <v>9</v>
      </c>
      <c r="H1332" s="25">
        <v>728</v>
      </c>
      <c r="I1332" s="26">
        <v>4809</v>
      </c>
      <c r="J1332" s="26">
        <f>SUMIFS(H:H, D:D, ExternalData!$D1332, E:E, ExternalData!$E1332, F:F, ExternalData!$F1332, G:G, "&lt;="&amp;ExternalData!$G1332)</f>
        <v>15414</v>
      </c>
      <c r="K1332" s="27">
        <f>SUMIFS(I:I, D:D, ExternalData!$D1332, E:E, ExternalData!$E1332, F:F, ExternalData!$F1332, G:G, "&lt;="&amp;ExternalData!$G1332)</f>
        <v>101199</v>
      </c>
      <c r="L1332" s="26">
        <f>ExternalData!$J1332 + SUMIFS(H:H, D:D, ExternalData!$D1332, E:E, ExternalData!$E1332, F:F, ExternalData!$F1332-1, G:G, "&gt;"&amp;ExternalData!$G1332)</f>
        <v>15414</v>
      </c>
      <c r="M1332" s="28">
        <f>ExternalData!$K1332 + SUMIFS(I:I, D:D, ExternalData!$D1332, E:E, ExternalData!$E1332, F:F, ExternalData!$F1332-1, G:G, "&gt;"&amp;ExternalData!$G1332)</f>
        <v>101199</v>
      </c>
    </row>
    <row r="1333" spans="1:13" x14ac:dyDescent="0.25">
      <c r="A1333" s="29" t="s">
        <v>9</v>
      </c>
      <c r="B1333" s="30" t="s">
        <v>24</v>
      </c>
      <c r="C1333" s="30" t="s">
        <v>27</v>
      </c>
      <c r="D1333" s="30" t="s">
        <v>28</v>
      </c>
      <c r="E1333" s="30" t="s">
        <v>13</v>
      </c>
      <c r="F1333" s="30">
        <v>2019</v>
      </c>
      <c r="G1333" s="30">
        <v>10</v>
      </c>
      <c r="H1333" s="30">
        <v>1323</v>
      </c>
      <c r="I1333" s="31">
        <v>8855</v>
      </c>
      <c r="J1333" s="31">
        <f>SUMIFS(H:H, D:D, ExternalData!$D1333, E:E, ExternalData!$E1333, F:F, ExternalData!$F1333, G:G, "&lt;="&amp;ExternalData!$G1333)</f>
        <v>16737</v>
      </c>
      <c r="K1333" s="32">
        <f>SUMIFS(I:I, D:D, ExternalData!$D1333, E:E, ExternalData!$E1333, F:F, ExternalData!$F1333, G:G, "&lt;="&amp;ExternalData!$G1333)</f>
        <v>110054</v>
      </c>
      <c r="L1333" s="31">
        <f>ExternalData!$J1333 + SUMIFS(H:H, D:D, ExternalData!$D1333, E:E, ExternalData!$E1333, F:F, ExternalData!$F1333-1, G:G, "&gt;"&amp;ExternalData!$G1333)</f>
        <v>16737</v>
      </c>
      <c r="M1333" s="33">
        <f>ExternalData!$K1333 + SUMIFS(I:I, D:D, ExternalData!$D1333, E:E, ExternalData!$E1333, F:F, ExternalData!$F1333-1, G:G, "&gt;"&amp;ExternalData!$G1333)</f>
        <v>110054</v>
      </c>
    </row>
    <row r="1334" spans="1:13" x14ac:dyDescent="0.25">
      <c r="A1334" s="24" t="s">
        <v>9</v>
      </c>
      <c r="B1334" s="25" t="s">
        <v>24</v>
      </c>
      <c r="C1334" s="25" t="s">
        <v>27</v>
      </c>
      <c r="D1334" s="25" t="s">
        <v>28</v>
      </c>
      <c r="E1334" s="25" t="s">
        <v>13</v>
      </c>
      <c r="F1334" s="25">
        <v>2019</v>
      </c>
      <c r="G1334" s="25">
        <v>11</v>
      </c>
      <c r="H1334" s="25">
        <v>441</v>
      </c>
      <c r="I1334" s="26">
        <v>2905</v>
      </c>
      <c r="J1334" s="26">
        <f>SUMIFS(H:H, D:D, ExternalData!$D1334, E:E, ExternalData!$E1334, F:F, ExternalData!$F1334, G:G, "&lt;="&amp;ExternalData!$G1334)</f>
        <v>17178</v>
      </c>
      <c r="K1334" s="27">
        <f>SUMIFS(I:I, D:D, ExternalData!$D1334, E:E, ExternalData!$E1334, F:F, ExternalData!$F1334, G:G, "&lt;="&amp;ExternalData!$G1334)</f>
        <v>112959</v>
      </c>
      <c r="L1334" s="26">
        <f>ExternalData!$J1334 + SUMIFS(H:H, D:D, ExternalData!$D1334, E:E, ExternalData!$E1334, F:F, ExternalData!$F1334-1, G:G, "&gt;"&amp;ExternalData!$G1334)</f>
        <v>17178</v>
      </c>
      <c r="M1334" s="28">
        <f>ExternalData!$K1334 + SUMIFS(I:I, D:D, ExternalData!$D1334, E:E, ExternalData!$E1334, F:F, ExternalData!$F1334-1, G:G, "&gt;"&amp;ExternalData!$G1334)</f>
        <v>112959</v>
      </c>
    </row>
    <row r="1335" spans="1:13" x14ac:dyDescent="0.25">
      <c r="A1335" s="29" t="s">
        <v>9</v>
      </c>
      <c r="B1335" s="30" t="s">
        <v>24</v>
      </c>
      <c r="C1335" s="30" t="s">
        <v>27</v>
      </c>
      <c r="D1335" s="30" t="s">
        <v>28</v>
      </c>
      <c r="E1335" s="30" t="s">
        <v>13</v>
      </c>
      <c r="F1335" s="30">
        <v>2019</v>
      </c>
      <c r="G1335" s="30">
        <v>12</v>
      </c>
      <c r="H1335" s="30">
        <v>343</v>
      </c>
      <c r="I1335" s="31">
        <v>2275</v>
      </c>
      <c r="J1335" s="31">
        <f>SUMIFS(H:H, D:D, ExternalData!$D1335, E:E, ExternalData!$E1335, F:F, ExternalData!$F1335, G:G, "&lt;="&amp;ExternalData!$G1335)</f>
        <v>17521</v>
      </c>
      <c r="K1335" s="32">
        <f>SUMIFS(I:I, D:D, ExternalData!$D1335, E:E, ExternalData!$E1335, F:F, ExternalData!$F1335, G:G, "&lt;="&amp;ExternalData!$G1335)</f>
        <v>115234</v>
      </c>
      <c r="L1335" s="31">
        <f>ExternalData!$J1335 + SUMIFS(H:H, D:D, ExternalData!$D1335, E:E, ExternalData!$E1335, F:F, ExternalData!$F1335-1, G:G, "&gt;"&amp;ExternalData!$G1335)</f>
        <v>17521</v>
      </c>
      <c r="M1335" s="33">
        <f>ExternalData!$K1335 + SUMIFS(I:I, D:D, ExternalData!$D1335, E:E, ExternalData!$E1335, F:F, ExternalData!$F1335-1, G:G, "&gt;"&amp;ExternalData!$G1335)</f>
        <v>115234</v>
      </c>
    </row>
    <row r="1336" spans="1:13" x14ac:dyDescent="0.25">
      <c r="A1336" s="24" t="s">
        <v>9</v>
      </c>
      <c r="B1336" s="25" t="s">
        <v>24</v>
      </c>
      <c r="C1336" s="25" t="s">
        <v>27</v>
      </c>
      <c r="D1336" s="25" t="s">
        <v>28</v>
      </c>
      <c r="E1336" s="25" t="s">
        <v>13</v>
      </c>
      <c r="F1336" s="25">
        <v>2020</v>
      </c>
      <c r="G1336" s="25">
        <v>1</v>
      </c>
      <c r="H1336" s="25">
        <v>728</v>
      </c>
      <c r="I1336" s="26">
        <v>4844</v>
      </c>
      <c r="J1336" s="26">
        <f>SUMIFS(H:H, D:D, ExternalData!$D1336, E:E, ExternalData!$E1336, F:F, ExternalData!$F1336, G:G, "&lt;="&amp;ExternalData!$G1336)</f>
        <v>728</v>
      </c>
      <c r="K1336" s="27">
        <f>SUMIFS(I:I, D:D, ExternalData!$D1336, E:E, ExternalData!$E1336, F:F, ExternalData!$F1336, G:G, "&lt;="&amp;ExternalData!$G1336)</f>
        <v>4844</v>
      </c>
      <c r="L1336" s="26">
        <f>ExternalData!$J1336 + SUMIFS(H:H, D:D, ExternalData!$D1336, E:E, ExternalData!$E1336, F:F, ExternalData!$F1336-1, G:G, "&gt;"&amp;ExternalData!$G1336)</f>
        <v>18249</v>
      </c>
      <c r="M1336" s="28">
        <f>ExternalData!$K1336 + SUMIFS(I:I, D:D, ExternalData!$D1336, E:E, ExternalData!$E1336, F:F, ExternalData!$F1336-1, G:G, "&gt;"&amp;ExternalData!$G1336)</f>
        <v>120078</v>
      </c>
    </row>
    <row r="1337" spans="1:13" x14ac:dyDescent="0.25">
      <c r="A1337" s="29" t="s">
        <v>9</v>
      </c>
      <c r="B1337" s="30" t="s">
        <v>24</v>
      </c>
      <c r="C1337" s="30" t="s">
        <v>27</v>
      </c>
      <c r="D1337" s="30" t="s">
        <v>28</v>
      </c>
      <c r="E1337" s="30" t="s">
        <v>13</v>
      </c>
      <c r="F1337" s="30">
        <v>2020</v>
      </c>
      <c r="G1337" s="30">
        <v>2</v>
      </c>
      <c r="H1337" s="30">
        <v>609</v>
      </c>
      <c r="I1337" s="31">
        <v>4060</v>
      </c>
      <c r="J1337" s="31">
        <f>SUMIFS(H:H, D:D, ExternalData!$D1337, E:E, ExternalData!$E1337, F:F, ExternalData!$F1337, G:G, "&lt;="&amp;ExternalData!$G1337)</f>
        <v>1337</v>
      </c>
      <c r="K1337" s="32">
        <f>SUMIFS(I:I, D:D, ExternalData!$D1337, E:E, ExternalData!$E1337, F:F, ExternalData!$F1337, G:G, "&lt;="&amp;ExternalData!$G1337)</f>
        <v>8904</v>
      </c>
      <c r="L1337" s="31">
        <f>ExternalData!$J1337 + SUMIFS(H:H, D:D, ExternalData!$D1337, E:E, ExternalData!$E1337, F:F, ExternalData!$F1337-1, G:G, "&gt;"&amp;ExternalData!$G1337)</f>
        <v>15050</v>
      </c>
      <c r="M1337" s="33">
        <f>ExternalData!$K1337 + SUMIFS(I:I, D:D, ExternalData!$D1337, E:E, ExternalData!$E1337, F:F, ExternalData!$F1337-1, G:G, "&gt;"&amp;ExternalData!$G1337)</f>
        <v>99407</v>
      </c>
    </row>
    <row r="1338" spans="1:13" x14ac:dyDescent="0.25">
      <c r="A1338" s="24" t="s">
        <v>9</v>
      </c>
      <c r="B1338" s="25" t="s">
        <v>24</v>
      </c>
      <c r="C1338" s="25" t="s">
        <v>27</v>
      </c>
      <c r="D1338" s="25" t="s">
        <v>28</v>
      </c>
      <c r="E1338" s="25" t="s">
        <v>13</v>
      </c>
      <c r="F1338" s="25">
        <v>2020</v>
      </c>
      <c r="G1338" s="25">
        <v>3</v>
      </c>
      <c r="H1338" s="25">
        <v>665</v>
      </c>
      <c r="I1338" s="26">
        <v>4417</v>
      </c>
      <c r="J1338" s="26">
        <f>SUMIFS(H:H, D:D, ExternalData!$D1338, E:E, ExternalData!$E1338, F:F, ExternalData!$F1338, G:G, "&lt;="&amp;ExternalData!$G1338)</f>
        <v>2002</v>
      </c>
      <c r="K1338" s="27">
        <f>SUMIFS(I:I, D:D, ExternalData!$D1338, E:E, ExternalData!$E1338, F:F, ExternalData!$F1338, G:G, "&lt;="&amp;ExternalData!$G1338)</f>
        <v>13321</v>
      </c>
      <c r="L1338" s="26">
        <f>ExternalData!$J1338 + SUMIFS(H:H, D:D, ExternalData!$D1338, E:E, ExternalData!$E1338, F:F, ExternalData!$F1338-1, G:G, "&gt;"&amp;ExternalData!$G1338)</f>
        <v>15547</v>
      </c>
      <c r="M1338" s="28">
        <f>ExternalData!$K1338 + SUMIFS(I:I, D:D, ExternalData!$D1338, E:E, ExternalData!$E1338, F:F, ExternalData!$F1338-1, G:G, "&gt;"&amp;ExternalData!$G1338)</f>
        <v>102683</v>
      </c>
    </row>
    <row r="1339" spans="1:13" x14ac:dyDescent="0.25">
      <c r="A1339" s="29" t="s">
        <v>9</v>
      </c>
      <c r="B1339" s="30" t="s">
        <v>24</v>
      </c>
      <c r="C1339" s="30" t="s">
        <v>27</v>
      </c>
      <c r="D1339" s="30" t="s">
        <v>28</v>
      </c>
      <c r="E1339" s="30" t="s">
        <v>13</v>
      </c>
      <c r="F1339" s="30">
        <v>2020</v>
      </c>
      <c r="G1339" s="30">
        <v>4</v>
      </c>
      <c r="H1339" s="30">
        <v>1736</v>
      </c>
      <c r="I1339" s="31">
        <v>11305</v>
      </c>
      <c r="J1339" s="31">
        <f>SUMIFS(H:H, D:D, ExternalData!$D1339, E:E, ExternalData!$E1339, F:F, ExternalData!$F1339, G:G, "&lt;="&amp;ExternalData!$G1339)</f>
        <v>3738</v>
      </c>
      <c r="K1339" s="32">
        <f>SUMIFS(I:I, D:D, ExternalData!$D1339, E:E, ExternalData!$E1339, F:F, ExternalData!$F1339, G:G, "&lt;="&amp;ExternalData!$G1339)</f>
        <v>24626</v>
      </c>
      <c r="L1339" s="31">
        <f>ExternalData!$J1339 + SUMIFS(H:H, D:D, ExternalData!$D1339, E:E, ExternalData!$E1339, F:F, ExternalData!$F1339-1, G:G, "&gt;"&amp;ExternalData!$G1339)</f>
        <v>15344</v>
      </c>
      <c r="M1339" s="33">
        <f>ExternalData!$K1339 + SUMIFS(I:I, D:D, ExternalData!$D1339, E:E, ExternalData!$E1339, F:F, ExternalData!$F1339-1, G:G, "&gt;"&amp;ExternalData!$G1339)</f>
        <v>101360</v>
      </c>
    </row>
    <row r="1340" spans="1:13" x14ac:dyDescent="0.25">
      <c r="A1340" s="24" t="s">
        <v>9</v>
      </c>
      <c r="B1340" s="25" t="s">
        <v>24</v>
      </c>
      <c r="C1340" s="25" t="s">
        <v>27</v>
      </c>
      <c r="D1340" s="25" t="s">
        <v>28</v>
      </c>
      <c r="E1340" s="25" t="s">
        <v>13</v>
      </c>
      <c r="F1340" s="25">
        <v>2020</v>
      </c>
      <c r="G1340" s="25">
        <v>5</v>
      </c>
      <c r="H1340" s="25">
        <v>462</v>
      </c>
      <c r="I1340" s="26">
        <v>3010</v>
      </c>
      <c r="J1340" s="26">
        <f>SUMIFS(H:H, D:D, ExternalData!$D1340, E:E, ExternalData!$E1340, F:F, ExternalData!$F1340, G:G, "&lt;="&amp;ExternalData!$G1340)</f>
        <v>4200</v>
      </c>
      <c r="K1340" s="27">
        <f>SUMIFS(I:I, D:D, ExternalData!$D1340, E:E, ExternalData!$E1340, F:F, ExternalData!$F1340, G:G, "&lt;="&amp;ExternalData!$G1340)</f>
        <v>27636</v>
      </c>
      <c r="L1340" s="26">
        <f>ExternalData!$J1340 + SUMIFS(H:H, D:D, ExternalData!$D1340, E:E, ExternalData!$E1340, F:F, ExternalData!$F1340-1, G:G, "&gt;"&amp;ExternalData!$G1340)</f>
        <v>11508</v>
      </c>
      <c r="M1340" s="28">
        <f>ExternalData!$K1340 + SUMIFS(I:I, D:D, ExternalData!$D1340, E:E, ExternalData!$E1340, F:F, ExternalData!$F1340-1, G:G, "&gt;"&amp;ExternalData!$G1340)</f>
        <v>76223</v>
      </c>
    </row>
    <row r="1341" spans="1:13" x14ac:dyDescent="0.25">
      <c r="A1341" s="29" t="s">
        <v>9</v>
      </c>
      <c r="B1341" s="30" t="s">
        <v>24</v>
      </c>
      <c r="C1341" s="30" t="s">
        <v>27</v>
      </c>
      <c r="D1341" s="30" t="s">
        <v>28</v>
      </c>
      <c r="E1341" s="30" t="s">
        <v>13</v>
      </c>
      <c r="F1341" s="30">
        <v>2020</v>
      </c>
      <c r="G1341" s="30">
        <v>6</v>
      </c>
      <c r="H1341" s="30">
        <v>322</v>
      </c>
      <c r="I1341" s="31">
        <v>2107</v>
      </c>
      <c r="J1341" s="31">
        <f>SUMIFS(H:H, D:D, ExternalData!$D1341, E:E, ExternalData!$E1341, F:F, ExternalData!$F1341, G:G, "&lt;="&amp;ExternalData!$G1341)</f>
        <v>4522</v>
      </c>
      <c r="K1341" s="32">
        <f>SUMIFS(I:I, D:D, ExternalData!$D1341, E:E, ExternalData!$E1341, F:F, ExternalData!$F1341, G:G, "&lt;="&amp;ExternalData!$G1341)</f>
        <v>29743</v>
      </c>
      <c r="L1341" s="31">
        <f>ExternalData!$J1341 + SUMIFS(H:H, D:D, ExternalData!$D1341, E:E, ExternalData!$E1341, F:F, ExternalData!$F1341-1, G:G, "&gt;"&amp;ExternalData!$G1341)</f>
        <v>9975</v>
      </c>
      <c r="M1341" s="33">
        <f>ExternalData!$K1341 + SUMIFS(I:I, D:D, ExternalData!$D1341, E:E, ExternalData!$E1341, F:F, ExternalData!$F1341-1, G:G, "&gt;"&amp;ExternalData!$G1341)</f>
        <v>66024</v>
      </c>
    </row>
    <row r="1342" spans="1:13" x14ac:dyDescent="0.25">
      <c r="A1342" s="24" t="s">
        <v>9</v>
      </c>
      <c r="B1342" s="25" t="s">
        <v>24</v>
      </c>
      <c r="C1342" s="25" t="s">
        <v>27</v>
      </c>
      <c r="D1342" s="25" t="s">
        <v>28</v>
      </c>
      <c r="E1342" s="25" t="s">
        <v>13</v>
      </c>
      <c r="F1342" s="25">
        <v>2020</v>
      </c>
      <c r="G1342" s="25">
        <v>7</v>
      </c>
      <c r="H1342" s="25">
        <v>371</v>
      </c>
      <c r="I1342" s="26">
        <v>2380</v>
      </c>
      <c r="J1342" s="26">
        <f>SUMIFS(H:H, D:D, ExternalData!$D1342, E:E, ExternalData!$E1342, F:F, ExternalData!$F1342, G:G, "&lt;="&amp;ExternalData!$G1342)</f>
        <v>4893</v>
      </c>
      <c r="K1342" s="27">
        <f>SUMIFS(I:I, D:D, ExternalData!$D1342, E:E, ExternalData!$E1342, F:F, ExternalData!$F1342, G:G, "&lt;="&amp;ExternalData!$G1342)</f>
        <v>32123</v>
      </c>
      <c r="L1342" s="26">
        <f>ExternalData!$J1342 + SUMIFS(H:H, D:D, ExternalData!$D1342, E:E, ExternalData!$E1342, F:F, ExternalData!$F1342-1, G:G, "&gt;"&amp;ExternalData!$G1342)</f>
        <v>8596</v>
      </c>
      <c r="M1342" s="28">
        <f>ExternalData!$K1342 + SUMIFS(I:I, D:D, ExternalData!$D1342, E:E, ExternalData!$E1342, F:F, ExternalData!$F1342-1, G:G, "&gt;"&amp;ExternalData!$G1342)</f>
        <v>56728</v>
      </c>
    </row>
    <row r="1343" spans="1:13" x14ac:dyDescent="0.25">
      <c r="A1343" s="29" t="s">
        <v>9</v>
      </c>
      <c r="B1343" s="30" t="s">
        <v>24</v>
      </c>
      <c r="C1343" s="30" t="s">
        <v>27</v>
      </c>
      <c r="D1343" s="30" t="s">
        <v>28</v>
      </c>
      <c r="E1343" s="30" t="s">
        <v>13</v>
      </c>
      <c r="F1343" s="30">
        <v>2020</v>
      </c>
      <c r="G1343" s="30">
        <v>8</v>
      </c>
      <c r="H1343" s="30">
        <v>287</v>
      </c>
      <c r="I1343" s="31">
        <v>1834</v>
      </c>
      <c r="J1343" s="31">
        <f>SUMIFS(H:H, D:D, ExternalData!$D1343, E:E, ExternalData!$E1343, F:F, ExternalData!$F1343, G:G, "&lt;="&amp;ExternalData!$G1343)</f>
        <v>5180</v>
      </c>
      <c r="K1343" s="32">
        <f>SUMIFS(I:I, D:D, ExternalData!$D1343, E:E, ExternalData!$E1343, F:F, ExternalData!$F1343, G:G, "&lt;="&amp;ExternalData!$G1343)</f>
        <v>33957</v>
      </c>
      <c r="L1343" s="31">
        <f>ExternalData!$J1343 + SUMIFS(H:H, D:D, ExternalData!$D1343, E:E, ExternalData!$E1343, F:F, ExternalData!$F1343-1, G:G, "&gt;"&amp;ExternalData!$G1343)</f>
        <v>8015</v>
      </c>
      <c r="M1343" s="33">
        <f>ExternalData!$K1343 + SUMIFS(I:I, D:D, ExternalData!$D1343, E:E, ExternalData!$E1343, F:F, ExternalData!$F1343-1, G:G, "&gt;"&amp;ExternalData!$G1343)</f>
        <v>52801</v>
      </c>
    </row>
    <row r="1344" spans="1:13" x14ac:dyDescent="0.25">
      <c r="A1344" s="24" t="s">
        <v>9</v>
      </c>
      <c r="B1344" s="25" t="s">
        <v>24</v>
      </c>
      <c r="C1344" s="25" t="s">
        <v>27</v>
      </c>
      <c r="D1344" s="25" t="s">
        <v>28</v>
      </c>
      <c r="E1344" s="25" t="s">
        <v>13</v>
      </c>
      <c r="F1344" s="25">
        <v>2020</v>
      </c>
      <c r="G1344" s="25">
        <v>9</v>
      </c>
      <c r="H1344" s="25">
        <v>224</v>
      </c>
      <c r="I1344" s="26">
        <v>1477</v>
      </c>
      <c r="J1344" s="26">
        <f>SUMIFS(H:H, D:D, ExternalData!$D1344, E:E, ExternalData!$E1344, F:F, ExternalData!$F1344, G:G, "&lt;="&amp;ExternalData!$G1344)</f>
        <v>5404</v>
      </c>
      <c r="K1344" s="27">
        <f>SUMIFS(I:I, D:D, ExternalData!$D1344, E:E, ExternalData!$E1344, F:F, ExternalData!$F1344, G:G, "&lt;="&amp;ExternalData!$G1344)</f>
        <v>35434</v>
      </c>
      <c r="L1344" s="26">
        <f>ExternalData!$J1344 + SUMIFS(H:H, D:D, ExternalData!$D1344, E:E, ExternalData!$E1344, F:F, ExternalData!$F1344-1, G:G, "&gt;"&amp;ExternalData!$G1344)</f>
        <v>7511</v>
      </c>
      <c r="M1344" s="28">
        <f>ExternalData!$K1344 + SUMIFS(I:I, D:D, ExternalData!$D1344, E:E, ExternalData!$E1344, F:F, ExternalData!$F1344-1, G:G, "&gt;"&amp;ExternalData!$G1344)</f>
        <v>49469</v>
      </c>
    </row>
    <row r="1345" spans="1:13" x14ac:dyDescent="0.25">
      <c r="A1345" s="29" t="s">
        <v>9</v>
      </c>
      <c r="B1345" s="30" t="s">
        <v>24</v>
      </c>
      <c r="C1345" s="30" t="s">
        <v>27</v>
      </c>
      <c r="D1345" s="30" t="s">
        <v>28</v>
      </c>
      <c r="E1345" s="30" t="s">
        <v>13</v>
      </c>
      <c r="F1345" s="30">
        <v>2020</v>
      </c>
      <c r="G1345" s="30">
        <v>10</v>
      </c>
      <c r="H1345" s="30">
        <v>406</v>
      </c>
      <c r="I1345" s="31">
        <v>2597</v>
      </c>
      <c r="J1345" s="31">
        <f>SUMIFS(H:H, D:D, ExternalData!$D1345, E:E, ExternalData!$E1345, F:F, ExternalData!$F1345, G:G, "&lt;="&amp;ExternalData!$G1345)</f>
        <v>5810</v>
      </c>
      <c r="K1345" s="32">
        <f>SUMIFS(I:I, D:D, ExternalData!$D1345, E:E, ExternalData!$E1345, F:F, ExternalData!$F1345, G:G, "&lt;="&amp;ExternalData!$G1345)</f>
        <v>38031</v>
      </c>
      <c r="L1345" s="31">
        <f>ExternalData!$J1345 + SUMIFS(H:H, D:D, ExternalData!$D1345, E:E, ExternalData!$E1345, F:F, ExternalData!$F1345-1, G:G, "&gt;"&amp;ExternalData!$G1345)</f>
        <v>6594</v>
      </c>
      <c r="M1345" s="33">
        <f>ExternalData!$K1345 + SUMIFS(I:I, D:D, ExternalData!$D1345, E:E, ExternalData!$E1345, F:F, ExternalData!$F1345-1, G:G, "&gt;"&amp;ExternalData!$G1345)</f>
        <v>43211</v>
      </c>
    </row>
    <row r="1346" spans="1:13" x14ac:dyDescent="0.25">
      <c r="A1346" s="24" t="s">
        <v>9</v>
      </c>
      <c r="B1346" s="25" t="s">
        <v>24</v>
      </c>
      <c r="C1346" s="25" t="s">
        <v>27</v>
      </c>
      <c r="D1346" s="25" t="s">
        <v>28</v>
      </c>
      <c r="E1346" s="25" t="s">
        <v>13</v>
      </c>
      <c r="F1346" s="25">
        <v>2020</v>
      </c>
      <c r="G1346" s="25">
        <v>11</v>
      </c>
      <c r="H1346" s="25">
        <v>406</v>
      </c>
      <c r="I1346" s="26">
        <v>2597</v>
      </c>
      <c r="J1346" s="26">
        <f>SUMIFS(H:H, D:D, ExternalData!$D1346, E:E, ExternalData!$E1346, F:F, ExternalData!$F1346, G:G, "&lt;="&amp;ExternalData!$G1346)</f>
        <v>6216</v>
      </c>
      <c r="K1346" s="27">
        <f>SUMIFS(I:I, D:D, ExternalData!$D1346, E:E, ExternalData!$E1346, F:F, ExternalData!$F1346, G:G, "&lt;="&amp;ExternalData!$G1346)</f>
        <v>40628</v>
      </c>
      <c r="L1346" s="26">
        <f>ExternalData!$J1346 + SUMIFS(H:H, D:D, ExternalData!$D1346, E:E, ExternalData!$E1346, F:F, ExternalData!$F1346-1, G:G, "&gt;"&amp;ExternalData!$G1346)</f>
        <v>6559</v>
      </c>
      <c r="M1346" s="28">
        <f>ExternalData!$K1346 + SUMIFS(I:I, D:D, ExternalData!$D1346, E:E, ExternalData!$E1346, F:F, ExternalData!$F1346-1, G:G, "&gt;"&amp;ExternalData!$G1346)</f>
        <v>42903</v>
      </c>
    </row>
    <row r="1347" spans="1:13" x14ac:dyDescent="0.25">
      <c r="A1347" s="29" t="s">
        <v>9</v>
      </c>
      <c r="B1347" s="30" t="s">
        <v>24</v>
      </c>
      <c r="C1347" s="30" t="s">
        <v>27</v>
      </c>
      <c r="D1347" s="30" t="s">
        <v>28</v>
      </c>
      <c r="E1347" s="30" t="s">
        <v>13</v>
      </c>
      <c r="F1347" s="30">
        <v>2020</v>
      </c>
      <c r="G1347" s="30">
        <v>12</v>
      </c>
      <c r="H1347" s="30">
        <v>357</v>
      </c>
      <c r="I1347" s="31">
        <v>2310</v>
      </c>
      <c r="J1347" s="31">
        <f>SUMIFS(H:H, D:D, ExternalData!$D1347, E:E, ExternalData!$E1347, F:F, ExternalData!$F1347, G:G, "&lt;="&amp;ExternalData!$G1347)</f>
        <v>6573</v>
      </c>
      <c r="K1347" s="32">
        <f>SUMIFS(I:I, D:D, ExternalData!$D1347, E:E, ExternalData!$E1347, F:F, ExternalData!$F1347, G:G, "&lt;="&amp;ExternalData!$G1347)</f>
        <v>42938</v>
      </c>
      <c r="L1347" s="31">
        <f>ExternalData!$J1347 + SUMIFS(H:H, D:D, ExternalData!$D1347, E:E, ExternalData!$E1347, F:F, ExternalData!$F1347-1, G:G, "&gt;"&amp;ExternalData!$G1347)</f>
        <v>6573</v>
      </c>
      <c r="M1347" s="33">
        <f>ExternalData!$K1347 + SUMIFS(I:I, D:D, ExternalData!$D1347, E:E, ExternalData!$E1347, F:F, ExternalData!$F1347-1, G:G, "&gt;"&amp;ExternalData!$G1347)</f>
        <v>42938</v>
      </c>
    </row>
    <row r="1348" spans="1:13" x14ac:dyDescent="0.25">
      <c r="A1348" s="24" t="s">
        <v>9</v>
      </c>
      <c r="B1348" s="25" t="s">
        <v>24</v>
      </c>
      <c r="C1348" s="25" t="s">
        <v>27</v>
      </c>
      <c r="D1348" s="25" t="s">
        <v>28</v>
      </c>
      <c r="E1348" s="25" t="s">
        <v>13</v>
      </c>
      <c r="F1348" s="25">
        <v>2021</v>
      </c>
      <c r="G1348" s="25">
        <v>1</v>
      </c>
      <c r="H1348" s="25">
        <v>546</v>
      </c>
      <c r="I1348" s="26">
        <v>3500</v>
      </c>
      <c r="J1348" s="26">
        <f>SUMIFS(H:H, D:D, ExternalData!$D1348, E:E, ExternalData!$E1348, F:F, ExternalData!$F1348, G:G, "&lt;="&amp;ExternalData!$G1348)</f>
        <v>546</v>
      </c>
      <c r="K1348" s="27">
        <f>SUMIFS(I:I, D:D, ExternalData!$D1348, E:E, ExternalData!$E1348, F:F, ExternalData!$F1348, G:G, "&lt;="&amp;ExternalData!$G1348)</f>
        <v>3500</v>
      </c>
      <c r="L1348" s="26">
        <f>ExternalData!$J1348 + SUMIFS(H:H, D:D, ExternalData!$D1348, E:E, ExternalData!$E1348, F:F, ExternalData!$F1348-1, G:G, "&gt;"&amp;ExternalData!$G1348)</f>
        <v>6391</v>
      </c>
      <c r="M1348" s="28">
        <f>ExternalData!$K1348 + SUMIFS(I:I, D:D, ExternalData!$D1348, E:E, ExternalData!$E1348, F:F, ExternalData!$F1348-1, G:G, "&gt;"&amp;ExternalData!$G1348)</f>
        <v>41594</v>
      </c>
    </row>
    <row r="1349" spans="1:13" x14ac:dyDescent="0.25">
      <c r="A1349" s="29" t="s">
        <v>9</v>
      </c>
      <c r="B1349" s="30" t="s">
        <v>24</v>
      </c>
      <c r="C1349" s="30" t="s">
        <v>27</v>
      </c>
      <c r="D1349" s="30" t="s">
        <v>28</v>
      </c>
      <c r="E1349" s="30" t="s">
        <v>13</v>
      </c>
      <c r="F1349" s="30">
        <v>2021</v>
      </c>
      <c r="G1349" s="30">
        <v>2</v>
      </c>
      <c r="H1349" s="30">
        <v>1617</v>
      </c>
      <c r="I1349" s="31">
        <v>10556</v>
      </c>
      <c r="J1349" s="31">
        <f>SUMIFS(H:H, D:D, ExternalData!$D1349, E:E, ExternalData!$E1349, F:F, ExternalData!$F1349, G:G, "&lt;="&amp;ExternalData!$G1349)</f>
        <v>2163</v>
      </c>
      <c r="K1349" s="32">
        <f>SUMIFS(I:I, D:D, ExternalData!$D1349, E:E, ExternalData!$E1349, F:F, ExternalData!$F1349, G:G, "&lt;="&amp;ExternalData!$G1349)</f>
        <v>14056</v>
      </c>
      <c r="L1349" s="31">
        <f>ExternalData!$J1349 + SUMIFS(H:H, D:D, ExternalData!$D1349, E:E, ExternalData!$E1349, F:F, ExternalData!$F1349-1, G:G, "&gt;"&amp;ExternalData!$G1349)</f>
        <v>7399</v>
      </c>
      <c r="M1349" s="33">
        <f>ExternalData!$K1349 + SUMIFS(I:I, D:D, ExternalData!$D1349, E:E, ExternalData!$E1349, F:F, ExternalData!$F1349-1, G:G, "&gt;"&amp;ExternalData!$G1349)</f>
        <v>48090</v>
      </c>
    </row>
    <row r="1350" spans="1:13" x14ac:dyDescent="0.25">
      <c r="A1350" s="24" t="s">
        <v>9</v>
      </c>
      <c r="B1350" s="25" t="s">
        <v>24</v>
      </c>
      <c r="C1350" s="25" t="s">
        <v>27</v>
      </c>
      <c r="D1350" s="25" t="s">
        <v>28</v>
      </c>
      <c r="E1350" s="25" t="s">
        <v>13</v>
      </c>
      <c r="F1350" s="25">
        <v>2021</v>
      </c>
      <c r="G1350" s="25">
        <v>3</v>
      </c>
      <c r="H1350" s="25">
        <v>644</v>
      </c>
      <c r="I1350" s="26">
        <v>4200</v>
      </c>
      <c r="J1350" s="26">
        <f>SUMIFS(H:H, D:D, ExternalData!$D1350, E:E, ExternalData!$E1350, F:F, ExternalData!$F1350, G:G, "&lt;="&amp;ExternalData!$G1350)</f>
        <v>2807</v>
      </c>
      <c r="K1350" s="27">
        <f>SUMIFS(I:I, D:D, ExternalData!$D1350, E:E, ExternalData!$E1350, F:F, ExternalData!$F1350, G:G, "&lt;="&amp;ExternalData!$G1350)</f>
        <v>18256</v>
      </c>
      <c r="L1350" s="26">
        <f>ExternalData!$J1350 + SUMIFS(H:H, D:D, ExternalData!$D1350, E:E, ExternalData!$E1350, F:F, ExternalData!$F1350-1, G:G, "&gt;"&amp;ExternalData!$G1350)</f>
        <v>7378</v>
      </c>
      <c r="M1350" s="28">
        <f>ExternalData!$K1350 + SUMIFS(I:I, D:D, ExternalData!$D1350, E:E, ExternalData!$E1350, F:F, ExternalData!$F1350-1, G:G, "&gt;"&amp;ExternalData!$G1350)</f>
        <v>47873</v>
      </c>
    </row>
    <row r="1351" spans="1:13" x14ac:dyDescent="0.25">
      <c r="A1351" s="29" t="s">
        <v>9</v>
      </c>
      <c r="B1351" s="30" t="s">
        <v>24</v>
      </c>
      <c r="C1351" s="30" t="s">
        <v>27</v>
      </c>
      <c r="D1351" s="30" t="s">
        <v>28</v>
      </c>
      <c r="E1351" s="30" t="s">
        <v>13</v>
      </c>
      <c r="F1351" s="30">
        <v>2021</v>
      </c>
      <c r="G1351" s="30">
        <v>4</v>
      </c>
      <c r="H1351" s="30">
        <v>273</v>
      </c>
      <c r="I1351" s="31">
        <v>1715</v>
      </c>
      <c r="J1351" s="31">
        <f>SUMIFS(H:H, D:D, ExternalData!$D1351, E:E, ExternalData!$E1351, F:F, ExternalData!$F1351, G:G, "&lt;="&amp;ExternalData!$G1351)</f>
        <v>3080</v>
      </c>
      <c r="K1351" s="32">
        <f>SUMIFS(I:I, D:D, ExternalData!$D1351, E:E, ExternalData!$E1351, F:F, ExternalData!$F1351, G:G, "&lt;="&amp;ExternalData!$G1351)</f>
        <v>19971</v>
      </c>
      <c r="L1351" s="31">
        <f>ExternalData!$J1351 + SUMIFS(H:H, D:D, ExternalData!$D1351, E:E, ExternalData!$E1351, F:F, ExternalData!$F1351-1, G:G, "&gt;"&amp;ExternalData!$G1351)</f>
        <v>5915</v>
      </c>
      <c r="M1351" s="33">
        <f>ExternalData!$K1351 + SUMIFS(I:I, D:D, ExternalData!$D1351, E:E, ExternalData!$E1351, F:F, ExternalData!$F1351-1, G:G, "&gt;"&amp;ExternalData!$G1351)</f>
        <v>38283</v>
      </c>
    </row>
    <row r="1352" spans="1:13" x14ac:dyDescent="0.25">
      <c r="A1352" s="24" t="s">
        <v>9</v>
      </c>
      <c r="B1352" s="25" t="s">
        <v>24</v>
      </c>
      <c r="C1352" s="25" t="s">
        <v>27</v>
      </c>
      <c r="D1352" s="25" t="s">
        <v>28</v>
      </c>
      <c r="E1352" s="25" t="s">
        <v>13</v>
      </c>
      <c r="F1352" s="25">
        <v>2021</v>
      </c>
      <c r="G1352" s="25">
        <v>5</v>
      </c>
      <c r="H1352" s="25">
        <v>308</v>
      </c>
      <c r="I1352" s="26">
        <v>2023</v>
      </c>
      <c r="J1352" s="26">
        <f>SUMIFS(H:H, D:D, ExternalData!$D1352, E:E, ExternalData!$E1352, F:F, ExternalData!$F1352, G:G, "&lt;="&amp;ExternalData!$G1352)</f>
        <v>3388</v>
      </c>
      <c r="K1352" s="27">
        <f>SUMIFS(I:I, D:D, ExternalData!$D1352, E:E, ExternalData!$E1352, F:F, ExternalData!$F1352, G:G, "&lt;="&amp;ExternalData!$G1352)</f>
        <v>21994</v>
      </c>
      <c r="L1352" s="26">
        <f>ExternalData!$J1352 + SUMIFS(H:H, D:D, ExternalData!$D1352, E:E, ExternalData!$E1352, F:F, ExternalData!$F1352-1, G:G, "&gt;"&amp;ExternalData!$G1352)</f>
        <v>5761</v>
      </c>
      <c r="M1352" s="28">
        <f>ExternalData!$K1352 + SUMIFS(I:I, D:D, ExternalData!$D1352, E:E, ExternalData!$E1352, F:F, ExternalData!$F1352-1, G:G, "&gt;"&amp;ExternalData!$G1352)</f>
        <v>37296</v>
      </c>
    </row>
    <row r="1353" spans="1:13" x14ac:dyDescent="0.25">
      <c r="A1353" s="29" t="s">
        <v>9</v>
      </c>
      <c r="B1353" s="30" t="s">
        <v>24</v>
      </c>
      <c r="C1353" s="30" t="s">
        <v>27</v>
      </c>
      <c r="D1353" s="30" t="s">
        <v>28</v>
      </c>
      <c r="E1353" s="30" t="s">
        <v>13</v>
      </c>
      <c r="F1353" s="30">
        <v>2021</v>
      </c>
      <c r="G1353" s="30">
        <v>6</v>
      </c>
      <c r="H1353" s="30">
        <v>476</v>
      </c>
      <c r="I1353" s="31">
        <v>3094</v>
      </c>
      <c r="J1353" s="31">
        <f>SUMIFS(H:H, D:D, ExternalData!$D1353, E:E, ExternalData!$E1353, F:F, ExternalData!$F1353, G:G, "&lt;="&amp;ExternalData!$G1353)</f>
        <v>3864</v>
      </c>
      <c r="K1353" s="32">
        <f>SUMIFS(I:I, D:D, ExternalData!$D1353, E:E, ExternalData!$E1353, F:F, ExternalData!$F1353, G:G, "&lt;="&amp;ExternalData!$G1353)</f>
        <v>25088</v>
      </c>
      <c r="L1353" s="31">
        <f>ExternalData!$J1353 + SUMIFS(H:H, D:D, ExternalData!$D1353, E:E, ExternalData!$E1353, F:F, ExternalData!$F1353-1, G:G, "&gt;"&amp;ExternalData!$G1353)</f>
        <v>5915</v>
      </c>
      <c r="M1353" s="33">
        <f>ExternalData!$K1353 + SUMIFS(I:I, D:D, ExternalData!$D1353, E:E, ExternalData!$E1353, F:F, ExternalData!$F1353-1, G:G, "&gt;"&amp;ExternalData!$G1353)</f>
        <v>38283</v>
      </c>
    </row>
    <row r="1354" spans="1:13" x14ac:dyDescent="0.25">
      <c r="A1354" s="24" t="s">
        <v>9</v>
      </c>
      <c r="B1354" s="25" t="s">
        <v>24</v>
      </c>
      <c r="C1354" s="25" t="s">
        <v>27</v>
      </c>
      <c r="D1354" s="25" t="s">
        <v>28</v>
      </c>
      <c r="E1354" s="25" t="s">
        <v>13</v>
      </c>
      <c r="F1354" s="25">
        <v>2021</v>
      </c>
      <c r="G1354" s="25">
        <v>7</v>
      </c>
      <c r="H1354" s="25">
        <v>203</v>
      </c>
      <c r="I1354" s="26">
        <v>1295</v>
      </c>
      <c r="J1354" s="26">
        <f>SUMIFS(H:H, D:D, ExternalData!$D1354, E:E, ExternalData!$E1354, F:F, ExternalData!$F1354, G:G, "&lt;="&amp;ExternalData!$G1354)</f>
        <v>4067</v>
      </c>
      <c r="K1354" s="27">
        <f>SUMIFS(I:I, D:D, ExternalData!$D1354, E:E, ExternalData!$E1354, F:F, ExternalData!$F1354, G:G, "&lt;="&amp;ExternalData!$G1354)</f>
        <v>26383</v>
      </c>
      <c r="L1354" s="26">
        <f>ExternalData!$J1354 + SUMIFS(H:H, D:D, ExternalData!$D1354, E:E, ExternalData!$E1354, F:F, ExternalData!$F1354-1, G:G, "&gt;"&amp;ExternalData!$G1354)</f>
        <v>5747</v>
      </c>
      <c r="M1354" s="28">
        <f>ExternalData!$K1354 + SUMIFS(I:I, D:D, ExternalData!$D1354, E:E, ExternalData!$E1354, F:F, ExternalData!$F1354-1, G:G, "&gt;"&amp;ExternalData!$G1354)</f>
        <v>37198</v>
      </c>
    </row>
    <row r="1355" spans="1:13" x14ac:dyDescent="0.25">
      <c r="A1355" s="29" t="s">
        <v>9</v>
      </c>
      <c r="B1355" s="30" t="s">
        <v>24</v>
      </c>
      <c r="C1355" s="30" t="s">
        <v>27</v>
      </c>
      <c r="D1355" s="30" t="s">
        <v>28</v>
      </c>
      <c r="E1355" s="30" t="s">
        <v>13</v>
      </c>
      <c r="F1355" s="30">
        <v>2021</v>
      </c>
      <c r="G1355" s="30">
        <v>8</v>
      </c>
      <c r="H1355" s="30">
        <v>70</v>
      </c>
      <c r="I1355" s="31">
        <v>476</v>
      </c>
      <c r="J1355" s="31">
        <f>SUMIFS(H:H, D:D, ExternalData!$D1355, E:E, ExternalData!$E1355, F:F, ExternalData!$F1355, G:G, "&lt;="&amp;ExternalData!$G1355)</f>
        <v>4137</v>
      </c>
      <c r="K1355" s="32">
        <f>SUMIFS(I:I, D:D, ExternalData!$D1355, E:E, ExternalData!$E1355, F:F, ExternalData!$F1355, G:G, "&lt;="&amp;ExternalData!$G1355)</f>
        <v>26859</v>
      </c>
      <c r="L1355" s="31">
        <f>ExternalData!$J1355 + SUMIFS(H:H, D:D, ExternalData!$D1355, E:E, ExternalData!$E1355, F:F, ExternalData!$F1355-1, G:G, "&gt;"&amp;ExternalData!$G1355)</f>
        <v>5530</v>
      </c>
      <c r="M1355" s="33">
        <f>ExternalData!$K1355 + SUMIFS(I:I, D:D, ExternalData!$D1355, E:E, ExternalData!$E1355, F:F, ExternalData!$F1355-1, G:G, "&gt;"&amp;ExternalData!$G1355)</f>
        <v>35840</v>
      </c>
    </row>
    <row r="1356" spans="1:13" x14ac:dyDescent="0.25">
      <c r="A1356" s="24" t="s">
        <v>9</v>
      </c>
      <c r="B1356" s="25" t="s">
        <v>24</v>
      </c>
      <c r="C1356" s="25" t="s">
        <v>27</v>
      </c>
      <c r="D1356" s="25" t="s">
        <v>28</v>
      </c>
      <c r="E1356" s="25" t="s">
        <v>13</v>
      </c>
      <c r="F1356" s="25">
        <v>2021</v>
      </c>
      <c r="G1356" s="25">
        <v>9</v>
      </c>
      <c r="H1356" s="25">
        <v>168</v>
      </c>
      <c r="I1356" s="26">
        <v>1106</v>
      </c>
      <c r="J1356" s="26">
        <f>SUMIFS(H:H, D:D, ExternalData!$D1356, E:E, ExternalData!$E1356, F:F, ExternalData!$F1356, G:G, "&lt;="&amp;ExternalData!$G1356)</f>
        <v>4305</v>
      </c>
      <c r="K1356" s="27">
        <f>SUMIFS(I:I, D:D, ExternalData!$D1356, E:E, ExternalData!$E1356, F:F, ExternalData!$F1356, G:G, "&lt;="&amp;ExternalData!$G1356)</f>
        <v>27965</v>
      </c>
      <c r="L1356" s="26">
        <f>ExternalData!$J1356 + SUMIFS(H:H, D:D, ExternalData!$D1356, E:E, ExternalData!$E1356, F:F, ExternalData!$F1356-1, G:G, "&gt;"&amp;ExternalData!$G1356)</f>
        <v>5474</v>
      </c>
      <c r="M1356" s="28">
        <f>ExternalData!$K1356 + SUMIFS(I:I, D:D, ExternalData!$D1356, E:E, ExternalData!$E1356, F:F, ExternalData!$F1356-1, G:G, "&gt;"&amp;ExternalData!$G1356)</f>
        <v>35469</v>
      </c>
    </row>
    <row r="1357" spans="1:13" x14ac:dyDescent="0.25">
      <c r="A1357" s="29" t="s">
        <v>9</v>
      </c>
      <c r="B1357" s="30" t="s">
        <v>24</v>
      </c>
      <c r="C1357" s="30" t="s">
        <v>27</v>
      </c>
      <c r="D1357" s="30" t="s">
        <v>28</v>
      </c>
      <c r="E1357" s="30" t="s">
        <v>13</v>
      </c>
      <c r="F1357" s="30">
        <v>2021</v>
      </c>
      <c r="G1357" s="30">
        <v>10</v>
      </c>
      <c r="H1357" s="30">
        <v>238</v>
      </c>
      <c r="I1357" s="31">
        <v>1155</v>
      </c>
      <c r="J1357" s="31">
        <f>SUMIFS(H:H, D:D, ExternalData!$D1357, E:E, ExternalData!$E1357, F:F, ExternalData!$F1357, G:G, "&lt;="&amp;ExternalData!$G1357)</f>
        <v>4543</v>
      </c>
      <c r="K1357" s="32">
        <f>SUMIFS(I:I, D:D, ExternalData!$D1357, E:E, ExternalData!$E1357, F:F, ExternalData!$F1357, G:G, "&lt;="&amp;ExternalData!$G1357)</f>
        <v>29120</v>
      </c>
      <c r="L1357" s="31">
        <f>ExternalData!$J1357 + SUMIFS(H:H, D:D, ExternalData!$D1357, E:E, ExternalData!$E1357, F:F, ExternalData!$F1357-1, G:G, "&gt;"&amp;ExternalData!$G1357)</f>
        <v>5306</v>
      </c>
      <c r="M1357" s="33">
        <f>ExternalData!$K1357 + SUMIFS(I:I, D:D, ExternalData!$D1357, E:E, ExternalData!$E1357, F:F, ExternalData!$F1357-1, G:G, "&gt;"&amp;ExternalData!$G1357)</f>
        <v>34027</v>
      </c>
    </row>
    <row r="1358" spans="1:13" x14ac:dyDescent="0.25">
      <c r="A1358" s="24" t="s">
        <v>9</v>
      </c>
      <c r="B1358" s="25" t="s">
        <v>24</v>
      </c>
      <c r="C1358" s="25" t="s">
        <v>27</v>
      </c>
      <c r="D1358" s="25" t="s">
        <v>28</v>
      </c>
      <c r="E1358" s="25" t="s">
        <v>13</v>
      </c>
      <c r="F1358" s="25">
        <v>2021</v>
      </c>
      <c r="G1358" s="25">
        <v>11</v>
      </c>
      <c r="H1358" s="25">
        <v>119</v>
      </c>
      <c r="I1358" s="26">
        <v>581</v>
      </c>
      <c r="J1358" s="26">
        <f>SUMIFS(H:H, D:D, ExternalData!$D1358, E:E, ExternalData!$E1358, F:F, ExternalData!$F1358, G:G, "&lt;="&amp;ExternalData!$G1358)</f>
        <v>4662</v>
      </c>
      <c r="K1358" s="27">
        <f>SUMIFS(I:I, D:D, ExternalData!$D1358, E:E, ExternalData!$E1358, F:F, ExternalData!$F1358, G:G, "&lt;="&amp;ExternalData!$G1358)</f>
        <v>29701</v>
      </c>
      <c r="L1358" s="26">
        <f>ExternalData!$J1358 + SUMIFS(H:H, D:D, ExternalData!$D1358, E:E, ExternalData!$E1358, F:F, ExternalData!$F1358-1, G:G, "&gt;"&amp;ExternalData!$G1358)</f>
        <v>5019</v>
      </c>
      <c r="M1358" s="28">
        <f>ExternalData!$K1358 + SUMIFS(I:I, D:D, ExternalData!$D1358, E:E, ExternalData!$E1358, F:F, ExternalData!$F1358-1, G:G, "&gt;"&amp;ExternalData!$G1358)</f>
        <v>32011</v>
      </c>
    </row>
    <row r="1359" spans="1:13" x14ac:dyDescent="0.25">
      <c r="A1359" s="29" t="s">
        <v>9</v>
      </c>
      <c r="B1359" s="30" t="s">
        <v>24</v>
      </c>
      <c r="C1359" s="30" t="s">
        <v>27</v>
      </c>
      <c r="D1359" s="30" t="s">
        <v>28</v>
      </c>
      <c r="E1359" s="30" t="s">
        <v>13</v>
      </c>
      <c r="F1359" s="30">
        <v>2021</v>
      </c>
      <c r="G1359" s="30">
        <v>12</v>
      </c>
      <c r="H1359" s="30">
        <v>273</v>
      </c>
      <c r="I1359" s="31">
        <v>1295</v>
      </c>
      <c r="J1359" s="31">
        <f>SUMIFS(H:H, D:D, ExternalData!$D1359, E:E, ExternalData!$E1359, F:F, ExternalData!$F1359, G:G, "&lt;="&amp;ExternalData!$G1359)</f>
        <v>4935</v>
      </c>
      <c r="K1359" s="32">
        <f>SUMIFS(I:I, D:D, ExternalData!$D1359, E:E, ExternalData!$E1359, F:F, ExternalData!$F1359, G:G, "&lt;="&amp;ExternalData!$G1359)</f>
        <v>30996</v>
      </c>
      <c r="L1359" s="31">
        <f>ExternalData!$J1359 + SUMIFS(H:H, D:D, ExternalData!$D1359, E:E, ExternalData!$E1359, F:F, ExternalData!$F1359-1, G:G, "&gt;"&amp;ExternalData!$G1359)</f>
        <v>4935</v>
      </c>
      <c r="M1359" s="33">
        <f>ExternalData!$K1359 + SUMIFS(I:I, D:D, ExternalData!$D1359, E:E, ExternalData!$E1359, F:F, ExternalData!$F1359-1, G:G, "&gt;"&amp;ExternalData!$G1359)</f>
        <v>30996</v>
      </c>
    </row>
    <row r="1360" spans="1:13" x14ac:dyDescent="0.25">
      <c r="A1360" s="24" t="s">
        <v>9</v>
      </c>
      <c r="B1360" s="25" t="s">
        <v>24</v>
      </c>
      <c r="C1360" s="25" t="s">
        <v>27</v>
      </c>
      <c r="D1360" s="25" t="s">
        <v>28</v>
      </c>
      <c r="E1360" s="25" t="s">
        <v>13</v>
      </c>
      <c r="F1360" s="25">
        <v>2022</v>
      </c>
      <c r="G1360" s="25">
        <v>1</v>
      </c>
      <c r="H1360" s="25">
        <v>189</v>
      </c>
      <c r="I1360" s="26">
        <v>903</v>
      </c>
      <c r="J1360" s="26">
        <f>SUMIFS(H:H, D:D, ExternalData!$D1360, E:E, ExternalData!$E1360, F:F, ExternalData!$F1360, G:G, "&lt;="&amp;ExternalData!$G1360)</f>
        <v>189</v>
      </c>
      <c r="K1360" s="27">
        <f>SUMIFS(I:I, D:D, ExternalData!$D1360, E:E, ExternalData!$E1360, F:F, ExternalData!$F1360, G:G, "&lt;="&amp;ExternalData!$G1360)</f>
        <v>903</v>
      </c>
      <c r="L1360" s="26">
        <f>ExternalData!$J1360 + SUMIFS(H:H, D:D, ExternalData!$D1360, E:E, ExternalData!$E1360, F:F, ExternalData!$F1360-1, G:G, "&gt;"&amp;ExternalData!$G1360)</f>
        <v>4578</v>
      </c>
      <c r="M1360" s="28">
        <f>ExternalData!$K1360 + SUMIFS(I:I, D:D, ExternalData!$D1360, E:E, ExternalData!$E1360, F:F, ExternalData!$F1360-1, G:G, "&gt;"&amp;ExternalData!$G1360)</f>
        <v>28399</v>
      </c>
    </row>
    <row r="1361" spans="1:13" x14ac:dyDescent="0.25">
      <c r="A1361" s="29" t="s">
        <v>9</v>
      </c>
      <c r="B1361" s="30" t="s">
        <v>24</v>
      </c>
      <c r="C1361" s="30" t="s">
        <v>27</v>
      </c>
      <c r="D1361" s="30" t="s">
        <v>28</v>
      </c>
      <c r="E1361" s="30" t="s">
        <v>13</v>
      </c>
      <c r="F1361" s="30">
        <v>2022</v>
      </c>
      <c r="G1361" s="30">
        <v>2</v>
      </c>
      <c r="H1361" s="30">
        <v>406</v>
      </c>
      <c r="I1361" s="31">
        <v>2072</v>
      </c>
      <c r="J1361" s="31">
        <f>SUMIFS(H:H, D:D, ExternalData!$D1361, E:E, ExternalData!$E1361, F:F, ExternalData!$F1361, G:G, "&lt;="&amp;ExternalData!$G1361)</f>
        <v>595</v>
      </c>
      <c r="K1361" s="32">
        <f>SUMIFS(I:I, D:D, ExternalData!$D1361, E:E, ExternalData!$E1361, F:F, ExternalData!$F1361, G:G, "&lt;="&amp;ExternalData!$G1361)</f>
        <v>2975</v>
      </c>
      <c r="L1361" s="31">
        <f>ExternalData!$J1361 + SUMIFS(H:H, D:D, ExternalData!$D1361, E:E, ExternalData!$E1361, F:F, ExternalData!$F1361-1, G:G, "&gt;"&amp;ExternalData!$G1361)</f>
        <v>3367</v>
      </c>
      <c r="M1361" s="33">
        <f>ExternalData!$K1361 + SUMIFS(I:I, D:D, ExternalData!$D1361, E:E, ExternalData!$E1361, F:F, ExternalData!$F1361-1, G:G, "&gt;"&amp;ExternalData!$G1361)</f>
        <v>19915</v>
      </c>
    </row>
    <row r="1362" spans="1:13" x14ac:dyDescent="0.25">
      <c r="A1362" s="24" t="s">
        <v>9</v>
      </c>
      <c r="B1362" s="25" t="s">
        <v>24</v>
      </c>
      <c r="C1362" s="25" t="s">
        <v>27</v>
      </c>
      <c r="D1362" s="25" t="s">
        <v>28</v>
      </c>
      <c r="E1362" s="25" t="s">
        <v>13</v>
      </c>
      <c r="F1362" s="25">
        <v>2022</v>
      </c>
      <c r="G1362" s="25">
        <v>3</v>
      </c>
      <c r="H1362" s="25">
        <v>1680</v>
      </c>
      <c r="I1362" s="26">
        <v>8498</v>
      </c>
      <c r="J1362" s="26">
        <f>SUMIFS(H:H, D:D, ExternalData!$D1362, E:E, ExternalData!$E1362, F:F, ExternalData!$F1362, G:G, "&lt;="&amp;ExternalData!$G1362)</f>
        <v>2275</v>
      </c>
      <c r="K1362" s="27">
        <f>SUMIFS(I:I, D:D, ExternalData!$D1362, E:E, ExternalData!$E1362, F:F, ExternalData!$F1362, G:G, "&lt;="&amp;ExternalData!$G1362)</f>
        <v>11473</v>
      </c>
      <c r="L1362" s="26">
        <f>ExternalData!$J1362 + SUMIFS(H:H, D:D, ExternalData!$D1362, E:E, ExternalData!$E1362, F:F, ExternalData!$F1362-1, G:G, "&gt;"&amp;ExternalData!$G1362)</f>
        <v>4403</v>
      </c>
      <c r="M1362" s="28">
        <f>ExternalData!$K1362 + SUMIFS(I:I, D:D, ExternalData!$D1362, E:E, ExternalData!$E1362, F:F, ExternalData!$F1362-1, G:G, "&gt;"&amp;ExternalData!$G1362)</f>
        <v>24213</v>
      </c>
    </row>
    <row r="1363" spans="1:13" x14ac:dyDescent="0.25">
      <c r="A1363" s="29" t="s">
        <v>9</v>
      </c>
      <c r="B1363" s="30" t="s">
        <v>24</v>
      </c>
      <c r="C1363" s="30" t="s">
        <v>27</v>
      </c>
      <c r="D1363" s="30" t="s">
        <v>28</v>
      </c>
      <c r="E1363" s="30" t="s">
        <v>13</v>
      </c>
      <c r="F1363" s="30">
        <v>2022</v>
      </c>
      <c r="G1363" s="30">
        <v>4</v>
      </c>
      <c r="H1363" s="30">
        <v>1855</v>
      </c>
      <c r="I1363" s="31">
        <v>9380</v>
      </c>
      <c r="J1363" s="31">
        <f>SUMIFS(H:H, D:D, ExternalData!$D1363, E:E, ExternalData!$E1363, F:F, ExternalData!$F1363, G:G, "&lt;="&amp;ExternalData!$G1363)</f>
        <v>4130</v>
      </c>
      <c r="K1363" s="32">
        <f>SUMIFS(I:I, D:D, ExternalData!$D1363, E:E, ExternalData!$E1363, F:F, ExternalData!$F1363, G:G, "&lt;="&amp;ExternalData!$G1363)</f>
        <v>20853</v>
      </c>
      <c r="L1363" s="31">
        <f>ExternalData!$J1363 + SUMIFS(H:H, D:D, ExternalData!$D1363, E:E, ExternalData!$E1363, F:F, ExternalData!$F1363-1, G:G, "&gt;"&amp;ExternalData!$G1363)</f>
        <v>5985</v>
      </c>
      <c r="M1363" s="33">
        <f>ExternalData!$K1363 + SUMIFS(I:I, D:D, ExternalData!$D1363, E:E, ExternalData!$E1363, F:F, ExternalData!$F1363-1, G:G, "&gt;"&amp;ExternalData!$G1363)</f>
        <v>31878</v>
      </c>
    </row>
    <row r="1364" spans="1:13" x14ac:dyDescent="0.25">
      <c r="A1364" s="24" t="s">
        <v>9</v>
      </c>
      <c r="B1364" s="25" t="s">
        <v>24</v>
      </c>
      <c r="C1364" s="25" t="s">
        <v>27</v>
      </c>
      <c r="D1364" s="25" t="s">
        <v>28</v>
      </c>
      <c r="E1364" s="25" t="s">
        <v>13</v>
      </c>
      <c r="F1364" s="25">
        <v>2022</v>
      </c>
      <c r="G1364" s="25">
        <v>5</v>
      </c>
      <c r="H1364" s="25">
        <v>3605</v>
      </c>
      <c r="I1364" s="26">
        <v>18200</v>
      </c>
      <c r="J1364" s="26">
        <f>SUMIFS(H:H, D:D, ExternalData!$D1364, E:E, ExternalData!$E1364, F:F, ExternalData!$F1364, G:G, "&lt;="&amp;ExternalData!$G1364)</f>
        <v>7735</v>
      </c>
      <c r="K1364" s="27">
        <f>SUMIFS(I:I, D:D, ExternalData!$D1364, E:E, ExternalData!$E1364, F:F, ExternalData!$F1364, G:G, "&lt;="&amp;ExternalData!$G1364)</f>
        <v>39053</v>
      </c>
      <c r="L1364" s="26">
        <f>ExternalData!$J1364 + SUMIFS(H:H, D:D, ExternalData!$D1364, E:E, ExternalData!$E1364, F:F, ExternalData!$F1364-1, G:G, "&gt;"&amp;ExternalData!$G1364)</f>
        <v>9282</v>
      </c>
      <c r="M1364" s="28">
        <f>ExternalData!$K1364 + SUMIFS(I:I, D:D, ExternalData!$D1364, E:E, ExternalData!$E1364, F:F, ExternalData!$F1364-1, G:G, "&gt;"&amp;ExternalData!$G1364)</f>
        <v>48055</v>
      </c>
    </row>
    <row r="1365" spans="1:13" x14ac:dyDescent="0.25">
      <c r="A1365" s="29" t="s">
        <v>9</v>
      </c>
      <c r="B1365" s="30" t="s">
        <v>24</v>
      </c>
      <c r="C1365" s="30" t="s">
        <v>27</v>
      </c>
      <c r="D1365" s="30" t="s">
        <v>28</v>
      </c>
      <c r="E1365" s="30" t="s">
        <v>13</v>
      </c>
      <c r="F1365" s="30">
        <v>2022</v>
      </c>
      <c r="G1365" s="30">
        <v>6</v>
      </c>
      <c r="H1365" s="30">
        <v>5964</v>
      </c>
      <c r="I1365" s="31">
        <v>30100</v>
      </c>
      <c r="J1365" s="31">
        <f>SUMIFS(H:H, D:D, ExternalData!$D1365, E:E, ExternalData!$E1365, F:F, ExternalData!$F1365, G:G, "&lt;="&amp;ExternalData!$G1365)</f>
        <v>13699</v>
      </c>
      <c r="K1365" s="32">
        <f>SUMIFS(I:I, D:D, ExternalData!$D1365, E:E, ExternalData!$E1365, F:F, ExternalData!$F1365, G:G, "&lt;="&amp;ExternalData!$G1365)</f>
        <v>69153</v>
      </c>
      <c r="L1365" s="31">
        <f>ExternalData!$J1365 + SUMIFS(H:H, D:D, ExternalData!$D1365, E:E, ExternalData!$E1365, F:F, ExternalData!$F1365-1, G:G, "&gt;"&amp;ExternalData!$G1365)</f>
        <v>14770</v>
      </c>
      <c r="M1365" s="33">
        <f>ExternalData!$K1365 + SUMIFS(I:I, D:D, ExternalData!$D1365, E:E, ExternalData!$E1365, F:F, ExternalData!$F1365-1, G:G, "&gt;"&amp;ExternalData!$G1365)</f>
        <v>75061</v>
      </c>
    </row>
    <row r="1366" spans="1:13" x14ac:dyDescent="0.25">
      <c r="A1366" s="24" t="s">
        <v>9</v>
      </c>
      <c r="B1366" s="25" t="s">
        <v>24</v>
      </c>
      <c r="C1366" s="25" t="s">
        <v>27</v>
      </c>
      <c r="D1366" s="25" t="s">
        <v>28</v>
      </c>
      <c r="E1366" s="25" t="s">
        <v>13</v>
      </c>
      <c r="F1366" s="25">
        <v>2022</v>
      </c>
      <c r="G1366" s="25">
        <v>7</v>
      </c>
      <c r="H1366" s="25">
        <v>5901</v>
      </c>
      <c r="I1366" s="26">
        <v>29694</v>
      </c>
      <c r="J1366" s="26">
        <f>SUMIFS(H:H, D:D, ExternalData!$D1366, E:E, ExternalData!$E1366, F:F, ExternalData!$F1366, G:G, "&lt;="&amp;ExternalData!$G1366)</f>
        <v>19600</v>
      </c>
      <c r="K1366" s="27">
        <f>SUMIFS(I:I, D:D, ExternalData!$D1366, E:E, ExternalData!$E1366, F:F, ExternalData!$F1366, G:G, "&lt;="&amp;ExternalData!$G1366)</f>
        <v>98847</v>
      </c>
      <c r="L1366" s="26">
        <f>ExternalData!$J1366 + SUMIFS(H:H, D:D, ExternalData!$D1366, E:E, ExternalData!$E1366, F:F, ExternalData!$F1366-1, G:G, "&gt;"&amp;ExternalData!$G1366)</f>
        <v>20468</v>
      </c>
      <c r="M1366" s="28">
        <f>ExternalData!$K1366 + SUMIFS(I:I, D:D, ExternalData!$D1366, E:E, ExternalData!$E1366, F:F, ExternalData!$F1366-1, G:G, "&gt;"&amp;ExternalData!$G1366)</f>
        <v>103460</v>
      </c>
    </row>
    <row r="1367" spans="1:13" x14ac:dyDescent="0.25">
      <c r="A1367" s="29" t="s">
        <v>9</v>
      </c>
      <c r="B1367" s="30" t="s">
        <v>24</v>
      </c>
      <c r="C1367" s="30" t="s">
        <v>27</v>
      </c>
      <c r="D1367" s="30" t="s">
        <v>28</v>
      </c>
      <c r="E1367" s="30" t="s">
        <v>13</v>
      </c>
      <c r="F1367" s="30">
        <v>2022</v>
      </c>
      <c r="G1367" s="30">
        <v>8</v>
      </c>
      <c r="H1367" s="30">
        <v>8057</v>
      </c>
      <c r="I1367" s="31">
        <v>40600</v>
      </c>
      <c r="J1367" s="31">
        <f>SUMIFS(H:H, D:D, ExternalData!$D1367, E:E, ExternalData!$E1367, F:F, ExternalData!$F1367, G:G, "&lt;="&amp;ExternalData!$G1367)</f>
        <v>27657</v>
      </c>
      <c r="K1367" s="32">
        <f>SUMIFS(I:I, D:D, ExternalData!$D1367, E:E, ExternalData!$E1367, F:F, ExternalData!$F1367, G:G, "&lt;="&amp;ExternalData!$G1367)</f>
        <v>139447</v>
      </c>
      <c r="L1367" s="31">
        <f>ExternalData!$J1367 + SUMIFS(H:H, D:D, ExternalData!$D1367, E:E, ExternalData!$E1367, F:F, ExternalData!$F1367-1, G:G, "&gt;"&amp;ExternalData!$G1367)</f>
        <v>28455</v>
      </c>
      <c r="M1367" s="33">
        <f>ExternalData!$K1367 + SUMIFS(I:I, D:D, ExternalData!$D1367, E:E, ExternalData!$E1367, F:F, ExternalData!$F1367-1, G:G, "&gt;"&amp;ExternalData!$G1367)</f>
        <v>143584</v>
      </c>
    </row>
    <row r="1368" spans="1:13" x14ac:dyDescent="0.25">
      <c r="A1368" s="24" t="s">
        <v>9</v>
      </c>
      <c r="B1368" s="25" t="s">
        <v>24</v>
      </c>
      <c r="C1368" s="25" t="s">
        <v>27</v>
      </c>
      <c r="D1368" s="25" t="s">
        <v>28</v>
      </c>
      <c r="E1368" s="25" t="s">
        <v>13</v>
      </c>
      <c r="F1368" s="25">
        <v>2022</v>
      </c>
      <c r="G1368" s="25">
        <v>9</v>
      </c>
      <c r="H1368" s="25">
        <v>9583</v>
      </c>
      <c r="I1368" s="26">
        <v>48286</v>
      </c>
      <c r="J1368" s="26">
        <f>SUMIFS(H:H, D:D, ExternalData!$D1368, E:E, ExternalData!$E1368, F:F, ExternalData!$F1368, G:G, "&lt;="&amp;ExternalData!$G1368)</f>
        <v>37240</v>
      </c>
      <c r="K1368" s="27">
        <f>SUMIFS(I:I, D:D, ExternalData!$D1368, E:E, ExternalData!$E1368, F:F, ExternalData!$F1368, G:G, "&lt;="&amp;ExternalData!$G1368)</f>
        <v>187733</v>
      </c>
      <c r="L1368" s="26">
        <f>ExternalData!$J1368 + SUMIFS(H:H, D:D, ExternalData!$D1368, E:E, ExternalData!$E1368, F:F, ExternalData!$F1368-1, G:G, "&gt;"&amp;ExternalData!$G1368)</f>
        <v>37870</v>
      </c>
      <c r="M1368" s="28">
        <f>ExternalData!$K1368 + SUMIFS(I:I, D:D, ExternalData!$D1368, E:E, ExternalData!$E1368, F:F, ExternalData!$F1368-1, G:G, "&gt;"&amp;ExternalData!$G1368)</f>
        <v>190764</v>
      </c>
    </row>
    <row r="1369" spans="1:13" x14ac:dyDescent="0.25">
      <c r="A1369" s="29" t="s">
        <v>9</v>
      </c>
      <c r="B1369" s="30" t="s">
        <v>24</v>
      </c>
      <c r="C1369" s="30" t="s">
        <v>27</v>
      </c>
      <c r="D1369" s="30" t="s">
        <v>28</v>
      </c>
      <c r="E1369" s="30" t="s">
        <v>13</v>
      </c>
      <c r="F1369" s="30">
        <v>2022</v>
      </c>
      <c r="G1369" s="30">
        <v>10</v>
      </c>
      <c r="H1369" s="30">
        <v>4949</v>
      </c>
      <c r="I1369" s="31">
        <v>24948</v>
      </c>
      <c r="J1369" s="31">
        <f>SUMIFS(H:H, D:D, ExternalData!$D1369, E:E, ExternalData!$E1369, F:F, ExternalData!$F1369, G:G, "&lt;="&amp;ExternalData!$G1369)</f>
        <v>42189</v>
      </c>
      <c r="K1369" s="32">
        <f>SUMIFS(I:I, D:D, ExternalData!$D1369, E:E, ExternalData!$E1369, F:F, ExternalData!$F1369, G:G, "&lt;="&amp;ExternalData!$G1369)</f>
        <v>212681</v>
      </c>
      <c r="L1369" s="31">
        <f>ExternalData!$J1369 + SUMIFS(H:H, D:D, ExternalData!$D1369, E:E, ExternalData!$E1369, F:F, ExternalData!$F1369-1, G:G, "&gt;"&amp;ExternalData!$G1369)</f>
        <v>42581</v>
      </c>
      <c r="M1369" s="33">
        <f>ExternalData!$K1369 + SUMIFS(I:I, D:D, ExternalData!$D1369, E:E, ExternalData!$E1369, F:F, ExternalData!$F1369-1, G:G, "&gt;"&amp;ExternalData!$G1369)</f>
        <v>214557</v>
      </c>
    </row>
    <row r="1370" spans="1:13" x14ac:dyDescent="0.25">
      <c r="A1370" s="24" t="s">
        <v>9</v>
      </c>
      <c r="B1370" s="25" t="s">
        <v>24</v>
      </c>
      <c r="C1370" s="25" t="s">
        <v>27</v>
      </c>
      <c r="D1370" s="25" t="s">
        <v>28</v>
      </c>
      <c r="E1370" s="25" t="s">
        <v>13</v>
      </c>
      <c r="F1370" s="25">
        <v>2022</v>
      </c>
      <c r="G1370" s="25">
        <v>11</v>
      </c>
      <c r="H1370" s="25">
        <v>1834</v>
      </c>
      <c r="I1370" s="26">
        <v>9282</v>
      </c>
      <c r="J1370" s="26">
        <f>SUMIFS(H:H, D:D, ExternalData!$D1370, E:E, ExternalData!$E1370, F:F, ExternalData!$F1370, G:G, "&lt;="&amp;ExternalData!$G1370)</f>
        <v>44023</v>
      </c>
      <c r="K1370" s="27">
        <f>SUMIFS(I:I, D:D, ExternalData!$D1370, E:E, ExternalData!$E1370, F:F, ExternalData!$F1370, G:G, "&lt;="&amp;ExternalData!$G1370)</f>
        <v>221963</v>
      </c>
      <c r="L1370" s="26">
        <f>ExternalData!$J1370 + SUMIFS(H:H, D:D, ExternalData!$D1370, E:E, ExternalData!$E1370, F:F, ExternalData!$F1370-1, G:G, "&gt;"&amp;ExternalData!$G1370)</f>
        <v>44296</v>
      </c>
      <c r="M1370" s="28">
        <f>ExternalData!$K1370 + SUMIFS(I:I, D:D, ExternalData!$D1370, E:E, ExternalData!$E1370, F:F, ExternalData!$F1370-1, G:G, "&gt;"&amp;ExternalData!$G1370)</f>
        <v>223258</v>
      </c>
    </row>
    <row r="1371" spans="1:13" x14ac:dyDescent="0.25">
      <c r="A1371" s="29" t="s">
        <v>9</v>
      </c>
      <c r="B1371" s="30" t="s">
        <v>24</v>
      </c>
      <c r="C1371" s="30" t="s">
        <v>27</v>
      </c>
      <c r="D1371" s="30" t="s">
        <v>28</v>
      </c>
      <c r="E1371" s="30" t="s">
        <v>13</v>
      </c>
      <c r="F1371" s="30">
        <v>2022</v>
      </c>
      <c r="G1371" s="30">
        <v>12</v>
      </c>
      <c r="H1371" s="30">
        <v>1141</v>
      </c>
      <c r="I1371" s="31">
        <v>5761</v>
      </c>
      <c r="J1371" s="31">
        <f>SUMIFS(H:H, D:D, ExternalData!$D1371, E:E, ExternalData!$E1371, F:F, ExternalData!$F1371, G:G, "&lt;="&amp;ExternalData!$G1371)</f>
        <v>45164</v>
      </c>
      <c r="K1371" s="32">
        <f>SUMIFS(I:I, D:D, ExternalData!$D1371, E:E, ExternalData!$E1371, F:F, ExternalData!$F1371, G:G, "&lt;="&amp;ExternalData!$G1371)</f>
        <v>227724</v>
      </c>
      <c r="L1371" s="31">
        <f>ExternalData!$J1371 + SUMIFS(H:H, D:D, ExternalData!$D1371, E:E, ExternalData!$E1371, F:F, ExternalData!$F1371-1, G:G, "&gt;"&amp;ExternalData!$G1371)</f>
        <v>45164</v>
      </c>
      <c r="M1371" s="33">
        <f>ExternalData!$K1371 + SUMIFS(I:I, D:D, ExternalData!$D1371, E:E, ExternalData!$E1371, F:F, ExternalData!$F1371-1, G:G, "&gt;"&amp;ExternalData!$G1371)</f>
        <v>227724</v>
      </c>
    </row>
    <row r="1372" spans="1:13" x14ac:dyDescent="0.25">
      <c r="A1372" s="24" t="s">
        <v>9</v>
      </c>
      <c r="B1372" s="25" t="s">
        <v>24</v>
      </c>
      <c r="C1372" s="25" t="s">
        <v>27</v>
      </c>
      <c r="D1372" s="25" t="s">
        <v>28</v>
      </c>
      <c r="E1372" s="25" t="s">
        <v>13</v>
      </c>
      <c r="F1372" s="25">
        <v>2023</v>
      </c>
      <c r="G1372" s="25">
        <v>1</v>
      </c>
      <c r="H1372" s="25">
        <v>644</v>
      </c>
      <c r="I1372" s="26">
        <v>3297</v>
      </c>
      <c r="J1372" s="26">
        <f>SUMIFS(H:H, D:D, ExternalData!$D1372, E:E, ExternalData!$E1372, F:F, ExternalData!$F1372, G:G, "&lt;="&amp;ExternalData!$G1372)</f>
        <v>644</v>
      </c>
      <c r="K1372" s="27">
        <f>SUMIFS(I:I, D:D, ExternalData!$D1372, E:E, ExternalData!$E1372, F:F, ExternalData!$F1372, G:G, "&lt;="&amp;ExternalData!$G1372)</f>
        <v>3297</v>
      </c>
      <c r="L1372" s="26">
        <f>ExternalData!$J1372 + SUMIFS(H:H, D:D, ExternalData!$D1372, E:E, ExternalData!$E1372, F:F, ExternalData!$F1372-1, G:G, "&gt;"&amp;ExternalData!$G1372)</f>
        <v>45619</v>
      </c>
      <c r="M1372" s="28">
        <f>ExternalData!$K1372 + SUMIFS(I:I, D:D, ExternalData!$D1372, E:E, ExternalData!$E1372, F:F, ExternalData!$F1372-1, G:G, "&gt;"&amp;ExternalData!$G1372)</f>
        <v>230118</v>
      </c>
    </row>
    <row r="1373" spans="1:13" x14ac:dyDescent="0.25">
      <c r="A1373" s="29" t="s">
        <v>9</v>
      </c>
      <c r="B1373" s="30" t="s">
        <v>24</v>
      </c>
      <c r="C1373" s="30" t="s">
        <v>27</v>
      </c>
      <c r="D1373" s="30" t="s">
        <v>28</v>
      </c>
      <c r="E1373" s="30" t="s">
        <v>13</v>
      </c>
      <c r="F1373" s="30">
        <v>2023</v>
      </c>
      <c r="G1373" s="30">
        <v>2</v>
      </c>
      <c r="H1373" s="30">
        <v>4354</v>
      </c>
      <c r="I1373" s="31">
        <v>21910</v>
      </c>
      <c r="J1373" s="31">
        <f>SUMIFS(H:H, D:D, ExternalData!$D1373, E:E, ExternalData!$E1373, F:F, ExternalData!$F1373, G:G, "&lt;="&amp;ExternalData!$G1373)</f>
        <v>4998</v>
      </c>
      <c r="K1373" s="32">
        <f>SUMIFS(I:I, D:D, ExternalData!$D1373, E:E, ExternalData!$E1373, F:F, ExternalData!$F1373, G:G, "&lt;="&amp;ExternalData!$G1373)</f>
        <v>25207</v>
      </c>
      <c r="L1373" s="31">
        <f>ExternalData!$J1373 + SUMIFS(H:H, D:D, ExternalData!$D1373, E:E, ExternalData!$E1373, F:F, ExternalData!$F1373-1, G:G, "&gt;"&amp;ExternalData!$G1373)</f>
        <v>49567</v>
      </c>
      <c r="M1373" s="33">
        <f>ExternalData!$K1373 + SUMIFS(I:I, D:D, ExternalData!$D1373, E:E, ExternalData!$E1373, F:F, ExternalData!$F1373-1, G:G, "&gt;"&amp;ExternalData!$G1373)</f>
        <v>249956</v>
      </c>
    </row>
    <row r="1374" spans="1:13" x14ac:dyDescent="0.25">
      <c r="A1374" s="24" t="s">
        <v>9</v>
      </c>
      <c r="B1374" s="25" t="s">
        <v>24</v>
      </c>
      <c r="C1374" s="25" t="s">
        <v>27</v>
      </c>
      <c r="D1374" s="25" t="s">
        <v>28</v>
      </c>
      <c r="E1374" s="25" t="s">
        <v>13</v>
      </c>
      <c r="F1374" s="25">
        <v>2023</v>
      </c>
      <c r="G1374" s="25">
        <v>3</v>
      </c>
      <c r="H1374" s="25">
        <v>8603</v>
      </c>
      <c r="I1374" s="26">
        <v>43372</v>
      </c>
      <c r="J1374" s="26">
        <f>SUMIFS(H:H, D:D, ExternalData!$D1374, E:E, ExternalData!$E1374, F:F, ExternalData!$F1374, G:G, "&lt;="&amp;ExternalData!$G1374)</f>
        <v>13601</v>
      </c>
      <c r="K1374" s="27">
        <f>SUMIFS(I:I, D:D, ExternalData!$D1374, E:E, ExternalData!$E1374, F:F, ExternalData!$F1374, G:G, "&lt;="&amp;ExternalData!$G1374)</f>
        <v>68579</v>
      </c>
      <c r="L1374" s="26">
        <f>ExternalData!$J1374 + SUMIFS(H:H, D:D, ExternalData!$D1374, E:E, ExternalData!$E1374, F:F, ExternalData!$F1374-1, G:G, "&gt;"&amp;ExternalData!$G1374)</f>
        <v>56490</v>
      </c>
      <c r="M1374" s="28">
        <f>ExternalData!$K1374 + SUMIFS(I:I, D:D, ExternalData!$D1374, E:E, ExternalData!$E1374, F:F, ExternalData!$F1374-1, G:G, "&gt;"&amp;ExternalData!$G1374)</f>
        <v>284830</v>
      </c>
    </row>
    <row r="1375" spans="1:13" x14ac:dyDescent="0.25">
      <c r="A1375" s="29" t="s">
        <v>9</v>
      </c>
      <c r="B1375" s="30" t="s">
        <v>24</v>
      </c>
      <c r="C1375" s="30" t="s">
        <v>27</v>
      </c>
      <c r="D1375" s="30" t="s">
        <v>28</v>
      </c>
      <c r="E1375" s="30" t="s">
        <v>14</v>
      </c>
      <c r="F1375" s="30">
        <v>2018</v>
      </c>
      <c r="G1375" s="30">
        <v>12</v>
      </c>
      <c r="H1375" s="30">
        <v>322</v>
      </c>
      <c r="I1375" s="31">
        <v>2058</v>
      </c>
      <c r="J1375" s="31">
        <f>SUMIFS(H:H, D:D, ExternalData!$D1375, E:E, ExternalData!$E1375, F:F, ExternalData!$F1375, G:G, "&lt;="&amp;ExternalData!$G1375)</f>
        <v>322</v>
      </c>
      <c r="K1375" s="32">
        <f>SUMIFS(I:I, D:D, ExternalData!$D1375, E:E, ExternalData!$E1375, F:F, ExternalData!$F1375, G:G, "&lt;="&amp;ExternalData!$G1375)</f>
        <v>2058</v>
      </c>
      <c r="L1375" s="31">
        <f>ExternalData!$J1375 + SUMIFS(H:H, D:D, ExternalData!$D1375, E:E, ExternalData!$E1375, F:F, ExternalData!$F1375-1, G:G, "&gt;"&amp;ExternalData!$G1375)</f>
        <v>322</v>
      </c>
      <c r="M1375" s="33">
        <f>ExternalData!$K1375 + SUMIFS(I:I, D:D, ExternalData!$D1375, E:E, ExternalData!$E1375, F:F, ExternalData!$F1375-1, G:G, "&gt;"&amp;ExternalData!$G1375)</f>
        <v>2058</v>
      </c>
    </row>
    <row r="1376" spans="1:13" x14ac:dyDescent="0.25">
      <c r="A1376" s="24" t="s">
        <v>9</v>
      </c>
      <c r="B1376" s="25" t="s">
        <v>24</v>
      </c>
      <c r="C1376" s="25" t="s">
        <v>27</v>
      </c>
      <c r="D1376" s="25" t="s">
        <v>28</v>
      </c>
      <c r="E1376" s="25" t="s">
        <v>14</v>
      </c>
      <c r="F1376" s="25">
        <v>2019</v>
      </c>
      <c r="G1376" s="25">
        <v>1</v>
      </c>
      <c r="H1376" s="25">
        <v>10913</v>
      </c>
      <c r="I1376" s="26">
        <v>70924</v>
      </c>
      <c r="J1376" s="26">
        <f>SUMIFS(H:H, D:D, ExternalData!$D1376, E:E, ExternalData!$E1376, F:F, ExternalData!$F1376, G:G, "&lt;="&amp;ExternalData!$G1376)</f>
        <v>10913</v>
      </c>
      <c r="K1376" s="27">
        <f>SUMIFS(I:I, D:D, ExternalData!$D1376, E:E, ExternalData!$E1376, F:F, ExternalData!$F1376, G:G, "&lt;="&amp;ExternalData!$G1376)</f>
        <v>70924</v>
      </c>
      <c r="L1376" s="26">
        <f>ExternalData!$J1376 + SUMIFS(H:H, D:D, ExternalData!$D1376, E:E, ExternalData!$E1376, F:F, ExternalData!$F1376-1, G:G, "&gt;"&amp;ExternalData!$G1376)</f>
        <v>11235</v>
      </c>
      <c r="M1376" s="28">
        <f>ExternalData!$K1376 + SUMIFS(I:I, D:D, ExternalData!$D1376, E:E, ExternalData!$E1376, F:F, ExternalData!$F1376-1, G:G, "&gt;"&amp;ExternalData!$G1376)</f>
        <v>72982</v>
      </c>
    </row>
    <row r="1377" spans="1:13" x14ac:dyDescent="0.25">
      <c r="A1377" s="29" t="s">
        <v>9</v>
      </c>
      <c r="B1377" s="30" t="s">
        <v>24</v>
      </c>
      <c r="C1377" s="30" t="s">
        <v>27</v>
      </c>
      <c r="D1377" s="30" t="s">
        <v>28</v>
      </c>
      <c r="E1377" s="30" t="s">
        <v>14</v>
      </c>
      <c r="F1377" s="30">
        <v>2019</v>
      </c>
      <c r="G1377" s="30">
        <v>2</v>
      </c>
      <c r="H1377" s="30">
        <v>17150</v>
      </c>
      <c r="I1377" s="31">
        <v>111440</v>
      </c>
      <c r="J1377" s="31">
        <f>SUMIFS(H:H, D:D, ExternalData!$D1377, E:E, ExternalData!$E1377, F:F, ExternalData!$F1377, G:G, "&lt;="&amp;ExternalData!$G1377)</f>
        <v>28063</v>
      </c>
      <c r="K1377" s="32">
        <f>SUMIFS(I:I, D:D, ExternalData!$D1377, E:E, ExternalData!$E1377, F:F, ExternalData!$F1377, G:G, "&lt;="&amp;ExternalData!$G1377)</f>
        <v>182364</v>
      </c>
      <c r="L1377" s="31">
        <f>ExternalData!$J1377 + SUMIFS(H:H, D:D, ExternalData!$D1377, E:E, ExternalData!$E1377, F:F, ExternalData!$F1377-1, G:G, "&gt;"&amp;ExternalData!$G1377)</f>
        <v>28385</v>
      </c>
      <c r="M1377" s="33">
        <f>ExternalData!$K1377 + SUMIFS(I:I, D:D, ExternalData!$D1377, E:E, ExternalData!$E1377, F:F, ExternalData!$F1377-1, G:G, "&gt;"&amp;ExternalData!$G1377)</f>
        <v>184422</v>
      </c>
    </row>
    <row r="1378" spans="1:13" x14ac:dyDescent="0.25">
      <c r="A1378" s="24" t="s">
        <v>9</v>
      </c>
      <c r="B1378" s="25" t="s">
        <v>24</v>
      </c>
      <c r="C1378" s="25" t="s">
        <v>27</v>
      </c>
      <c r="D1378" s="25" t="s">
        <v>28</v>
      </c>
      <c r="E1378" s="25" t="s">
        <v>14</v>
      </c>
      <c r="F1378" s="25">
        <v>2019</v>
      </c>
      <c r="G1378" s="25">
        <v>3</v>
      </c>
      <c r="H1378" s="25">
        <v>21532</v>
      </c>
      <c r="I1378" s="26">
        <v>139909</v>
      </c>
      <c r="J1378" s="26">
        <f>SUMIFS(H:H, D:D, ExternalData!$D1378, E:E, ExternalData!$E1378, F:F, ExternalData!$F1378, G:G, "&lt;="&amp;ExternalData!$G1378)</f>
        <v>49595</v>
      </c>
      <c r="K1378" s="27">
        <f>SUMIFS(I:I, D:D, ExternalData!$D1378, E:E, ExternalData!$E1378, F:F, ExternalData!$F1378, G:G, "&lt;="&amp;ExternalData!$G1378)</f>
        <v>322273</v>
      </c>
      <c r="L1378" s="26">
        <f>ExternalData!$J1378 + SUMIFS(H:H, D:D, ExternalData!$D1378, E:E, ExternalData!$E1378, F:F, ExternalData!$F1378-1, G:G, "&gt;"&amp;ExternalData!$G1378)</f>
        <v>49917</v>
      </c>
      <c r="M1378" s="28">
        <f>ExternalData!$K1378 + SUMIFS(I:I, D:D, ExternalData!$D1378, E:E, ExternalData!$E1378, F:F, ExternalData!$F1378-1, G:G, "&gt;"&amp;ExternalData!$G1378)</f>
        <v>324331</v>
      </c>
    </row>
    <row r="1379" spans="1:13" x14ac:dyDescent="0.25">
      <c r="A1379" s="29" t="s">
        <v>9</v>
      </c>
      <c r="B1379" s="30" t="s">
        <v>24</v>
      </c>
      <c r="C1379" s="30" t="s">
        <v>27</v>
      </c>
      <c r="D1379" s="30" t="s">
        <v>28</v>
      </c>
      <c r="E1379" s="30" t="s">
        <v>14</v>
      </c>
      <c r="F1379" s="30">
        <v>2019</v>
      </c>
      <c r="G1379" s="30">
        <v>4</v>
      </c>
      <c r="H1379" s="30">
        <v>14805</v>
      </c>
      <c r="I1379" s="31">
        <v>96250</v>
      </c>
      <c r="J1379" s="31">
        <f>SUMIFS(H:H, D:D, ExternalData!$D1379, E:E, ExternalData!$E1379, F:F, ExternalData!$F1379, G:G, "&lt;="&amp;ExternalData!$G1379)</f>
        <v>64400</v>
      </c>
      <c r="K1379" s="32">
        <f>SUMIFS(I:I, D:D, ExternalData!$D1379, E:E, ExternalData!$E1379, F:F, ExternalData!$F1379, G:G, "&lt;="&amp;ExternalData!$G1379)</f>
        <v>418523</v>
      </c>
      <c r="L1379" s="31">
        <f>ExternalData!$J1379 + SUMIFS(H:H, D:D, ExternalData!$D1379, E:E, ExternalData!$E1379, F:F, ExternalData!$F1379-1, G:G, "&gt;"&amp;ExternalData!$G1379)</f>
        <v>64722</v>
      </c>
      <c r="M1379" s="33">
        <f>ExternalData!$K1379 + SUMIFS(I:I, D:D, ExternalData!$D1379, E:E, ExternalData!$E1379, F:F, ExternalData!$F1379-1, G:G, "&gt;"&amp;ExternalData!$G1379)</f>
        <v>420581</v>
      </c>
    </row>
    <row r="1380" spans="1:13" x14ac:dyDescent="0.25">
      <c r="A1380" s="24" t="s">
        <v>9</v>
      </c>
      <c r="B1380" s="25" t="s">
        <v>24</v>
      </c>
      <c r="C1380" s="25" t="s">
        <v>27</v>
      </c>
      <c r="D1380" s="25" t="s">
        <v>28</v>
      </c>
      <c r="E1380" s="25" t="s">
        <v>14</v>
      </c>
      <c r="F1380" s="25">
        <v>2019</v>
      </c>
      <c r="G1380" s="25">
        <v>5</v>
      </c>
      <c r="H1380" s="25">
        <v>12425</v>
      </c>
      <c r="I1380" s="26">
        <v>81802</v>
      </c>
      <c r="J1380" s="26">
        <f>SUMIFS(H:H, D:D, ExternalData!$D1380, E:E, ExternalData!$E1380, F:F, ExternalData!$F1380, G:G, "&lt;="&amp;ExternalData!$G1380)</f>
        <v>76825</v>
      </c>
      <c r="K1380" s="27">
        <f>SUMIFS(I:I, D:D, ExternalData!$D1380, E:E, ExternalData!$E1380, F:F, ExternalData!$F1380, G:G, "&lt;="&amp;ExternalData!$G1380)</f>
        <v>500325</v>
      </c>
      <c r="L1380" s="26">
        <f>ExternalData!$J1380 + SUMIFS(H:H, D:D, ExternalData!$D1380, E:E, ExternalData!$E1380, F:F, ExternalData!$F1380-1, G:G, "&gt;"&amp;ExternalData!$G1380)</f>
        <v>77147</v>
      </c>
      <c r="M1380" s="28">
        <f>ExternalData!$K1380 + SUMIFS(I:I, D:D, ExternalData!$D1380, E:E, ExternalData!$E1380, F:F, ExternalData!$F1380-1, G:G, "&gt;"&amp;ExternalData!$G1380)</f>
        <v>502383</v>
      </c>
    </row>
    <row r="1381" spans="1:13" x14ac:dyDescent="0.25">
      <c r="A1381" s="29" t="s">
        <v>9</v>
      </c>
      <c r="B1381" s="30" t="s">
        <v>24</v>
      </c>
      <c r="C1381" s="30" t="s">
        <v>27</v>
      </c>
      <c r="D1381" s="30" t="s">
        <v>28</v>
      </c>
      <c r="E1381" s="30" t="s">
        <v>14</v>
      </c>
      <c r="F1381" s="30">
        <v>2019</v>
      </c>
      <c r="G1381" s="30">
        <v>6</v>
      </c>
      <c r="H1381" s="30">
        <v>14840</v>
      </c>
      <c r="I1381" s="31">
        <v>98609</v>
      </c>
      <c r="J1381" s="31">
        <f>SUMIFS(H:H, D:D, ExternalData!$D1381, E:E, ExternalData!$E1381, F:F, ExternalData!$F1381, G:G, "&lt;="&amp;ExternalData!$G1381)</f>
        <v>91665</v>
      </c>
      <c r="K1381" s="32">
        <f>SUMIFS(I:I, D:D, ExternalData!$D1381, E:E, ExternalData!$E1381, F:F, ExternalData!$F1381, G:G, "&lt;="&amp;ExternalData!$G1381)</f>
        <v>598934</v>
      </c>
      <c r="L1381" s="31">
        <f>ExternalData!$J1381 + SUMIFS(H:H, D:D, ExternalData!$D1381, E:E, ExternalData!$E1381, F:F, ExternalData!$F1381-1, G:G, "&gt;"&amp;ExternalData!$G1381)</f>
        <v>91987</v>
      </c>
      <c r="M1381" s="33">
        <f>ExternalData!$K1381 + SUMIFS(I:I, D:D, ExternalData!$D1381, E:E, ExternalData!$E1381, F:F, ExternalData!$F1381-1, G:G, "&gt;"&amp;ExternalData!$G1381)</f>
        <v>600992</v>
      </c>
    </row>
    <row r="1382" spans="1:13" x14ac:dyDescent="0.25">
      <c r="A1382" s="24" t="s">
        <v>9</v>
      </c>
      <c r="B1382" s="25" t="s">
        <v>24</v>
      </c>
      <c r="C1382" s="25" t="s">
        <v>27</v>
      </c>
      <c r="D1382" s="25" t="s">
        <v>28</v>
      </c>
      <c r="E1382" s="25" t="s">
        <v>14</v>
      </c>
      <c r="F1382" s="25">
        <v>2019</v>
      </c>
      <c r="G1382" s="25">
        <v>7</v>
      </c>
      <c r="H1382" s="25">
        <v>11914</v>
      </c>
      <c r="I1382" s="26">
        <v>79233</v>
      </c>
      <c r="J1382" s="26">
        <f>SUMIFS(H:H, D:D, ExternalData!$D1382, E:E, ExternalData!$E1382, F:F, ExternalData!$F1382, G:G, "&lt;="&amp;ExternalData!$G1382)</f>
        <v>103579</v>
      </c>
      <c r="K1382" s="27">
        <f>SUMIFS(I:I, D:D, ExternalData!$D1382, E:E, ExternalData!$E1382, F:F, ExternalData!$F1382, G:G, "&lt;="&amp;ExternalData!$G1382)</f>
        <v>678167</v>
      </c>
      <c r="L1382" s="26">
        <f>ExternalData!$J1382 + SUMIFS(H:H, D:D, ExternalData!$D1382, E:E, ExternalData!$E1382, F:F, ExternalData!$F1382-1, G:G, "&gt;"&amp;ExternalData!$G1382)</f>
        <v>103901</v>
      </c>
      <c r="M1382" s="28">
        <f>ExternalData!$K1382 + SUMIFS(I:I, D:D, ExternalData!$D1382, E:E, ExternalData!$E1382, F:F, ExternalData!$F1382-1, G:G, "&gt;"&amp;ExternalData!$G1382)</f>
        <v>680225</v>
      </c>
    </row>
    <row r="1383" spans="1:13" x14ac:dyDescent="0.25">
      <c r="A1383" s="29" t="s">
        <v>9</v>
      </c>
      <c r="B1383" s="30" t="s">
        <v>24</v>
      </c>
      <c r="C1383" s="30" t="s">
        <v>27</v>
      </c>
      <c r="D1383" s="30" t="s">
        <v>28</v>
      </c>
      <c r="E1383" s="30" t="s">
        <v>14</v>
      </c>
      <c r="F1383" s="30">
        <v>2019</v>
      </c>
      <c r="G1383" s="30">
        <v>8</v>
      </c>
      <c r="H1383" s="30">
        <v>14665</v>
      </c>
      <c r="I1383" s="31">
        <v>97524</v>
      </c>
      <c r="J1383" s="31">
        <f>SUMIFS(H:H, D:D, ExternalData!$D1383, E:E, ExternalData!$E1383, F:F, ExternalData!$F1383, G:G, "&lt;="&amp;ExternalData!$G1383)</f>
        <v>118244</v>
      </c>
      <c r="K1383" s="32">
        <f>SUMIFS(I:I, D:D, ExternalData!$D1383, E:E, ExternalData!$E1383, F:F, ExternalData!$F1383, G:G, "&lt;="&amp;ExternalData!$G1383)</f>
        <v>775691</v>
      </c>
      <c r="L1383" s="31">
        <f>ExternalData!$J1383 + SUMIFS(H:H, D:D, ExternalData!$D1383, E:E, ExternalData!$E1383, F:F, ExternalData!$F1383-1, G:G, "&gt;"&amp;ExternalData!$G1383)</f>
        <v>118566</v>
      </c>
      <c r="M1383" s="33">
        <f>ExternalData!$K1383 + SUMIFS(I:I, D:D, ExternalData!$D1383, E:E, ExternalData!$E1383, F:F, ExternalData!$F1383-1, G:G, "&gt;"&amp;ExternalData!$G1383)</f>
        <v>777749</v>
      </c>
    </row>
    <row r="1384" spans="1:13" x14ac:dyDescent="0.25">
      <c r="A1384" s="24" t="s">
        <v>9</v>
      </c>
      <c r="B1384" s="25" t="s">
        <v>24</v>
      </c>
      <c r="C1384" s="25" t="s">
        <v>27</v>
      </c>
      <c r="D1384" s="25" t="s">
        <v>28</v>
      </c>
      <c r="E1384" s="25" t="s">
        <v>14</v>
      </c>
      <c r="F1384" s="25">
        <v>2019</v>
      </c>
      <c r="G1384" s="25">
        <v>9</v>
      </c>
      <c r="H1384" s="25">
        <v>12579</v>
      </c>
      <c r="I1384" s="26">
        <v>83636</v>
      </c>
      <c r="J1384" s="26">
        <f>SUMIFS(H:H, D:D, ExternalData!$D1384, E:E, ExternalData!$E1384, F:F, ExternalData!$F1384, G:G, "&lt;="&amp;ExternalData!$G1384)</f>
        <v>130823</v>
      </c>
      <c r="K1384" s="27">
        <f>SUMIFS(I:I, D:D, ExternalData!$D1384, E:E, ExternalData!$E1384, F:F, ExternalData!$F1384, G:G, "&lt;="&amp;ExternalData!$G1384)</f>
        <v>859327</v>
      </c>
      <c r="L1384" s="26">
        <f>ExternalData!$J1384 + SUMIFS(H:H, D:D, ExternalData!$D1384, E:E, ExternalData!$E1384, F:F, ExternalData!$F1384-1, G:G, "&gt;"&amp;ExternalData!$G1384)</f>
        <v>131145</v>
      </c>
      <c r="M1384" s="28">
        <f>ExternalData!$K1384 + SUMIFS(I:I, D:D, ExternalData!$D1384, E:E, ExternalData!$E1384, F:F, ExternalData!$F1384-1, G:G, "&gt;"&amp;ExternalData!$G1384)</f>
        <v>861385</v>
      </c>
    </row>
    <row r="1385" spans="1:13" x14ac:dyDescent="0.25">
      <c r="A1385" s="29" t="s">
        <v>9</v>
      </c>
      <c r="B1385" s="30" t="s">
        <v>24</v>
      </c>
      <c r="C1385" s="30" t="s">
        <v>27</v>
      </c>
      <c r="D1385" s="30" t="s">
        <v>28</v>
      </c>
      <c r="E1385" s="30" t="s">
        <v>14</v>
      </c>
      <c r="F1385" s="30">
        <v>2019</v>
      </c>
      <c r="G1385" s="30">
        <v>10</v>
      </c>
      <c r="H1385" s="30">
        <v>8939</v>
      </c>
      <c r="I1385" s="31">
        <v>59437</v>
      </c>
      <c r="J1385" s="31">
        <f>SUMIFS(H:H, D:D, ExternalData!$D1385, E:E, ExternalData!$E1385, F:F, ExternalData!$F1385, G:G, "&lt;="&amp;ExternalData!$G1385)</f>
        <v>139762</v>
      </c>
      <c r="K1385" s="32">
        <f>SUMIFS(I:I, D:D, ExternalData!$D1385, E:E, ExternalData!$E1385, F:F, ExternalData!$F1385, G:G, "&lt;="&amp;ExternalData!$G1385)</f>
        <v>918764</v>
      </c>
      <c r="L1385" s="31">
        <f>ExternalData!$J1385 + SUMIFS(H:H, D:D, ExternalData!$D1385, E:E, ExternalData!$E1385, F:F, ExternalData!$F1385-1, G:G, "&gt;"&amp;ExternalData!$G1385)</f>
        <v>140084</v>
      </c>
      <c r="M1385" s="33">
        <f>ExternalData!$K1385 + SUMIFS(I:I, D:D, ExternalData!$D1385, E:E, ExternalData!$E1385, F:F, ExternalData!$F1385-1, G:G, "&gt;"&amp;ExternalData!$G1385)</f>
        <v>920822</v>
      </c>
    </row>
    <row r="1386" spans="1:13" x14ac:dyDescent="0.25">
      <c r="A1386" s="24" t="s">
        <v>9</v>
      </c>
      <c r="B1386" s="25" t="s">
        <v>24</v>
      </c>
      <c r="C1386" s="25" t="s">
        <v>27</v>
      </c>
      <c r="D1386" s="25" t="s">
        <v>28</v>
      </c>
      <c r="E1386" s="25" t="s">
        <v>14</v>
      </c>
      <c r="F1386" s="25">
        <v>2019</v>
      </c>
      <c r="G1386" s="25">
        <v>11</v>
      </c>
      <c r="H1386" s="25">
        <v>8211</v>
      </c>
      <c r="I1386" s="26">
        <v>54572</v>
      </c>
      <c r="J1386" s="26">
        <f>SUMIFS(H:H, D:D, ExternalData!$D1386, E:E, ExternalData!$E1386, F:F, ExternalData!$F1386, G:G, "&lt;="&amp;ExternalData!$G1386)</f>
        <v>147973</v>
      </c>
      <c r="K1386" s="27">
        <f>SUMIFS(I:I, D:D, ExternalData!$D1386, E:E, ExternalData!$E1386, F:F, ExternalData!$F1386, G:G, "&lt;="&amp;ExternalData!$G1386)</f>
        <v>973336</v>
      </c>
      <c r="L1386" s="26">
        <f>ExternalData!$J1386 + SUMIFS(H:H, D:D, ExternalData!$D1386, E:E, ExternalData!$E1386, F:F, ExternalData!$F1386-1, G:G, "&gt;"&amp;ExternalData!$G1386)</f>
        <v>148295</v>
      </c>
      <c r="M1386" s="28">
        <f>ExternalData!$K1386 + SUMIFS(I:I, D:D, ExternalData!$D1386, E:E, ExternalData!$E1386, F:F, ExternalData!$F1386-1, G:G, "&gt;"&amp;ExternalData!$G1386)</f>
        <v>975394</v>
      </c>
    </row>
    <row r="1387" spans="1:13" x14ac:dyDescent="0.25">
      <c r="A1387" s="29" t="s">
        <v>9</v>
      </c>
      <c r="B1387" s="30" t="s">
        <v>24</v>
      </c>
      <c r="C1387" s="30" t="s">
        <v>27</v>
      </c>
      <c r="D1387" s="30" t="s">
        <v>28</v>
      </c>
      <c r="E1387" s="30" t="s">
        <v>14</v>
      </c>
      <c r="F1387" s="30">
        <v>2019</v>
      </c>
      <c r="G1387" s="30">
        <v>12</v>
      </c>
      <c r="H1387" s="30">
        <v>7273</v>
      </c>
      <c r="I1387" s="31">
        <v>48370</v>
      </c>
      <c r="J1387" s="31">
        <f>SUMIFS(H:H, D:D, ExternalData!$D1387, E:E, ExternalData!$E1387, F:F, ExternalData!$F1387, G:G, "&lt;="&amp;ExternalData!$G1387)</f>
        <v>155246</v>
      </c>
      <c r="K1387" s="32">
        <f>SUMIFS(I:I, D:D, ExternalData!$D1387, E:E, ExternalData!$E1387, F:F, ExternalData!$F1387, G:G, "&lt;="&amp;ExternalData!$G1387)</f>
        <v>1021706</v>
      </c>
      <c r="L1387" s="31">
        <f>ExternalData!$J1387 + SUMIFS(H:H, D:D, ExternalData!$D1387, E:E, ExternalData!$E1387, F:F, ExternalData!$F1387-1, G:G, "&gt;"&amp;ExternalData!$G1387)</f>
        <v>155246</v>
      </c>
      <c r="M1387" s="33">
        <f>ExternalData!$K1387 + SUMIFS(I:I, D:D, ExternalData!$D1387, E:E, ExternalData!$E1387, F:F, ExternalData!$F1387-1, G:G, "&gt;"&amp;ExternalData!$G1387)</f>
        <v>1021706</v>
      </c>
    </row>
    <row r="1388" spans="1:13" x14ac:dyDescent="0.25">
      <c r="A1388" s="24" t="s">
        <v>9</v>
      </c>
      <c r="B1388" s="25" t="s">
        <v>24</v>
      </c>
      <c r="C1388" s="25" t="s">
        <v>27</v>
      </c>
      <c r="D1388" s="25" t="s">
        <v>28</v>
      </c>
      <c r="E1388" s="25" t="s">
        <v>14</v>
      </c>
      <c r="F1388" s="25">
        <v>2020</v>
      </c>
      <c r="G1388" s="25">
        <v>1</v>
      </c>
      <c r="H1388" s="25">
        <v>5726</v>
      </c>
      <c r="I1388" s="26">
        <v>38087</v>
      </c>
      <c r="J1388" s="26">
        <f>SUMIFS(H:H, D:D, ExternalData!$D1388, E:E, ExternalData!$E1388, F:F, ExternalData!$F1388, G:G, "&lt;="&amp;ExternalData!$G1388)</f>
        <v>5726</v>
      </c>
      <c r="K1388" s="27">
        <f>SUMIFS(I:I, D:D, ExternalData!$D1388, E:E, ExternalData!$E1388, F:F, ExternalData!$F1388, G:G, "&lt;="&amp;ExternalData!$G1388)</f>
        <v>38087</v>
      </c>
      <c r="L1388" s="26">
        <f>ExternalData!$J1388 + SUMIFS(H:H, D:D, ExternalData!$D1388, E:E, ExternalData!$E1388, F:F, ExternalData!$F1388-1, G:G, "&gt;"&amp;ExternalData!$G1388)</f>
        <v>150059</v>
      </c>
      <c r="M1388" s="28">
        <f>ExternalData!$K1388 + SUMIFS(I:I, D:D, ExternalData!$D1388, E:E, ExternalData!$E1388, F:F, ExternalData!$F1388-1, G:G, "&gt;"&amp;ExternalData!$G1388)</f>
        <v>988869</v>
      </c>
    </row>
    <row r="1389" spans="1:13" x14ac:dyDescent="0.25">
      <c r="A1389" s="29" t="s">
        <v>9</v>
      </c>
      <c r="B1389" s="30" t="s">
        <v>24</v>
      </c>
      <c r="C1389" s="30" t="s">
        <v>27</v>
      </c>
      <c r="D1389" s="30" t="s">
        <v>28</v>
      </c>
      <c r="E1389" s="30" t="s">
        <v>14</v>
      </c>
      <c r="F1389" s="30">
        <v>2020</v>
      </c>
      <c r="G1389" s="30">
        <v>2</v>
      </c>
      <c r="H1389" s="30">
        <v>8533</v>
      </c>
      <c r="I1389" s="31">
        <v>57176</v>
      </c>
      <c r="J1389" s="31">
        <f>SUMIFS(H:H, D:D, ExternalData!$D1389, E:E, ExternalData!$E1389, F:F, ExternalData!$F1389, G:G, "&lt;="&amp;ExternalData!$G1389)</f>
        <v>14259</v>
      </c>
      <c r="K1389" s="32">
        <f>SUMIFS(I:I, D:D, ExternalData!$D1389, E:E, ExternalData!$E1389, F:F, ExternalData!$F1389, G:G, "&lt;="&amp;ExternalData!$G1389)</f>
        <v>95263</v>
      </c>
      <c r="L1389" s="31">
        <f>ExternalData!$J1389 + SUMIFS(H:H, D:D, ExternalData!$D1389, E:E, ExternalData!$E1389, F:F, ExternalData!$F1389-1, G:G, "&gt;"&amp;ExternalData!$G1389)</f>
        <v>141442</v>
      </c>
      <c r="M1389" s="33">
        <f>ExternalData!$K1389 + SUMIFS(I:I, D:D, ExternalData!$D1389, E:E, ExternalData!$E1389, F:F, ExternalData!$F1389-1, G:G, "&gt;"&amp;ExternalData!$G1389)</f>
        <v>934605</v>
      </c>
    </row>
    <row r="1390" spans="1:13" x14ac:dyDescent="0.25">
      <c r="A1390" s="24" t="s">
        <v>9</v>
      </c>
      <c r="B1390" s="25" t="s">
        <v>24</v>
      </c>
      <c r="C1390" s="25" t="s">
        <v>27</v>
      </c>
      <c r="D1390" s="25" t="s">
        <v>28</v>
      </c>
      <c r="E1390" s="25" t="s">
        <v>14</v>
      </c>
      <c r="F1390" s="25">
        <v>2020</v>
      </c>
      <c r="G1390" s="25">
        <v>3</v>
      </c>
      <c r="H1390" s="25">
        <v>6188</v>
      </c>
      <c r="I1390" s="26">
        <v>41419</v>
      </c>
      <c r="J1390" s="26">
        <f>SUMIFS(H:H, D:D, ExternalData!$D1390, E:E, ExternalData!$E1390, F:F, ExternalData!$F1390, G:G, "&lt;="&amp;ExternalData!$G1390)</f>
        <v>20447</v>
      </c>
      <c r="K1390" s="27">
        <f>SUMIFS(I:I, D:D, ExternalData!$D1390, E:E, ExternalData!$E1390, F:F, ExternalData!$F1390, G:G, "&lt;="&amp;ExternalData!$G1390)</f>
        <v>136682</v>
      </c>
      <c r="L1390" s="26">
        <f>ExternalData!$J1390 + SUMIFS(H:H, D:D, ExternalData!$D1390, E:E, ExternalData!$E1390, F:F, ExternalData!$F1390-1, G:G, "&gt;"&amp;ExternalData!$G1390)</f>
        <v>126098</v>
      </c>
      <c r="M1390" s="28">
        <f>ExternalData!$K1390 + SUMIFS(I:I, D:D, ExternalData!$D1390, E:E, ExternalData!$E1390, F:F, ExternalData!$F1390-1, G:G, "&gt;"&amp;ExternalData!$G1390)</f>
        <v>836115</v>
      </c>
    </row>
    <row r="1391" spans="1:13" x14ac:dyDescent="0.25">
      <c r="A1391" s="29" t="s">
        <v>9</v>
      </c>
      <c r="B1391" s="30" t="s">
        <v>24</v>
      </c>
      <c r="C1391" s="30" t="s">
        <v>27</v>
      </c>
      <c r="D1391" s="30" t="s">
        <v>28</v>
      </c>
      <c r="E1391" s="30" t="s">
        <v>14</v>
      </c>
      <c r="F1391" s="30">
        <v>2020</v>
      </c>
      <c r="G1391" s="30">
        <v>4</v>
      </c>
      <c r="H1391" s="30">
        <v>4676</v>
      </c>
      <c r="I1391" s="31">
        <v>30800</v>
      </c>
      <c r="J1391" s="31">
        <f>SUMIFS(H:H, D:D, ExternalData!$D1391, E:E, ExternalData!$E1391, F:F, ExternalData!$F1391, G:G, "&lt;="&amp;ExternalData!$G1391)</f>
        <v>25123</v>
      </c>
      <c r="K1391" s="32">
        <f>SUMIFS(I:I, D:D, ExternalData!$D1391, E:E, ExternalData!$E1391, F:F, ExternalData!$F1391, G:G, "&lt;="&amp;ExternalData!$G1391)</f>
        <v>167482</v>
      </c>
      <c r="L1391" s="31">
        <f>ExternalData!$J1391 + SUMIFS(H:H, D:D, ExternalData!$D1391, E:E, ExternalData!$E1391, F:F, ExternalData!$F1391-1, G:G, "&gt;"&amp;ExternalData!$G1391)</f>
        <v>115969</v>
      </c>
      <c r="M1391" s="33">
        <f>ExternalData!$K1391 + SUMIFS(I:I, D:D, ExternalData!$D1391, E:E, ExternalData!$E1391, F:F, ExternalData!$F1391-1, G:G, "&gt;"&amp;ExternalData!$G1391)</f>
        <v>770665</v>
      </c>
    </row>
    <row r="1392" spans="1:13" x14ac:dyDescent="0.25">
      <c r="A1392" s="24" t="s">
        <v>9</v>
      </c>
      <c r="B1392" s="25" t="s">
        <v>24</v>
      </c>
      <c r="C1392" s="25" t="s">
        <v>27</v>
      </c>
      <c r="D1392" s="25" t="s">
        <v>28</v>
      </c>
      <c r="E1392" s="25" t="s">
        <v>14</v>
      </c>
      <c r="F1392" s="25">
        <v>2020</v>
      </c>
      <c r="G1392" s="25">
        <v>5</v>
      </c>
      <c r="H1392" s="25">
        <v>5334</v>
      </c>
      <c r="I1392" s="26">
        <v>34706</v>
      </c>
      <c r="J1392" s="26">
        <f>SUMIFS(H:H, D:D, ExternalData!$D1392, E:E, ExternalData!$E1392, F:F, ExternalData!$F1392, G:G, "&lt;="&amp;ExternalData!$G1392)</f>
        <v>30457</v>
      </c>
      <c r="K1392" s="27">
        <f>SUMIFS(I:I, D:D, ExternalData!$D1392, E:E, ExternalData!$E1392, F:F, ExternalData!$F1392, G:G, "&lt;="&amp;ExternalData!$G1392)</f>
        <v>202188</v>
      </c>
      <c r="L1392" s="26">
        <f>ExternalData!$J1392 + SUMIFS(H:H, D:D, ExternalData!$D1392, E:E, ExternalData!$E1392, F:F, ExternalData!$F1392-1, G:G, "&gt;"&amp;ExternalData!$G1392)</f>
        <v>108878</v>
      </c>
      <c r="M1392" s="28">
        <f>ExternalData!$K1392 + SUMIFS(I:I, D:D, ExternalData!$D1392, E:E, ExternalData!$E1392, F:F, ExternalData!$F1392-1, G:G, "&gt;"&amp;ExternalData!$G1392)</f>
        <v>723569</v>
      </c>
    </row>
    <row r="1393" spans="1:13" x14ac:dyDescent="0.25">
      <c r="A1393" s="29" t="s">
        <v>9</v>
      </c>
      <c r="B1393" s="30" t="s">
        <v>24</v>
      </c>
      <c r="C1393" s="30" t="s">
        <v>27</v>
      </c>
      <c r="D1393" s="30" t="s">
        <v>28</v>
      </c>
      <c r="E1393" s="30" t="s">
        <v>14</v>
      </c>
      <c r="F1393" s="30">
        <v>2020</v>
      </c>
      <c r="G1393" s="30">
        <v>6</v>
      </c>
      <c r="H1393" s="30">
        <v>5334</v>
      </c>
      <c r="I1393" s="31">
        <v>34671</v>
      </c>
      <c r="J1393" s="31">
        <f>SUMIFS(H:H, D:D, ExternalData!$D1393, E:E, ExternalData!$E1393, F:F, ExternalData!$F1393, G:G, "&lt;="&amp;ExternalData!$G1393)</f>
        <v>35791</v>
      </c>
      <c r="K1393" s="32">
        <f>SUMIFS(I:I, D:D, ExternalData!$D1393, E:E, ExternalData!$E1393, F:F, ExternalData!$F1393, G:G, "&lt;="&amp;ExternalData!$G1393)</f>
        <v>236859</v>
      </c>
      <c r="L1393" s="31">
        <f>ExternalData!$J1393 + SUMIFS(H:H, D:D, ExternalData!$D1393, E:E, ExternalData!$E1393, F:F, ExternalData!$F1393-1, G:G, "&gt;"&amp;ExternalData!$G1393)</f>
        <v>99372</v>
      </c>
      <c r="M1393" s="33">
        <f>ExternalData!$K1393 + SUMIFS(I:I, D:D, ExternalData!$D1393, E:E, ExternalData!$E1393, F:F, ExternalData!$F1393-1, G:G, "&gt;"&amp;ExternalData!$G1393)</f>
        <v>659631</v>
      </c>
    </row>
    <row r="1394" spans="1:13" x14ac:dyDescent="0.25">
      <c r="A1394" s="24" t="s">
        <v>9</v>
      </c>
      <c r="B1394" s="25" t="s">
        <v>24</v>
      </c>
      <c r="C1394" s="25" t="s">
        <v>27</v>
      </c>
      <c r="D1394" s="25" t="s">
        <v>28</v>
      </c>
      <c r="E1394" s="25" t="s">
        <v>14</v>
      </c>
      <c r="F1394" s="25">
        <v>2020</v>
      </c>
      <c r="G1394" s="25">
        <v>7</v>
      </c>
      <c r="H1394" s="25">
        <v>7308</v>
      </c>
      <c r="I1394" s="26">
        <v>47467</v>
      </c>
      <c r="J1394" s="26">
        <f>SUMIFS(H:H, D:D, ExternalData!$D1394, E:E, ExternalData!$E1394, F:F, ExternalData!$F1394, G:G, "&lt;="&amp;ExternalData!$G1394)</f>
        <v>43099</v>
      </c>
      <c r="K1394" s="27">
        <f>SUMIFS(I:I, D:D, ExternalData!$D1394, E:E, ExternalData!$E1394, F:F, ExternalData!$F1394, G:G, "&lt;="&amp;ExternalData!$G1394)</f>
        <v>284326</v>
      </c>
      <c r="L1394" s="26">
        <f>ExternalData!$J1394 + SUMIFS(H:H, D:D, ExternalData!$D1394, E:E, ExternalData!$E1394, F:F, ExternalData!$F1394-1, G:G, "&gt;"&amp;ExternalData!$G1394)</f>
        <v>94766</v>
      </c>
      <c r="M1394" s="28">
        <f>ExternalData!$K1394 + SUMIFS(I:I, D:D, ExternalData!$D1394, E:E, ExternalData!$E1394, F:F, ExternalData!$F1394-1, G:G, "&gt;"&amp;ExternalData!$G1394)</f>
        <v>627865</v>
      </c>
    </row>
    <row r="1395" spans="1:13" x14ac:dyDescent="0.25">
      <c r="A1395" s="29" t="s">
        <v>9</v>
      </c>
      <c r="B1395" s="30" t="s">
        <v>24</v>
      </c>
      <c r="C1395" s="30" t="s">
        <v>27</v>
      </c>
      <c r="D1395" s="30" t="s">
        <v>28</v>
      </c>
      <c r="E1395" s="30" t="s">
        <v>14</v>
      </c>
      <c r="F1395" s="30">
        <v>2020</v>
      </c>
      <c r="G1395" s="30">
        <v>8</v>
      </c>
      <c r="H1395" s="30">
        <v>4368</v>
      </c>
      <c r="I1395" s="31">
        <v>28399</v>
      </c>
      <c r="J1395" s="31">
        <f>SUMIFS(H:H, D:D, ExternalData!$D1395, E:E, ExternalData!$E1395, F:F, ExternalData!$F1395, G:G, "&lt;="&amp;ExternalData!$G1395)</f>
        <v>47467</v>
      </c>
      <c r="K1395" s="32">
        <f>SUMIFS(I:I, D:D, ExternalData!$D1395, E:E, ExternalData!$E1395, F:F, ExternalData!$F1395, G:G, "&lt;="&amp;ExternalData!$G1395)</f>
        <v>312725</v>
      </c>
      <c r="L1395" s="31">
        <f>ExternalData!$J1395 + SUMIFS(H:H, D:D, ExternalData!$D1395, E:E, ExternalData!$E1395, F:F, ExternalData!$F1395-1, G:G, "&gt;"&amp;ExternalData!$G1395)</f>
        <v>84469</v>
      </c>
      <c r="M1395" s="33">
        <f>ExternalData!$K1395 + SUMIFS(I:I, D:D, ExternalData!$D1395, E:E, ExternalData!$E1395, F:F, ExternalData!$F1395-1, G:G, "&gt;"&amp;ExternalData!$G1395)</f>
        <v>558740</v>
      </c>
    </row>
    <row r="1396" spans="1:13" x14ac:dyDescent="0.25">
      <c r="A1396" s="24" t="s">
        <v>9</v>
      </c>
      <c r="B1396" s="25" t="s">
        <v>24</v>
      </c>
      <c r="C1396" s="25" t="s">
        <v>27</v>
      </c>
      <c r="D1396" s="25" t="s">
        <v>28</v>
      </c>
      <c r="E1396" s="25" t="s">
        <v>14</v>
      </c>
      <c r="F1396" s="25">
        <v>2020</v>
      </c>
      <c r="G1396" s="25">
        <v>9</v>
      </c>
      <c r="H1396" s="25">
        <v>4620</v>
      </c>
      <c r="I1396" s="26">
        <v>30065</v>
      </c>
      <c r="J1396" s="26">
        <f>SUMIFS(H:H, D:D, ExternalData!$D1396, E:E, ExternalData!$E1396, F:F, ExternalData!$F1396, G:G, "&lt;="&amp;ExternalData!$G1396)</f>
        <v>52087</v>
      </c>
      <c r="K1396" s="27">
        <f>SUMIFS(I:I, D:D, ExternalData!$D1396, E:E, ExternalData!$E1396, F:F, ExternalData!$F1396, G:G, "&lt;="&amp;ExternalData!$G1396)</f>
        <v>342790</v>
      </c>
      <c r="L1396" s="26">
        <f>ExternalData!$J1396 + SUMIFS(H:H, D:D, ExternalData!$D1396, E:E, ExternalData!$E1396, F:F, ExternalData!$F1396-1, G:G, "&gt;"&amp;ExternalData!$G1396)</f>
        <v>76510</v>
      </c>
      <c r="M1396" s="28">
        <f>ExternalData!$K1396 + SUMIFS(I:I, D:D, ExternalData!$D1396, E:E, ExternalData!$E1396, F:F, ExternalData!$F1396-1, G:G, "&gt;"&amp;ExternalData!$G1396)</f>
        <v>505169</v>
      </c>
    </row>
    <row r="1397" spans="1:13" x14ac:dyDescent="0.25">
      <c r="A1397" s="29" t="s">
        <v>9</v>
      </c>
      <c r="B1397" s="30" t="s">
        <v>24</v>
      </c>
      <c r="C1397" s="30" t="s">
        <v>27</v>
      </c>
      <c r="D1397" s="30" t="s">
        <v>28</v>
      </c>
      <c r="E1397" s="30" t="s">
        <v>14</v>
      </c>
      <c r="F1397" s="30">
        <v>2020</v>
      </c>
      <c r="G1397" s="30">
        <v>10</v>
      </c>
      <c r="H1397" s="30">
        <v>2821</v>
      </c>
      <c r="I1397" s="31">
        <v>18291</v>
      </c>
      <c r="J1397" s="31">
        <f>SUMIFS(H:H, D:D, ExternalData!$D1397, E:E, ExternalData!$E1397, F:F, ExternalData!$F1397, G:G, "&lt;="&amp;ExternalData!$G1397)</f>
        <v>54908</v>
      </c>
      <c r="K1397" s="32">
        <f>SUMIFS(I:I, D:D, ExternalData!$D1397, E:E, ExternalData!$E1397, F:F, ExternalData!$F1397, G:G, "&lt;="&amp;ExternalData!$G1397)</f>
        <v>361081</v>
      </c>
      <c r="L1397" s="31">
        <f>ExternalData!$J1397 + SUMIFS(H:H, D:D, ExternalData!$D1397, E:E, ExternalData!$E1397, F:F, ExternalData!$F1397-1, G:G, "&gt;"&amp;ExternalData!$G1397)</f>
        <v>70392</v>
      </c>
      <c r="M1397" s="33">
        <f>ExternalData!$K1397 + SUMIFS(I:I, D:D, ExternalData!$D1397, E:E, ExternalData!$E1397, F:F, ExternalData!$F1397-1, G:G, "&gt;"&amp;ExternalData!$G1397)</f>
        <v>464023</v>
      </c>
    </row>
    <row r="1398" spans="1:13" x14ac:dyDescent="0.25">
      <c r="A1398" s="24" t="s">
        <v>9</v>
      </c>
      <c r="B1398" s="25" t="s">
        <v>24</v>
      </c>
      <c r="C1398" s="25" t="s">
        <v>27</v>
      </c>
      <c r="D1398" s="25" t="s">
        <v>28</v>
      </c>
      <c r="E1398" s="25" t="s">
        <v>14</v>
      </c>
      <c r="F1398" s="25">
        <v>2020</v>
      </c>
      <c r="G1398" s="25">
        <v>11</v>
      </c>
      <c r="H1398" s="25">
        <v>2737</v>
      </c>
      <c r="I1398" s="26">
        <v>17780</v>
      </c>
      <c r="J1398" s="26">
        <f>SUMIFS(H:H, D:D, ExternalData!$D1398, E:E, ExternalData!$E1398, F:F, ExternalData!$F1398, G:G, "&lt;="&amp;ExternalData!$G1398)</f>
        <v>57645</v>
      </c>
      <c r="K1398" s="27">
        <f>SUMIFS(I:I, D:D, ExternalData!$D1398, E:E, ExternalData!$E1398, F:F, ExternalData!$F1398, G:G, "&lt;="&amp;ExternalData!$G1398)</f>
        <v>378861</v>
      </c>
      <c r="L1398" s="26">
        <f>ExternalData!$J1398 + SUMIFS(H:H, D:D, ExternalData!$D1398, E:E, ExternalData!$E1398, F:F, ExternalData!$F1398-1, G:G, "&gt;"&amp;ExternalData!$G1398)</f>
        <v>64918</v>
      </c>
      <c r="M1398" s="28">
        <f>ExternalData!$K1398 + SUMIFS(I:I, D:D, ExternalData!$D1398, E:E, ExternalData!$E1398, F:F, ExternalData!$F1398-1, G:G, "&gt;"&amp;ExternalData!$G1398)</f>
        <v>427231</v>
      </c>
    </row>
    <row r="1399" spans="1:13" x14ac:dyDescent="0.25">
      <c r="A1399" s="29" t="s">
        <v>9</v>
      </c>
      <c r="B1399" s="30" t="s">
        <v>24</v>
      </c>
      <c r="C1399" s="30" t="s">
        <v>27</v>
      </c>
      <c r="D1399" s="30" t="s">
        <v>28</v>
      </c>
      <c r="E1399" s="30" t="s">
        <v>14</v>
      </c>
      <c r="F1399" s="30">
        <v>2020</v>
      </c>
      <c r="G1399" s="30">
        <v>12</v>
      </c>
      <c r="H1399" s="30">
        <v>1820</v>
      </c>
      <c r="I1399" s="31">
        <v>11781</v>
      </c>
      <c r="J1399" s="31">
        <f>SUMIFS(H:H, D:D, ExternalData!$D1399, E:E, ExternalData!$E1399, F:F, ExternalData!$F1399, G:G, "&lt;="&amp;ExternalData!$G1399)</f>
        <v>59465</v>
      </c>
      <c r="K1399" s="32">
        <f>SUMIFS(I:I, D:D, ExternalData!$D1399, E:E, ExternalData!$E1399, F:F, ExternalData!$F1399, G:G, "&lt;="&amp;ExternalData!$G1399)</f>
        <v>390642</v>
      </c>
      <c r="L1399" s="31">
        <f>ExternalData!$J1399 + SUMIFS(H:H, D:D, ExternalData!$D1399, E:E, ExternalData!$E1399, F:F, ExternalData!$F1399-1, G:G, "&gt;"&amp;ExternalData!$G1399)</f>
        <v>59465</v>
      </c>
      <c r="M1399" s="33">
        <f>ExternalData!$K1399 + SUMIFS(I:I, D:D, ExternalData!$D1399, E:E, ExternalData!$E1399, F:F, ExternalData!$F1399-1, G:G, "&gt;"&amp;ExternalData!$G1399)</f>
        <v>390642</v>
      </c>
    </row>
    <row r="1400" spans="1:13" x14ac:dyDescent="0.25">
      <c r="A1400" s="24" t="s">
        <v>9</v>
      </c>
      <c r="B1400" s="25" t="s">
        <v>24</v>
      </c>
      <c r="C1400" s="25" t="s">
        <v>27</v>
      </c>
      <c r="D1400" s="25" t="s">
        <v>28</v>
      </c>
      <c r="E1400" s="25" t="s">
        <v>14</v>
      </c>
      <c r="F1400" s="25">
        <v>2021</v>
      </c>
      <c r="G1400" s="25">
        <v>1</v>
      </c>
      <c r="H1400" s="25">
        <v>2394</v>
      </c>
      <c r="I1400" s="26">
        <v>15568</v>
      </c>
      <c r="J1400" s="26">
        <f>SUMIFS(H:H, D:D, ExternalData!$D1400, E:E, ExternalData!$E1400, F:F, ExternalData!$F1400, G:G, "&lt;="&amp;ExternalData!$G1400)</f>
        <v>2394</v>
      </c>
      <c r="K1400" s="27">
        <f>SUMIFS(I:I, D:D, ExternalData!$D1400, E:E, ExternalData!$E1400, F:F, ExternalData!$F1400, G:G, "&lt;="&amp;ExternalData!$G1400)</f>
        <v>15568</v>
      </c>
      <c r="L1400" s="26">
        <f>ExternalData!$J1400 + SUMIFS(H:H, D:D, ExternalData!$D1400, E:E, ExternalData!$E1400, F:F, ExternalData!$F1400-1, G:G, "&gt;"&amp;ExternalData!$G1400)</f>
        <v>56133</v>
      </c>
      <c r="M1400" s="28">
        <f>ExternalData!$K1400 + SUMIFS(I:I, D:D, ExternalData!$D1400, E:E, ExternalData!$E1400, F:F, ExternalData!$F1400-1, G:G, "&gt;"&amp;ExternalData!$G1400)</f>
        <v>368123</v>
      </c>
    </row>
    <row r="1401" spans="1:13" x14ac:dyDescent="0.25">
      <c r="A1401" s="29" t="s">
        <v>9</v>
      </c>
      <c r="B1401" s="30" t="s">
        <v>24</v>
      </c>
      <c r="C1401" s="30" t="s">
        <v>27</v>
      </c>
      <c r="D1401" s="30" t="s">
        <v>28</v>
      </c>
      <c r="E1401" s="30" t="s">
        <v>14</v>
      </c>
      <c r="F1401" s="30">
        <v>2021</v>
      </c>
      <c r="G1401" s="30">
        <v>2</v>
      </c>
      <c r="H1401" s="30">
        <v>1239</v>
      </c>
      <c r="I1401" s="31">
        <v>8127</v>
      </c>
      <c r="J1401" s="31">
        <f>SUMIFS(H:H, D:D, ExternalData!$D1401, E:E, ExternalData!$E1401, F:F, ExternalData!$F1401, G:G, "&lt;="&amp;ExternalData!$G1401)</f>
        <v>3633</v>
      </c>
      <c r="K1401" s="32">
        <f>SUMIFS(I:I, D:D, ExternalData!$D1401, E:E, ExternalData!$E1401, F:F, ExternalData!$F1401, G:G, "&lt;="&amp;ExternalData!$G1401)</f>
        <v>23695</v>
      </c>
      <c r="L1401" s="31">
        <f>ExternalData!$J1401 + SUMIFS(H:H, D:D, ExternalData!$D1401, E:E, ExternalData!$E1401, F:F, ExternalData!$F1401-1, G:G, "&gt;"&amp;ExternalData!$G1401)</f>
        <v>48839</v>
      </c>
      <c r="M1401" s="33">
        <f>ExternalData!$K1401 + SUMIFS(I:I, D:D, ExternalData!$D1401, E:E, ExternalData!$E1401, F:F, ExternalData!$F1401-1, G:G, "&gt;"&amp;ExternalData!$G1401)</f>
        <v>319074</v>
      </c>
    </row>
    <row r="1402" spans="1:13" x14ac:dyDescent="0.25">
      <c r="A1402" s="24" t="s">
        <v>9</v>
      </c>
      <c r="B1402" s="25" t="s">
        <v>24</v>
      </c>
      <c r="C1402" s="25" t="s">
        <v>27</v>
      </c>
      <c r="D1402" s="25" t="s">
        <v>28</v>
      </c>
      <c r="E1402" s="25" t="s">
        <v>14</v>
      </c>
      <c r="F1402" s="25">
        <v>2021</v>
      </c>
      <c r="G1402" s="25">
        <v>3</v>
      </c>
      <c r="H1402" s="25">
        <v>1442</v>
      </c>
      <c r="I1402" s="26">
        <v>9401</v>
      </c>
      <c r="J1402" s="26">
        <f>SUMIFS(H:H, D:D, ExternalData!$D1402, E:E, ExternalData!$E1402, F:F, ExternalData!$F1402, G:G, "&lt;="&amp;ExternalData!$G1402)</f>
        <v>5075</v>
      </c>
      <c r="K1402" s="27">
        <f>SUMIFS(I:I, D:D, ExternalData!$D1402, E:E, ExternalData!$E1402, F:F, ExternalData!$F1402, G:G, "&lt;="&amp;ExternalData!$G1402)</f>
        <v>33096</v>
      </c>
      <c r="L1402" s="26">
        <f>ExternalData!$J1402 + SUMIFS(H:H, D:D, ExternalData!$D1402, E:E, ExternalData!$E1402, F:F, ExternalData!$F1402-1, G:G, "&gt;"&amp;ExternalData!$G1402)</f>
        <v>44093</v>
      </c>
      <c r="M1402" s="28">
        <f>ExternalData!$K1402 + SUMIFS(I:I, D:D, ExternalData!$D1402, E:E, ExternalData!$E1402, F:F, ExternalData!$F1402-1, G:G, "&gt;"&amp;ExternalData!$G1402)</f>
        <v>287056</v>
      </c>
    </row>
    <row r="1403" spans="1:13" x14ac:dyDescent="0.25">
      <c r="A1403" s="29" t="s">
        <v>9</v>
      </c>
      <c r="B1403" s="30" t="s">
        <v>24</v>
      </c>
      <c r="C1403" s="30" t="s">
        <v>27</v>
      </c>
      <c r="D1403" s="30" t="s">
        <v>28</v>
      </c>
      <c r="E1403" s="30" t="s">
        <v>14</v>
      </c>
      <c r="F1403" s="30">
        <v>2021</v>
      </c>
      <c r="G1403" s="30">
        <v>4</v>
      </c>
      <c r="H1403" s="30">
        <v>952</v>
      </c>
      <c r="I1403" s="31">
        <v>6223</v>
      </c>
      <c r="J1403" s="31">
        <f>SUMIFS(H:H, D:D, ExternalData!$D1403, E:E, ExternalData!$E1403, F:F, ExternalData!$F1403, G:G, "&lt;="&amp;ExternalData!$G1403)</f>
        <v>6027</v>
      </c>
      <c r="K1403" s="32">
        <f>SUMIFS(I:I, D:D, ExternalData!$D1403, E:E, ExternalData!$E1403, F:F, ExternalData!$F1403, G:G, "&lt;="&amp;ExternalData!$G1403)</f>
        <v>39319</v>
      </c>
      <c r="L1403" s="31">
        <f>ExternalData!$J1403 + SUMIFS(H:H, D:D, ExternalData!$D1403, E:E, ExternalData!$E1403, F:F, ExternalData!$F1403-1, G:G, "&gt;"&amp;ExternalData!$G1403)</f>
        <v>40369</v>
      </c>
      <c r="M1403" s="33">
        <f>ExternalData!$K1403 + SUMIFS(I:I, D:D, ExternalData!$D1403, E:E, ExternalData!$E1403, F:F, ExternalData!$F1403-1, G:G, "&gt;"&amp;ExternalData!$G1403)</f>
        <v>262479</v>
      </c>
    </row>
    <row r="1404" spans="1:13" x14ac:dyDescent="0.25">
      <c r="A1404" s="24" t="s">
        <v>9</v>
      </c>
      <c r="B1404" s="25" t="s">
        <v>24</v>
      </c>
      <c r="C1404" s="25" t="s">
        <v>27</v>
      </c>
      <c r="D1404" s="25" t="s">
        <v>28</v>
      </c>
      <c r="E1404" s="25" t="s">
        <v>14</v>
      </c>
      <c r="F1404" s="25">
        <v>2021</v>
      </c>
      <c r="G1404" s="25">
        <v>5</v>
      </c>
      <c r="H1404" s="25">
        <v>49</v>
      </c>
      <c r="I1404" s="26">
        <v>287</v>
      </c>
      <c r="J1404" s="26">
        <f>SUMIFS(H:H, D:D, ExternalData!$D1404, E:E, ExternalData!$E1404, F:F, ExternalData!$F1404, G:G, "&lt;="&amp;ExternalData!$G1404)</f>
        <v>6076</v>
      </c>
      <c r="K1404" s="27">
        <f>SUMIFS(I:I, D:D, ExternalData!$D1404, E:E, ExternalData!$E1404, F:F, ExternalData!$F1404, G:G, "&lt;="&amp;ExternalData!$G1404)</f>
        <v>39606</v>
      </c>
      <c r="L1404" s="26">
        <f>ExternalData!$J1404 + SUMIFS(H:H, D:D, ExternalData!$D1404, E:E, ExternalData!$E1404, F:F, ExternalData!$F1404-1, G:G, "&gt;"&amp;ExternalData!$G1404)</f>
        <v>35084</v>
      </c>
      <c r="M1404" s="28">
        <f>ExternalData!$K1404 + SUMIFS(I:I, D:D, ExternalData!$D1404, E:E, ExternalData!$E1404, F:F, ExternalData!$F1404-1, G:G, "&gt;"&amp;ExternalData!$G1404)</f>
        <v>228060</v>
      </c>
    </row>
    <row r="1405" spans="1:13" x14ac:dyDescent="0.25">
      <c r="A1405" s="29" t="s">
        <v>9</v>
      </c>
      <c r="B1405" s="30" t="s">
        <v>24</v>
      </c>
      <c r="C1405" s="30" t="s">
        <v>27</v>
      </c>
      <c r="D1405" s="30" t="s">
        <v>28</v>
      </c>
      <c r="E1405" s="30" t="s">
        <v>14</v>
      </c>
      <c r="F1405" s="30">
        <v>2021</v>
      </c>
      <c r="G1405" s="30">
        <v>6</v>
      </c>
      <c r="H1405" s="30">
        <v>1071</v>
      </c>
      <c r="I1405" s="31">
        <v>7000</v>
      </c>
      <c r="J1405" s="31">
        <f>SUMIFS(H:H, D:D, ExternalData!$D1405, E:E, ExternalData!$E1405, F:F, ExternalData!$F1405, G:G, "&lt;="&amp;ExternalData!$G1405)</f>
        <v>7147</v>
      </c>
      <c r="K1405" s="32">
        <f>SUMIFS(I:I, D:D, ExternalData!$D1405, E:E, ExternalData!$E1405, F:F, ExternalData!$F1405, G:G, "&lt;="&amp;ExternalData!$G1405)</f>
        <v>46606</v>
      </c>
      <c r="L1405" s="31">
        <f>ExternalData!$J1405 + SUMIFS(H:H, D:D, ExternalData!$D1405, E:E, ExternalData!$E1405, F:F, ExternalData!$F1405-1, G:G, "&gt;"&amp;ExternalData!$G1405)</f>
        <v>30821</v>
      </c>
      <c r="M1405" s="33">
        <f>ExternalData!$K1405 + SUMIFS(I:I, D:D, ExternalData!$D1405, E:E, ExternalData!$E1405, F:F, ExternalData!$F1405-1, G:G, "&gt;"&amp;ExternalData!$G1405)</f>
        <v>200389</v>
      </c>
    </row>
    <row r="1406" spans="1:13" x14ac:dyDescent="0.25">
      <c r="A1406" s="24" t="s">
        <v>9</v>
      </c>
      <c r="B1406" s="25" t="s">
        <v>24</v>
      </c>
      <c r="C1406" s="25" t="s">
        <v>27</v>
      </c>
      <c r="D1406" s="25" t="s">
        <v>28</v>
      </c>
      <c r="E1406" s="25" t="s">
        <v>14</v>
      </c>
      <c r="F1406" s="25">
        <v>2021</v>
      </c>
      <c r="G1406" s="25">
        <v>7</v>
      </c>
      <c r="H1406" s="25">
        <v>1001</v>
      </c>
      <c r="I1406" s="26">
        <v>6545</v>
      </c>
      <c r="J1406" s="26">
        <f>SUMIFS(H:H, D:D, ExternalData!$D1406, E:E, ExternalData!$E1406, F:F, ExternalData!$F1406, G:G, "&lt;="&amp;ExternalData!$G1406)</f>
        <v>8148</v>
      </c>
      <c r="K1406" s="27">
        <f>SUMIFS(I:I, D:D, ExternalData!$D1406, E:E, ExternalData!$E1406, F:F, ExternalData!$F1406, G:G, "&lt;="&amp;ExternalData!$G1406)</f>
        <v>53151</v>
      </c>
      <c r="L1406" s="26">
        <f>ExternalData!$J1406 + SUMIFS(H:H, D:D, ExternalData!$D1406, E:E, ExternalData!$E1406, F:F, ExternalData!$F1406-1, G:G, "&gt;"&amp;ExternalData!$G1406)</f>
        <v>24514</v>
      </c>
      <c r="M1406" s="28">
        <f>ExternalData!$K1406 + SUMIFS(I:I, D:D, ExternalData!$D1406, E:E, ExternalData!$E1406, F:F, ExternalData!$F1406-1, G:G, "&gt;"&amp;ExternalData!$G1406)</f>
        <v>159467</v>
      </c>
    </row>
    <row r="1407" spans="1:13" x14ac:dyDescent="0.25">
      <c r="A1407" s="29" t="s">
        <v>9</v>
      </c>
      <c r="B1407" s="30" t="s">
        <v>24</v>
      </c>
      <c r="C1407" s="30" t="s">
        <v>27</v>
      </c>
      <c r="D1407" s="30" t="s">
        <v>28</v>
      </c>
      <c r="E1407" s="30" t="s">
        <v>14</v>
      </c>
      <c r="F1407" s="30">
        <v>2021</v>
      </c>
      <c r="G1407" s="30">
        <v>8</v>
      </c>
      <c r="H1407" s="30">
        <v>644</v>
      </c>
      <c r="I1407" s="31">
        <v>4200</v>
      </c>
      <c r="J1407" s="31">
        <f>SUMIFS(H:H, D:D, ExternalData!$D1407, E:E, ExternalData!$E1407, F:F, ExternalData!$F1407, G:G, "&lt;="&amp;ExternalData!$G1407)</f>
        <v>8792</v>
      </c>
      <c r="K1407" s="32">
        <f>SUMIFS(I:I, D:D, ExternalData!$D1407, E:E, ExternalData!$E1407, F:F, ExternalData!$F1407, G:G, "&lt;="&amp;ExternalData!$G1407)</f>
        <v>57351</v>
      </c>
      <c r="L1407" s="31">
        <f>ExternalData!$J1407 + SUMIFS(H:H, D:D, ExternalData!$D1407, E:E, ExternalData!$E1407, F:F, ExternalData!$F1407-1, G:G, "&gt;"&amp;ExternalData!$G1407)</f>
        <v>20790</v>
      </c>
      <c r="M1407" s="33">
        <f>ExternalData!$K1407 + SUMIFS(I:I, D:D, ExternalData!$D1407, E:E, ExternalData!$E1407, F:F, ExternalData!$F1407-1, G:G, "&gt;"&amp;ExternalData!$G1407)</f>
        <v>135268</v>
      </c>
    </row>
    <row r="1408" spans="1:13" x14ac:dyDescent="0.25">
      <c r="A1408" s="24" t="s">
        <v>9</v>
      </c>
      <c r="B1408" s="25" t="s">
        <v>24</v>
      </c>
      <c r="C1408" s="25" t="s">
        <v>27</v>
      </c>
      <c r="D1408" s="25" t="s">
        <v>28</v>
      </c>
      <c r="E1408" s="25" t="s">
        <v>14</v>
      </c>
      <c r="F1408" s="25">
        <v>2021</v>
      </c>
      <c r="G1408" s="25">
        <v>9</v>
      </c>
      <c r="H1408" s="25">
        <v>1155</v>
      </c>
      <c r="I1408" s="26">
        <v>7476</v>
      </c>
      <c r="J1408" s="26">
        <f>SUMIFS(H:H, D:D, ExternalData!$D1408, E:E, ExternalData!$E1408, F:F, ExternalData!$F1408, G:G, "&lt;="&amp;ExternalData!$G1408)</f>
        <v>9947</v>
      </c>
      <c r="K1408" s="27">
        <f>SUMIFS(I:I, D:D, ExternalData!$D1408, E:E, ExternalData!$E1408, F:F, ExternalData!$F1408, G:G, "&lt;="&amp;ExternalData!$G1408)</f>
        <v>64827</v>
      </c>
      <c r="L1408" s="26">
        <f>ExternalData!$J1408 + SUMIFS(H:H, D:D, ExternalData!$D1408, E:E, ExternalData!$E1408, F:F, ExternalData!$F1408-1, G:G, "&gt;"&amp;ExternalData!$G1408)</f>
        <v>17325</v>
      </c>
      <c r="M1408" s="28">
        <f>ExternalData!$K1408 + SUMIFS(I:I, D:D, ExternalData!$D1408, E:E, ExternalData!$E1408, F:F, ExternalData!$F1408-1, G:G, "&gt;"&amp;ExternalData!$G1408)</f>
        <v>112679</v>
      </c>
    </row>
    <row r="1409" spans="1:13" x14ac:dyDescent="0.25">
      <c r="A1409" s="29" t="s">
        <v>9</v>
      </c>
      <c r="B1409" s="30" t="s">
        <v>24</v>
      </c>
      <c r="C1409" s="30" t="s">
        <v>27</v>
      </c>
      <c r="D1409" s="30" t="s">
        <v>28</v>
      </c>
      <c r="E1409" s="30" t="s">
        <v>14</v>
      </c>
      <c r="F1409" s="30">
        <v>2021</v>
      </c>
      <c r="G1409" s="30">
        <v>10</v>
      </c>
      <c r="H1409" s="30">
        <v>1085</v>
      </c>
      <c r="I1409" s="31">
        <v>5509</v>
      </c>
      <c r="J1409" s="31">
        <f>SUMIFS(H:H, D:D, ExternalData!$D1409, E:E, ExternalData!$E1409, F:F, ExternalData!$F1409, G:G, "&lt;="&amp;ExternalData!$G1409)</f>
        <v>11032</v>
      </c>
      <c r="K1409" s="32">
        <f>SUMIFS(I:I, D:D, ExternalData!$D1409, E:E, ExternalData!$E1409, F:F, ExternalData!$F1409, G:G, "&lt;="&amp;ExternalData!$G1409)</f>
        <v>70336</v>
      </c>
      <c r="L1409" s="31">
        <f>ExternalData!$J1409 + SUMIFS(H:H, D:D, ExternalData!$D1409, E:E, ExternalData!$E1409, F:F, ExternalData!$F1409-1, G:G, "&gt;"&amp;ExternalData!$G1409)</f>
        <v>15589</v>
      </c>
      <c r="M1409" s="33">
        <f>ExternalData!$K1409 + SUMIFS(I:I, D:D, ExternalData!$D1409, E:E, ExternalData!$E1409, F:F, ExternalData!$F1409-1, G:G, "&gt;"&amp;ExternalData!$G1409)</f>
        <v>99897</v>
      </c>
    </row>
    <row r="1410" spans="1:13" x14ac:dyDescent="0.25">
      <c r="A1410" s="24" t="s">
        <v>9</v>
      </c>
      <c r="B1410" s="25" t="s">
        <v>24</v>
      </c>
      <c r="C1410" s="25" t="s">
        <v>27</v>
      </c>
      <c r="D1410" s="25" t="s">
        <v>28</v>
      </c>
      <c r="E1410" s="25" t="s">
        <v>14</v>
      </c>
      <c r="F1410" s="25">
        <v>2021</v>
      </c>
      <c r="G1410" s="25">
        <v>11</v>
      </c>
      <c r="H1410" s="25">
        <v>868</v>
      </c>
      <c r="I1410" s="26">
        <v>4214</v>
      </c>
      <c r="J1410" s="26">
        <f>SUMIFS(H:H, D:D, ExternalData!$D1410, E:E, ExternalData!$E1410, F:F, ExternalData!$F1410, G:G, "&lt;="&amp;ExternalData!$G1410)</f>
        <v>11900</v>
      </c>
      <c r="K1410" s="27">
        <f>SUMIFS(I:I, D:D, ExternalData!$D1410, E:E, ExternalData!$E1410, F:F, ExternalData!$F1410, G:G, "&lt;="&amp;ExternalData!$G1410)</f>
        <v>74550</v>
      </c>
      <c r="L1410" s="26">
        <f>ExternalData!$J1410 + SUMIFS(H:H, D:D, ExternalData!$D1410, E:E, ExternalData!$E1410, F:F, ExternalData!$F1410-1, G:G, "&gt;"&amp;ExternalData!$G1410)</f>
        <v>13720</v>
      </c>
      <c r="M1410" s="28">
        <f>ExternalData!$K1410 + SUMIFS(I:I, D:D, ExternalData!$D1410, E:E, ExternalData!$E1410, F:F, ExternalData!$F1410-1, G:G, "&gt;"&amp;ExternalData!$G1410)</f>
        <v>86331</v>
      </c>
    </row>
    <row r="1411" spans="1:13" x14ac:dyDescent="0.25">
      <c r="A1411" s="29" t="s">
        <v>9</v>
      </c>
      <c r="B1411" s="30" t="s">
        <v>24</v>
      </c>
      <c r="C1411" s="30" t="s">
        <v>27</v>
      </c>
      <c r="D1411" s="30" t="s">
        <v>28</v>
      </c>
      <c r="E1411" s="30" t="s">
        <v>14</v>
      </c>
      <c r="F1411" s="30">
        <v>2021</v>
      </c>
      <c r="G1411" s="30">
        <v>12</v>
      </c>
      <c r="H1411" s="30">
        <v>427</v>
      </c>
      <c r="I1411" s="31">
        <v>2058</v>
      </c>
      <c r="J1411" s="31">
        <f>SUMIFS(H:H, D:D, ExternalData!$D1411, E:E, ExternalData!$E1411, F:F, ExternalData!$F1411, G:G, "&lt;="&amp;ExternalData!$G1411)</f>
        <v>12327</v>
      </c>
      <c r="K1411" s="32">
        <f>SUMIFS(I:I, D:D, ExternalData!$D1411, E:E, ExternalData!$E1411, F:F, ExternalData!$F1411, G:G, "&lt;="&amp;ExternalData!$G1411)</f>
        <v>76608</v>
      </c>
      <c r="L1411" s="31">
        <f>ExternalData!$J1411 + SUMIFS(H:H, D:D, ExternalData!$D1411, E:E, ExternalData!$E1411, F:F, ExternalData!$F1411-1, G:G, "&gt;"&amp;ExternalData!$G1411)</f>
        <v>12327</v>
      </c>
      <c r="M1411" s="33">
        <f>ExternalData!$K1411 + SUMIFS(I:I, D:D, ExternalData!$D1411, E:E, ExternalData!$E1411, F:F, ExternalData!$F1411-1, G:G, "&gt;"&amp;ExternalData!$G1411)</f>
        <v>76608</v>
      </c>
    </row>
    <row r="1412" spans="1:13" x14ac:dyDescent="0.25">
      <c r="A1412" s="24" t="s">
        <v>9</v>
      </c>
      <c r="B1412" s="25" t="s">
        <v>24</v>
      </c>
      <c r="C1412" s="25" t="s">
        <v>27</v>
      </c>
      <c r="D1412" s="25" t="s">
        <v>28</v>
      </c>
      <c r="E1412" s="25" t="s">
        <v>14</v>
      </c>
      <c r="F1412" s="25">
        <v>2022</v>
      </c>
      <c r="G1412" s="25">
        <v>1</v>
      </c>
      <c r="H1412" s="25">
        <v>728</v>
      </c>
      <c r="I1412" s="26">
        <v>3654</v>
      </c>
      <c r="J1412" s="26">
        <f>SUMIFS(H:H, D:D, ExternalData!$D1412, E:E, ExternalData!$E1412, F:F, ExternalData!$F1412, G:G, "&lt;="&amp;ExternalData!$G1412)</f>
        <v>728</v>
      </c>
      <c r="K1412" s="27">
        <f>SUMIFS(I:I, D:D, ExternalData!$D1412, E:E, ExternalData!$E1412, F:F, ExternalData!$F1412, G:G, "&lt;="&amp;ExternalData!$G1412)</f>
        <v>3654</v>
      </c>
      <c r="L1412" s="26">
        <f>ExternalData!$J1412 + SUMIFS(H:H, D:D, ExternalData!$D1412, E:E, ExternalData!$E1412, F:F, ExternalData!$F1412-1, G:G, "&gt;"&amp;ExternalData!$G1412)</f>
        <v>10661</v>
      </c>
      <c r="M1412" s="28">
        <f>ExternalData!$K1412 + SUMIFS(I:I, D:D, ExternalData!$D1412, E:E, ExternalData!$E1412, F:F, ExternalData!$F1412-1, G:G, "&gt;"&amp;ExternalData!$G1412)</f>
        <v>64694</v>
      </c>
    </row>
    <row r="1413" spans="1:13" x14ac:dyDescent="0.25">
      <c r="A1413" s="29" t="s">
        <v>9</v>
      </c>
      <c r="B1413" s="30" t="s">
        <v>24</v>
      </c>
      <c r="C1413" s="30" t="s">
        <v>27</v>
      </c>
      <c r="D1413" s="30" t="s">
        <v>28</v>
      </c>
      <c r="E1413" s="30" t="s">
        <v>14</v>
      </c>
      <c r="F1413" s="30">
        <v>2022</v>
      </c>
      <c r="G1413" s="30">
        <v>2</v>
      </c>
      <c r="H1413" s="30">
        <v>798</v>
      </c>
      <c r="I1413" s="31">
        <v>4046</v>
      </c>
      <c r="J1413" s="31">
        <f>SUMIFS(H:H, D:D, ExternalData!$D1413, E:E, ExternalData!$E1413, F:F, ExternalData!$F1413, G:G, "&lt;="&amp;ExternalData!$G1413)</f>
        <v>1526</v>
      </c>
      <c r="K1413" s="32">
        <f>SUMIFS(I:I, D:D, ExternalData!$D1413, E:E, ExternalData!$E1413, F:F, ExternalData!$F1413, G:G, "&lt;="&amp;ExternalData!$G1413)</f>
        <v>7700</v>
      </c>
      <c r="L1413" s="31">
        <f>ExternalData!$J1413 + SUMIFS(H:H, D:D, ExternalData!$D1413, E:E, ExternalData!$E1413, F:F, ExternalData!$F1413-1, G:G, "&gt;"&amp;ExternalData!$G1413)</f>
        <v>10220</v>
      </c>
      <c r="M1413" s="33">
        <f>ExternalData!$K1413 + SUMIFS(I:I, D:D, ExternalData!$D1413, E:E, ExternalData!$E1413, F:F, ExternalData!$F1413-1, G:G, "&gt;"&amp;ExternalData!$G1413)</f>
        <v>60613</v>
      </c>
    </row>
    <row r="1414" spans="1:13" x14ac:dyDescent="0.25">
      <c r="A1414" s="24" t="s">
        <v>9</v>
      </c>
      <c r="B1414" s="25" t="s">
        <v>24</v>
      </c>
      <c r="C1414" s="25" t="s">
        <v>27</v>
      </c>
      <c r="D1414" s="25" t="s">
        <v>28</v>
      </c>
      <c r="E1414" s="25" t="s">
        <v>14</v>
      </c>
      <c r="F1414" s="25">
        <v>2022</v>
      </c>
      <c r="G1414" s="25">
        <v>3</v>
      </c>
      <c r="H1414" s="25">
        <v>1918</v>
      </c>
      <c r="I1414" s="26">
        <v>9702</v>
      </c>
      <c r="J1414" s="26">
        <f>SUMIFS(H:H, D:D, ExternalData!$D1414, E:E, ExternalData!$E1414, F:F, ExternalData!$F1414, G:G, "&lt;="&amp;ExternalData!$G1414)</f>
        <v>3444</v>
      </c>
      <c r="K1414" s="27">
        <f>SUMIFS(I:I, D:D, ExternalData!$D1414, E:E, ExternalData!$E1414, F:F, ExternalData!$F1414, G:G, "&lt;="&amp;ExternalData!$G1414)</f>
        <v>17402</v>
      </c>
      <c r="L1414" s="26">
        <f>ExternalData!$J1414 + SUMIFS(H:H, D:D, ExternalData!$D1414, E:E, ExternalData!$E1414, F:F, ExternalData!$F1414-1, G:G, "&gt;"&amp;ExternalData!$G1414)</f>
        <v>10696</v>
      </c>
      <c r="M1414" s="28">
        <f>ExternalData!$K1414 + SUMIFS(I:I, D:D, ExternalData!$D1414, E:E, ExternalData!$E1414, F:F, ExternalData!$F1414-1, G:G, "&gt;"&amp;ExternalData!$G1414)</f>
        <v>60914</v>
      </c>
    </row>
    <row r="1415" spans="1:13" x14ac:dyDescent="0.25">
      <c r="A1415" s="29" t="s">
        <v>9</v>
      </c>
      <c r="B1415" s="30" t="s">
        <v>24</v>
      </c>
      <c r="C1415" s="30" t="s">
        <v>27</v>
      </c>
      <c r="D1415" s="30" t="s">
        <v>28</v>
      </c>
      <c r="E1415" s="30" t="s">
        <v>14</v>
      </c>
      <c r="F1415" s="30">
        <v>2022</v>
      </c>
      <c r="G1415" s="30">
        <v>4</v>
      </c>
      <c r="H1415" s="30">
        <v>2716</v>
      </c>
      <c r="I1415" s="31">
        <v>13699</v>
      </c>
      <c r="J1415" s="31">
        <f>SUMIFS(H:H, D:D, ExternalData!$D1415, E:E, ExternalData!$E1415, F:F, ExternalData!$F1415, G:G, "&lt;="&amp;ExternalData!$G1415)</f>
        <v>6160</v>
      </c>
      <c r="K1415" s="32">
        <f>SUMIFS(I:I, D:D, ExternalData!$D1415, E:E, ExternalData!$E1415, F:F, ExternalData!$F1415, G:G, "&lt;="&amp;ExternalData!$G1415)</f>
        <v>31101</v>
      </c>
      <c r="L1415" s="31">
        <f>ExternalData!$J1415 + SUMIFS(H:H, D:D, ExternalData!$D1415, E:E, ExternalData!$E1415, F:F, ExternalData!$F1415-1, G:G, "&gt;"&amp;ExternalData!$G1415)</f>
        <v>12460</v>
      </c>
      <c r="M1415" s="33">
        <f>ExternalData!$K1415 + SUMIFS(I:I, D:D, ExternalData!$D1415, E:E, ExternalData!$E1415, F:F, ExternalData!$F1415-1, G:G, "&gt;"&amp;ExternalData!$G1415)</f>
        <v>68390</v>
      </c>
    </row>
    <row r="1416" spans="1:13" x14ac:dyDescent="0.25">
      <c r="A1416" s="24" t="s">
        <v>9</v>
      </c>
      <c r="B1416" s="25" t="s">
        <v>24</v>
      </c>
      <c r="C1416" s="25" t="s">
        <v>27</v>
      </c>
      <c r="D1416" s="25" t="s">
        <v>28</v>
      </c>
      <c r="E1416" s="25" t="s">
        <v>14</v>
      </c>
      <c r="F1416" s="25">
        <v>2022</v>
      </c>
      <c r="G1416" s="25">
        <v>5</v>
      </c>
      <c r="H1416" s="25">
        <v>4284</v>
      </c>
      <c r="I1416" s="26">
        <v>21553</v>
      </c>
      <c r="J1416" s="26">
        <f>SUMIFS(H:H, D:D, ExternalData!$D1416, E:E, ExternalData!$E1416, F:F, ExternalData!$F1416, G:G, "&lt;="&amp;ExternalData!$G1416)</f>
        <v>10444</v>
      </c>
      <c r="K1416" s="27">
        <f>SUMIFS(I:I, D:D, ExternalData!$D1416, E:E, ExternalData!$E1416, F:F, ExternalData!$F1416, G:G, "&lt;="&amp;ExternalData!$G1416)</f>
        <v>52654</v>
      </c>
      <c r="L1416" s="26">
        <f>ExternalData!$J1416 + SUMIFS(H:H, D:D, ExternalData!$D1416, E:E, ExternalData!$E1416, F:F, ExternalData!$F1416-1, G:G, "&gt;"&amp;ExternalData!$G1416)</f>
        <v>16695</v>
      </c>
      <c r="M1416" s="28">
        <f>ExternalData!$K1416 + SUMIFS(I:I, D:D, ExternalData!$D1416, E:E, ExternalData!$E1416, F:F, ExternalData!$F1416-1, G:G, "&gt;"&amp;ExternalData!$G1416)</f>
        <v>89656</v>
      </c>
    </row>
    <row r="1417" spans="1:13" x14ac:dyDescent="0.25">
      <c r="A1417" s="29" t="s">
        <v>9</v>
      </c>
      <c r="B1417" s="30" t="s">
        <v>24</v>
      </c>
      <c r="C1417" s="30" t="s">
        <v>27</v>
      </c>
      <c r="D1417" s="30" t="s">
        <v>28</v>
      </c>
      <c r="E1417" s="30" t="s">
        <v>14</v>
      </c>
      <c r="F1417" s="30">
        <v>2022</v>
      </c>
      <c r="G1417" s="30">
        <v>6</v>
      </c>
      <c r="H1417" s="30">
        <v>8008</v>
      </c>
      <c r="I1417" s="31">
        <v>40313</v>
      </c>
      <c r="J1417" s="31">
        <f>SUMIFS(H:H, D:D, ExternalData!$D1417, E:E, ExternalData!$E1417, F:F, ExternalData!$F1417, G:G, "&lt;="&amp;ExternalData!$G1417)</f>
        <v>18452</v>
      </c>
      <c r="K1417" s="32">
        <f>SUMIFS(I:I, D:D, ExternalData!$D1417, E:E, ExternalData!$E1417, F:F, ExternalData!$F1417, G:G, "&lt;="&amp;ExternalData!$G1417)</f>
        <v>92967</v>
      </c>
      <c r="L1417" s="31">
        <f>ExternalData!$J1417 + SUMIFS(H:H, D:D, ExternalData!$D1417, E:E, ExternalData!$E1417, F:F, ExternalData!$F1417-1, G:G, "&gt;"&amp;ExternalData!$G1417)</f>
        <v>23632</v>
      </c>
      <c r="M1417" s="33">
        <f>ExternalData!$K1417 + SUMIFS(I:I, D:D, ExternalData!$D1417, E:E, ExternalData!$E1417, F:F, ExternalData!$F1417-1, G:G, "&gt;"&amp;ExternalData!$G1417)</f>
        <v>122969</v>
      </c>
    </row>
    <row r="1418" spans="1:13" x14ac:dyDescent="0.25">
      <c r="A1418" s="24" t="s">
        <v>9</v>
      </c>
      <c r="B1418" s="25" t="s">
        <v>24</v>
      </c>
      <c r="C1418" s="25" t="s">
        <v>27</v>
      </c>
      <c r="D1418" s="25" t="s">
        <v>28</v>
      </c>
      <c r="E1418" s="25" t="s">
        <v>14</v>
      </c>
      <c r="F1418" s="25">
        <v>2022</v>
      </c>
      <c r="G1418" s="25">
        <v>7</v>
      </c>
      <c r="H1418" s="25">
        <v>8484</v>
      </c>
      <c r="I1418" s="26">
        <v>42763</v>
      </c>
      <c r="J1418" s="26">
        <f>SUMIFS(H:H, D:D, ExternalData!$D1418, E:E, ExternalData!$E1418, F:F, ExternalData!$F1418, G:G, "&lt;="&amp;ExternalData!$G1418)</f>
        <v>26936</v>
      </c>
      <c r="K1418" s="27">
        <f>SUMIFS(I:I, D:D, ExternalData!$D1418, E:E, ExternalData!$E1418, F:F, ExternalData!$F1418, G:G, "&lt;="&amp;ExternalData!$G1418)</f>
        <v>135730</v>
      </c>
      <c r="L1418" s="26">
        <f>ExternalData!$J1418 + SUMIFS(H:H, D:D, ExternalData!$D1418, E:E, ExternalData!$E1418, F:F, ExternalData!$F1418-1, G:G, "&gt;"&amp;ExternalData!$G1418)</f>
        <v>31115</v>
      </c>
      <c r="M1418" s="28">
        <f>ExternalData!$K1418 + SUMIFS(I:I, D:D, ExternalData!$D1418, E:E, ExternalData!$E1418, F:F, ExternalData!$F1418-1, G:G, "&gt;"&amp;ExternalData!$G1418)</f>
        <v>159187</v>
      </c>
    </row>
    <row r="1419" spans="1:13" x14ac:dyDescent="0.25">
      <c r="A1419" s="29" t="s">
        <v>9</v>
      </c>
      <c r="B1419" s="30" t="s">
        <v>24</v>
      </c>
      <c r="C1419" s="30" t="s">
        <v>27</v>
      </c>
      <c r="D1419" s="30" t="s">
        <v>28</v>
      </c>
      <c r="E1419" s="30" t="s">
        <v>14</v>
      </c>
      <c r="F1419" s="30">
        <v>2022</v>
      </c>
      <c r="G1419" s="30">
        <v>8</v>
      </c>
      <c r="H1419" s="30">
        <v>8414</v>
      </c>
      <c r="I1419" s="31">
        <v>42441</v>
      </c>
      <c r="J1419" s="31">
        <f>SUMIFS(H:H, D:D, ExternalData!$D1419, E:E, ExternalData!$E1419, F:F, ExternalData!$F1419, G:G, "&lt;="&amp;ExternalData!$G1419)</f>
        <v>35350</v>
      </c>
      <c r="K1419" s="32">
        <f>SUMIFS(I:I, D:D, ExternalData!$D1419, E:E, ExternalData!$E1419, F:F, ExternalData!$F1419, G:G, "&lt;="&amp;ExternalData!$G1419)</f>
        <v>178171</v>
      </c>
      <c r="L1419" s="31">
        <f>ExternalData!$J1419 + SUMIFS(H:H, D:D, ExternalData!$D1419, E:E, ExternalData!$E1419, F:F, ExternalData!$F1419-1, G:G, "&gt;"&amp;ExternalData!$G1419)</f>
        <v>38885</v>
      </c>
      <c r="M1419" s="33">
        <f>ExternalData!$K1419 + SUMIFS(I:I, D:D, ExternalData!$D1419, E:E, ExternalData!$E1419, F:F, ExternalData!$F1419-1, G:G, "&gt;"&amp;ExternalData!$G1419)</f>
        <v>197428</v>
      </c>
    </row>
    <row r="1420" spans="1:13" x14ac:dyDescent="0.25">
      <c r="A1420" s="24" t="s">
        <v>9</v>
      </c>
      <c r="B1420" s="25" t="s">
        <v>24</v>
      </c>
      <c r="C1420" s="25" t="s">
        <v>27</v>
      </c>
      <c r="D1420" s="25" t="s">
        <v>28</v>
      </c>
      <c r="E1420" s="25" t="s">
        <v>14</v>
      </c>
      <c r="F1420" s="25">
        <v>2022</v>
      </c>
      <c r="G1420" s="25">
        <v>9</v>
      </c>
      <c r="H1420" s="25">
        <v>10808</v>
      </c>
      <c r="I1420" s="26">
        <v>54474</v>
      </c>
      <c r="J1420" s="26">
        <f>SUMIFS(H:H, D:D, ExternalData!$D1420, E:E, ExternalData!$E1420, F:F, ExternalData!$F1420, G:G, "&lt;="&amp;ExternalData!$G1420)</f>
        <v>46158</v>
      </c>
      <c r="K1420" s="27">
        <f>SUMIFS(I:I, D:D, ExternalData!$D1420, E:E, ExternalData!$E1420, F:F, ExternalData!$F1420, G:G, "&lt;="&amp;ExternalData!$G1420)</f>
        <v>232645</v>
      </c>
      <c r="L1420" s="26">
        <f>ExternalData!$J1420 + SUMIFS(H:H, D:D, ExternalData!$D1420, E:E, ExternalData!$E1420, F:F, ExternalData!$F1420-1, G:G, "&gt;"&amp;ExternalData!$G1420)</f>
        <v>48538</v>
      </c>
      <c r="M1420" s="28">
        <f>ExternalData!$K1420 + SUMIFS(I:I, D:D, ExternalData!$D1420, E:E, ExternalData!$E1420, F:F, ExternalData!$F1420-1, G:G, "&gt;"&amp;ExternalData!$G1420)</f>
        <v>244426</v>
      </c>
    </row>
    <row r="1421" spans="1:13" x14ac:dyDescent="0.25">
      <c r="A1421" s="29" t="s">
        <v>9</v>
      </c>
      <c r="B1421" s="30" t="s">
        <v>24</v>
      </c>
      <c r="C1421" s="30" t="s">
        <v>27</v>
      </c>
      <c r="D1421" s="30" t="s">
        <v>28</v>
      </c>
      <c r="E1421" s="30" t="s">
        <v>14</v>
      </c>
      <c r="F1421" s="30">
        <v>2022</v>
      </c>
      <c r="G1421" s="30">
        <v>10</v>
      </c>
      <c r="H1421" s="30">
        <v>6832</v>
      </c>
      <c r="I1421" s="31">
        <v>34482</v>
      </c>
      <c r="J1421" s="31">
        <f>SUMIFS(H:H, D:D, ExternalData!$D1421, E:E, ExternalData!$E1421, F:F, ExternalData!$F1421, G:G, "&lt;="&amp;ExternalData!$G1421)</f>
        <v>52990</v>
      </c>
      <c r="K1421" s="32">
        <f>SUMIFS(I:I, D:D, ExternalData!$D1421, E:E, ExternalData!$E1421, F:F, ExternalData!$F1421, G:G, "&lt;="&amp;ExternalData!$G1421)</f>
        <v>267127</v>
      </c>
      <c r="L1421" s="31">
        <f>ExternalData!$J1421 + SUMIFS(H:H, D:D, ExternalData!$D1421, E:E, ExternalData!$E1421, F:F, ExternalData!$F1421-1, G:G, "&gt;"&amp;ExternalData!$G1421)</f>
        <v>54285</v>
      </c>
      <c r="M1421" s="33">
        <f>ExternalData!$K1421 + SUMIFS(I:I, D:D, ExternalData!$D1421, E:E, ExternalData!$E1421, F:F, ExternalData!$F1421-1, G:G, "&gt;"&amp;ExternalData!$G1421)</f>
        <v>273399</v>
      </c>
    </row>
    <row r="1422" spans="1:13" x14ac:dyDescent="0.25">
      <c r="A1422" s="24" t="s">
        <v>9</v>
      </c>
      <c r="B1422" s="25" t="s">
        <v>24</v>
      </c>
      <c r="C1422" s="25" t="s">
        <v>27</v>
      </c>
      <c r="D1422" s="25" t="s">
        <v>28</v>
      </c>
      <c r="E1422" s="25" t="s">
        <v>14</v>
      </c>
      <c r="F1422" s="25">
        <v>2022</v>
      </c>
      <c r="G1422" s="25">
        <v>11</v>
      </c>
      <c r="H1422" s="25">
        <v>1785</v>
      </c>
      <c r="I1422" s="26">
        <v>9023</v>
      </c>
      <c r="J1422" s="26">
        <f>SUMIFS(H:H, D:D, ExternalData!$D1422, E:E, ExternalData!$E1422, F:F, ExternalData!$F1422, G:G, "&lt;="&amp;ExternalData!$G1422)</f>
        <v>54775</v>
      </c>
      <c r="K1422" s="27">
        <f>SUMIFS(I:I, D:D, ExternalData!$D1422, E:E, ExternalData!$E1422, F:F, ExternalData!$F1422, G:G, "&lt;="&amp;ExternalData!$G1422)</f>
        <v>276150</v>
      </c>
      <c r="L1422" s="26">
        <f>ExternalData!$J1422 + SUMIFS(H:H, D:D, ExternalData!$D1422, E:E, ExternalData!$E1422, F:F, ExternalData!$F1422-1, G:G, "&gt;"&amp;ExternalData!$G1422)</f>
        <v>55202</v>
      </c>
      <c r="M1422" s="28">
        <f>ExternalData!$K1422 + SUMIFS(I:I, D:D, ExternalData!$D1422, E:E, ExternalData!$E1422, F:F, ExternalData!$F1422-1, G:G, "&gt;"&amp;ExternalData!$G1422)</f>
        <v>278208</v>
      </c>
    </row>
    <row r="1423" spans="1:13" x14ac:dyDescent="0.25">
      <c r="A1423" s="29" t="s">
        <v>9</v>
      </c>
      <c r="B1423" s="30" t="s">
        <v>24</v>
      </c>
      <c r="C1423" s="30" t="s">
        <v>27</v>
      </c>
      <c r="D1423" s="30" t="s">
        <v>28</v>
      </c>
      <c r="E1423" s="30" t="s">
        <v>14</v>
      </c>
      <c r="F1423" s="30">
        <v>2022</v>
      </c>
      <c r="G1423" s="30">
        <v>12</v>
      </c>
      <c r="H1423" s="30">
        <v>490</v>
      </c>
      <c r="I1423" s="31">
        <v>2450</v>
      </c>
      <c r="J1423" s="31">
        <f>SUMIFS(H:H, D:D, ExternalData!$D1423, E:E, ExternalData!$E1423, F:F, ExternalData!$F1423, G:G, "&lt;="&amp;ExternalData!$G1423)</f>
        <v>55265</v>
      </c>
      <c r="K1423" s="32">
        <f>SUMIFS(I:I, D:D, ExternalData!$D1423, E:E, ExternalData!$E1423, F:F, ExternalData!$F1423, G:G, "&lt;="&amp;ExternalData!$G1423)</f>
        <v>278600</v>
      </c>
      <c r="L1423" s="31">
        <f>ExternalData!$J1423 + SUMIFS(H:H, D:D, ExternalData!$D1423, E:E, ExternalData!$E1423, F:F, ExternalData!$F1423-1, G:G, "&gt;"&amp;ExternalData!$G1423)</f>
        <v>55265</v>
      </c>
      <c r="M1423" s="33">
        <f>ExternalData!$K1423 + SUMIFS(I:I, D:D, ExternalData!$D1423, E:E, ExternalData!$E1423, F:F, ExternalData!$F1423-1, G:G, "&gt;"&amp;ExternalData!$G1423)</f>
        <v>278600</v>
      </c>
    </row>
    <row r="1424" spans="1:13" x14ac:dyDescent="0.25">
      <c r="A1424" s="24" t="s">
        <v>9</v>
      </c>
      <c r="B1424" s="25" t="s">
        <v>24</v>
      </c>
      <c r="C1424" s="25" t="s">
        <v>27</v>
      </c>
      <c r="D1424" s="25" t="s">
        <v>28</v>
      </c>
      <c r="E1424" s="25" t="s">
        <v>14</v>
      </c>
      <c r="F1424" s="25">
        <v>2023</v>
      </c>
      <c r="G1424" s="25">
        <v>1</v>
      </c>
      <c r="H1424" s="25">
        <v>700</v>
      </c>
      <c r="I1424" s="26">
        <v>3535</v>
      </c>
      <c r="J1424" s="26">
        <f>SUMIFS(H:H, D:D, ExternalData!$D1424, E:E, ExternalData!$E1424, F:F, ExternalData!$F1424, G:G, "&lt;="&amp;ExternalData!$G1424)</f>
        <v>700</v>
      </c>
      <c r="K1424" s="27">
        <f>SUMIFS(I:I, D:D, ExternalData!$D1424, E:E, ExternalData!$E1424, F:F, ExternalData!$F1424, G:G, "&lt;="&amp;ExternalData!$G1424)</f>
        <v>3535</v>
      </c>
      <c r="L1424" s="26">
        <f>ExternalData!$J1424 + SUMIFS(H:H, D:D, ExternalData!$D1424, E:E, ExternalData!$E1424, F:F, ExternalData!$F1424-1, G:G, "&gt;"&amp;ExternalData!$G1424)</f>
        <v>55237</v>
      </c>
      <c r="M1424" s="28">
        <f>ExternalData!$K1424 + SUMIFS(I:I, D:D, ExternalData!$D1424, E:E, ExternalData!$E1424, F:F, ExternalData!$F1424-1, G:G, "&gt;"&amp;ExternalData!$G1424)</f>
        <v>278481</v>
      </c>
    </row>
    <row r="1425" spans="1:13" x14ac:dyDescent="0.25">
      <c r="A1425" s="29" t="s">
        <v>9</v>
      </c>
      <c r="B1425" s="30" t="s">
        <v>24</v>
      </c>
      <c r="C1425" s="30" t="s">
        <v>27</v>
      </c>
      <c r="D1425" s="30" t="s">
        <v>28</v>
      </c>
      <c r="E1425" s="30" t="s">
        <v>14</v>
      </c>
      <c r="F1425" s="30">
        <v>2023</v>
      </c>
      <c r="G1425" s="30">
        <v>2</v>
      </c>
      <c r="H1425" s="30">
        <v>6881</v>
      </c>
      <c r="I1425" s="31">
        <v>34671</v>
      </c>
      <c r="J1425" s="31">
        <f>SUMIFS(H:H, D:D, ExternalData!$D1425, E:E, ExternalData!$E1425, F:F, ExternalData!$F1425, G:G, "&lt;="&amp;ExternalData!$G1425)</f>
        <v>7581</v>
      </c>
      <c r="K1425" s="32">
        <f>SUMIFS(I:I, D:D, ExternalData!$D1425, E:E, ExternalData!$E1425, F:F, ExternalData!$F1425, G:G, "&lt;="&amp;ExternalData!$G1425)</f>
        <v>38206</v>
      </c>
      <c r="L1425" s="31">
        <f>ExternalData!$J1425 + SUMIFS(H:H, D:D, ExternalData!$D1425, E:E, ExternalData!$E1425, F:F, ExternalData!$F1425-1, G:G, "&gt;"&amp;ExternalData!$G1425)</f>
        <v>61320</v>
      </c>
      <c r="M1425" s="33">
        <f>ExternalData!$K1425 + SUMIFS(I:I, D:D, ExternalData!$D1425, E:E, ExternalData!$E1425, F:F, ExternalData!$F1425-1, G:G, "&gt;"&amp;ExternalData!$G1425)</f>
        <v>309106</v>
      </c>
    </row>
    <row r="1426" spans="1:13" x14ac:dyDescent="0.25">
      <c r="A1426" s="24" t="s">
        <v>9</v>
      </c>
      <c r="B1426" s="25" t="s">
        <v>24</v>
      </c>
      <c r="C1426" s="25" t="s">
        <v>27</v>
      </c>
      <c r="D1426" s="25" t="s">
        <v>28</v>
      </c>
      <c r="E1426" s="25" t="s">
        <v>14</v>
      </c>
      <c r="F1426" s="25">
        <v>2023</v>
      </c>
      <c r="G1426" s="25">
        <v>3</v>
      </c>
      <c r="H1426" s="25">
        <v>11186</v>
      </c>
      <c r="I1426" s="26">
        <v>56322</v>
      </c>
      <c r="J1426" s="26">
        <f>SUMIFS(H:H, D:D, ExternalData!$D1426, E:E, ExternalData!$E1426, F:F, ExternalData!$F1426, G:G, "&lt;="&amp;ExternalData!$G1426)</f>
        <v>18767</v>
      </c>
      <c r="K1426" s="27">
        <f>SUMIFS(I:I, D:D, ExternalData!$D1426, E:E, ExternalData!$E1426, F:F, ExternalData!$F1426, G:G, "&lt;="&amp;ExternalData!$G1426)</f>
        <v>94528</v>
      </c>
      <c r="L1426" s="26">
        <f>ExternalData!$J1426 + SUMIFS(H:H, D:D, ExternalData!$D1426, E:E, ExternalData!$E1426, F:F, ExternalData!$F1426-1, G:G, "&gt;"&amp;ExternalData!$G1426)</f>
        <v>70588</v>
      </c>
      <c r="M1426" s="28">
        <f>ExternalData!$K1426 + SUMIFS(I:I, D:D, ExternalData!$D1426, E:E, ExternalData!$E1426, F:F, ExternalData!$F1426-1, G:G, "&gt;"&amp;ExternalData!$G1426)</f>
        <v>355726</v>
      </c>
    </row>
    <row r="1427" spans="1:13" x14ac:dyDescent="0.25">
      <c r="A1427" s="29" t="s">
        <v>9</v>
      </c>
      <c r="B1427" s="30" t="s">
        <v>24</v>
      </c>
      <c r="C1427" s="30" t="s">
        <v>27</v>
      </c>
      <c r="D1427" s="30" t="s">
        <v>28</v>
      </c>
      <c r="E1427" s="30" t="s">
        <v>15</v>
      </c>
      <c r="F1427" s="30">
        <v>2018</v>
      </c>
      <c r="G1427" s="30">
        <v>11</v>
      </c>
      <c r="H1427" s="30">
        <v>1666</v>
      </c>
      <c r="I1427" s="31">
        <v>10773</v>
      </c>
      <c r="J1427" s="31">
        <f>SUMIFS(H:H, D:D, ExternalData!$D1427, E:E, ExternalData!$E1427, F:F, ExternalData!$F1427, G:G, "&lt;="&amp;ExternalData!$G1427)</f>
        <v>1666</v>
      </c>
      <c r="K1427" s="32">
        <f>SUMIFS(I:I, D:D, ExternalData!$D1427, E:E, ExternalData!$E1427, F:F, ExternalData!$F1427, G:G, "&lt;="&amp;ExternalData!$G1427)</f>
        <v>10773</v>
      </c>
      <c r="L1427" s="31">
        <f>ExternalData!$J1427 + SUMIFS(H:H, D:D, ExternalData!$D1427, E:E, ExternalData!$E1427, F:F, ExternalData!$F1427-1, G:G, "&gt;"&amp;ExternalData!$G1427)</f>
        <v>1666</v>
      </c>
      <c r="M1427" s="33">
        <f>ExternalData!$K1427 + SUMIFS(I:I, D:D, ExternalData!$D1427, E:E, ExternalData!$E1427, F:F, ExternalData!$F1427-1, G:G, "&gt;"&amp;ExternalData!$G1427)</f>
        <v>10773</v>
      </c>
    </row>
    <row r="1428" spans="1:13" x14ac:dyDescent="0.25">
      <c r="A1428" s="24" t="s">
        <v>9</v>
      </c>
      <c r="B1428" s="25" t="s">
        <v>24</v>
      </c>
      <c r="C1428" s="25" t="s">
        <v>27</v>
      </c>
      <c r="D1428" s="25" t="s">
        <v>28</v>
      </c>
      <c r="E1428" s="25" t="s">
        <v>15</v>
      </c>
      <c r="F1428" s="25">
        <v>2018</v>
      </c>
      <c r="G1428" s="25">
        <v>12</v>
      </c>
      <c r="H1428" s="25">
        <v>5782</v>
      </c>
      <c r="I1428" s="26">
        <v>37576</v>
      </c>
      <c r="J1428" s="26">
        <f>SUMIFS(H:H, D:D, ExternalData!$D1428, E:E, ExternalData!$E1428, F:F, ExternalData!$F1428, G:G, "&lt;="&amp;ExternalData!$G1428)</f>
        <v>7448</v>
      </c>
      <c r="K1428" s="27">
        <f>SUMIFS(I:I, D:D, ExternalData!$D1428, E:E, ExternalData!$E1428, F:F, ExternalData!$F1428, G:G, "&lt;="&amp;ExternalData!$G1428)</f>
        <v>48349</v>
      </c>
      <c r="L1428" s="26">
        <f>ExternalData!$J1428 + SUMIFS(H:H, D:D, ExternalData!$D1428, E:E, ExternalData!$E1428, F:F, ExternalData!$F1428-1, G:G, "&gt;"&amp;ExternalData!$G1428)</f>
        <v>7448</v>
      </c>
      <c r="M1428" s="28">
        <f>ExternalData!$K1428 + SUMIFS(I:I, D:D, ExternalData!$D1428, E:E, ExternalData!$E1428, F:F, ExternalData!$F1428-1, G:G, "&gt;"&amp;ExternalData!$G1428)</f>
        <v>48349</v>
      </c>
    </row>
    <row r="1429" spans="1:13" x14ac:dyDescent="0.25">
      <c r="A1429" s="29" t="s">
        <v>9</v>
      </c>
      <c r="B1429" s="30" t="s">
        <v>24</v>
      </c>
      <c r="C1429" s="30" t="s">
        <v>27</v>
      </c>
      <c r="D1429" s="30" t="s">
        <v>28</v>
      </c>
      <c r="E1429" s="30" t="s">
        <v>15</v>
      </c>
      <c r="F1429" s="30">
        <v>2019</v>
      </c>
      <c r="G1429" s="30">
        <v>1</v>
      </c>
      <c r="H1429" s="30">
        <v>6069</v>
      </c>
      <c r="I1429" s="31">
        <v>39501</v>
      </c>
      <c r="J1429" s="31">
        <f>SUMIFS(H:H, D:D, ExternalData!$D1429, E:E, ExternalData!$E1429, F:F, ExternalData!$F1429, G:G, "&lt;="&amp;ExternalData!$G1429)</f>
        <v>6069</v>
      </c>
      <c r="K1429" s="32">
        <f>SUMIFS(I:I, D:D, ExternalData!$D1429, E:E, ExternalData!$E1429, F:F, ExternalData!$F1429, G:G, "&lt;="&amp;ExternalData!$G1429)</f>
        <v>39501</v>
      </c>
      <c r="L1429" s="31">
        <f>ExternalData!$J1429 + SUMIFS(H:H, D:D, ExternalData!$D1429, E:E, ExternalData!$E1429, F:F, ExternalData!$F1429-1, G:G, "&gt;"&amp;ExternalData!$G1429)</f>
        <v>13517</v>
      </c>
      <c r="M1429" s="33">
        <f>ExternalData!$K1429 + SUMIFS(I:I, D:D, ExternalData!$D1429, E:E, ExternalData!$E1429, F:F, ExternalData!$F1429-1, G:G, "&gt;"&amp;ExternalData!$G1429)</f>
        <v>87850</v>
      </c>
    </row>
    <row r="1430" spans="1:13" x14ac:dyDescent="0.25">
      <c r="A1430" s="24" t="s">
        <v>9</v>
      </c>
      <c r="B1430" s="25" t="s">
        <v>24</v>
      </c>
      <c r="C1430" s="25" t="s">
        <v>27</v>
      </c>
      <c r="D1430" s="25" t="s">
        <v>28</v>
      </c>
      <c r="E1430" s="25" t="s">
        <v>15</v>
      </c>
      <c r="F1430" s="25">
        <v>2019</v>
      </c>
      <c r="G1430" s="25">
        <v>2</v>
      </c>
      <c r="H1430" s="25">
        <v>11690</v>
      </c>
      <c r="I1430" s="26">
        <v>76041</v>
      </c>
      <c r="J1430" s="26">
        <f>SUMIFS(H:H, D:D, ExternalData!$D1430, E:E, ExternalData!$E1430, F:F, ExternalData!$F1430, G:G, "&lt;="&amp;ExternalData!$G1430)</f>
        <v>17759</v>
      </c>
      <c r="K1430" s="27">
        <f>SUMIFS(I:I, D:D, ExternalData!$D1430, E:E, ExternalData!$E1430, F:F, ExternalData!$F1430, G:G, "&lt;="&amp;ExternalData!$G1430)</f>
        <v>115542</v>
      </c>
      <c r="L1430" s="26">
        <f>ExternalData!$J1430 + SUMIFS(H:H, D:D, ExternalData!$D1430, E:E, ExternalData!$E1430, F:F, ExternalData!$F1430-1, G:G, "&gt;"&amp;ExternalData!$G1430)</f>
        <v>25207</v>
      </c>
      <c r="M1430" s="28">
        <f>ExternalData!$K1430 + SUMIFS(I:I, D:D, ExternalData!$D1430, E:E, ExternalData!$E1430, F:F, ExternalData!$F1430-1, G:G, "&gt;"&amp;ExternalData!$G1430)</f>
        <v>163891</v>
      </c>
    </row>
    <row r="1431" spans="1:13" x14ac:dyDescent="0.25">
      <c r="A1431" s="29" t="s">
        <v>9</v>
      </c>
      <c r="B1431" s="30" t="s">
        <v>24</v>
      </c>
      <c r="C1431" s="30" t="s">
        <v>27</v>
      </c>
      <c r="D1431" s="30" t="s">
        <v>28</v>
      </c>
      <c r="E1431" s="30" t="s">
        <v>15</v>
      </c>
      <c r="F1431" s="30">
        <v>2019</v>
      </c>
      <c r="G1431" s="30">
        <v>3</v>
      </c>
      <c r="H1431" s="30">
        <v>11543</v>
      </c>
      <c r="I1431" s="31">
        <v>75040</v>
      </c>
      <c r="J1431" s="31">
        <f>SUMIFS(H:H, D:D, ExternalData!$D1431, E:E, ExternalData!$E1431, F:F, ExternalData!$F1431, G:G, "&lt;="&amp;ExternalData!$G1431)</f>
        <v>29302</v>
      </c>
      <c r="K1431" s="32">
        <f>SUMIFS(I:I, D:D, ExternalData!$D1431, E:E, ExternalData!$E1431, F:F, ExternalData!$F1431, G:G, "&lt;="&amp;ExternalData!$G1431)</f>
        <v>190582</v>
      </c>
      <c r="L1431" s="31">
        <f>ExternalData!$J1431 + SUMIFS(H:H, D:D, ExternalData!$D1431, E:E, ExternalData!$E1431, F:F, ExternalData!$F1431-1, G:G, "&gt;"&amp;ExternalData!$G1431)</f>
        <v>36750</v>
      </c>
      <c r="M1431" s="33">
        <f>ExternalData!$K1431 + SUMIFS(I:I, D:D, ExternalData!$D1431, E:E, ExternalData!$E1431, F:F, ExternalData!$F1431-1, G:G, "&gt;"&amp;ExternalData!$G1431)</f>
        <v>238931</v>
      </c>
    </row>
    <row r="1432" spans="1:13" x14ac:dyDescent="0.25">
      <c r="A1432" s="24" t="s">
        <v>9</v>
      </c>
      <c r="B1432" s="25" t="s">
        <v>24</v>
      </c>
      <c r="C1432" s="25" t="s">
        <v>27</v>
      </c>
      <c r="D1432" s="25" t="s">
        <v>28</v>
      </c>
      <c r="E1432" s="25" t="s">
        <v>15</v>
      </c>
      <c r="F1432" s="25">
        <v>2019</v>
      </c>
      <c r="G1432" s="25">
        <v>4</v>
      </c>
      <c r="H1432" s="25">
        <v>11235</v>
      </c>
      <c r="I1432" s="26">
        <v>72982</v>
      </c>
      <c r="J1432" s="26">
        <f>SUMIFS(H:H, D:D, ExternalData!$D1432, E:E, ExternalData!$E1432, F:F, ExternalData!$F1432, G:G, "&lt;="&amp;ExternalData!$G1432)</f>
        <v>40537</v>
      </c>
      <c r="K1432" s="27">
        <f>SUMIFS(I:I, D:D, ExternalData!$D1432, E:E, ExternalData!$E1432, F:F, ExternalData!$F1432, G:G, "&lt;="&amp;ExternalData!$G1432)</f>
        <v>263564</v>
      </c>
      <c r="L1432" s="26">
        <f>ExternalData!$J1432 + SUMIFS(H:H, D:D, ExternalData!$D1432, E:E, ExternalData!$E1432, F:F, ExternalData!$F1432-1, G:G, "&gt;"&amp;ExternalData!$G1432)</f>
        <v>47985</v>
      </c>
      <c r="M1432" s="28">
        <f>ExternalData!$K1432 + SUMIFS(I:I, D:D, ExternalData!$D1432, E:E, ExternalData!$E1432, F:F, ExternalData!$F1432-1, G:G, "&gt;"&amp;ExternalData!$G1432)</f>
        <v>311913</v>
      </c>
    </row>
    <row r="1433" spans="1:13" x14ac:dyDescent="0.25">
      <c r="A1433" s="29" t="s">
        <v>9</v>
      </c>
      <c r="B1433" s="30" t="s">
        <v>24</v>
      </c>
      <c r="C1433" s="30" t="s">
        <v>27</v>
      </c>
      <c r="D1433" s="30" t="s">
        <v>28</v>
      </c>
      <c r="E1433" s="30" t="s">
        <v>15</v>
      </c>
      <c r="F1433" s="30">
        <v>2019</v>
      </c>
      <c r="G1433" s="30">
        <v>5</v>
      </c>
      <c r="H1433" s="30">
        <v>11214</v>
      </c>
      <c r="I1433" s="31">
        <v>73731</v>
      </c>
      <c r="J1433" s="31">
        <f>SUMIFS(H:H, D:D, ExternalData!$D1433, E:E, ExternalData!$E1433, F:F, ExternalData!$F1433, G:G, "&lt;="&amp;ExternalData!$G1433)</f>
        <v>51751</v>
      </c>
      <c r="K1433" s="32">
        <f>SUMIFS(I:I, D:D, ExternalData!$D1433, E:E, ExternalData!$E1433, F:F, ExternalData!$F1433, G:G, "&lt;="&amp;ExternalData!$G1433)</f>
        <v>337295</v>
      </c>
      <c r="L1433" s="31">
        <f>ExternalData!$J1433 + SUMIFS(H:H, D:D, ExternalData!$D1433, E:E, ExternalData!$E1433, F:F, ExternalData!$F1433-1, G:G, "&gt;"&amp;ExternalData!$G1433)</f>
        <v>59199</v>
      </c>
      <c r="M1433" s="33">
        <f>ExternalData!$K1433 + SUMIFS(I:I, D:D, ExternalData!$D1433, E:E, ExternalData!$E1433, F:F, ExternalData!$F1433-1, G:G, "&gt;"&amp;ExternalData!$G1433)</f>
        <v>385644</v>
      </c>
    </row>
    <row r="1434" spans="1:13" x14ac:dyDescent="0.25">
      <c r="A1434" s="24" t="s">
        <v>9</v>
      </c>
      <c r="B1434" s="25" t="s">
        <v>24</v>
      </c>
      <c r="C1434" s="25" t="s">
        <v>27</v>
      </c>
      <c r="D1434" s="25" t="s">
        <v>28</v>
      </c>
      <c r="E1434" s="25" t="s">
        <v>15</v>
      </c>
      <c r="F1434" s="25">
        <v>2019</v>
      </c>
      <c r="G1434" s="25">
        <v>6</v>
      </c>
      <c r="H1434" s="25">
        <v>9772</v>
      </c>
      <c r="I1434" s="26">
        <v>64974</v>
      </c>
      <c r="J1434" s="26">
        <f>SUMIFS(H:H, D:D, ExternalData!$D1434, E:E, ExternalData!$E1434, F:F, ExternalData!$F1434, G:G, "&lt;="&amp;ExternalData!$G1434)</f>
        <v>61523</v>
      </c>
      <c r="K1434" s="27">
        <f>SUMIFS(I:I, D:D, ExternalData!$D1434, E:E, ExternalData!$E1434, F:F, ExternalData!$F1434, G:G, "&lt;="&amp;ExternalData!$G1434)</f>
        <v>402269</v>
      </c>
      <c r="L1434" s="26">
        <f>ExternalData!$J1434 + SUMIFS(H:H, D:D, ExternalData!$D1434, E:E, ExternalData!$E1434, F:F, ExternalData!$F1434-1, G:G, "&gt;"&amp;ExternalData!$G1434)</f>
        <v>68971</v>
      </c>
      <c r="M1434" s="28">
        <f>ExternalData!$K1434 + SUMIFS(I:I, D:D, ExternalData!$D1434, E:E, ExternalData!$E1434, F:F, ExternalData!$F1434-1, G:G, "&gt;"&amp;ExternalData!$G1434)</f>
        <v>450618</v>
      </c>
    </row>
    <row r="1435" spans="1:13" x14ac:dyDescent="0.25">
      <c r="A1435" s="29" t="s">
        <v>9</v>
      </c>
      <c r="B1435" s="30" t="s">
        <v>24</v>
      </c>
      <c r="C1435" s="30" t="s">
        <v>27</v>
      </c>
      <c r="D1435" s="30" t="s">
        <v>28</v>
      </c>
      <c r="E1435" s="30" t="s">
        <v>15</v>
      </c>
      <c r="F1435" s="30">
        <v>2019</v>
      </c>
      <c r="G1435" s="30">
        <v>7</v>
      </c>
      <c r="H1435" s="30">
        <v>8974</v>
      </c>
      <c r="I1435" s="31">
        <v>59619</v>
      </c>
      <c r="J1435" s="31">
        <f>SUMIFS(H:H, D:D, ExternalData!$D1435, E:E, ExternalData!$E1435, F:F, ExternalData!$F1435, G:G, "&lt;="&amp;ExternalData!$G1435)</f>
        <v>70497</v>
      </c>
      <c r="K1435" s="32">
        <f>SUMIFS(I:I, D:D, ExternalData!$D1435, E:E, ExternalData!$E1435, F:F, ExternalData!$F1435, G:G, "&lt;="&amp;ExternalData!$G1435)</f>
        <v>461888</v>
      </c>
      <c r="L1435" s="31">
        <f>ExternalData!$J1435 + SUMIFS(H:H, D:D, ExternalData!$D1435, E:E, ExternalData!$E1435, F:F, ExternalData!$F1435-1, G:G, "&gt;"&amp;ExternalData!$G1435)</f>
        <v>77945</v>
      </c>
      <c r="M1435" s="33">
        <f>ExternalData!$K1435 + SUMIFS(I:I, D:D, ExternalData!$D1435, E:E, ExternalData!$E1435, F:F, ExternalData!$F1435-1, G:G, "&gt;"&amp;ExternalData!$G1435)</f>
        <v>510237</v>
      </c>
    </row>
    <row r="1436" spans="1:13" x14ac:dyDescent="0.25">
      <c r="A1436" s="24" t="s">
        <v>9</v>
      </c>
      <c r="B1436" s="25" t="s">
        <v>24</v>
      </c>
      <c r="C1436" s="25" t="s">
        <v>27</v>
      </c>
      <c r="D1436" s="25" t="s">
        <v>28</v>
      </c>
      <c r="E1436" s="25" t="s">
        <v>15</v>
      </c>
      <c r="F1436" s="25">
        <v>2019</v>
      </c>
      <c r="G1436" s="25">
        <v>8</v>
      </c>
      <c r="H1436" s="25">
        <v>8428</v>
      </c>
      <c r="I1436" s="26">
        <v>56105</v>
      </c>
      <c r="J1436" s="26">
        <f>SUMIFS(H:H, D:D, ExternalData!$D1436, E:E, ExternalData!$E1436, F:F, ExternalData!$F1436, G:G, "&lt;="&amp;ExternalData!$G1436)</f>
        <v>78925</v>
      </c>
      <c r="K1436" s="27">
        <f>SUMIFS(I:I, D:D, ExternalData!$D1436, E:E, ExternalData!$E1436, F:F, ExternalData!$F1436, G:G, "&lt;="&amp;ExternalData!$G1436)</f>
        <v>517993</v>
      </c>
      <c r="L1436" s="26">
        <f>ExternalData!$J1436 + SUMIFS(H:H, D:D, ExternalData!$D1436, E:E, ExternalData!$E1436, F:F, ExternalData!$F1436-1, G:G, "&gt;"&amp;ExternalData!$G1436)</f>
        <v>86373</v>
      </c>
      <c r="M1436" s="28">
        <f>ExternalData!$K1436 + SUMIFS(I:I, D:D, ExternalData!$D1436, E:E, ExternalData!$E1436, F:F, ExternalData!$F1436-1, G:G, "&gt;"&amp;ExternalData!$G1436)</f>
        <v>566342</v>
      </c>
    </row>
    <row r="1437" spans="1:13" x14ac:dyDescent="0.25">
      <c r="A1437" s="29" t="s">
        <v>9</v>
      </c>
      <c r="B1437" s="30" t="s">
        <v>24</v>
      </c>
      <c r="C1437" s="30" t="s">
        <v>27</v>
      </c>
      <c r="D1437" s="30" t="s">
        <v>28</v>
      </c>
      <c r="E1437" s="30" t="s">
        <v>15</v>
      </c>
      <c r="F1437" s="30">
        <v>2019</v>
      </c>
      <c r="G1437" s="30">
        <v>9</v>
      </c>
      <c r="H1437" s="30">
        <v>6951</v>
      </c>
      <c r="I1437" s="31">
        <v>46179</v>
      </c>
      <c r="J1437" s="31">
        <f>SUMIFS(H:H, D:D, ExternalData!$D1437, E:E, ExternalData!$E1437, F:F, ExternalData!$F1437, G:G, "&lt;="&amp;ExternalData!$G1437)</f>
        <v>85876</v>
      </c>
      <c r="K1437" s="32">
        <f>SUMIFS(I:I, D:D, ExternalData!$D1437, E:E, ExternalData!$E1437, F:F, ExternalData!$F1437, G:G, "&lt;="&amp;ExternalData!$G1437)</f>
        <v>564172</v>
      </c>
      <c r="L1437" s="31">
        <f>ExternalData!$J1437 + SUMIFS(H:H, D:D, ExternalData!$D1437, E:E, ExternalData!$E1437, F:F, ExternalData!$F1437-1, G:G, "&gt;"&amp;ExternalData!$G1437)</f>
        <v>93324</v>
      </c>
      <c r="M1437" s="33">
        <f>ExternalData!$K1437 + SUMIFS(I:I, D:D, ExternalData!$D1437, E:E, ExternalData!$E1437, F:F, ExternalData!$F1437-1, G:G, "&gt;"&amp;ExternalData!$G1437)</f>
        <v>612521</v>
      </c>
    </row>
    <row r="1438" spans="1:13" x14ac:dyDescent="0.25">
      <c r="A1438" s="24" t="s">
        <v>9</v>
      </c>
      <c r="B1438" s="25" t="s">
        <v>24</v>
      </c>
      <c r="C1438" s="25" t="s">
        <v>27</v>
      </c>
      <c r="D1438" s="25" t="s">
        <v>28</v>
      </c>
      <c r="E1438" s="25" t="s">
        <v>15</v>
      </c>
      <c r="F1438" s="25">
        <v>2019</v>
      </c>
      <c r="G1438" s="25">
        <v>10</v>
      </c>
      <c r="H1438" s="25">
        <v>6104</v>
      </c>
      <c r="I1438" s="26">
        <v>40586</v>
      </c>
      <c r="J1438" s="26">
        <f>SUMIFS(H:H, D:D, ExternalData!$D1438, E:E, ExternalData!$E1438, F:F, ExternalData!$F1438, G:G, "&lt;="&amp;ExternalData!$G1438)</f>
        <v>91980</v>
      </c>
      <c r="K1438" s="27">
        <f>SUMIFS(I:I, D:D, ExternalData!$D1438, E:E, ExternalData!$E1438, F:F, ExternalData!$F1438, G:G, "&lt;="&amp;ExternalData!$G1438)</f>
        <v>604758</v>
      </c>
      <c r="L1438" s="26">
        <f>ExternalData!$J1438 + SUMIFS(H:H, D:D, ExternalData!$D1438, E:E, ExternalData!$E1438, F:F, ExternalData!$F1438-1, G:G, "&gt;"&amp;ExternalData!$G1438)</f>
        <v>99428</v>
      </c>
      <c r="M1438" s="28">
        <f>ExternalData!$K1438 + SUMIFS(I:I, D:D, ExternalData!$D1438, E:E, ExternalData!$E1438, F:F, ExternalData!$F1438-1, G:G, "&gt;"&amp;ExternalData!$G1438)</f>
        <v>653107</v>
      </c>
    </row>
    <row r="1439" spans="1:13" x14ac:dyDescent="0.25">
      <c r="A1439" s="29" t="s">
        <v>9</v>
      </c>
      <c r="B1439" s="30" t="s">
        <v>24</v>
      </c>
      <c r="C1439" s="30" t="s">
        <v>27</v>
      </c>
      <c r="D1439" s="30" t="s">
        <v>28</v>
      </c>
      <c r="E1439" s="30" t="s">
        <v>15</v>
      </c>
      <c r="F1439" s="30">
        <v>2019</v>
      </c>
      <c r="G1439" s="30">
        <v>11</v>
      </c>
      <c r="H1439" s="30">
        <v>4354</v>
      </c>
      <c r="I1439" s="31">
        <v>28945</v>
      </c>
      <c r="J1439" s="31">
        <f>SUMIFS(H:H, D:D, ExternalData!$D1439, E:E, ExternalData!$E1439, F:F, ExternalData!$F1439, G:G, "&lt;="&amp;ExternalData!$G1439)</f>
        <v>96334</v>
      </c>
      <c r="K1439" s="32">
        <f>SUMIFS(I:I, D:D, ExternalData!$D1439, E:E, ExternalData!$E1439, F:F, ExternalData!$F1439, G:G, "&lt;="&amp;ExternalData!$G1439)</f>
        <v>633703</v>
      </c>
      <c r="L1439" s="31">
        <f>ExternalData!$J1439 + SUMIFS(H:H, D:D, ExternalData!$D1439, E:E, ExternalData!$E1439, F:F, ExternalData!$F1439-1, G:G, "&gt;"&amp;ExternalData!$G1439)</f>
        <v>102116</v>
      </c>
      <c r="M1439" s="33">
        <f>ExternalData!$K1439 + SUMIFS(I:I, D:D, ExternalData!$D1439, E:E, ExternalData!$E1439, F:F, ExternalData!$F1439-1, G:G, "&gt;"&amp;ExternalData!$G1439)</f>
        <v>671279</v>
      </c>
    </row>
    <row r="1440" spans="1:13" x14ac:dyDescent="0.25">
      <c r="A1440" s="24" t="s">
        <v>9</v>
      </c>
      <c r="B1440" s="25" t="s">
        <v>24</v>
      </c>
      <c r="C1440" s="25" t="s">
        <v>27</v>
      </c>
      <c r="D1440" s="25" t="s">
        <v>28</v>
      </c>
      <c r="E1440" s="25" t="s">
        <v>15</v>
      </c>
      <c r="F1440" s="25">
        <v>2019</v>
      </c>
      <c r="G1440" s="25">
        <v>12</v>
      </c>
      <c r="H1440" s="25">
        <v>5544</v>
      </c>
      <c r="I1440" s="26">
        <v>36848</v>
      </c>
      <c r="J1440" s="26">
        <f>SUMIFS(H:H, D:D, ExternalData!$D1440, E:E, ExternalData!$E1440, F:F, ExternalData!$F1440, G:G, "&lt;="&amp;ExternalData!$G1440)</f>
        <v>101878</v>
      </c>
      <c r="K1440" s="27">
        <f>SUMIFS(I:I, D:D, ExternalData!$D1440, E:E, ExternalData!$E1440, F:F, ExternalData!$F1440, G:G, "&lt;="&amp;ExternalData!$G1440)</f>
        <v>670551</v>
      </c>
      <c r="L1440" s="26">
        <f>ExternalData!$J1440 + SUMIFS(H:H, D:D, ExternalData!$D1440, E:E, ExternalData!$E1440, F:F, ExternalData!$F1440-1, G:G, "&gt;"&amp;ExternalData!$G1440)</f>
        <v>101878</v>
      </c>
      <c r="M1440" s="28">
        <f>ExternalData!$K1440 + SUMIFS(I:I, D:D, ExternalData!$D1440, E:E, ExternalData!$E1440, F:F, ExternalData!$F1440-1, G:G, "&gt;"&amp;ExternalData!$G1440)</f>
        <v>670551</v>
      </c>
    </row>
    <row r="1441" spans="1:13" x14ac:dyDescent="0.25">
      <c r="A1441" s="29" t="s">
        <v>9</v>
      </c>
      <c r="B1441" s="30" t="s">
        <v>24</v>
      </c>
      <c r="C1441" s="30" t="s">
        <v>27</v>
      </c>
      <c r="D1441" s="30" t="s">
        <v>28</v>
      </c>
      <c r="E1441" s="30" t="s">
        <v>15</v>
      </c>
      <c r="F1441" s="30">
        <v>2020</v>
      </c>
      <c r="G1441" s="30">
        <v>1</v>
      </c>
      <c r="H1441" s="30">
        <v>5901</v>
      </c>
      <c r="I1441" s="31">
        <v>39277</v>
      </c>
      <c r="J1441" s="31">
        <f>SUMIFS(H:H, D:D, ExternalData!$D1441, E:E, ExternalData!$E1441, F:F, ExternalData!$F1441, G:G, "&lt;="&amp;ExternalData!$G1441)</f>
        <v>5901</v>
      </c>
      <c r="K1441" s="32">
        <f>SUMIFS(I:I, D:D, ExternalData!$D1441, E:E, ExternalData!$E1441, F:F, ExternalData!$F1441, G:G, "&lt;="&amp;ExternalData!$G1441)</f>
        <v>39277</v>
      </c>
      <c r="L1441" s="31">
        <f>ExternalData!$J1441 + SUMIFS(H:H, D:D, ExternalData!$D1441, E:E, ExternalData!$E1441, F:F, ExternalData!$F1441-1, G:G, "&gt;"&amp;ExternalData!$G1441)</f>
        <v>101710</v>
      </c>
      <c r="M1441" s="33">
        <f>ExternalData!$K1441 + SUMIFS(I:I, D:D, ExternalData!$D1441, E:E, ExternalData!$E1441, F:F, ExternalData!$F1441-1, G:G, "&gt;"&amp;ExternalData!$G1441)</f>
        <v>670327</v>
      </c>
    </row>
    <row r="1442" spans="1:13" x14ac:dyDescent="0.25">
      <c r="A1442" s="24" t="s">
        <v>9</v>
      </c>
      <c r="B1442" s="25" t="s">
        <v>24</v>
      </c>
      <c r="C1442" s="25" t="s">
        <v>27</v>
      </c>
      <c r="D1442" s="25" t="s">
        <v>28</v>
      </c>
      <c r="E1442" s="25" t="s">
        <v>15</v>
      </c>
      <c r="F1442" s="25">
        <v>2020</v>
      </c>
      <c r="G1442" s="25">
        <v>2</v>
      </c>
      <c r="H1442" s="25">
        <v>6965</v>
      </c>
      <c r="I1442" s="26">
        <v>46704</v>
      </c>
      <c r="J1442" s="26">
        <f>SUMIFS(H:H, D:D, ExternalData!$D1442, E:E, ExternalData!$E1442, F:F, ExternalData!$F1442, G:G, "&lt;="&amp;ExternalData!$G1442)</f>
        <v>12866</v>
      </c>
      <c r="K1442" s="27">
        <f>SUMIFS(I:I, D:D, ExternalData!$D1442, E:E, ExternalData!$E1442, F:F, ExternalData!$F1442, G:G, "&lt;="&amp;ExternalData!$G1442)</f>
        <v>85981</v>
      </c>
      <c r="L1442" s="26">
        <f>ExternalData!$J1442 + SUMIFS(H:H, D:D, ExternalData!$D1442, E:E, ExternalData!$E1442, F:F, ExternalData!$F1442-1, G:G, "&gt;"&amp;ExternalData!$G1442)</f>
        <v>96985</v>
      </c>
      <c r="M1442" s="28">
        <f>ExternalData!$K1442 + SUMIFS(I:I, D:D, ExternalData!$D1442, E:E, ExternalData!$E1442, F:F, ExternalData!$F1442-1, G:G, "&gt;"&amp;ExternalData!$G1442)</f>
        <v>640990</v>
      </c>
    </row>
    <row r="1443" spans="1:13" x14ac:dyDescent="0.25">
      <c r="A1443" s="29" t="s">
        <v>9</v>
      </c>
      <c r="B1443" s="30" t="s">
        <v>24</v>
      </c>
      <c r="C1443" s="30" t="s">
        <v>27</v>
      </c>
      <c r="D1443" s="30" t="s">
        <v>28</v>
      </c>
      <c r="E1443" s="30" t="s">
        <v>15</v>
      </c>
      <c r="F1443" s="30">
        <v>2020</v>
      </c>
      <c r="G1443" s="30">
        <v>3</v>
      </c>
      <c r="H1443" s="30">
        <v>5271</v>
      </c>
      <c r="I1443" s="31">
        <v>35350</v>
      </c>
      <c r="J1443" s="31">
        <f>SUMIFS(H:H, D:D, ExternalData!$D1443, E:E, ExternalData!$E1443, F:F, ExternalData!$F1443, G:G, "&lt;="&amp;ExternalData!$G1443)</f>
        <v>18137</v>
      </c>
      <c r="K1443" s="32">
        <f>SUMIFS(I:I, D:D, ExternalData!$D1443, E:E, ExternalData!$E1443, F:F, ExternalData!$F1443, G:G, "&lt;="&amp;ExternalData!$G1443)</f>
        <v>121331</v>
      </c>
      <c r="L1443" s="31">
        <f>ExternalData!$J1443 + SUMIFS(H:H, D:D, ExternalData!$D1443, E:E, ExternalData!$E1443, F:F, ExternalData!$F1443-1, G:G, "&gt;"&amp;ExternalData!$G1443)</f>
        <v>90713</v>
      </c>
      <c r="M1443" s="33">
        <f>ExternalData!$K1443 + SUMIFS(I:I, D:D, ExternalData!$D1443, E:E, ExternalData!$E1443, F:F, ExternalData!$F1443-1, G:G, "&gt;"&amp;ExternalData!$G1443)</f>
        <v>601300</v>
      </c>
    </row>
    <row r="1444" spans="1:13" x14ac:dyDescent="0.25">
      <c r="A1444" s="24" t="s">
        <v>9</v>
      </c>
      <c r="B1444" s="25" t="s">
        <v>24</v>
      </c>
      <c r="C1444" s="25" t="s">
        <v>27</v>
      </c>
      <c r="D1444" s="25" t="s">
        <v>28</v>
      </c>
      <c r="E1444" s="25" t="s">
        <v>15</v>
      </c>
      <c r="F1444" s="25">
        <v>2020</v>
      </c>
      <c r="G1444" s="25">
        <v>4</v>
      </c>
      <c r="H1444" s="25">
        <v>6286</v>
      </c>
      <c r="I1444" s="26">
        <v>41433</v>
      </c>
      <c r="J1444" s="26">
        <f>SUMIFS(H:H, D:D, ExternalData!$D1444, E:E, ExternalData!$E1444, F:F, ExternalData!$F1444, G:G, "&lt;="&amp;ExternalData!$G1444)</f>
        <v>24423</v>
      </c>
      <c r="K1444" s="27">
        <f>SUMIFS(I:I, D:D, ExternalData!$D1444, E:E, ExternalData!$E1444, F:F, ExternalData!$F1444, G:G, "&lt;="&amp;ExternalData!$G1444)</f>
        <v>162764</v>
      </c>
      <c r="L1444" s="26">
        <f>ExternalData!$J1444 + SUMIFS(H:H, D:D, ExternalData!$D1444, E:E, ExternalData!$E1444, F:F, ExternalData!$F1444-1, G:G, "&gt;"&amp;ExternalData!$G1444)</f>
        <v>85764</v>
      </c>
      <c r="M1444" s="28">
        <f>ExternalData!$K1444 + SUMIFS(I:I, D:D, ExternalData!$D1444, E:E, ExternalData!$E1444, F:F, ExternalData!$F1444-1, G:G, "&gt;"&amp;ExternalData!$G1444)</f>
        <v>569751</v>
      </c>
    </row>
    <row r="1445" spans="1:13" x14ac:dyDescent="0.25">
      <c r="A1445" s="29" t="s">
        <v>9</v>
      </c>
      <c r="B1445" s="30" t="s">
        <v>24</v>
      </c>
      <c r="C1445" s="30" t="s">
        <v>27</v>
      </c>
      <c r="D1445" s="30" t="s">
        <v>28</v>
      </c>
      <c r="E1445" s="30" t="s">
        <v>15</v>
      </c>
      <c r="F1445" s="30">
        <v>2020</v>
      </c>
      <c r="G1445" s="30">
        <v>5</v>
      </c>
      <c r="H1445" s="30">
        <v>3857</v>
      </c>
      <c r="I1445" s="31">
        <v>25088</v>
      </c>
      <c r="J1445" s="31">
        <f>SUMIFS(H:H, D:D, ExternalData!$D1445, E:E, ExternalData!$E1445, F:F, ExternalData!$F1445, G:G, "&lt;="&amp;ExternalData!$G1445)</f>
        <v>28280</v>
      </c>
      <c r="K1445" s="32">
        <f>SUMIFS(I:I, D:D, ExternalData!$D1445, E:E, ExternalData!$E1445, F:F, ExternalData!$F1445, G:G, "&lt;="&amp;ExternalData!$G1445)</f>
        <v>187852</v>
      </c>
      <c r="L1445" s="31">
        <f>ExternalData!$J1445 + SUMIFS(H:H, D:D, ExternalData!$D1445, E:E, ExternalData!$E1445, F:F, ExternalData!$F1445-1, G:G, "&gt;"&amp;ExternalData!$G1445)</f>
        <v>78407</v>
      </c>
      <c r="M1445" s="33">
        <f>ExternalData!$K1445 + SUMIFS(I:I, D:D, ExternalData!$D1445, E:E, ExternalData!$E1445, F:F, ExternalData!$F1445-1, G:G, "&gt;"&amp;ExternalData!$G1445)</f>
        <v>521108</v>
      </c>
    </row>
    <row r="1446" spans="1:13" x14ac:dyDescent="0.25">
      <c r="A1446" s="24" t="s">
        <v>9</v>
      </c>
      <c r="B1446" s="25" t="s">
        <v>24</v>
      </c>
      <c r="C1446" s="25" t="s">
        <v>27</v>
      </c>
      <c r="D1446" s="25" t="s">
        <v>28</v>
      </c>
      <c r="E1446" s="25" t="s">
        <v>15</v>
      </c>
      <c r="F1446" s="25">
        <v>2020</v>
      </c>
      <c r="G1446" s="25">
        <v>6</v>
      </c>
      <c r="H1446" s="25">
        <v>5642</v>
      </c>
      <c r="I1446" s="26">
        <v>36694</v>
      </c>
      <c r="J1446" s="26">
        <f>SUMIFS(H:H, D:D, ExternalData!$D1446, E:E, ExternalData!$E1446, F:F, ExternalData!$F1446, G:G, "&lt;="&amp;ExternalData!$G1446)</f>
        <v>33922</v>
      </c>
      <c r="K1446" s="27">
        <f>SUMIFS(I:I, D:D, ExternalData!$D1446, E:E, ExternalData!$E1446, F:F, ExternalData!$F1446, G:G, "&lt;="&amp;ExternalData!$G1446)</f>
        <v>224546</v>
      </c>
      <c r="L1446" s="26">
        <f>ExternalData!$J1446 + SUMIFS(H:H, D:D, ExternalData!$D1446, E:E, ExternalData!$E1446, F:F, ExternalData!$F1446-1, G:G, "&gt;"&amp;ExternalData!$G1446)</f>
        <v>74277</v>
      </c>
      <c r="M1446" s="28">
        <f>ExternalData!$K1446 + SUMIFS(I:I, D:D, ExternalData!$D1446, E:E, ExternalData!$E1446, F:F, ExternalData!$F1446-1, G:G, "&gt;"&amp;ExternalData!$G1446)</f>
        <v>492828</v>
      </c>
    </row>
    <row r="1447" spans="1:13" x14ac:dyDescent="0.25">
      <c r="A1447" s="29" t="s">
        <v>9</v>
      </c>
      <c r="B1447" s="30" t="s">
        <v>24</v>
      </c>
      <c r="C1447" s="30" t="s">
        <v>27</v>
      </c>
      <c r="D1447" s="30" t="s">
        <v>28</v>
      </c>
      <c r="E1447" s="30" t="s">
        <v>15</v>
      </c>
      <c r="F1447" s="30">
        <v>2020</v>
      </c>
      <c r="G1447" s="30">
        <v>7</v>
      </c>
      <c r="H1447" s="30">
        <v>5117</v>
      </c>
      <c r="I1447" s="31">
        <v>33243</v>
      </c>
      <c r="J1447" s="31">
        <f>SUMIFS(H:H, D:D, ExternalData!$D1447, E:E, ExternalData!$E1447, F:F, ExternalData!$F1447, G:G, "&lt;="&amp;ExternalData!$G1447)</f>
        <v>39039</v>
      </c>
      <c r="K1447" s="32">
        <f>SUMIFS(I:I, D:D, ExternalData!$D1447, E:E, ExternalData!$E1447, F:F, ExternalData!$F1447, G:G, "&lt;="&amp;ExternalData!$G1447)</f>
        <v>257789</v>
      </c>
      <c r="L1447" s="31">
        <f>ExternalData!$J1447 + SUMIFS(H:H, D:D, ExternalData!$D1447, E:E, ExternalData!$E1447, F:F, ExternalData!$F1447-1, G:G, "&gt;"&amp;ExternalData!$G1447)</f>
        <v>70420</v>
      </c>
      <c r="M1447" s="33">
        <f>ExternalData!$K1447 + SUMIFS(I:I, D:D, ExternalData!$D1447, E:E, ExternalData!$E1447, F:F, ExternalData!$F1447-1, G:G, "&gt;"&amp;ExternalData!$G1447)</f>
        <v>466452</v>
      </c>
    </row>
    <row r="1448" spans="1:13" x14ac:dyDescent="0.25">
      <c r="A1448" s="24" t="s">
        <v>9</v>
      </c>
      <c r="B1448" s="25" t="s">
        <v>24</v>
      </c>
      <c r="C1448" s="25" t="s">
        <v>27</v>
      </c>
      <c r="D1448" s="25" t="s">
        <v>28</v>
      </c>
      <c r="E1448" s="25" t="s">
        <v>15</v>
      </c>
      <c r="F1448" s="25">
        <v>2020</v>
      </c>
      <c r="G1448" s="25">
        <v>8</v>
      </c>
      <c r="H1448" s="25">
        <v>2310</v>
      </c>
      <c r="I1448" s="26">
        <v>14987</v>
      </c>
      <c r="J1448" s="26">
        <f>SUMIFS(H:H, D:D, ExternalData!$D1448, E:E, ExternalData!$E1448, F:F, ExternalData!$F1448, G:G, "&lt;="&amp;ExternalData!$G1448)</f>
        <v>41349</v>
      </c>
      <c r="K1448" s="27">
        <f>SUMIFS(I:I, D:D, ExternalData!$D1448, E:E, ExternalData!$E1448, F:F, ExternalData!$F1448, G:G, "&lt;="&amp;ExternalData!$G1448)</f>
        <v>272776</v>
      </c>
      <c r="L1448" s="26">
        <f>ExternalData!$J1448 + SUMIFS(H:H, D:D, ExternalData!$D1448, E:E, ExternalData!$E1448, F:F, ExternalData!$F1448-1, G:G, "&gt;"&amp;ExternalData!$G1448)</f>
        <v>64302</v>
      </c>
      <c r="M1448" s="28">
        <f>ExternalData!$K1448 + SUMIFS(I:I, D:D, ExternalData!$D1448, E:E, ExternalData!$E1448, F:F, ExternalData!$F1448-1, G:G, "&gt;"&amp;ExternalData!$G1448)</f>
        <v>425334</v>
      </c>
    </row>
    <row r="1449" spans="1:13" x14ac:dyDescent="0.25">
      <c r="A1449" s="29" t="s">
        <v>9</v>
      </c>
      <c r="B1449" s="30" t="s">
        <v>24</v>
      </c>
      <c r="C1449" s="30" t="s">
        <v>27</v>
      </c>
      <c r="D1449" s="30" t="s">
        <v>28</v>
      </c>
      <c r="E1449" s="30" t="s">
        <v>15</v>
      </c>
      <c r="F1449" s="30">
        <v>2020</v>
      </c>
      <c r="G1449" s="30">
        <v>9</v>
      </c>
      <c r="H1449" s="30">
        <v>2359</v>
      </c>
      <c r="I1449" s="31">
        <v>15316</v>
      </c>
      <c r="J1449" s="31">
        <f>SUMIFS(H:H, D:D, ExternalData!$D1449, E:E, ExternalData!$E1449, F:F, ExternalData!$F1449, G:G, "&lt;="&amp;ExternalData!$G1449)</f>
        <v>43708</v>
      </c>
      <c r="K1449" s="32">
        <f>SUMIFS(I:I, D:D, ExternalData!$D1449, E:E, ExternalData!$E1449, F:F, ExternalData!$F1449, G:G, "&lt;="&amp;ExternalData!$G1449)</f>
        <v>288092</v>
      </c>
      <c r="L1449" s="31">
        <f>ExternalData!$J1449 + SUMIFS(H:H, D:D, ExternalData!$D1449, E:E, ExternalData!$E1449, F:F, ExternalData!$F1449-1, G:G, "&gt;"&amp;ExternalData!$G1449)</f>
        <v>59710</v>
      </c>
      <c r="M1449" s="33">
        <f>ExternalData!$K1449 + SUMIFS(I:I, D:D, ExternalData!$D1449, E:E, ExternalData!$E1449, F:F, ExternalData!$F1449-1, G:G, "&gt;"&amp;ExternalData!$G1449)</f>
        <v>394471</v>
      </c>
    </row>
    <row r="1450" spans="1:13" x14ac:dyDescent="0.25">
      <c r="A1450" s="24" t="s">
        <v>9</v>
      </c>
      <c r="B1450" s="25" t="s">
        <v>24</v>
      </c>
      <c r="C1450" s="25" t="s">
        <v>27</v>
      </c>
      <c r="D1450" s="25" t="s">
        <v>28</v>
      </c>
      <c r="E1450" s="25" t="s">
        <v>15</v>
      </c>
      <c r="F1450" s="25">
        <v>2020</v>
      </c>
      <c r="G1450" s="25">
        <v>10</v>
      </c>
      <c r="H1450" s="25">
        <v>1393</v>
      </c>
      <c r="I1450" s="26">
        <v>9079</v>
      </c>
      <c r="J1450" s="26">
        <f>SUMIFS(H:H, D:D, ExternalData!$D1450, E:E, ExternalData!$E1450, F:F, ExternalData!$F1450, G:G, "&lt;="&amp;ExternalData!$G1450)</f>
        <v>45101</v>
      </c>
      <c r="K1450" s="27">
        <f>SUMIFS(I:I, D:D, ExternalData!$D1450, E:E, ExternalData!$E1450, F:F, ExternalData!$F1450, G:G, "&lt;="&amp;ExternalData!$G1450)</f>
        <v>297171</v>
      </c>
      <c r="L1450" s="26">
        <f>ExternalData!$J1450 + SUMIFS(H:H, D:D, ExternalData!$D1450, E:E, ExternalData!$E1450, F:F, ExternalData!$F1450-1, G:G, "&gt;"&amp;ExternalData!$G1450)</f>
        <v>54999</v>
      </c>
      <c r="M1450" s="28">
        <f>ExternalData!$K1450 + SUMIFS(I:I, D:D, ExternalData!$D1450, E:E, ExternalData!$E1450, F:F, ExternalData!$F1450-1, G:G, "&gt;"&amp;ExternalData!$G1450)</f>
        <v>362964</v>
      </c>
    </row>
    <row r="1451" spans="1:13" x14ac:dyDescent="0.25">
      <c r="A1451" s="29" t="s">
        <v>9</v>
      </c>
      <c r="B1451" s="30" t="s">
        <v>24</v>
      </c>
      <c r="C1451" s="30" t="s">
        <v>27</v>
      </c>
      <c r="D1451" s="30" t="s">
        <v>28</v>
      </c>
      <c r="E1451" s="30" t="s">
        <v>15</v>
      </c>
      <c r="F1451" s="30">
        <v>2020</v>
      </c>
      <c r="G1451" s="30">
        <v>11</v>
      </c>
      <c r="H1451" s="30">
        <v>546</v>
      </c>
      <c r="I1451" s="31">
        <v>3521</v>
      </c>
      <c r="J1451" s="31">
        <f>SUMIFS(H:H, D:D, ExternalData!$D1451, E:E, ExternalData!$E1451, F:F, ExternalData!$F1451, G:G, "&lt;="&amp;ExternalData!$G1451)</f>
        <v>45647</v>
      </c>
      <c r="K1451" s="32">
        <f>SUMIFS(I:I, D:D, ExternalData!$D1451, E:E, ExternalData!$E1451, F:F, ExternalData!$F1451, G:G, "&lt;="&amp;ExternalData!$G1451)</f>
        <v>300692</v>
      </c>
      <c r="L1451" s="31">
        <f>ExternalData!$J1451 + SUMIFS(H:H, D:D, ExternalData!$D1451, E:E, ExternalData!$E1451, F:F, ExternalData!$F1451-1, G:G, "&gt;"&amp;ExternalData!$G1451)</f>
        <v>51191</v>
      </c>
      <c r="M1451" s="33">
        <f>ExternalData!$K1451 + SUMIFS(I:I, D:D, ExternalData!$D1451, E:E, ExternalData!$E1451, F:F, ExternalData!$F1451-1, G:G, "&gt;"&amp;ExternalData!$G1451)</f>
        <v>337540</v>
      </c>
    </row>
    <row r="1452" spans="1:13" x14ac:dyDescent="0.25">
      <c r="A1452" s="24" t="s">
        <v>9</v>
      </c>
      <c r="B1452" s="25" t="s">
        <v>24</v>
      </c>
      <c r="C1452" s="25" t="s">
        <v>27</v>
      </c>
      <c r="D1452" s="25" t="s">
        <v>28</v>
      </c>
      <c r="E1452" s="25" t="s">
        <v>15</v>
      </c>
      <c r="F1452" s="25">
        <v>2020</v>
      </c>
      <c r="G1452" s="25">
        <v>12</v>
      </c>
      <c r="H1452" s="25">
        <v>490</v>
      </c>
      <c r="I1452" s="26">
        <v>3227</v>
      </c>
      <c r="J1452" s="26">
        <f>SUMIFS(H:H, D:D, ExternalData!$D1452, E:E, ExternalData!$E1452, F:F, ExternalData!$F1452, G:G, "&lt;="&amp;ExternalData!$G1452)</f>
        <v>46137</v>
      </c>
      <c r="K1452" s="27">
        <f>SUMIFS(I:I, D:D, ExternalData!$D1452, E:E, ExternalData!$E1452, F:F, ExternalData!$F1452, G:G, "&lt;="&amp;ExternalData!$G1452)</f>
        <v>303919</v>
      </c>
      <c r="L1452" s="26">
        <f>ExternalData!$J1452 + SUMIFS(H:H, D:D, ExternalData!$D1452, E:E, ExternalData!$E1452, F:F, ExternalData!$F1452-1, G:G, "&gt;"&amp;ExternalData!$G1452)</f>
        <v>46137</v>
      </c>
      <c r="M1452" s="28">
        <f>ExternalData!$K1452 + SUMIFS(I:I, D:D, ExternalData!$D1452, E:E, ExternalData!$E1452, F:F, ExternalData!$F1452-1, G:G, "&gt;"&amp;ExternalData!$G1452)</f>
        <v>303919</v>
      </c>
    </row>
    <row r="1453" spans="1:13" x14ac:dyDescent="0.25">
      <c r="A1453" s="29" t="s">
        <v>9</v>
      </c>
      <c r="B1453" s="30" t="s">
        <v>24</v>
      </c>
      <c r="C1453" s="30" t="s">
        <v>27</v>
      </c>
      <c r="D1453" s="30" t="s">
        <v>28</v>
      </c>
      <c r="E1453" s="30" t="s">
        <v>15</v>
      </c>
      <c r="F1453" s="30">
        <v>2021</v>
      </c>
      <c r="G1453" s="30">
        <v>1</v>
      </c>
      <c r="H1453" s="30">
        <v>609</v>
      </c>
      <c r="I1453" s="31">
        <v>3997</v>
      </c>
      <c r="J1453" s="31">
        <f>SUMIFS(H:H, D:D, ExternalData!$D1453, E:E, ExternalData!$E1453, F:F, ExternalData!$F1453, G:G, "&lt;="&amp;ExternalData!$G1453)</f>
        <v>609</v>
      </c>
      <c r="K1453" s="32">
        <f>SUMIFS(I:I, D:D, ExternalData!$D1453, E:E, ExternalData!$E1453, F:F, ExternalData!$F1453, G:G, "&lt;="&amp;ExternalData!$G1453)</f>
        <v>3997</v>
      </c>
      <c r="L1453" s="31">
        <f>ExternalData!$J1453 + SUMIFS(H:H, D:D, ExternalData!$D1453, E:E, ExternalData!$E1453, F:F, ExternalData!$F1453-1, G:G, "&gt;"&amp;ExternalData!$G1453)</f>
        <v>40845</v>
      </c>
      <c r="M1453" s="33">
        <f>ExternalData!$K1453 + SUMIFS(I:I, D:D, ExternalData!$D1453, E:E, ExternalData!$E1453, F:F, ExternalData!$F1453-1, G:G, "&gt;"&amp;ExternalData!$G1453)</f>
        <v>268639</v>
      </c>
    </row>
    <row r="1454" spans="1:13" x14ac:dyDescent="0.25">
      <c r="A1454" s="24" t="s">
        <v>9</v>
      </c>
      <c r="B1454" s="25" t="s">
        <v>24</v>
      </c>
      <c r="C1454" s="25" t="s">
        <v>27</v>
      </c>
      <c r="D1454" s="25" t="s">
        <v>28</v>
      </c>
      <c r="E1454" s="25" t="s">
        <v>15</v>
      </c>
      <c r="F1454" s="25">
        <v>2021</v>
      </c>
      <c r="G1454" s="25">
        <v>2</v>
      </c>
      <c r="H1454" s="25">
        <v>287</v>
      </c>
      <c r="I1454" s="26">
        <v>1904</v>
      </c>
      <c r="J1454" s="26">
        <f>SUMIFS(H:H, D:D, ExternalData!$D1454, E:E, ExternalData!$E1454, F:F, ExternalData!$F1454, G:G, "&lt;="&amp;ExternalData!$G1454)</f>
        <v>896</v>
      </c>
      <c r="K1454" s="27">
        <f>SUMIFS(I:I, D:D, ExternalData!$D1454, E:E, ExternalData!$E1454, F:F, ExternalData!$F1454, G:G, "&lt;="&amp;ExternalData!$G1454)</f>
        <v>5901</v>
      </c>
      <c r="L1454" s="26">
        <f>ExternalData!$J1454 + SUMIFS(H:H, D:D, ExternalData!$D1454, E:E, ExternalData!$E1454, F:F, ExternalData!$F1454-1, G:G, "&gt;"&amp;ExternalData!$G1454)</f>
        <v>34167</v>
      </c>
      <c r="M1454" s="28">
        <f>ExternalData!$K1454 + SUMIFS(I:I, D:D, ExternalData!$D1454, E:E, ExternalData!$E1454, F:F, ExternalData!$F1454-1, G:G, "&gt;"&amp;ExternalData!$G1454)</f>
        <v>223839</v>
      </c>
    </row>
    <row r="1455" spans="1:13" x14ac:dyDescent="0.25">
      <c r="A1455" s="29" t="s">
        <v>9</v>
      </c>
      <c r="B1455" s="30" t="s">
        <v>24</v>
      </c>
      <c r="C1455" s="30" t="s">
        <v>27</v>
      </c>
      <c r="D1455" s="30" t="s">
        <v>28</v>
      </c>
      <c r="E1455" s="30" t="s">
        <v>15</v>
      </c>
      <c r="F1455" s="30">
        <v>2021</v>
      </c>
      <c r="G1455" s="30">
        <v>3</v>
      </c>
      <c r="H1455" s="30">
        <v>714</v>
      </c>
      <c r="I1455" s="31">
        <v>4641</v>
      </c>
      <c r="J1455" s="31">
        <f>SUMIFS(H:H, D:D, ExternalData!$D1455, E:E, ExternalData!$E1455, F:F, ExternalData!$F1455, G:G, "&lt;="&amp;ExternalData!$G1455)</f>
        <v>1610</v>
      </c>
      <c r="K1455" s="32">
        <f>SUMIFS(I:I, D:D, ExternalData!$D1455, E:E, ExternalData!$E1455, F:F, ExternalData!$F1455, G:G, "&lt;="&amp;ExternalData!$G1455)</f>
        <v>10542</v>
      </c>
      <c r="L1455" s="31">
        <f>ExternalData!$J1455 + SUMIFS(H:H, D:D, ExternalData!$D1455, E:E, ExternalData!$E1455, F:F, ExternalData!$F1455-1, G:G, "&gt;"&amp;ExternalData!$G1455)</f>
        <v>29610</v>
      </c>
      <c r="M1455" s="33">
        <f>ExternalData!$K1455 + SUMIFS(I:I, D:D, ExternalData!$D1455, E:E, ExternalData!$E1455, F:F, ExternalData!$F1455-1, G:G, "&gt;"&amp;ExternalData!$G1455)</f>
        <v>193130</v>
      </c>
    </row>
    <row r="1456" spans="1:13" x14ac:dyDescent="0.25">
      <c r="A1456" s="24" t="s">
        <v>9</v>
      </c>
      <c r="B1456" s="25" t="s">
        <v>24</v>
      </c>
      <c r="C1456" s="25" t="s">
        <v>27</v>
      </c>
      <c r="D1456" s="25" t="s">
        <v>28</v>
      </c>
      <c r="E1456" s="25" t="s">
        <v>15</v>
      </c>
      <c r="F1456" s="25">
        <v>2021</v>
      </c>
      <c r="G1456" s="25">
        <v>4</v>
      </c>
      <c r="H1456" s="25">
        <v>189</v>
      </c>
      <c r="I1456" s="26">
        <v>1225</v>
      </c>
      <c r="J1456" s="26">
        <f>SUMIFS(H:H, D:D, ExternalData!$D1456, E:E, ExternalData!$E1456, F:F, ExternalData!$F1456, G:G, "&lt;="&amp;ExternalData!$G1456)</f>
        <v>1799</v>
      </c>
      <c r="K1456" s="27">
        <f>SUMIFS(I:I, D:D, ExternalData!$D1456, E:E, ExternalData!$E1456, F:F, ExternalData!$F1456, G:G, "&lt;="&amp;ExternalData!$G1456)</f>
        <v>11767</v>
      </c>
      <c r="L1456" s="26">
        <f>ExternalData!$J1456 + SUMIFS(H:H, D:D, ExternalData!$D1456, E:E, ExternalData!$E1456, F:F, ExternalData!$F1456-1, G:G, "&gt;"&amp;ExternalData!$G1456)</f>
        <v>23513</v>
      </c>
      <c r="M1456" s="28">
        <f>ExternalData!$K1456 + SUMIFS(I:I, D:D, ExternalData!$D1456, E:E, ExternalData!$E1456, F:F, ExternalData!$F1456-1, G:G, "&gt;"&amp;ExternalData!$G1456)</f>
        <v>152922</v>
      </c>
    </row>
    <row r="1457" spans="1:13" x14ac:dyDescent="0.25">
      <c r="A1457" s="29" t="s">
        <v>9</v>
      </c>
      <c r="B1457" s="30" t="s">
        <v>24</v>
      </c>
      <c r="C1457" s="30" t="s">
        <v>27</v>
      </c>
      <c r="D1457" s="30" t="s">
        <v>28</v>
      </c>
      <c r="E1457" s="30" t="s">
        <v>15</v>
      </c>
      <c r="F1457" s="30">
        <v>2021</v>
      </c>
      <c r="G1457" s="30">
        <v>5</v>
      </c>
      <c r="H1457" s="30">
        <v>189</v>
      </c>
      <c r="I1457" s="31">
        <v>1239</v>
      </c>
      <c r="J1457" s="31">
        <f>SUMIFS(H:H, D:D, ExternalData!$D1457, E:E, ExternalData!$E1457, F:F, ExternalData!$F1457, G:G, "&lt;="&amp;ExternalData!$G1457)</f>
        <v>1988</v>
      </c>
      <c r="K1457" s="32">
        <f>SUMIFS(I:I, D:D, ExternalData!$D1457, E:E, ExternalData!$E1457, F:F, ExternalData!$F1457, G:G, "&lt;="&amp;ExternalData!$G1457)</f>
        <v>13006</v>
      </c>
      <c r="L1457" s="31">
        <f>ExternalData!$J1457 + SUMIFS(H:H, D:D, ExternalData!$D1457, E:E, ExternalData!$E1457, F:F, ExternalData!$F1457-1, G:G, "&gt;"&amp;ExternalData!$G1457)</f>
        <v>19845</v>
      </c>
      <c r="M1457" s="33">
        <f>ExternalData!$K1457 + SUMIFS(I:I, D:D, ExternalData!$D1457, E:E, ExternalData!$E1457, F:F, ExternalData!$F1457-1, G:G, "&gt;"&amp;ExternalData!$G1457)</f>
        <v>129073</v>
      </c>
    </row>
    <row r="1458" spans="1:13" x14ac:dyDescent="0.25">
      <c r="A1458" s="24" t="s">
        <v>9</v>
      </c>
      <c r="B1458" s="25" t="s">
        <v>24</v>
      </c>
      <c r="C1458" s="25" t="s">
        <v>27</v>
      </c>
      <c r="D1458" s="25" t="s">
        <v>28</v>
      </c>
      <c r="E1458" s="25" t="s">
        <v>15</v>
      </c>
      <c r="F1458" s="25">
        <v>2021</v>
      </c>
      <c r="G1458" s="25">
        <v>6</v>
      </c>
      <c r="H1458" s="25">
        <v>847</v>
      </c>
      <c r="I1458" s="26">
        <v>5523</v>
      </c>
      <c r="J1458" s="26">
        <f>SUMIFS(H:H, D:D, ExternalData!$D1458, E:E, ExternalData!$E1458, F:F, ExternalData!$F1458, G:G, "&lt;="&amp;ExternalData!$G1458)</f>
        <v>2835</v>
      </c>
      <c r="K1458" s="27">
        <f>SUMIFS(I:I, D:D, ExternalData!$D1458, E:E, ExternalData!$E1458, F:F, ExternalData!$F1458, G:G, "&lt;="&amp;ExternalData!$G1458)</f>
        <v>18529</v>
      </c>
      <c r="L1458" s="26">
        <f>ExternalData!$J1458 + SUMIFS(H:H, D:D, ExternalData!$D1458, E:E, ExternalData!$E1458, F:F, ExternalData!$F1458-1, G:G, "&gt;"&amp;ExternalData!$G1458)</f>
        <v>15050</v>
      </c>
      <c r="M1458" s="28">
        <f>ExternalData!$K1458 + SUMIFS(I:I, D:D, ExternalData!$D1458, E:E, ExternalData!$E1458, F:F, ExternalData!$F1458-1, G:G, "&gt;"&amp;ExternalData!$G1458)</f>
        <v>97902</v>
      </c>
    </row>
    <row r="1459" spans="1:13" x14ac:dyDescent="0.25">
      <c r="A1459" s="29" t="s">
        <v>9</v>
      </c>
      <c r="B1459" s="30" t="s">
        <v>24</v>
      </c>
      <c r="C1459" s="30" t="s">
        <v>27</v>
      </c>
      <c r="D1459" s="30" t="s">
        <v>28</v>
      </c>
      <c r="E1459" s="30" t="s">
        <v>15</v>
      </c>
      <c r="F1459" s="30">
        <v>2021</v>
      </c>
      <c r="G1459" s="30">
        <v>7</v>
      </c>
      <c r="H1459" s="30">
        <v>462</v>
      </c>
      <c r="I1459" s="31">
        <v>2975</v>
      </c>
      <c r="J1459" s="31">
        <f>SUMIFS(H:H, D:D, ExternalData!$D1459, E:E, ExternalData!$E1459, F:F, ExternalData!$F1459, G:G, "&lt;="&amp;ExternalData!$G1459)</f>
        <v>3297</v>
      </c>
      <c r="K1459" s="32">
        <f>SUMIFS(I:I, D:D, ExternalData!$D1459, E:E, ExternalData!$E1459, F:F, ExternalData!$F1459, G:G, "&lt;="&amp;ExternalData!$G1459)</f>
        <v>21504</v>
      </c>
      <c r="L1459" s="31">
        <f>ExternalData!$J1459 + SUMIFS(H:H, D:D, ExternalData!$D1459, E:E, ExternalData!$E1459, F:F, ExternalData!$F1459-1, G:G, "&gt;"&amp;ExternalData!$G1459)</f>
        <v>10395</v>
      </c>
      <c r="M1459" s="33">
        <f>ExternalData!$K1459 + SUMIFS(I:I, D:D, ExternalData!$D1459, E:E, ExternalData!$E1459, F:F, ExternalData!$F1459-1, G:G, "&gt;"&amp;ExternalData!$G1459)</f>
        <v>67634</v>
      </c>
    </row>
    <row r="1460" spans="1:13" x14ac:dyDescent="0.25">
      <c r="A1460" s="24" t="s">
        <v>9</v>
      </c>
      <c r="B1460" s="25" t="s">
        <v>24</v>
      </c>
      <c r="C1460" s="25" t="s">
        <v>27</v>
      </c>
      <c r="D1460" s="25" t="s">
        <v>28</v>
      </c>
      <c r="E1460" s="25" t="s">
        <v>15</v>
      </c>
      <c r="F1460" s="25">
        <v>2021</v>
      </c>
      <c r="G1460" s="25">
        <v>8</v>
      </c>
      <c r="H1460" s="25">
        <v>168</v>
      </c>
      <c r="I1460" s="26">
        <v>1085</v>
      </c>
      <c r="J1460" s="26">
        <f>SUMIFS(H:H, D:D, ExternalData!$D1460, E:E, ExternalData!$E1460, F:F, ExternalData!$F1460, G:G, "&lt;="&amp;ExternalData!$G1460)</f>
        <v>3465</v>
      </c>
      <c r="K1460" s="27">
        <f>SUMIFS(I:I, D:D, ExternalData!$D1460, E:E, ExternalData!$E1460, F:F, ExternalData!$F1460, G:G, "&lt;="&amp;ExternalData!$G1460)</f>
        <v>22589</v>
      </c>
      <c r="L1460" s="26">
        <f>ExternalData!$J1460 + SUMIFS(H:H, D:D, ExternalData!$D1460, E:E, ExternalData!$E1460, F:F, ExternalData!$F1460-1, G:G, "&gt;"&amp;ExternalData!$G1460)</f>
        <v>8253</v>
      </c>
      <c r="M1460" s="28">
        <f>ExternalData!$K1460 + SUMIFS(I:I, D:D, ExternalData!$D1460, E:E, ExternalData!$E1460, F:F, ExternalData!$F1460-1, G:G, "&gt;"&amp;ExternalData!$G1460)</f>
        <v>53732</v>
      </c>
    </row>
    <row r="1461" spans="1:13" x14ac:dyDescent="0.25">
      <c r="A1461" s="29" t="s">
        <v>9</v>
      </c>
      <c r="B1461" s="30" t="s">
        <v>24</v>
      </c>
      <c r="C1461" s="30" t="s">
        <v>27</v>
      </c>
      <c r="D1461" s="30" t="s">
        <v>28</v>
      </c>
      <c r="E1461" s="30" t="s">
        <v>15</v>
      </c>
      <c r="F1461" s="30">
        <v>2021</v>
      </c>
      <c r="G1461" s="30">
        <v>9</v>
      </c>
      <c r="H1461" s="30">
        <v>105</v>
      </c>
      <c r="I1461" s="31">
        <v>630</v>
      </c>
      <c r="J1461" s="31">
        <f>SUMIFS(H:H, D:D, ExternalData!$D1461, E:E, ExternalData!$E1461, F:F, ExternalData!$F1461, G:G, "&lt;="&amp;ExternalData!$G1461)</f>
        <v>3570</v>
      </c>
      <c r="K1461" s="32">
        <f>SUMIFS(I:I, D:D, ExternalData!$D1461, E:E, ExternalData!$E1461, F:F, ExternalData!$F1461, G:G, "&lt;="&amp;ExternalData!$G1461)</f>
        <v>23219</v>
      </c>
      <c r="L1461" s="31">
        <f>ExternalData!$J1461 + SUMIFS(H:H, D:D, ExternalData!$D1461, E:E, ExternalData!$E1461, F:F, ExternalData!$F1461-1, G:G, "&gt;"&amp;ExternalData!$G1461)</f>
        <v>5999</v>
      </c>
      <c r="M1461" s="33">
        <f>ExternalData!$K1461 + SUMIFS(I:I, D:D, ExternalData!$D1461, E:E, ExternalData!$E1461, F:F, ExternalData!$F1461-1, G:G, "&gt;"&amp;ExternalData!$G1461)</f>
        <v>39046</v>
      </c>
    </row>
    <row r="1462" spans="1:13" x14ac:dyDescent="0.25">
      <c r="A1462" s="24" t="s">
        <v>9</v>
      </c>
      <c r="B1462" s="25" t="s">
        <v>24</v>
      </c>
      <c r="C1462" s="25" t="s">
        <v>27</v>
      </c>
      <c r="D1462" s="25" t="s">
        <v>28</v>
      </c>
      <c r="E1462" s="25" t="s">
        <v>15</v>
      </c>
      <c r="F1462" s="25">
        <v>2021</v>
      </c>
      <c r="G1462" s="25">
        <v>10</v>
      </c>
      <c r="H1462" s="25">
        <v>224</v>
      </c>
      <c r="I1462" s="26">
        <v>1057</v>
      </c>
      <c r="J1462" s="26">
        <f>SUMIFS(H:H, D:D, ExternalData!$D1462, E:E, ExternalData!$E1462, F:F, ExternalData!$F1462, G:G, "&lt;="&amp;ExternalData!$G1462)</f>
        <v>3794</v>
      </c>
      <c r="K1462" s="27">
        <f>SUMIFS(I:I, D:D, ExternalData!$D1462, E:E, ExternalData!$E1462, F:F, ExternalData!$F1462, G:G, "&lt;="&amp;ExternalData!$G1462)</f>
        <v>24276</v>
      </c>
      <c r="L1462" s="26">
        <f>ExternalData!$J1462 + SUMIFS(H:H, D:D, ExternalData!$D1462, E:E, ExternalData!$E1462, F:F, ExternalData!$F1462-1, G:G, "&gt;"&amp;ExternalData!$G1462)</f>
        <v>4830</v>
      </c>
      <c r="M1462" s="28">
        <f>ExternalData!$K1462 + SUMIFS(I:I, D:D, ExternalData!$D1462, E:E, ExternalData!$E1462, F:F, ExternalData!$F1462-1, G:G, "&gt;"&amp;ExternalData!$G1462)</f>
        <v>31024</v>
      </c>
    </row>
    <row r="1463" spans="1:13" x14ac:dyDescent="0.25">
      <c r="A1463" s="29" t="s">
        <v>9</v>
      </c>
      <c r="B1463" s="30" t="s">
        <v>24</v>
      </c>
      <c r="C1463" s="30" t="s">
        <v>27</v>
      </c>
      <c r="D1463" s="30" t="s">
        <v>28</v>
      </c>
      <c r="E1463" s="30" t="s">
        <v>15</v>
      </c>
      <c r="F1463" s="30">
        <v>2021</v>
      </c>
      <c r="G1463" s="30">
        <v>11</v>
      </c>
      <c r="H1463" s="30">
        <v>273</v>
      </c>
      <c r="I1463" s="31">
        <v>1344</v>
      </c>
      <c r="J1463" s="31">
        <f>SUMIFS(H:H, D:D, ExternalData!$D1463, E:E, ExternalData!$E1463, F:F, ExternalData!$F1463, G:G, "&lt;="&amp;ExternalData!$G1463)</f>
        <v>4067</v>
      </c>
      <c r="K1463" s="32">
        <f>SUMIFS(I:I, D:D, ExternalData!$D1463, E:E, ExternalData!$E1463, F:F, ExternalData!$F1463, G:G, "&lt;="&amp;ExternalData!$G1463)</f>
        <v>25620</v>
      </c>
      <c r="L1463" s="31">
        <f>ExternalData!$J1463 + SUMIFS(H:H, D:D, ExternalData!$D1463, E:E, ExternalData!$E1463, F:F, ExternalData!$F1463-1, G:G, "&gt;"&amp;ExternalData!$G1463)</f>
        <v>4557</v>
      </c>
      <c r="M1463" s="33">
        <f>ExternalData!$K1463 + SUMIFS(I:I, D:D, ExternalData!$D1463, E:E, ExternalData!$E1463, F:F, ExternalData!$F1463-1, G:G, "&gt;"&amp;ExternalData!$G1463)</f>
        <v>28847</v>
      </c>
    </row>
    <row r="1464" spans="1:13" x14ac:dyDescent="0.25">
      <c r="A1464" s="24" t="s">
        <v>9</v>
      </c>
      <c r="B1464" s="25" t="s">
        <v>24</v>
      </c>
      <c r="C1464" s="25" t="s">
        <v>27</v>
      </c>
      <c r="D1464" s="25" t="s">
        <v>28</v>
      </c>
      <c r="E1464" s="25" t="s">
        <v>15</v>
      </c>
      <c r="F1464" s="25">
        <v>2021</v>
      </c>
      <c r="G1464" s="25">
        <v>12</v>
      </c>
      <c r="H1464" s="25">
        <v>308</v>
      </c>
      <c r="I1464" s="26">
        <v>1463</v>
      </c>
      <c r="J1464" s="26">
        <f>SUMIFS(H:H, D:D, ExternalData!$D1464, E:E, ExternalData!$E1464, F:F, ExternalData!$F1464, G:G, "&lt;="&amp;ExternalData!$G1464)</f>
        <v>4375</v>
      </c>
      <c r="K1464" s="27">
        <f>SUMIFS(I:I, D:D, ExternalData!$D1464, E:E, ExternalData!$E1464, F:F, ExternalData!$F1464, G:G, "&lt;="&amp;ExternalData!$G1464)</f>
        <v>27083</v>
      </c>
      <c r="L1464" s="26">
        <f>ExternalData!$J1464 + SUMIFS(H:H, D:D, ExternalData!$D1464, E:E, ExternalData!$E1464, F:F, ExternalData!$F1464-1, G:G, "&gt;"&amp;ExternalData!$G1464)</f>
        <v>4375</v>
      </c>
      <c r="M1464" s="28">
        <f>ExternalData!$K1464 + SUMIFS(I:I, D:D, ExternalData!$D1464, E:E, ExternalData!$E1464, F:F, ExternalData!$F1464-1, G:G, "&gt;"&amp;ExternalData!$G1464)</f>
        <v>27083</v>
      </c>
    </row>
    <row r="1465" spans="1:13" x14ac:dyDescent="0.25">
      <c r="A1465" s="29" t="s">
        <v>9</v>
      </c>
      <c r="B1465" s="30" t="s">
        <v>24</v>
      </c>
      <c r="C1465" s="30" t="s">
        <v>27</v>
      </c>
      <c r="D1465" s="30" t="s">
        <v>28</v>
      </c>
      <c r="E1465" s="30" t="s">
        <v>15</v>
      </c>
      <c r="F1465" s="30">
        <v>2022</v>
      </c>
      <c r="G1465" s="30">
        <v>1</v>
      </c>
      <c r="H1465" s="30">
        <v>35</v>
      </c>
      <c r="I1465" s="31">
        <v>168</v>
      </c>
      <c r="J1465" s="31">
        <f>SUMIFS(H:H, D:D, ExternalData!$D1465, E:E, ExternalData!$E1465, F:F, ExternalData!$F1465, G:G, "&lt;="&amp;ExternalData!$G1465)</f>
        <v>35</v>
      </c>
      <c r="K1465" s="32">
        <f>SUMIFS(I:I, D:D, ExternalData!$D1465, E:E, ExternalData!$E1465, F:F, ExternalData!$F1465, G:G, "&lt;="&amp;ExternalData!$G1465)</f>
        <v>168</v>
      </c>
      <c r="L1465" s="31">
        <f>ExternalData!$J1465 + SUMIFS(H:H, D:D, ExternalData!$D1465, E:E, ExternalData!$E1465, F:F, ExternalData!$F1465-1, G:G, "&gt;"&amp;ExternalData!$G1465)</f>
        <v>3801</v>
      </c>
      <c r="M1465" s="33">
        <f>ExternalData!$K1465 + SUMIFS(I:I, D:D, ExternalData!$D1465, E:E, ExternalData!$E1465, F:F, ExternalData!$F1465-1, G:G, "&gt;"&amp;ExternalData!$G1465)</f>
        <v>23254</v>
      </c>
    </row>
    <row r="1466" spans="1:13" x14ac:dyDescent="0.25">
      <c r="A1466" s="24" t="s">
        <v>9</v>
      </c>
      <c r="B1466" s="25" t="s">
        <v>24</v>
      </c>
      <c r="C1466" s="25" t="s">
        <v>27</v>
      </c>
      <c r="D1466" s="25" t="s">
        <v>28</v>
      </c>
      <c r="E1466" s="25" t="s">
        <v>15</v>
      </c>
      <c r="F1466" s="25">
        <v>2022</v>
      </c>
      <c r="G1466" s="25">
        <v>2</v>
      </c>
      <c r="H1466" s="25">
        <v>252</v>
      </c>
      <c r="I1466" s="26">
        <v>1274</v>
      </c>
      <c r="J1466" s="26">
        <f>SUMIFS(H:H, D:D, ExternalData!$D1466, E:E, ExternalData!$E1466, F:F, ExternalData!$F1466, G:G, "&lt;="&amp;ExternalData!$G1466)</f>
        <v>287</v>
      </c>
      <c r="K1466" s="27">
        <f>SUMIFS(I:I, D:D, ExternalData!$D1466, E:E, ExternalData!$E1466, F:F, ExternalData!$F1466, G:G, "&lt;="&amp;ExternalData!$G1466)</f>
        <v>1442</v>
      </c>
      <c r="L1466" s="26">
        <f>ExternalData!$J1466 + SUMIFS(H:H, D:D, ExternalData!$D1466, E:E, ExternalData!$E1466, F:F, ExternalData!$F1466-1, G:G, "&gt;"&amp;ExternalData!$G1466)</f>
        <v>3766</v>
      </c>
      <c r="M1466" s="28">
        <f>ExternalData!$K1466 + SUMIFS(I:I, D:D, ExternalData!$D1466, E:E, ExternalData!$E1466, F:F, ExternalData!$F1466-1, G:G, "&gt;"&amp;ExternalData!$G1466)</f>
        <v>22624</v>
      </c>
    </row>
    <row r="1467" spans="1:13" x14ac:dyDescent="0.25">
      <c r="A1467" s="29" t="s">
        <v>9</v>
      </c>
      <c r="B1467" s="30" t="s">
        <v>24</v>
      </c>
      <c r="C1467" s="30" t="s">
        <v>27</v>
      </c>
      <c r="D1467" s="30" t="s">
        <v>28</v>
      </c>
      <c r="E1467" s="30" t="s">
        <v>15</v>
      </c>
      <c r="F1467" s="30">
        <v>2022</v>
      </c>
      <c r="G1467" s="30">
        <v>3</v>
      </c>
      <c r="H1467" s="30">
        <v>1715</v>
      </c>
      <c r="I1467" s="31">
        <v>8687</v>
      </c>
      <c r="J1467" s="31">
        <f>SUMIFS(H:H, D:D, ExternalData!$D1467, E:E, ExternalData!$E1467, F:F, ExternalData!$F1467, G:G, "&lt;="&amp;ExternalData!$G1467)</f>
        <v>2002</v>
      </c>
      <c r="K1467" s="32">
        <f>SUMIFS(I:I, D:D, ExternalData!$D1467, E:E, ExternalData!$E1467, F:F, ExternalData!$F1467, G:G, "&lt;="&amp;ExternalData!$G1467)</f>
        <v>10129</v>
      </c>
      <c r="L1467" s="31">
        <f>ExternalData!$J1467 + SUMIFS(H:H, D:D, ExternalData!$D1467, E:E, ExternalData!$E1467, F:F, ExternalData!$F1467-1, G:G, "&gt;"&amp;ExternalData!$G1467)</f>
        <v>4767</v>
      </c>
      <c r="M1467" s="33">
        <f>ExternalData!$K1467 + SUMIFS(I:I, D:D, ExternalData!$D1467, E:E, ExternalData!$E1467, F:F, ExternalData!$F1467-1, G:G, "&gt;"&amp;ExternalData!$G1467)</f>
        <v>26670</v>
      </c>
    </row>
    <row r="1468" spans="1:13" x14ac:dyDescent="0.25">
      <c r="A1468" s="24" t="s">
        <v>9</v>
      </c>
      <c r="B1468" s="25" t="s">
        <v>24</v>
      </c>
      <c r="C1468" s="25" t="s">
        <v>27</v>
      </c>
      <c r="D1468" s="25" t="s">
        <v>28</v>
      </c>
      <c r="E1468" s="25" t="s">
        <v>15</v>
      </c>
      <c r="F1468" s="25">
        <v>2022</v>
      </c>
      <c r="G1468" s="25">
        <v>4</v>
      </c>
      <c r="H1468" s="25">
        <v>2569</v>
      </c>
      <c r="I1468" s="26">
        <v>12901</v>
      </c>
      <c r="J1468" s="26">
        <f>SUMIFS(H:H, D:D, ExternalData!$D1468, E:E, ExternalData!$E1468, F:F, ExternalData!$F1468, G:G, "&lt;="&amp;ExternalData!$G1468)</f>
        <v>4571</v>
      </c>
      <c r="K1468" s="27">
        <f>SUMIFS(I:I, D:D, ExternalData!$D1468, E:E, ExternalData!$E1468, F:F, ExternalData!$F1468, G:G, "&lt;="&amp;ExternalData!$G1468)</f>
        <v>23030</v>
      </c>
      <c r="L1468" s="26">
        <f>ExternalData!$J1468 + SUMIFS(H:H, D:D, ExternalData!$D1468, E:E, ExternalData!$E1468, F:F, ExternalData!$F1468-1, G:G, "&gt;"&amp;ExternalData!$G1468)</f>
        <v>7147</v>
      </c>
      <c r="M1468" s="28">
        <f>ExternalData!$K1468 + SUMIFS(I:I, D:D, ExternalData!$D1468, E:E, ExternalData!$E1468, F:F, ExternalData!$F1468-1, G:G, "&gt;"&amp;ExternalData!$G1468)</f>
        <v>38346</v>
      </c>
    </row>
    <row r="1469" spans="1:13" x14ac:dyDescent="0.25">
      <c r="A1469" s="29" t="s">
        <v>9</v>
      </c>
      <c r="B1469" s="30" t="s">
        <v>24</v>
      </c>
      <c r="C1469" s="30" t="s">
        <v>27</v>
      </c>
      <c r="D1469" s="30" t="s">
        <v>28</v>
      </c>
      <c r="E1469" s="30" t="s">
        <v>15</v>
      </c>
      <c r="F1469" s="30">
        <v>2022</v>
      </c>
      <c r="G1469" s="30">
        <v>5</v>
      </c>
      <c r="H1469" s="30">
        <v>2226</v>
      </c>
      <c r="I1469" s="31">
        <v>11249</v>
      </c>
      <c r="J1469" s="31">
        <f>SUMIFS(H:H, D:D, ExternalData!$D1469, E:E, ExternalData!$E1469, F:F, ExternalData!$F1469, G:G, "&lt;="&amp;ExternalData!$G1469)</f>
        <v>6797</v>
      </c>
      <c r="K1469" s="32">
        <f>SUMIFS(I:I, D:D, ExternalData!$D1469, E:E, ExternalData!$E1469, F:F, ExternalData!$F1469, G:G, "&lt;="&amp;ExternalData!$G1469)</f>
        <v>34279</v>
      </c>
      <c r="L1469" s="31">
        <f>ExternalData!$J1469 + SUMIFS(H:H, D:D, ExternalData!$D1469, E:E, ExternalData!$E1469, F:F, ExternalData!$F1469-1, G:G, "&gt;"&amp;ExternalData!$G1469)</f>
        <v>9184</v>
      </c>
      <c r="M1469" s="33">
        <f>ExternalData!$K1469 + SUMIFS(I:I, D:D, ExternalData!$D1469, E:E, ExternalData!$E1469, F:F, ExternalData!$F1469-1, G:G, "&gt;"&amp;ExternalData!$G1469)</f>
        <v>48356</v>
      </c>
    </row>
    <row r="1470" spans="1:13" x14ac:dyDescent="0.25">
      <c r="A1470" s="24" t="s">
        <v>9</v>
      </c>
      <c r="B1470" s="25" t="s">
        <v>24</v>
      </c>
      <c r="C1470" s="25" t="s">
        <v>27</v>
      </c>
      <c r="D1470" s="25" t="s">
        <v>28</v>
      </c>
      <c r="E1470" s="25" t="s">
        <v>15</v>
      </c>
      <c r="F1470" s="25">
        <v>2022</v>
      </c>
      <c r="G1470" s="25">
        <v>6</v>
      </c>
      <c r="H1470" s="25">
        <v>3045</v>
      </c>
      <c r="I1470" s="26">
        <v>15330</v>
      </c>
      <c r="J1470" s="26">
        <f>SUMIFS(H:H, D:D, ExternalData!$D1470, E:E, ExternalData!$E1470, F:F, ExternalData!$F1470, G:G, "&lt;="&amp;ExternalData!$G1470)</f>
        <v>9842</v>
      </c>
      <c r="K1470" s="27">
        <f>SUMIFS(I:I, D:D, ExternalData!$D1470, E:E, ExternalData!$E1470, F:F, ExternalData!$F1470, G:G, "&lt;="&amp;ExternalData!$G1470)</f>
        <v>49609</v>
      </c>
      <c r="L1470" s="26">
        <f>ExternalData!$J1470 + SUMIFS(H:H, D:D, ExternalData!$D1470, E:E, ExternalData!$E1470, F:F, ExternalData!$F1470-1, G:G, "&gt;"&amp;ExternalData!$G1470)</f>
        <v>11382</v>
      </c>
      <c r="M1470" s="28">
        <f>ExternalData!$K1470 + SUMIFS(I:I, D:D, ExternalData!$D1470, E:E, ExternalData!$E1470, F:F, ExternalData!$F1470-1, G:G, "&gt;"&amp;ExternalData!$G1470)</f>
        <v>58163</v>
      </c>
    </row>
    <row r="1471" spans="1:13" x14ac:dyDescent="0.25">
      <c r="A1471" s="29" t="s">
        <v>9</v>
      </c>
      <c r="B1471" s="30" t="s">
        <v>24</v>
      </c>
      <c r="C1471" s="30" t="s">
        <v>27</v>
      </c>
      <c r="D1471" s="30" t="s">
        <v>28</v>
      </c>
      <c r="E1471" s="30" t="s">
        <v>15</v>
      </c>
      <c r="F1471" s="30">
        <v>2022</v>
      </c>
      <c r="G1471" s="30">
        <v>7</v>
      </c>
      <c r="H1471" s="30">
        <v>4263</v>
      </c>
      <c r="I1471" s="31">
        <v>21469</v>
      </c>
      <c r="J1471" s="31">
        <f>SUMIFS(H:H, D:D, ExternalData!$D1471, E:E, ExternalData!$E1471, F:F, ExternalData!$F1471, G:G, "&lt;="&amp;ExternalData!$G1471)</f>
        <v>14105</v>
      </c>
      <c r="K1471" s="32">
        <f>SUMIFS(I:I, D:D, ExternalData!$D1471, E:E, ExternalData!$E1471, F:F, ExternalData!$F1471, G:G, "&lt;="&amp;ExternalData!$G1471)</f>
        <v>71078</v>
      </c>
      <c r="L1471" s="31">
        <f>ExternalData!$J1471 + SUMIFS(H:H, D:D, ExternalData!$D1471, E:E, ExternalData!$E1471, F:F, ExternalData!$F1471-1, G:G, "&gt;"&amp;ExternalData!$G1471)</f>
        <v>15183</v>
      </c>
      <c r="M1471" s="33">
        <f>ExternalData!$K1471 + SUMIFS(I:I, D:D, ExternalData!$D1471, E:E, ExternalData!$E1471, F:F, ExternalData!$F1471-1, G:G, "&gt;"&amp;ExternalData!$G1471)</f>
        <v>76657</v>
      </c>
    </row>
    <row r="1472" spans="1:13" x14ac:dyDescent="0.25">
      <c r="A1472" s="24" t="s">
        <v>9</v>
      </c>
      <c r="B1472" s="25" t="s">
        <v>24</v>
      </c>
      <c r="C1472" s="25" t="s">
        <v>27</v>
      </c>
      <c r="D1472" s="25" t="s">
        <v>28</v>
      </c>
      <c r="E1472" s="25" t="s">
        <v>15</v>
      </c>
      <c r="F1472" s="25">
        <v>2022</v>
      </c>
      <c r="G1472" s="25">
        <v>8</v>
      </c>
      <c r="H1472" s="25">
        <v>4368</v>
      </c>
      <c r="I1472" s="26">
        <v>22029</v>
      </c>
      <c r="J1472" s="26">
        <f>SUMIFS(H:H, D:D, ExternalData!$D1472, E:E, ExternalData!$E1472, F:F, ExternalData!$F1472, G:G, "&lt;="&amp;ExternalData!$G1472)</f>
        <v>18473</v>
      </c>
      <c r="K1472" s="27">
        <f>SUMIFS(I:I, D:D, ExternalData!$D1472, E:E, ExternalData!$E1472, F:F, ExternalData!$F1472, G:G, "&lt;="&amp;ExternalData!$G1472)</f>
        <v>93107</v>
      </c>
      <c r="L1472" s="26">
        <f>ExternalData!$J1472 + SUMIFS(H:H, D:D, ExternalData!$D1472, E:E, ExternalData!$E1472, F:F, ExternalData!$F1472-1, G:G, "&gt;"&amp;ExternalData!$G1472)</f>
        <v>19383</v>
      </c>
      <c r="M1472" s="28">
        <f>ExternalData!$K1472 + SUMIFS(I:I, D:D, ExternalData!$D1472, E:E, ExternalData!$E1472, F:F, ExternalData!$F1472-1, G:G, "&gt;"&amp;ExternalData!$G1472)</f>
        <v>97601</v>
      </c>
    </row>
    <row r="1473" spans="1:13" x14ac:dyDescent="0.25">
      <c r="A1473" s="29" t="s">
        <v>9</v>
      </c>
      <c r="B1473" s="30" t="s">
        <v>24</v>
      </c>
      <c r="C1473" s="30" t="s">
        <v>27</v>
      </c>
      <c r="D1473" s="30" t="s">
        <v>28</v>
      </c>
      <c r="E1473" s="30" t="s">
        <v>15</v>
      </c>
      <c r="F1473" s="30">
        <v>2022</v>
      </c>
      <c r="G1473" s="30">
        <v>9</v>
      </c>
      <c r="H1473" s="30">
        <v>4795</v>
      </c>
      <c r="I1473" s="31">
        <v>24150</v>
      </c>
      <c r="J1473" s="31">
        <f>SUMIFS(H:H, D:D, ExternalData!$D1473, E:E, ExternalData!$E1473, F:F, ExternalData!$F1473, G:G, "&lt;="&amp;ExternalData!$G1473)</f>
        <v>23268</v>
      </c>
      <c r="K1473" s="32">
        <f>SUMIFS(I:I, D:D, ExternalData!$D1473, E:E, ExternalData!$E1473, F:F, ExternalData!$F1473, G:G, "&lt;="&amp;ExternalData!$G1473)</f>
        <v>117257</v>
      </c>
      <c r="L1473" s="31">
        <f>ExternalData!$J1473 + SUMIFS(H:H, D:D, ExternalData!$D1473, E:E, ExternalData!$E1473, F:F, ExternalData!$F1473-1, G:G, "&gt;"&amp;ExternalData!$G1473)</f>
        <v>24073</v>
      </c>
      <c r="M1473" s="33">
        <f>ExternalData!$K1473 + SUMIFS(I:I, D:D, ExternalData!$D1473, E:E, ExternalData!$E1473, F:F, ExternalData!$F1473-1, G:G, "&gt;"&amp;ExternalData!$G1473)</f>
        <v>121121</v>
      </c>
    </row>
    <row r="1474" spans="1:13" x14ac:dyDescent="0.25">
      <c r="A1474" s="24" t="s">
        <v>9</v>
      </c>
      <c r="B1474" s="25" t="s">
        <v>24</v>
      </c>
      <c r="C1474" s="25" t="s">
        <v>27</v>
      </c>
      <c r="D1474" s="25" t="s">
        <v>28</v>
      </c>
      <c r="E1474" s="25" t="s">
        <v>15</v>
      </c>
      <c r="F1474" s="25">
        <v>2022</v>
      </c>
      <c r="G1474" s="25">
        <v>10</v>
      </c>
      <c r="H1474" s="25">
        <v>2870</v>
      </c>
      <c r="I1474" s="26">
        <v>14518</v>
      </c>
      <c r="J1474" s="26">
        <f>SUMIFS(H:H, D:D, ExternalData!$D1474, E:E, ExternalData!$E1474, F:F, ExternalData!$F1474, G:G, "&lt;="&amp;ExternalData!$G1474)</f>
        <v>26138</v>
      </c>
      <c r="K1474" s="27">
        <f>SUMIFS(I:I, D:D, ExternalData!$D1474, E:E, ExternalData!$E1474, F:F, ExternalData!$F1474, G:G, "&lt;="&amp;ExternalData!$G1474)</f>
        <v>131775</v>
      </c>
      <c r="L1474" s="26">
        <f>ExternalData!$J1474 + SUMIFS(H:H, D:D, ExternalData!$D1474, E:E, ExternalData!$E1474, F:F, ExternalData!$F1474-1, G:G, "&gt;"&amp;ExternalData!$G1474)</f>
        <v>26719</v>
      </c>
      <c r="M1474" s="28">
        <f>ExternalData!$K1474 + SUMIFS(I:I, D:D, ExternalData!$D1474, E:E, ExternalData!$E1474, F:F, ExternalData!$F1474-1, G:G, "&gt;"&amp;ExternalData!$G1474)</f>
        <v>134582</v>
      </c>
    </row>
    <row r="1475" spans="1:13" x14ac:dyDescent="0.25">
      <c r="A1475" s="29" t="s">
        <v>9</v>
      </c>
      <c r="B1475" s="30" t="s">
        <v>24</v>
      </c>
      <c r="C1475" s="30" t="s">
        <v>27</v>
      </c>
      <c r="D1475" s="30" t="s">
        <v>28</v>
      </c>
      <c r="E1475" s="30" t="s">
        <v>15</v>
      </c>
      <c r="F1475" s="30">
        <v>2022</v>
      </c>
      <c r="G1475" s="30">
        <v>11</v>
      </c>
      <c r="H1475" s="30">
        <v>1204</v>
      </c>
      <c r="I1475" s="31">
        <v>6104</v>
      </c>
      <c r="J1475" s="31">
        <f>SUMIFS(H:H, D:D, ExternalData!$D1475, E:E, ExternalData!$E1475, F:F, ExternalData!$F1475, G:G, "&lt;="&amp;ExternalData!$G1475)</f>
        <v>27342</v>
      </c>
      <c r="K1475" s="32">
        <f>SUMIFS(I:I, D:D, ExternalData!$D1475, E:E, ExternalData!$E1475, F:F, ExternalData!$F1475, G:G, "&lt;="&amp;ExternalData!$G1475)</f>
        <v>137879</v>
      </c>
      <c r="L1475" s="31">
        <f>ExternalData!$J1475 + SUMIFS(H:H, D:D, ExternalData!$D1475, E:E, ExternalData!$E1475, F:F, ExternalData!$F1475-1, G:G, "&gt;"&amp;ExternalData!$G1475)</f>
        <v>27650</v>
      </c>
      <c r="M1475" s="33">
        <f>ExternalData!$K1475 + SUMIFS(I:I, D:D, ExternalData!$D1475, E:E, ExternalData!$E1475, F:F, ExternalData!$F1475-1, G:G, "&gt;"&amp;ExternalData!$G1475)</f>
        <v>139342</v>
      </c>
    </row>
    <row r="1476" spans="1:13" x14ac:dyDescent="0.25">
      <c r="A1476" s="24" t="s">
        <v>9</v>
      </c>
      <c r="B1476" s="25" t="s">
        <v>24</v>
      </c>
      <c r="C1476" s="25" t="s">
        <v>27</v>
      </c>
      <c r="D1476" s="25" t="s">
        <v>28</v>
      </c>
      <c r="E1476" s="25" t="s">
        <v>15</v>
      </c>
      <c r="F1476" s="25">
        <v>2022</v>
      </c>
      <c r="G1476" s="25">
        <v>12</v>
      </c>
      <c r="H1476" s="25">
        <v>1036</v>
      </c>
      <c r="I1476" s="26">
        <v>5236</v>
      </c>
      <c r="J1476" s="26">
        <f>SUMIFS(H:H, D:D, ExternalData!$D1476, E:E, ExternalData!$E1476, F:F, ExternalData!$F1476, G:G, "&lt;="&amp;ExternalData!$G1476)</f>
        <v>28378</v>
      </c>
      <c r="K1476" s="27">
        <f>SUMIFS(I:I, D:D, ExternalData!$D1476, E:E, ExternalData!$E1476, F:F, ExternalData!$F1476, G:G, "&lt;="&amp;ExternalData!$G1476)</f>
        <v>143115</v>
      </c>
      <c r="L1476" s="26">
        <f>ExternalData!$J1476 + SUMIFS(H:H, D:D, ExternalData!$D1476, E:E, ExternalData!$E1476, F:F, ExternalData!$F1476-1, G:G, "&gt;"&amp;ExternalData!$G1476)</f>
        <v>28378</v>
      </c>
      <c r="M1476" s="28">
        <f>ExternalData!$K1476 + SUMIFS(I:I, D:D, ExternalData!$D1476, E:E, ExternalData!$E1476, F:F, ExternalData!$F1476-1, G:G, "&gt;"&amp;ExternalData!$G1476)</f>
        <v>143115</v>
      </c>
    </row>
    <row r="1477" spans="1:13" x14ac:dyDescent="0.25">
      <c r="A1477" s="29" t="s">
        <v>9</v>
      </c>
      <c r="B1477" s="30" t="s">
        <v>24</v>
      </c>
      <c r="C1477" s="30" t="s">
        <v>27</v>
      </c>
      <c r="D1477" s="30" t="s">
        <v>28</v>
      </c>
      <c r="E1477" s="30" t="s">
        <v>15</v>
      </c>
      <c r="F1477" s="30">
        <v>2023</v>
      </c>
      <c r="G1477" s="30">
        <v>1</v>
      </c>
      <c r="H1477" s="30">
        <v>1260</v>
      </c>
      <c r="I1477" s="31">
        <v>6321</v>
      </c>
      <c r="J1477" s="31">
        <f>SUMIFS(H:H, D:D, ExternalData!$D1477, E:E, ExternalData!$E1477, F:F, ExternalData!$F1477, G:G, "&lt;="&amp;ExternalData!$G1477)</f>
        <v>1260</v>
      </c>
      <c r="K1477" s="32">
        <f>SUMIFS(I:I, D:D, ExternalData!$D1477, E:E, ExternalData!$E1477, F:F, ExternalData!$F1477, G:G, "&lt;="&amp;ExternalData!$G1477)</f>
        <v>6321</v>
      </c>
      <c r="L1477" s="31">
        <f>ExternalData!$J1477 + SUMIFS(H:H, D:D, ExternalData!$D1477, E:E, ExternalData!$E1477, F:F, ExternalData!$F1477-1, G:G, "&gt;"&amp;ExternalData!$G1477)</f>
        <v>29603</v>
      </c>
      <c r="M1477" s="33">
        <f>ExternalData!$K1477 + SUMIFS(I:I, D:D, ExternalData!$D1477, E:E, ExternalData!$E1477, F:F, ExternalData!$F1477-1, G:G, "&gt;"&amp;ExternalData!$G1477)</f>
        <v>149268</v>
      </c>
    </row>
    <row r="1478" spans="1:13" x14ac:dyDescent="0.25">
      <c r="A1478" s="24" t="s">
        <v>9</v>
      </c>
      <c r="B1478" s="25" t="s">
        <v>24</v>
      </c>
      <c r="C1478" s="25" t="s">
        <v>27</v>
      </c>
      <c r="D1478" s="25" t="s">
        <v>28</v>
      </c>
      <c r="E1478" s="25" t="s">
        <v>15</v>
      </c>
      <c r="F1478" s="25">
        <v>2023</v>
      </c>
      <c r="G1478" s="25">
        <v>2</v>
      </c>
      <c r="H1478" s="25">
        <v>3892</v>
      </c>
      <c r="I1478" s="26">
        <v>19614</v>
      </c>
      <c r="J1478" s="26">
        <f>SUMIFS(H:H, D:D, ExternalData!$D1478, E:E, ExternalData!$E1478, F:F, ExternalData!$F1478, G:G, "&lt;="&amp;ExternalData!$G1478)</f>
        <v>5152</v>
      </c>
      <c r="K1478" s="27">
        <f>SUMIFS(I:I, D:D, ExternalData!$D1478, E:E, ExternalData!$E1478, F:F, ExternalData!$F1478, G:G, "&lt;="&amp;ExternalData!$G1478)</f>
        <v>25935</v>
      </c>
      <c r="L1478" s="26">
        <f>ExternalData!$J1478 + SUMIFS(H:H, D:D, ExternalData!$D1478, E:E, ExternalData!$E1478, F:F, ExternalData!$F1478-1, G:G, "&gt;"&amp;ExternalData!$G1478)</f>
        <v>33243</v>
      </c>
      <c r="M1478" s="28">
        <f>ExternalData!$K1478 + SUMIFS(I:I, D:D, ExternalData!$D1478, E:E, ExternalData!$E1478, F:F, ExternalData!$F1478-1, G:G, "&gt;"&amp;ExternalData!$G1478)</f>
        <v>167608</v>
      </c>
    </row>
    <row r="1479" spans="1:13" x14ac:dyDescent="0.25">
      <c r="A1479" s="29" t="s">
        <v>9</v>
      </c>
      <c r="B1479" s="30" t="s">
        <v>24</v>
      </c>
      <c r="C1479" s="30" t="s">
        <v>27</v>
      </c>
      <c r="D1479" s="30" t="s">
        <v>28</v>
      </c>
      <c r="E1479" s="30" t="s">
        <v>15</v>
      </c>
      <c r="F1479" s="30">
        <v>2023</v>
      </c>
      <c r="G1479" s="30">
        <v>3</v>
      </c>
      <c r="H1479" s="30">
        <v>8092</v>
      </c>
      <c r="I1479" s="31">
        <v>40789</v>
      </c>
      <c r="J1479" s="31">
        <f>SUMIFS(H:H, D:D, ExternalData!$D1479, E:E, ExternalData!$E1479, F:F, ExternalData!$F1479, G:G, "&lt;="&amp;ExternalData!$G1479)</f>
        <v>13244</v>
      </c>
      <c r="K1479" s="32">
        <f>SUMIFS(I:I, D:D, ExternalData!$D1479, E:E, ExternalData!$E1479, F:F, ExternalData!$F1479, G:G, "&lt;="&amp;ExternalData!$G1479)</f>
        <v>66724</v>
      </c>
      <c r="L1479" s="31">
        <f>ExternalData!$J1479 + SUMIFS(H:H, D:D, ExternalData!$D1479, E:E, ExternalData!$E1479, F:F, ExternalData!$F1479-1, G:G, "&gt;"&amp;ExternalData!$G1479)</f>
        <v>39620</v>
      </c>
      <c r="M1479" s="33">
        <f>ExternalData!$K1479 + SUMIFS(I:I, D:D, ExternalData!$D1479, E:E, ExternalData!$E1479, F:F, ExternalData!$F1479-1, G:G, "&gt;"&amp;ExternalData!$G1479)</f>
        <v>199710</v>
      </c>
    </row>
    <row r="1480" spans="1:13" x14ac:dyDescent="0.25">
      <c r="A1480" s="24" t="s">
        <v>9</v>
      </c>
      <c r="B1480" s="25" t="s">
        <v>24</v>
      </c>
      <c r="C1480" s="25" t="s">
        <v>29</v>
      </c>
      <c r="D1480" s="25" t="s">
        <v>30</v>
      </c>
      <c r="E1480" s="25" t="s">
        <v>13</v>
      </c>
      <c r="F1480" s="25">
        <v>2018</v>
      </c>
      <c r="G1480" s="25">
        <v>1</v>
      </c>
      <c r="H1480" s="25">
        <v>129269</v>
      </c>
      <c r="I1480" s="26">
        <v>680687</v>
      </c>
      <c r="J1480" s="26">
        <f>SUMIFS(H:H, D:D, ExternalData!$D1480, E:E, ExternalData!$E1480, F:F, ExternalData!$F1480, G:G, "&lt;="&amp;ExternalData!$G1480)</f>
        <v>129269</v>
      </c>
      <c r="K1480" s="27">
        <f>SUMIFS(I:I, D:D, ExternalData!$D1480, E:E, ExternalData!$E1480, F:F, ExternalData!$F1480, G:G, "&lt;="&amp;ExternalData!$G1480)</f>
        <v>680687</v>
      </c>
      <c r="L1480" s="26">
        <f>ExternalData!$J1480 + SUMIFS(H:H, D:D, ExternalData!$D1480, E:E, ExternalData!$E1480, F:F, ExternalData!$F1480-1, G:G, "&gt;"&amp;ExternalData!$G1480)</f>
        <v>129269</v>
      </c>
      <c r="M1480" s="28">
        <f>ExternalData!$K1480 + SUMIFS(I:I, D:D, ExternalData!$D1480, E:E, ExternalData!$E1480, F:F, ExternalData!$F1480-1, G:G, "&gt;"&amp;ExternalData!$G1480)</f>
        <v>680687</v>
      </c>
    </row>
    <row r="1481" spans="1:13" x14ac:dyDescent="0.25">
      <c r="A1481" s="29" t="s">
        <v>9</v>
      </c>
      <c r="B1481" s="30" t="s">
        <v>24</v>
      </c>
      <c r="C1481" s="30" t="s">
        <v>29</v>
      </c>
      <c r="D1481" s="30" t="s">
        <v>30</v>
      </c>
      <c r="E1481" s="30" t="s">
        <v>13</v>
      </c>
      <c r="F1481" s="30">
        <v>2018</v>
      </c>
      <c r="G1481" s="30">
        <v>2</v>
      </c>
      <c r="H1481" s="30">
        <v>98770</v>
      </c>
      <c r="I1481" s="31">
        <v>518644</v>
      </c>
      <c r="J1481" s="31">
        <f>SUMIFS(H:H, D:D, ExternalData!$D1481, E:E, ExternalData!$E1481, F:F, ExternalData!$F1481, G:G, "&lt;="&amp;ExternalData!$G1481)</f>
        <v>228039</v>
      </c>
      <c r="K1481" s="32">
        <f>SUMIFS(I:I, D:D, ExternalData!$D1481, E:E, ExternalData!$E1481, F:F, ExternalData!$F1481, G:G, "&lt;="&amp;ExternalData!$G1481)</f>
        <v>1199331</v>
      </c>
      <c r="L1481" s="31">
        <f>ExternalData!$J1481 + SUMIFS(H:H, D:D, ExternalData!$D1481, E:E, ExternalData!$E1481, F:F, ExternalData!$F1481-1, G:G, "&gt;"&amp;ExternalData!$G1481)</f>
        <v>228039</v>
      </c>
      <c r="M1481" s="33">
        <f>ExternalData!$K1481 + SUMIFS(I:I, D:D, ExternalData!$D1481, E:E, ExternalData!$E1481, F:F, ExternalData!$F1481-1, G:G, "&gt;"&amp;ExternalData!$G1481)</f>
        <v>1199331</v>
      </c>
    </row>
    <row r="1482" spans="1:13" x14ac:dyDescent="0.25">
      <c r="A1482" s="24" t="s">
        <v>9</v>
      </c>
      <c r="B1482" s="25" t="s">
        <v>24</v>
      </c>
      <c r="C1482" s="25" t="s">
        <v>29</v>
      </c>
      <c r="D1482" s="25" t="s">
        <v>30</v>
      </c>
      <c r="E1482" s="25" t="s">
        <v>13</v>
      </c>
      <c r="F1482" s="25">
        <v>2018</v>
      </c>
      <c r="G1482" s="25">
        <v>3</v>
      </c>
      <c r="H1482" s="25">
        <v>137886</v>
      </c>
      <c r="I1482" s="26">
        <v>718193</v>
      </c>
      <c r="J1482" s="26">
        <f>SUMIFS(H:H, D:D, ExternalData!$D1482, E:E, ExternalData!$E1482, F:F, ExternalData!$F1482, G:G, "&lt;="&amp;ExternalData!$G1482)</f>
        <v>365925</v>
      </c>
      <c r="K1482" s="27">
        <f>SUMIFS(I:I, D:D, ExternalData!$D1482, E:E, ExternalData!$E1482, F:F, ExternalData!$F1482, G:G, "&lt;="&amp;ExternalData!$G1482)</f>
        <v>1917524</v>
      </c>
      <c r="L1482" s="26">
        <f>ExternalData!$J1482 + SUMIFS(H:H, D:D, ExternalData!$D1482, E:E, ExternalData!$E1482, F:F, ExternalData!$F1482-1, G:G, "&gt;"&amp;ExternalData!$G1482)</f>
        <v>365925</v>
      </c>
      <c r="M1482" s="28">
        <f>ExternalData!$K1482 + SUMIFS(I:I, D:D, ExternalData!$D1482, E:E, ExternalData!$E1482, F:F, ExternalData!$F1482-1, G:G, "&gt;"&amp;ExternalData!$G1482)</f>
        <v>1917524</v>
      </c>
    </row>
    <row r="1483" spans="1:13" x14ac:dyDescent="0.25">
      <c r="A1483" s="29" t="s">
        <v>9</v>
      </c>
      <c r="B1483" s="30" t="s">
        <v>24</v>
      </c>
      <c r="C1483" s="30" t="s">
        <v>29</v>
      </c>
      <c r="D1483" s="30" t="s">
        <v>30</v>
      </c>
      <c r="E1483" s="30" t="s">
        <v>13</v>
      </c>
      <c r="F1483" s="30">
        <v>2018</v>
      </c>
      <c r="G1483" s="30">
        <v>4</v>
      </c>
      <c r="H1483" s="30">
        <v>106274</v>
      </c>
      <c r="I1483" s="31">
        <v>550067</v>
      </c>
      <c r="J1483" s="31">
        <f>SUMIFS(H:H, D:D, ExternalData!$D1483, E:E, ExternalData!$E1483, F:F, ExternalData!$F1483, G:G, "&lt;="&amp;ExternalData!$G1483)</f>
        <v>472199</v>
      </c>
      <c r="K1483" s="32">
        <f>SUMIFS(I:I, D:D, ExternalData!$D1483, E:E, ExternalData!$E1483, F:F, ExternalData!$F1483, G:G, "&lt;="&amp;ExternalData!$G1483)</f>
        <v>2467591</v>
      </c>
      <c r="L1483" s="31">
        <f>ExternalData!$J1483 + SUMIFS(H:H, D:D, ExternalData!$D1483, E:E, ExternalData!$E1483, F:F, ExternalData!$F1483-1, G:G, "&gt;"&amp;ExternalData!$G1483)</f>
        <v>472199</v>
      </c>
      <c r="M1483" s="33">
        <f>ExternalData!$K1483 + SUMIFS(I:I, D:D, ExternalData!$D1483, E:E, ExternalData!$E1483, F:F, ExternalData!$F1483-1, G:G, "&gt;"&amp;ExternalData!$G1483)</f>
        <v>2467591</v>
      </c>
    </row>
    <row r="1484" spans="1:13" x14ac:dyDescent="0.25">
      <c r="A1484" s="24" t="s">
        <v>9</v>
      </c>
      <c r="B1484" s="25" t="s">
        <v>24</v>
      </c>
      <c r="C1484" s="25" t="s">
        <v>29</v>
      </c>
      <c r="D1484" s="25" t="s">
        <v>30</v>
      </c>
      <c r="E1484" s="25" t="s">
        <v>13</v>
      </c>
      <c r="F1484" s="25">
        <v>2018</v>
      </c>
      <c r="G1484" s="25">
        <v>5</v>
      </c>
      <c r="H1484" s="25">
        <v>128212</v>
      </c>
      <c r="I1484" s="26">
        <v>669851</v>
      </c>
      <c r="J1484" s="26">
        <f>SUMIFS(H:H, D:D, ExternalData!$D1484, E:E, ExternalData!$E1484, F:F, ExternalData!$F1484, G:G, "&lt;="&amp;ExternalData!$G1484)</f>
        <v>600411</v>
      </c>
      <c r="K1484" s="27">
        <f>SUMIFS(I:I, D:D, ExternalData!$D1484, E:E, ExternalData!$E1484, F:F, ExternalData!$F1484, G:G, "&lt;="&amp;ExternalData!$G1484)</f>
        <v>3137442</v>
      </c>
      <c r="L1484" s="26">
        <f>ExternalData!$J1484 + SUMIFS(H:H, D:D, ExternalData!$D1484, E:E, ExternalData!$E1484, F:F, ExternalData!$F1484-1, G:G, "&gt;"&amp;ExternalData!$G1484)</f>
        <v>600411</v>
      </c>
      <c r="M1484" s="28">
        <f>ExternalData!$K1484 + SUMIFS(I:I, D:D, ExternalData!$D1484, E:E, ExternalData!$E1484, F:F, ExternalData!$F1484-1, G:G, "&gt;"&amp;ExternalData!$G1484)</f>
        <v>3137442</v>
      </c>
    </row>
    <row r="1485" spans="1:13" x14ac:dyDescent="0.25">
      <c r="A1485" s="29" t="s">
        <v>9</v>
      </c>
      <c r="B1485" s="30" t="s">
        <v>24</v>
      </c>
      <c r="C1485" s="30" t="s">
        <v>29</v>
      </c>
      <c r="D1485" s="30" t="s">
        <v>30</v>
      </c>
      <c r="E1485" s="30" t="s">
        <v>13</v>
      </c>
      <c r="F1485" s="30">
        <v>2018</v>
      </c>
      <c r="G1485" s="30">
        <v>6</v>
      </c>
      <c r="H1485" s="30">
        <v>139475</v>
      </c>
      <c r="I1485" s="31">
        <v>731906</v>
      </c>
      <c r="J1485" s="31">
        <f>SUMIFS(H:H, D:D, ExternalData!$D1485, E:E, ExternalData!$E1485, F:F, ExternalData!$F1485, G:G, "&lt;="&amp;ExternalData!$G1485)</f>
        <v>739886</v>
      </c>
      <c r="K1485" s="32">
        <f>SUMIFS(I:I, D:D, ExternalData!$D1485, E:E, ExternalData!$E1485, F:F, ExternalData!$F1485, G:G, "&lt;="&amp;ExternalData!$G1485)</f>
        <v>3869348</v>
      </c>
      <c r="L1485" s="31">
        <f>ExternalData!$J1485 + SUMIFS(H:H, D:D, ExternalData!$D1485, E:E, ExternalData!$E1485, F:F, ExternalData!$F1485-1, G:G, "&gt;"&amp;ExternalData!$G1485)</f>
        <v>739886</v>
      </c>
      <c r="M1485" s="33">
        <f>ExternalData!$K1485 + SUMIFS(I:I, D:D, ExternalData!$D1485, E:E, ExternalData!$E1485, F:F, ExternalData!$F1485-1, G:G, "&gt;"&amp;ExternalData!$G1485)</f>
        <v>3869348</v>
      </c>
    </row>
    <row r="1486" spans="1:13" x14ac:dyDescent="0.25">
      <c r="A1486" s="24" t="s">
        <v>9</v>
      </c>
      <c r="B1486" s="25" t="s">
        <v>24</v>
      </c>
      <c r="C1486" s="25" t="s">
        <v>29</v>
      </c>
      <c r="D1486" s="25" t="s">
        <v>30</v>
      </c>
      <c r="E1486" s="25" t="s">
        <v>13</v>
      </c>
      <c r="F1486" s="25">
        <v>2018</v>
      </c>
      <c r="G1486" s="25">
        <v>7</v>
      </c>
      <c r="H1486" s="25">
        <v>131040</v>
      </c>
      <c r="I1486" s="26">
        <v>689171</v>
      </c>
      <c r="J1486" s="26">
        <f>SUMIFS(H:H, D:D, ExternalData!$D1486, E:E, ExternalData!$E1486, F:F, ExternalData!$F1486, G:G, "&lt;="&amp;ExternalData!$G1486)</f>
        <v>870926</v>
      </c>
      <c r="K1486" s="27">
        <f>SUMIFS(I:I, D:D, ExternalData!$D1486, E:E, ExternalData!$E1486, F:F, ExternalData!$F1486, G:G, "&lt;="&amp;ExternalData!$G1486)</f>
        <v>4558519</v>
      </c>
      <c r="L1486" s="26">
        <f>ExternalData!$J1486 + SUMIFS(H:H, D:D, ExternalData!$D1486, E:E, ExternalData!$E1486, F:F, ExternalData!$F1486-1, G:G, "&gt;"&amp;ExternalData!$G1486)</f>
        <v>870926</v>
      </c>
      <c r="M1486" s="28">
        <f>ExternalData!$K1486 + SUMIFS(I:I, D:D, ExternalData!$D1486, E:E, ExternalData!$E1486, F:F, ExternalData!$F1486-1, G:G, "&gt;"&amp;ExternalData!$G1486)</f>
        <v>4558519</v>
      </c>
    </row>
    <row r="1487" spans="1:13" x14ac:dyDescent="0.25">
      <c r="A1487" s="29" t="s">
        <v>9</v>
      </c>
      <c r="B1487" s="30" t="s">
        <v>24</v>
      </c>
      <c r="C1487" s="30" t="s">
        <v>29</v>
      </c>
      <c r="D1487" s="30" t="s">
        <v>30</v>
      </c>
      <c r="E1487" s="30" t="s">
        <v>13</v>
      </c>
      <c r="F1487" s="30">
        <v>2018</v>
      </c>
      <c r="G1487" s="30">
        <v>8</v>
      </c>
      <c r="H1487" s="30">
        <v>124019</v>
      </c>
      <c r="I1487" s="31">
        <v>648403</v>
      </c>
      <c r="J1487" s="31">
        <f>SUMIFS(H:H, D:D, ExternalData!$D1487, E:E, ExternalData!$E1487, F:F, ExternalData!$F1487, G:G, "&lt;="&amp;ExternalData!$G1487)</f>
        <v>994945</v>
      </c>
      <c r="K1487" s="32">
        <f>SUMIFS(I:I, D:D, ExternalData!$D1487, E:E, ExternalData!$E1487, F:F, ExternalData!$F1487, G:G, "&lt;="&amp;ExternalData!$G1487)</f>
        <v>5206922</v>
      </c>
      <c r="L1487" s="31">
        <f>ExternalData!$J1487 + SUMIFS(H:H, D:D, ExternalData!$D1487, E:E, ExternalData!$E1487, F:F, ExternalData!$F1487-1, G:G, "&gt;"&amp;ExternalData!$G1487)</f>
        <v>994945</v>
      </c>
      <c r="M1487" s="33">
        <f>ExternalData!$K1487 + SUMIFS(I:I, D:D, ExternalData!$D1487, E:E, ExternalData!$E1487, F:F, ExternalData!$F1487-1, G:G, "&gt;"&amp;ExternalData!$G1487)</f>
        <v>5206922</v>
      </c>
    </row>
    <row r="1488" spans="1:13" x14ac:dyDescent="0.25">
      <c r="A1488" s="24" t="s">
        <v>9</v>
      </c>
      <c r="B1488" s="25" t="s">
        <v>24</v>
      </c>
      <c r="C1488" s="25" t="s">
        <v>29</v>
      </c>
      <c r="D1488" s="25" t="s">
        <v>30</v>
      </c>
      <c r="E1488" s="25" t="s">
        <v>13</v>
      </c>
      <c r="F1488" s="25">
        <v>2018</v>
      </c>
      <c r="G1488" s="25">
        <v>9</v>
      </c>
      <c r="H1488" s="25">
        <v>122815</v>
      </c>
      <c r="I1488" s="26">
        <v>651602</v>
      </c>
      <c r="J1488" s="26">
        <f>SUMIFS(H:H, D:D, ExternalData!$D1488, E:E, ExternalData!$E1488, F:F, ExternalData!$F1488, G:G, "&lt;="&amp;ExternalData!$G1488)</f>
        <v>1117760</v>
      </c>
      <c r="K1488" s="27">
        <f>SUMIFS(I:I, D:D, ExternalData!$D1488, E:E, ExternalData!$E1488, F:F, ExternalData!$F1488, G:G, "&lt;="&amp;ExternalData!$G1488)</f>
        <v>5858524</v>
      </c>
      <c r="L1488" s="26">
        <f>ExternalData!$J1488 + SUMIFS(H:H, D:D, ExternalData!$D1488, E:E, ExternalData!$E1488, F:F, ExternalData!$F1488-1, G:G, "&gt;"&amp;ExternalData!$G1488)</f>
        <v>1117760</v>
      </c>
      <c r="M1488" s="28">
        <f>ExternalData!$K1488 + SUMIFS(I:I, D:D, ExternalData!$D1488, E:E, ExternalData!$E1488, F:F, ExternalData!$F1488-1, G:G, "&gt;"&amp;ExternalData!$G1488)</f>
        <v>5858524</v>
      </c>
    </row>
    <row r="1489" spans="1:13" x14ac:dyDescent="0.25">
      <c r="A1489" s="29" t="s">
        <v>9</v>
      </c>
      <c r="B1489" s="30" t="s">
        <v>24</v>
      </c>
      <c r="C1489" s="30" t="s">
        <v>29</v>
      </c>
      <c r="D1489" s="30" t="s">
        <v>30</v>
      </c>
      <c r="E1489" s="30" t="s">
        <v>13</v>
      </c>
      <c r="F1489" s="30">
        <v>2018</v>
      </c>
      <c r="G1489" s="30">
        <v>10</v>
      </c>
      <c r="H1489" s="30">
        <v>123844</v>
      </c>
      <c r="I1489" s="31">
        <v>664209</v>
      </c>
      <c r="J1489" s="31">
        <f>SUMIFS(H:H, D:D, ExternalData!$D1489, E:E, ExternalData!$E1489, F:F, ExternalData!$F1489, G:G, "&lt;="&amp;ExternalData!$G1489)</f>
        <v>1241604</v>
      </c>
      <c r="K1489" s="32">
        <f>SUMIFS(I:I, D:D, ExternalData!$D1489, E:E, ExternalData!$E1489, F:F, ExternalData!$F1489, G:G, "&lt;="&amp;ExternalData!$G1489)</f>
        <v>6522733</v>
      </c>
      <c r="L1489" s="31">
        <f>ExternalData!$J1489 + SUMIFS(H:H, D:D, ExternalData!$D1489, E:E, ExternalData!$E1489, F:F, ExternalData!$F1489-1, G:G, "&gt;"&amp;ExternalData!$G1489)</f>
        <v>1241604</v>
      </c>
      <c r="M1489" s="33">
        <f>ExternalData!$K1489 + SUMIFS(I:I, D:D, ExternalData!$D1489, E:E, ExternalData!$E1489, F:F, ExternalData!$F1489-1, G:G, "&gt;"&amp;ExternalData!$G1489)</f>
        <v>6522733</v>
      </c>
    </row>
    <row r="1490" spans="1:13" x14ac:dyDescent="0.25">
      <c r="A1490" s="24" t="s">
        <v>9</v>
      </c>
      <c r="B1490" s="25" t="s">
        <v>24</v>
      </c>
      <c r="C1490" s="25" t="s">
        <v>29</v>
      </c>
      <c r="D1490" s="25" t="s">
        <v>30</v>
      </c>
      <c r="E1490" s="25" t="s">
        <v>13</v>
      </c>
      <c r="F1490" s="25">
        <v>2018</v>
      </c>
      <c r="G1490" s="25">
        <v>11</v>
      </c>
      <c r="H1490" s="25">
        <v>111454</v>
      </c>
      <c r="I1490" s="26">
        <v>600481</v>
      </c>
      <c r="J1490" s="26">
        <f>SUMIFS(H:H, D:D, ExternalData!$D1490, E:E, ExternalData!$E1490, F:F, ExternalData!$F1490, G:G, "&lt;="&amp;ExternalData!$G1490)</f>
        <v>1353058</v>
      </c>
      <c r="K1490" s="27">
        <f>SUMIFS(I:I, D:D, ExternalData!$D1490, E:E, ExternalData!$E1490, F:F, ExternalData!$F1490, G:G, "&lt;="&amp;ExternalData!$G1490)</f>
        <v>7123214</v>
      </c>
      <c r="L1490" s="26">
        <f>ExternalData!$J1490 + SUMIFS(H:H, D:D, ExternalData!$D1490, E:E, ExternalData!$E1490, F:F, ExternalData!$F1490-1, G:G, "&gt;"&amp;ExternalData!$G1490)</f>
        <v>1353058</v>
      </c>
      <c r="M1490" s="28">
        <f>ExternalData!$K1490 + SUMIFS(I:I, D:D, ExternalData!$D1490, E:E, ExternalData!$E1490, F:F, ExternalData!$F1490-1, G:G, "&gt;"&amp;ExternalData!$G1490)</f>
        <v>7123214</v>
      </c>
    </row>
    <row r="1491" spans="1:13" x14ac:dyDescent="0.25">
      <c r="A1491" s="29" t="s">
        <v>9</v>
      </c>
      <c r="B1491" s="30" t="s">
        <v>24</v>
      </c>
      <c r="C1491" s="30" t="s">
        <v>29</v>
      </c>
      <c r="D1491" s="30" t="s">
        <v>30</v>
      </c>
      <c r="E1491" s="30" t="s">
        <v>13</v>
      </c>
      <c r="F1491" s="30">
        <v>2018</v>
      </c>
      <c r="G1491" s="30">
        <v>12</v>
      </c>
      <c r="H1491" s="30">
        <v>126924</v>
      </c>
      <c r="I1491" s="31">
        <v>680939</v>
      </c>
      <c r="J1491" s="31">
        <f>SUMIFS(H:H, D:D, ExternalData!$D1491, E:E, ExternalData!$E1491, F:F, ExternalData!$F1491, G:G, "&lt;="&amp;ExternalData!$G1491)</f>
        <v>1479982</v>
      </c>
      <c r="K1491" s="32">
        <f>SUMIFS(I:I, D:D, ExternalData!$D1491, E:E, ExternalData!$E1491, F:F, ExternalData!$F1491, G:G, "&lt;="&amp;ExternalData!$G1491)</f>
        <v>7804153</v>
      </c>
      <c r="L1491" s="31">
        <f>ExternalData!$J1491 + SUMIFS(H:H, D:D, ExternalData!$D1491, E:E, ExternalData!$E1491, F:F, ExternalData!$F1491-1, G:G, "&gt;"&amp;ExternalData!$G1491)</f>
        <v>1479982</v>
      </c>
      <c r="M1491" s="33">
        <f>ExternalData!$K1491 + SUMIFS(I:I, D:D, ExternalData!$D1491, E:E, ExternalData!$E1491, F:F, ExternalData!$F1491-1, G:G, "&gt;"&amp;ExternalData!$G1491)</f>
        <v>7804153</v>
      </c>
    </row>
    <row r="1492" spans="1:13" x14ac:dyDescent="0.25">
      <c r="A1492" s="24" t="s">
        <v>9</v>
      </c>
      <c r="B1492" s="25" t="s">
        <v>24</v>
      </c>
      <c r="C1492" s="25" t="s">
        <v>29</v>
      </c>
      <c r="D1492" s="25" t="s">
        <v>30</v>
      </c>
      <c r="E1492" s="25" t="s">
        <v>13</v>
      </c>
      <c r="F1492" s="25">
        <v>2019</v>
      </c>
      <c r="G1492" s="25">
        <v>1</v>
      </c>
      <c r="H1492" s="25">
        <v>126644</v>
      </c>
      <c r="I1492" s="26">
        <v>702646</v>
      </c>
      <c r="J1492" s="26">
        <f>SUMIFS(H:H, D:D, ExternalData!$D1492, E:E, ExternalData!$E1492, F:F, ExternalData!$F1492, G:G, "&lt;="&amp;ExternalData!$G1492)</f>
        <v>126644</v>
      </c>
      <c r="K1492" s="27">
        <f>SUMIFS(I:I, D:D, ExternalData!$D1492, E:E, ExternalData!$E1492, F:F, ExternalData!$F1492, G:G, "&lt;="&amp;ExternalData!$G1492)</f>
        <v>702646</v>
      </c>
      <c r="L1492" s="26">
        <f>ExternalData!$J1492 + SUMIFS(H:H, D:D, ExternalData!$D1492, E:E, ExternalData!$E1492, F:F, ExternalData!$F1492-1, G:G, "&gt;"&amp;ExternalData!$G1492)</f>
        <v>1477357</v>
      </c>
      <c r="M1492" s="28">
        <f>ExternalData!$K1492 + SUMIFS(I:I, D:D, ExternalData!$D1492, E:E, ExternalData!$E1492, F:F, ExternalData!$F1492-1, G:G, "&gt;"&amp;ExternalData!$G1492)</f>
        <v>7826112</v>
      </c>
    </row>
    <row r="1493" spans="1:13" x14ac:dyDescent="0.25">
      <c r="A1493" s="29" t="s">
        <v>9</v>
      </c>
      <c r="B1493" s="30" t="s">
        <v>24</v>
      </c>
      <c r="C1493" s="30" t="s">
        <v>29</v>
      </c>
      <c r="D1493" s="30" t="s">
        <v>30</v>
      </c>
      <c r="E1493" s="30" t="s">
        <v>13</v>
      </c>
      <c r="F1493" s="30">
        <v>2019</v>
      </c>
      <c r="G1493" s="30">
        <v>2</v>
      </c>
      <c r="H1493" s="30">
        <v>116536</v>
      </c>
      <c r="I1493" s="31">
        <v>649376</v>
      </c>
      <c r="J1493" s="31">
        <f>SUMIFS(H:H, D:D, ExternalData!$D1493, E:E, ExternalData!$E1493, F:F, ExternalData!$F1493, G:G, "&lt;="&amp;ExternalData!$G1493)</f>
        <v>243180</v>
      </c>
      <c r="K1493" s="32">
        <f>SUMIFS(I:I, D:D, ExternalData!$D1493, E:E, ExternalData!$E1493, F:F, ExternalData!$F1493, G:G, "&lt;="&amp;ExternalData!$G1493)</f>
        <v>1352022</v>
      </c>
      <c r="L1493" s="31">
        <f>ExternalData!$J1493 + SUMIFS(H:H, D:D, ExternalData!$D1493, E:E, ExternalData!$E1493, F:F, ExternalData!$F1493-1, G:G, "&gt;"&amp;ExternalData!$G1493)</f>
        <v>1495123</v>
      </c>
      <c r="M1493" s="33">
        <f>ExternalData!$K1493 + SUMIFS(I:I, D:D, ExternalData!$D1493, E:E, ExternalData!$E1493, F:F, ExternalData!$F1493-1, G:G, "&gt;"&amp;ExternalData!$G1493)</f>
        <v>7956844</v>
      </c>
    </row>
    <row r="1494" spans="1:13" x14ac:dyDescent="0.25">
      <c r="A1494" s="24" t="s">
        <v>9</v>
      </c>
      <c r="B1494" s="25" t="s">
        <v>24</v>
      </c>
      <c r="C1494" s="25" t="s">
        <v>29</v>
      </c>
      <c r="D1494" s="25" t="s">
        <v>30</v>
      </c>
      <c r="E1494" s="25" t="s">
        <v>13</v>
      </c>
      <c r="F1494" s="25">
        <v>2019</v>
      </c>
      <c r="G1494" s="25">
        <v>3</v>
      </c>
      <c r="H1494" s="25">
        <v>111972</v>
      </c>
      <c r="I1494" s="26">
        <v>610190</v>
      </c>
      <c r="J1494" s="26">
        <f>SUMIFS(H:H, D:D, ExternalData!$D1494, E:E, ExternalData!$E1494, F:F, ExternalData!$F1494, G:G, "&lt;="&amp;ExternalData!$G1494)</f>
        <v>355152</v>
      </c>
      <c r="K1494" s="27">
        <f>SUMIFS(I:I, D:D, ExternalData!$D1494, E:E, ExternalData!$E1494, F:F, ExternalData!$F1494, G:G, "&lt;="&amp;ExternalData!$G1494)</f>
        <v>1962212</v>
      </c>
      <c r="L1494" s="26">
        <f>ExternalData!$J1494 + SUMIFS(H:H, D:D, ExternalData!$D1494, E:E, ExternalData!$E1494, F:F, ExternalData!$F1494-1, G:G, "&gt;"&amp;ExternalData!$G1494)</f>
        <v>1469209</v>
      </c>
      <c r="M1494" s="28">
        <f>ExternalData!$K1494 + SUMIFS(I:I, D:D, ExternalData!$D1494, E:E, ExternalData!$E1494, F:F, ExternalData!$F1494-1, G:G, "&gt;"&amp;ExternalData!$G1494)</f>
        <v>7848841</v>
      </c>
    </row>
    <row r="1495" spans="1:13" x14ac:dyDescent="0.25">
      <c r="A1495" s="29" t="s">
        <v>9</v>
      </c>
      <c r="B1495" s="30" t="s">
        <v>24</v>
      </c>
      <c r="C1495" s="30" t="s">
        <v>29</v>
      </c>
      <c r="D1495" s="30" t="s">
        <v>30</v>
      </c>
      <c r="E1495" s="30" t="s">
        <v>13</v>
      </c>
      <c r="F1495" s="30">
        <v>2019</v>
      </c>
      <c r="G1495" s="30">
        <v>4</v>
      </c>
      <c r="H1495" s="30">
        <v>110999</v>
      </c>
      <c r="I1495" s="31">
        <v>604205</v>
      </c>
      <c r="J1495" s="31">
        <f>SUMIFS(H:H, D:D, ExternalData!$D1495, E:E, ExternalData!$E1495, F:F, ExternalData!$F1495, G:G, "&lt;="&amp;ExternalData!$G1495)</f>
        <v>466151</v>
      </c>
      <c r="K1495" s="32">
        <f>SUMIFS(I:I, D:D, ExternalData!$D1495, E:E, ExternalData!$E1495, F:F, ExternalData!$F1495, G:G, "&lt;="&amp;ExternalData!$G1495)</f>
        <v>2566417</v>
      </c>
      <c r="L1495" s="31">
        <f>ExternalData!$J1495 + SUMIFS(H:H, D:D, ExternalData!$D1495, E:E, ExternalData!$E1495, F:F, ExternalData!$F1495-1, G:G, "&gt;"&amp;ExternalData!$G1495)</f>
        <v>1473934</v>
      </c>
      <c r="M1495" s="33">
        <f>ExternalData!$K1495 + SUMIFS(I:I, D:D, ExternalData!$D1495, E:E, ExternalData!$E1495, F:F, ExternalData!$F1495-1, G:G, "&gt;"&amp;ExternalData!$G1495)</f>
        <v>7902979</v>
      </c>
    </row>
    <row r="1496" spans="1:13" x14ac:dyDescent="0.25">
      <c r="A1496" s="24" t="s">
        <v>9</v>
      </c>
      <c r="B1496" s="25" t="s">
        <v>24</v>
      </c>
      <c r="C1496" s="25" t="s">
        <v>29</v>
      </c>
      <c r="D1496" s="25" t="s">
        <v>30</v>
      </c>
      <c r="E1496" s="25" t="s">
        <v>13</v>
      </c>
      <c r="F1496" s="25">
        <v>2019</v>
      </c>
      <c r="G1496" s="25">
        <v>5</v>
      </c>
      <c r="H1496" s="25">
        <v>119259</v>
      </c>
      <c r="I1496" s="26">
        <v>640374</v>
      </c>
      <c r="J1496" s="26">
        <f>SUMIFS(H:H, D:D, ExternalData!$D1496, E:E, ExternalData!$E1496, F:F, ExternalData!$F1496, G:G, "&lt;="&amp;ExternalData!$G1496)</f>
        <v>585410</v>
      </c>
      <c r="K1496" s="27">
        <f>SUMIFS(I:I, D:D, ExternalData!$D1496, E:E, ExternalData!$E1496, F:F, ExternalData!$F1496, G:G, "&lt;="&amp;ExternalData!$G1496)</f>
        <v>3206791</v>
      </c>
      <c r="L1496" s="26">
        <f>ExternalData!$J1496 + SUMIFS(H:H, D:D, ExternalData!$D1496, E:E, ExternalData!$E1496, F:F, ExternalData!$F1496-1, G:G, "&gt;"&amp;ExternalData!$G1496)</f>
        <v>1464981</v>
      </c>
      <c r="M1496" s="28">
        <f>ExternalData!$K1496 + SUMIFS(I:I, D:D, ExternalData!$D1496, E:E, ExternalData!$E1496, F:F, ExternalData!$F1496-1, G:G, "&gt;"&amp;ExternalData!$G1496)</f>
        <v>7873502</v>
      </c>
    </row>
    <row r="1497" spans="1:13" x14ac:dyDescent="0.25">
      <c r="A1497" s="29" t="s">
        <v>9</v>
      </c>
      <c r="B1497" s="30" t="s">
        <v>24</v>
      </c>
      <c r="C1497" s="30" t="s">
        <v>29</v>
      </c>
      <c r="D1497" s="30" t="s">
        <v>30</v>
      </c>
      <c r="E1497" s="30" t="s">
        <v>13</v>
      </c>
      <c r="F1497" s="30">
        <v>2019</v>
      </c>
      <c r="G1497" s="30">
        <v>6</v>
      </c>
      <c r="H1497" s="30">
        <v>116837</v>
      </c>
      <c r="I1497" s="31">
        <v>629041</v>
      </c>
      <c r="J1497" s="31">
        <f>SUMIFS(H:H, D:D, ExternalData!$D1497, E:E, ExternalData!$E1497, F:F, ExternalData!$F1497, G:G, "&lt;="&amp;ExternalData!$G1497)</f>
        <v>702247</v>
      </c>
      <c r="K1497" s="32">
        <f>SUMIFS(I:I, D:D, ExternalData!$D1497, E:E, ExternalData!$E1497, F:F, ExternalData!$F1497, G:G, "&lt;="&amp;ExternalData!$G1497)</f>
        <v>3835832</v>
      </c>
      <c r="L1497" s="31">
        <f>ExternalData!$J1497 + SUMIFS(H:H, D:D, ExternalData!$D1497, E:E, ExternalData!$E1497, F:F, ExternalData!$F1497-1, G:G, "&gt;"&amp;ExternalData!$G1497)</f>
        <v>1442343</v>
      </c>
      <c r="M1497" s="33">
        <f>ExternalData!$K1497 + SUMIFS(I:I, D:D, ExternalData!$D1497, E:E, ExternalData!$E1497, F:F, ExternalData!$F1497-1, G:G, "&gt;"&amp;ExternalData!$G1497)</f>
        <v>7770637</v>
      </c>
    </row>
    <row r="1498" spans="1:13" x14ac:dyDescent="0.25">
      <c r="A1498" s="24" t="s">
        <v>9</v>
      </c>
      <c r="B1498" s="25" t="s">
        <v>24</v>
      </c>
      <c r="C1498" s="25" t="s">
        <v>29</v>
      </c>
      <c r="D1498" s="25" t="s">
        <v>30</v>
      </c>
      <c r="E1498" s="25" t="s">
        <v>13</v>
      </c>
      <c r="F1498" s="25">
        <v>2019</v>
      </c>
      <c r="G1498" s="25">
        <v>7</v>
      </c>
      <c r="H1498" s="25">
        <v>112637</v>
      </c>
      <c r="I1498" s="26">
        <v>608552</v>
      </c>
      <c r="J1498" s="26">
        <f>SUMIFS(H:H, D:D, ExternalData!$D1498, E:E, ExternalData!$E1498, F:F, ExternalData!$F1498, G:G, "&lt;="&amp;ExternalData!$G1498)</f>
        <v>814884</v>
      </c>
      <c r="K1498" s="27">
        <f>SUMIFS(I:I, D:D, ExternalData!$D1498, E:E, ExternalData!$E1498, F:F, ExternalData!$F1498, G:G, "&lt;="&amp;ExternalData!$G1498)</f>
        <v>4444384</v>
      </c>
      <c r="L1498" s="26">
        <f>ExternalData!$J1498 + SUMIFS(H:H, D:D, ExternalData!$D1498, E:E, ExternalData!$E1498, F:F, ExternalData!$F1498-1, G:G, "&gt;"&amp;ExternalData!$G1498)</f>
        <v>1423940</v>
      </c>
      <c r="M1498" s="28">
        <f>ExternalData!$K1498 + SUMIFS(I:I, D:D, ExternalData!$D1498, E:E, ExternalData!$E1498, F:F, ExternalData!$F1498-1, G:G, "&gt;"&amp;ExternalData!$G1498)</f>
        <v>7690018</v>
      </c>
    </row>
    <row r="1499" spans="1:13" x14ac:dyDescent="0.25">
      <c r="A1499" s="29" t="s">
        <v>9</v>
      </c>
      <c r="B1499" s="30" t="s">
        <v>24</v>
      </c>
      <c r="C1499" s="30" t="s">
        <v>29</v>
      </c>
      <c r="D1499" s="30" t="s">
        <v>30</v>
      </c>
      <c r="E1499" s="30" t="s">
        <v>13</v>
      </c>
      <c r="F1499" s="30">
        <v>2019</v>
      </c>
      <c r="G1499" s="30">
        <v>8</v>
      </c>
      <c r="H1499" s="30">
        <v>102641</v>
      </c>
      <c r="I1499" s="31">
        <v>557347</v>
      </c>
      <c r="J1499" s="31">
        <f>SUMIFS(H:H, D:D, ExternalData!$D1499, E:E, ExternalData!$E1499, F:F, ExternalData!$F1499, G:G, "&lt;="&amp;ExternalData!$G1499)</f>
        <v>917525</v>
      </c>
      <c r="K1499" s="32">
        <f>SUMIFS(I:I, D:D, ExternalData!$D1499, E:E, ExternalData!$E1499, F:F, ExternalData!$F1499, G:G, "&lt;="&amp;ExternalData!$G1499)</f>
        <v>5001731</v>
      </c>
      <c r="L1499" s="31">
        <f>ExternalData!$J1499 + SUMIFS(H:H, D:D, ExternalData!$D1499, E:E, ExternalData!$E1499, F:F, ExternalData!$F1499-1, G:G, "&gt;"&amp;ExternalData!$G1499)</f>
        <v>1402562</v>
      </c>
      <c r="M1499" s="33">
        <f>ExternalData!$K1499 + SUMIFS(I:I, D:D, ExternalData!$D1499, E:E, ExternalData!$E1499, F:F, ExternalData!$F1499-1, G:G, "&gt;"&amp;ExternalData!$G1499)</f>
        <v>7598962</v>
      </c>
    </row>
    <row r="1500" spans="1:13" x14ac:dyDescent="0.25">
      <c r="A1500" s="24" t="s">
        <v>9</v>
      </c>
      <c r="B1500" s="25" t="s">
        <v>24</v>
      </c>
      <c r="C1500" s="25" t="s">
        <v>29</v>
      </c>
      <c r="D1500" s="25" t="s">
        <v>30</v>
      </c>
      <c r="E1500" s="25" t="s">
        <v>13</v>
      </c>
      <c r="F1500" s="25">
        <v>2019</v>
      </c>
      <c r="G1500" s="25">
        <v>9</v>
      </c>
      <c r="H1500" s="25">
        <v>100646</v>
      </c>
      <c r="I1500" s="26">
        <v>543340</v>
      </c>
      <c r="J1500" s="26">
        <f>SUMIFS(H:H, D:D, ExternalData!$D1500, E:E, ExternalData!$E1500, F:F, ExternalData!$F1500, G:G, "&lt;="&amp;ExternalData!$G1500)</f>
        <v>1018171</v>
      </c>
      <c r="K1500" s="27">
        <f>SUMIFS(I:I, D:D, ExternalData!$D1500, E:E, ExternalData!$E1500, F:F, ExternalData!$F1500, G:G, "&lt;="&amp;ExternalData!$G1500)</f>
        <v>5545071</v>
      </c>
      <c r="L1500" s="26">
        <f>ExternalData!$J1500 + SUMIFS(H:H, D:D, ExternalData!$D1500, E:E, ExternalData!$E1500, F:F, ExternalData!$F1500-1, G:G, "&gt;"&amp;ExternalData!$G1500)</f>
        <v>1380393</v>
      </c>
      <c r="M1500" s="28">
        <f>ExternalData!$K1500 + SUMIFS(I:I, D:D, ExternalData!$D1500, E:E, ExternalData!$E1500, F:F, ExternalData!$F1500-1, G:G, "&gt;"&amp;ExternalData!$G1500)</f>
        <v>7490700</v>
      </c>
    </row>
    <row r="1501" spans="1:13" x14ac:dyDescent="0.25">
      <c r="A1501" s="29" t="s">
        <v>9</v>
      </c>
      <c r="B1501" s="30" t="s">
        <v>24</v>
      </c>
      <c r="C1501" s="30" t="s">
        <v>29</v>
      </c>
      <c r="D1501" s="30" t="s">
        <v>30</v>
      </c>
      <c r="E1501" s="30" t="s">
        <v>13</v>
      </c>
      <c r="F1501" s="30">
        <v>2019</v>
      </c>
      <c r="G1501" s="30">
        <v>10</v>
      </c>
      <c r="H1501" s="30">
        <v>105987</v>
      </c>
      <c r="I1501" s="31">
        <v>591584</v>
      </c>
      <c r="J1501" s="31">
        <f>SUMIFS(H:H, D:D, ExternalData!$D1501, E:E, ExternalData!$E1501, F:F, ExternalData!$F1501, G:G, "&lt;="&amp;ExternalData!$G1501)</f>
        <v>1124158</v>
      </c>
      <c r="K1501" s="32">
        <f>SUMIFS(I:I, D:D, ExternalData!$D1501, E:E, ExternalData!$E1501, F:F, ExternalData!$F1501, G:G, "&lt;="&amp;ExternalData!$G1501)</f>
        <v>6136655</v>
      </c>
      <c r="L1501" s="31">
        <f>ExternalData!$J1501 + SUMIFS(H:H, D:D, ExternalData!$D1501, E:E, ExternalData!$E1501, F:F, ExternalData!$F1501-1, G:G, "&gt;"&amp;ExternalData!$G1501)</f>
        <v>1362536</v>
      </c>
      <c r="M1501" s="33">
        <f>ExternalData!$K1501 + SUMIFS(I:I, D:D, ExternalData!$D1501, E:E, ExternalData!$E1501, F:F, ExternalData!$F1501-1, G:G, "&gt;"&amp;ExternalData!$G1501)</f>
        <v>7418075</v>
      </c>
    </row>
    <row r="1502" spans="1:13" x14ac:dyDescent="0.25">
      <c r="A1502" s="24" t="s">
        <v>9</v>
      </c>
      <c r="B1502" s="25" t="s">
        <v>24</v>
      </c>
      <c r="C1502" s="25" t="s">
        <v>29</v>
      </c>
      <c r="D1502" s="25" t="s">
        <v>30</v>
      </c>
      <c r="E1502" s="25" t="s">
        <v>13</v>
      </c>
      <c r="F1502" s="25">
        <v>2019</v>
      </c>
      <c r="G1502" s="25">
        <v>11</v>
      </c>
      <c r="H1502" s="25">
        <v>90412</v>
      </c>
      <c r="I1502" s="26">
        <v>506751</v>
      </c>
      <c r="J1502" s="26">
        <f>SUMIFS(H:H, D:D, ExternalData!$D1502, E:E, ExternalData!$E1502, F:F, ExternalData!$F1502, G:G, "&lt;="&amp;ExternalData!$G1502)</f>
        <v>1214570</v>
      </c>
      <c r="K1502" s="27">
        <f>SUMIFS(I:I, D:D, ExternalData!$D1502, E:E, ExternalData!$E1502, F:F, ExternalData!$F1502, G:G, "&lt;="&amp;ExternalData!$G1502)</f>
        <v>6643406</v>
      </c>
      <c r="L1502" s="26">
        <f>ExternalData!$J1502 + SUMIFS(H:H, D:D, ExternalData!$D1502, E:E, ExternalData!$E1502, F:F, ExternalData!$F1502-1, G:G, "&gt;"&amp;ExternalData!$G1502)</f>
        <v>1341494</v>
      </c>
      <c r="M1502" s="28">
        <f>ExternalData!$K1502 + SUMIFS(I:I, D:D, ExternalData!$D1502, E:E, ExternalData!$E1502, F:F, ExternalData!$F1502-1, G:G, "&gt;"&amp;ExternalData!$G1502)</f>
        <v>7324345</v>
      </c>
    </row>
    <row r="1503" spans="1:13" x14ac:dyDescent="0.25">
      <c r="A1503" s="29" t="s">
        <v>9</v>
      </c>
      <c r="B1503" s="30" t="s">
        <v>24</v>
      </c>
      <c r="C1503" s="30" t="s">
        <v>29</v>
      </c>
      <c r="D1503" s="30" t="s">
        <v>30</v>
      </c>
      <c r="E1503" s="30" t="s">
        <v>13</v>
      </c>
      <c r="F1503" s="30">
        <v>2019</v>
      </c>
      <c r="G1503" s="30">
        <v>12</v>
      </c>
      <c r="H1503" s="30">
        <v>115556</v>
      </c>
      <c r="I1503" s="31">
        <v>640150</v>
      </c>
      <c r="J1503" s="31">
        <f>SUMIFS(H:H, D:D, ExternalData!$D1503, E:E, ExternalData!$E1503, F:F, ExternalData!$F1503, G:G, "&lt;="&amp;ExternalData!$G1503)</f>
        <v>1330126</v>
      </c>
      <c r="K1503" s="32">
        <f>SUMIFS(I:I, D:D, ExternalData!$D1503, E:E, ExternalData!$E1503, F:F, ExternalData!$F1503, G:G, "&lt;="&amp;ExternalData!$G1503)</f>
        <v>7283556</v>
      </c>
      <c r="L1503" s="31">
        <f>ExternalData!$J1503 + SUMIFS(H:H, D:D, ExternalData!$D1503, E:E, ExternalData!$E1503, F:F, ExternalData!$F1503-1, G:G, "&gt;"&amp;ExternalData!$G1503)</f>
        <v>1330126</v>
      </c>
      <c r="M1503" s="33">
        <f>ExternalData!$K1503 + SUMIFS(I:I, D:D, ExternalData!$D1503, E:E, ExternalData!$E1503, F:F, ExternalData!$F1503-1, G:G, "&gt;"&amp;ExternalData!$G1503)</f>
        <v>7283556</v>
      </c>
    </row>
    <row r="1504" spans="1:13" x14ac:dyDescent="0.25">
      <c r="A1504" s="24" t="s">
        <v>9</v>
      </c>
      <c r="B1504" s="25" t="s">
        <v>24</v>
      </c>
      <c r="C1504" s="25" t="s">
        <v>29</v>
      </c>
      <c r="D1504" s="25" t="s">
        <v>30</v>
      </c>
      <c r="E1504" s="25" t="s">
        <v>13</v>
      </c>
      <c r="F1504" s="25">
        <v>2020</v>
      </c>
      <c r="G1504" s="25">
        <v>1</v>
      </c>
      <c r="H1504" s="25">
        <v>119462</v>
      </c>
      <c r="I1504" s="26">
        <v>695492</v>
      </c>
      <c r="J1504" s="26">
        <f>SUMIFS(H:H, D:D, ExternalData!$D1504, E:E, ExternalData!$E1504, F:F, ExternalData!$F1504, G:G, "&lt;="&amp;ExternalData!$G1504)</f>
        <v>119462</v>
      </c>
      <c r="K1504" s="27">
        <f>SUMIFS(I:I, D:D, ExternalData!$D1504, E:E, ExternalData!$E1504, F:F, ExternalData!$F1504, G:G, "&lt;="&amp;ExternalData!$G1504)</f>
        <v>695492</v>
      </c>
      <c r="L1504" s="26">
        <f>ExternalData!$J1504 + SUMIFS(H:H, D:D, ExternalData!$D1504, E:E, ExternalData!$E1504, F:F, ExternalData!$F1504-1, G:G, "&gt;"&amp;ExternalData!$G1504)</f>
        <v>1322944</v>
      </c>
      <c r="M1504" s="28">
        <f>ExternalData!$K1504 + SUMIFS(I:I, D:D, ExternalData!$D1504, E:E, ExternalData!$E1504, F:F, ExternalData!$F1504-1, G:G, "&gt;"&amp;ExternalData!$G1504)</f>
        <v>7276402</v>
      </c>
    </row>
    <row r="1505" spans="1:13" x14ac:dyDescent="0.25">
      <c r="A1505" s="29" t="s">
        <v>9</v>
      </c>
      <c r="B1505" s="30" t="s">
        <v>24</v>
      </c>
      <c r="C1505" s="30" t="s">
        <v>29</v>
      </c>
      <c r="D1505" s="30" t="s">
        <v>30</v>
      </c>
      <c r="E1505" s="30" t="s">
        <v>13</v>
      </c>
      <c r="F1505" s="30">
        <v>2020</v>
      </c>
      <c r="G1505" s="30">
        <v>2</v>
      </c>
      <c r="H1505" s="30">
        <v>105791</v>
      </c>
      <c r="I1505" s="31">
        <v>628285</v>
      </c>
      <c r="J1505" s="31">
        <f>SUMIFS(H:H, D:D, ExternalData!$D1505, E:E, ExternalData!$E1505, F:F, ExternalData!$F1505, G:G, "&lt;="&amp;ExternalData!$G1505)</f>
        <v>225253</v>
      </c>
      <c r="K1505" s="32">
        <f>SUMIFS(I:I, D:D, ExternalData!$D1505, E:E, ExternalData!$E1505, F:F, ExternalData!$F1505, G:G, "&lt;="&amp;ExternalData!$G1505)</f>
        <v>1323777</v>
      </c>
      <c r="L1505" s="31">
        <f>ExternalData!$J1505 + SUMIFS(H:H, D:D, ExternalData!$D1505, E:E, ExternalData!$E1505, F:F, ExternalData!$F1505-1, G:G, "&gt;"&amp;ExternalData!$G1505)</f>
        <v>1312199</v>
      </c>
      <c r="M1505" s="33">
        <f>ExternalData!$K1505 + SUMIFS(I:I, D:D, ExternalData!$D1505, E:E, ExternalData!$E1505, F:F, ExternalData!$F1505-1, G:G, "&gt;"&amp;ExternalData!$G1505)</f>
        <v>7255311</v>
      </c>
    </row>
    <row r="1506" spans="1:13" x14ac:dyDescent="0.25">
      <c r="A1506" s="24" t="s">
        <v>9</v>
      </c>
      <c r="B1506" s="25" t="s">
        <v>24</v>
      </c>
      <c r="C1506" s="25" t="s">
        <v>29</v>
      </c>
      <c r="D1506" s="25" t="s">
        <v>30</v>
      </c>
      <c r="E1506" s="25" t="s">
        <v>13</v>
      </c>
      <c r="F1506" s="25">
        <v>2020</v>
      </c>
      <c r="G1506" s="25">
        <v>3</v>
      </c>
      <c r="H1506" s="25">
        <v>125349</v>
      </c>
      <c r="I1506" s="26">
        <v>740957</v>
      </c>
      <c r="J1506" s="26">
        <f>SUMIFS(H:H, D:D, ExternalData!$D1506, E:E, ExternalData!$E1506, F:F, ExternalData!$F1506, G:G, "&lt;="&amp;ExternalData!$G1506)</f>
        <v>350602</v>
      </c>
      <c r="K1506" s="27">
        <f>SUMIFS(I:I, D:D, ExternalData!$D1506, E:E, ExternalData!$E1506, F:F, ExternalData!$F1506, G:G, "&lt;="&amp;ExternalData!$G1506)</f>
        <v>2064734</v>
      </c>
      <c r="L1506" s="26">
        <f>ExternalData!$J1506 + SUMIFS(H:H, D:D, ExternalData!$D1506, E:E, ExternalData!$E1506, F:F, ExternalData!$F1506-1, G:G, "&gt;"&amp;ExternalData!$G1506)</f>
        <v>1325576</v>
      </c>
      <c r="M1506" s="28">
        <f>ExternalData!$K1506 + SUMIFS(I:I, D:D, ExternalData!$D1506, E:E, ExternalData!$E1506, F:F, ExternalData!$F1506-1, G:G, "&gt;"&amp;ExternalData!$G1506)</f>
        <v>7386078</v>
      </c>
    </row>
    <row r="1507" spans="1:13" x14ac:dyDescent="0.25">
      <c r="A1507" s="29" t="s">
        <v>9</v>
      </c>
      <c r="B1507" s="30" t="s">
        <v>24</v>
      </c>
      <c r="C1507" s="30" t="s">
        <v>29</v>
      </c>
      <c r="D1507" s="30" t="s">
        <v>30</v>
      </c>
      <c r="E1507" s="30" t="s">
        <v>13</v>
      </c>
      <c r="F1507" s="30">
        <v>2020</v>
      </c>
      <c r="G1507" s="30">
        <v>4</v>
      </c>
      <c r="H1507" s="30">
        <v>106078</v>
      </c>
      <c r="I1507" s="31">
        <v>620963</v>
      </c>
      <c r="J1507" s="31">
        <f>SUMIFS(H:H, D:D, ExternalData!$D1507, E:E, ExternalData!$E1507, F:F, ExternalData!$F1507, G:G, "&lt;="&amp;ExternalData!$G1507)</f>
        <v>456680</v>
      </c>
      <c r="K1507" s="32">
        <f>SUMIFS(I:I, D:D, ExternalData!$D1507, E:E, ExternalData!$E1507, F:F, ExternalData!$F1507, G:G, "&lt;="&amp;ExternalData!$G1507)</f>
        <v>2685697</v>
      </c>
      <c r="L1507" s="31">
        <f>ExternalData!$J1507 + SUMIFS(H:H, D:D, ExternalData!$D1507, E:E, ExternalData!$E1507, F:F, ExternalData!$F1507-1, G:G, "&gt;"&amp;ExternalData!$G1507)</f>
        <v>1320655</v>
      </c>
      <c r="M1507" s="33">
        <f>ExternalData!$K1507 + SUMIFS(I:I, D:D, ExternalData!$D1507, E:E, ExternalData!$E1507, F:F, ExternalData!$F1507-1, G:G, "&gt;"&amp;ExternalData!$G1507)</f>
        <v>7402836</v>
      </c>
    </row>
    <row r="1508" spans="1:13" x14ac:dyDescent="0.25">
      <c r="A1508" s="24" t="s">
        <v>9</v>
      </c>
      <c r="B1508" s="25" t="s">
        <v>24</v>
      </c>
      <c r="C1508" s="25" t="s">
        <v>29</v>
      </c>
      <c r="D1508" s="25" t="s">
        <v>30</v>
      </c>
      <c r="E1508" s="25" t="s">
        <v>13</v>
      </c>
      <c r="F1508" s="25">
        <v>2020</v>
      </c>
      <c r="G1508" s="25">
        <v>5</v>
      </c>
      <c r="H1508" s="25">
        <v>88501</v>
      </c>
      <c r="I1508" s="26">
        <v>520968</v>
      </c>
      <c r="J1508" s="26">
        <f>SUMIFS(H:H, D:D, ExternalData!$D1508, E:E, ExternalData!$E1508, F:F, ExternalData!$F1508, G:G, "&lt;="&amp;ExternalData!$G1508)</f>
        <v>545181</v>
      </c>
      <c r="K1508" s="27">
        <f>SUMIFS(I:I, D:D, ExternalData!$D1508, E:E, ExternalData!$E1508, F:F, ExternalData!$F1508, G:G, "&lt;="&amp;ExternalData!$G1508)</f>
        <v>3206665</v>
      </c>
      <c r="L1508" s="26">
        <f>ExternalData!$J1508 + SUMIFS(H:H, D:D, ExternalData!$D1508, E:E, ExternalData!$E1508, F:F, ExternalData!$F1508-1, G:G, "&gt;"&amp;ExternalData!$G1508)</f>
        <v>1289897</v>
      </c>
      <c r="M1508" s="28">
        <f>ExternalData!$K1508 + SUMIFS(I:I, D:D, ExternalData!$D1508, E:E, ExternalData!$E1508, F:F, ExternalData!$F1508-1, G:G, "&gt;"&amp;ExternalData!$G1508)</f>
        <v>7283430</v>
      </c>
    </row>
    <row r="1509" spans="1:13" x14ac:dyDescent="0.25">
      <c r="A1509" s="29" t="s">
        <v>9</v>
      </c>
      <c r="B1509" s="30" t="s">
        <v>24</v>
      </c>
      <c r="C1509" s="30" t="s">
        <v>29</v>
      </c>
      <c r="D1509" s="30" t="s">
        <v>30</v>
      </c>
      <c r="E1509" s="30" t="s">
        <v>13</v>
      </c>
      <c r="F1509" s="30">
        <v>2020</v>
      </c>
      <c r="G1509" s="30">
        <v>6</v>
      </c>
      <c r="H1509" s="30">
        <v>95774</v>
      </c>
      <c r="I1509" s="31">
        <v>566258</v>
      </c>
      <c r="J1509" s="31">
        <f>SUMIFS(H:H, D:D, ExternalData!$D1509, E:E, ExternalData!$E1509, F:F, ExternalData!$F1509, G:G, "&lt;="&amp;ExternalData!$G1509)</f>
        <v>640955</v>
      </c>
      <c r="K1509" s="32">
        <f>SUMIFS(I:I, D:D, ExternalData!$D1509, E:E, ExternalData!$E1509, F:F, ExternalData!$F1509, G:G, "&lt;="&amp;ExternalData!$G1509)</f>
        <v>3772923</v>
      </c>
      <c r="L1509" s="31">
        <f>ExternalData!$J1509 + SUMIFS(H:H, D:D, ExternalData!$D1509, E:E, ExternalData!$E1509, F:F, ExternalData!$F1509-1, G:G, "&gt;"&amp;ExternalData!$G1509)</f>
        <v>1268834</v>
      </c>
      <c r="M1509" s="33">
        <f>ExternalData!$K1509 + SUMIFS(I:I, D:D, ExternalData!$D1509, E:E, ExternalData!$E1509, F:F, ExternalData!$F1509-1, G:G, "&gt;"&amp;ExternalData!$G1509)</f>
        <v>7220647</v>
      </c>
    </row>
    <row r="1510" spans="1:13" x14ac:dyDescent="0.25">
      <c r="A1510" s="24" t="s">
        <v>9</v>
      </c>
      <c r="B1510" s="25" t="s">
        <v>24</v>
      </c>
      <c r="C1510" s="25" t="s">
        <v>29</v>
      </c>
      <c r="D1510" s="25" t="s">
        <v>30</v>
      </c>
      <c r="E1510" s="25" t="s">
        <v>13</v>
      </c>
      <c r="F1510" s="25">
        <v>2020</v>
      </c>
      <c r="G1510" s="25">
        <v>7</v>
      </c>
      <c r="H1510" s="25">
        <v>106687</v>
      </c>
      <c r="I1510" s="26">
        <v>631043</v>
      </c>
      <c r="J1510" s="26">
        <f>SUMIFS(H:H, D:D, ExternalData!$D1510, E:E, ExternalData!$E1510, F:F, ExternalData!$F1510, G:G, "&lt;="&amp;ExternalData!$G1510)</f>
        <v>747642</v>
      </c>
      <c r="K1510" s="27">
        <f>SUMIFS(I:I, D:D, ExternalData!$D1510, E:E, ExternalData!$E1510, F:F, ExternalData!$F1510, G:G, "&lt;="&amp;ExternalData!$G1510)</f>
        <v>4403966</v>
      </c>
      <c r="L1510" s="26">
        <f>ExternalData!$J1510 + SUMIFS(H:H, D:D, ExternalData!$D1510, E:E, ExternalData!$E1510, F:F, ExternalData!$F1510-1, G:G, "&gt;"&amp;ExternalData!$G1510)</f>
        <v>1262884</v>
      </c>
      <c r="M1510" s="28">
        <f>ExternalData!$K1510 + SUMIFS(I:I, D:D, ExternalData!$D1510, E:E, ExternalData!$E1510, F:F, ExternalData!$F1510-1, G:G, "&gt;"&amp;ExternalData!$G1510)</f>
        <v>7243138</v>
      </c>
    </row>
    <row r="1511" spans="1:13" x14ac:dyDescent="0.25">
      <c r="A1511" s="29" t="s">
        <v>9</v>
      </c>
      <c r="B1511" s="30" t="s">
        <v>24</v>
      </c>
      <c r="C1511" s="30" t="s">
        <v>29</v>
      </c>
      <c r="D1511" s="30" t="s">
        <v>30</v>
      </c>
      <c r="E1511" s="30" t="s">
        <v>13</v>
      </c>
      <c r="F1511" s="30">
        <v>2020</v>
      </c>
      <c r="G1511" s="30">
        <v>8</v>
      </c>
      <c r="H1511" s="30">
        <v>87423</v>
      </c>
      <c r="I1511" s="31">
        <v>522004</v>
      </c>
      <c r="J1511" s="31">
        <f>SUMIFS(H:H, D:D, ExternalData!$D1511, E:E, ExternalData!$E1511, F:F, ExternalData!$F1511, G:G, "&lt;="&amp;ExternalData!$G1511)</f>
        <v>835065</v>
      </c>
      <c r="K1511" s="32">
        <f>SUMIFS(I:I, D:D, ExternalData!$D1511, E:E, ExternalData!$E1511, F:F, ExternalData!$F1511, G:G, "&lt;="&amp;ExternalData!$G1511)</f>
        <v>4925970</v>
      </c>
      <c r="L1511" s="31">
        <f>ExternalData!$J1511 + SUMIFS(H:H, D:D, ExternalData!$D1511, E:E, ExternalData!$E1511, F:F, ExternalData!$F1511-1, G:G, "&gt;"&amp;ExternalData!$G1511)</f>
        <v>1247666</v>
      </c>
      <c r="M1511" s="33">
        <f>ExternalData!$K1511 + SUMIFS(I:I, D:D, ExternalData!$D1511, E:E, ExternalData!$E1511, F:F, ExternalData!$F1511-1, G:G, "&gt;"&amp;ExternalData!$G1511)</f>
        <v>7207795</v>
      </c>
    </row>
    <row r="1512" spans="1:13" x14ac:dyDescent="0.25">
      <c r="A1512" s="24" t="s">
        <v>9</v>
      </c>
      <c r="B1512" s="25" t="s">
        <v>24</v>
      </c>
      <c r="C1512" s="25" t="s">
        <v>29</v>
      </c>
      <c r="D1512" s="25" t="s">
        <v>30</v>
      </c>
      <c r="E1512" s="25" t="s">
        <v>13</v>
      </c>
      <c r="F1512" s="25">
        <v>2020</v>
      </c>
      <c r="G1512" s="25">
        <v>9</v>
      </c>
      <c r="H1512" s="25">
        <v>93982</v>
      </c>
      <c r="I1512" s="26">
        <v>569961</v>
      </c>
      <c r="J1512" s="26">
        <f>SUMIFS(H:H, D:D, ExternalData!$D1512, E:E, ExternalData!$E1512, F:F, ExternalData!$F1512, G:G, "&lt;="&amp;ExternalData!$G1512)</f>
        <v>929047</v>
      </c>
      <c r="K1512" s="27">
        <f>SUMIFS(I:I, D:D, ExternalData!$D1512, E:E, ExternalData!$E1512, F:F, ExternalData!$F1512, G:G, "&lt;="&amp;ExternalData!$G1512)</f>
        <v>5495931</v>
      </c>
      <c r="L1512" s="26">
        <f>ExternalData!$J1512 + SUMIFS(H:H, D:D, ExternalData!$D1512, E:E, ExternalData!$E1512, F:F, ExternalData!$F1512-1, G:G, "&gt;"&amp;ExternalData!$G1512)</f>
        <v>1241002</v>
      </c>
      <c r="M1512" s="28">
        <f>ExternalData!$K1512 + SUMIFS(I:I, D:D, ExternalData!$D1512, E:E, ExternalData!$E1512, F:F, ExternalData!$F1512-1, G:G, "&gt;"&amp;ExternalData!$G1512)</f>
        <v>7234416</v>
      </c>
    </row>
    <row r="1513" spans="1:13" x14ac:dyDescent="0.25">
      <c r="A1513" s="29" t="s">
        <v>9</v>
      </c>
      <c r="B1513" s="30" t="s">
        <v>24</v>
      </c>
      <c r="C1513" s="30" t="s">
        <v>29</v>
      </c>
      <c r="D1513" s="30" t="s">
        <v>30</v>
      </c>
      <c r="E1513" s="30" t="s">
        <v>13</v>
      </c>
      <c r="F1513" s="30">
        <v>2020</v>
      </c>
      <c r="G1513" s="30">
        <v>10</v>
      </c>
      <c r="H1513" s="30">
        <v>96019</v>
      </c>
      <c r="I1513" s="31">
        <v>588322</v>
      </c>
      <c r="J1513" s="31">
        <f>SUMIFS(H:H, D:D, ExternalData!$D1513, E:E, ExternalData!$E1513, F:F, ExternalData!$F1513, G:G, "&lt;="&amp;ExternalData!$G1513)</f>
        <v>1025066</v>
      </c>
      <c r="K1513" s="32">
        <f>SUMIFS(I:I, D:D, ExternalData!$D1513, E:E, ExternalData!$E1513, F:F, ExternalData!$F1513, G:G, "&lt;="&amp;ExternalData!$G1513)</f>
        <v>6084253</v>
      </c>
      <c r="L1513" s="31">
        <f>ExternalData!$J1513 + SUMIFS(H:H, D:D, ExternalData!$D1513, E:E, ExternalData!$E1513, F:F, ExternalData!$F1513-1, G:G, "&gt;"&amp;ExternalData!$G1513)</f>
        <v>1231034</v>
      </c>
      <c r="M1513" s="33">
        <f>ExternalData!$K1513 + SUMIFS(I:I, D:D, ExternalData!$D1513, E:E, ExternalData!$E1513, F:F, ExternalData!$F1513-1, G:G, "&gt;"&amp;ExternalData!$G1513)</f>
        <v>7231154</v>
      </c>
    </row>
    <row r="1514" spans="1:13" x14ac:dyDescent="0.25">
      <c r="A1514" s="24" t="s">
        <v>9</v>
      </c>
      <c r="B1514" s="25" t="s">
        <v>24</v>
      </c>
      <c r="C1514" s="25" t="s">
        <v>29</v>
      </c>
      <c r="D1514" s="25" t="s">
        <v>30</v>
      </c>
      <c r="E1514" s="25" t="s">
        <v>13</v>
      </c>
      <c r="F1514" s="25">
        <v>2020</v>
      </c>
      <c r="G1514" s="25">
        <v>11</v>
      </c>
      <c r="H1514" s="25">
        <v>96474</v>
      </c>
      <c r="I1514" s="26">
        <v>594125</v>
      </c>
      <c r="J1514" s="26">
        <f>SUMIFS(H:H, D:D, ExternalData!$D1514, E:E, ExternalData!$E1514, F:F, ExternalData!$F1514, G:G, "&lt;="&amp;ExternalData!$G1514)</f>
        <v>1121540</v>
      </c>
      <c r="K1514" s="27">
        <f>SUMIFS(I:I, D:D, ExternalData!$D1514, E:E, ExternalData!$E1514, F:F, ExternalData!$F1514, G:G, "&lt;="&amp;ExternalData!$G1514)</f>
        <v>6678378</v>
      </c>
      <c r="L1514" s="26">
        <f>ExternalData!$J1514 + SUMIFS(H:H, D:D, ExternalData!$D1514, E:E, ExternalData!$E1514, F:F, ExternalData!$F1514-1, G:G, "&gt;"&amp;ExternalData!$G1514)</f>
        <v>1237096</v>
      </c>
      <c r="M1514" s="28">
        <f>ExternalData!$K1514 + SUMIFS(I:I, D:D, ExternalData!$D1514, E:E, ExternalData!$E1514, F:F, ExternalData!$F1514-1, G:G, "&gt;"&amp;ExternalData!$G1514)</f>
        <v>7318528</v>
      </c>
    </row>
    <row r="1515" spans="1:13" x14ac:dyDescent="0.25">
      <c r="A1515" s="29" t="s">
        <v>9</v>
      </c>
      <c r="B1515" s="30" t="s">
        <v>24</v>
      </c>
      <c r="C1515" s="30" t="s">
        <v>29</v>
      </c>
      <c r="D1515" s="30" t="s">
        <v>30</v>
      </c>
      <c r="E1515" s="30" t="s">
        <v>13</v>
      </c>
      <c r="F1515" s="30">
        <v>2020</v>
      </c>
      <c r="G1515" s="30">
        <v>12</v>
      </c>
      <c r="H1515" s="30">
        <v>98021</v>
      </c>
      <c r="I1515" s="31">
        <v>616994</v>
      </c>
      <c r="J1515" s="31">
        <f>SUMIFS(H:H, D:D, ExternalData!$D1515, E:E, ExternalData!$E1515, F:F, ExternalData!$F1515, G:G, "&lt;="&amp;ExternalData!$G1515)</f>
        <v>1219561</v>
      </c>
      <c r="K1515" s="32">
        <f>SUMIFS(I:I, D:D, ExternalData!$D1515, E:E, ExternalData!$E1515, F:F, ExternalData!$F1515, G:G, "&lt;="&amp;ExternalData!$G1515)</f>
        <v>7295372</v>
      </c>
      <c r="L1515" s="31">
        <f>ExternalData!$J1515 + SUMIFS(H:H, D:D, ExternalData!$D1515, E:E, ExternalData!$E1515, F:F, ExternalData!$F1515-1, G:G, "&gt;"&amp;ExternalData!$G1515)</f>
        <v>1219561</v>
      </c>
      <c r="M1515" s="33">
        <f>ExternalData!$K1515 + SUMIFS(I:I, D:D, ExternalData!$D1515, E:E, ExternalData!$E1515, F:F, ExternalData!$F1515-1, G:G, "&gt;"&amp;ExternalData!$G1515)</f>
        <v>7295372</v>
      </c>
    </row>
    <row r="1516" spans="1:13" x14ac:dyDescent="0.25">
      <c r="A1516" s="24" t="s">
        <v>9</v>
      </c>
      <c r="B1516" s="25" t="s">
        <v>24</v>
      </c>
      <c r="C1516" s="25" t="s">
        <v>29</v>
      </c>
      <c r="D1516" s="25" t="s">
        <v>30</v>
      </c>
      <c r="E1516" s="25" t="s">
        <v>13</v>
      </c>
      <c r="F1516" s="25">
        <v>2021</v>
      </c>
      <c r="G1516" s="25">
        <v>1</v>
      </c>
      <c r="H1516" s="25">
        <v>91252</v>
      </c>
      <c r="I1516" s="26">
        <v>576401</v>
      </c>
      <c r="J1516" s="26">
        <f>SUMIFS(H:H, D:D, ExternalData!$D1516, E:E, ExternalData!$E1516, F:F, ExternalData!$F1516, G:G, "&lt;="&amp;ExternalData!$G1516)</f>
        <v>91252</v>
      </c>
      <c r="K1516" s="27">
        <f>SUMIFS(I:I, D:D, ExternalData!$D1516, E:E, ExternalData!$E1516, F:F, ExternalData!$F1516, G:G, "&lt;="&amp;ExternalData!$G1516)</f>
        <v>576401</v>
      </c>
      <c r="L1516" s="26">
        <f>ExternalData!$J1516 + SUMIFS(H:H, D:D, ExternalData!$D1516, E:E, ExternalData!$E1516, F:F, ExternalData!$F1516-1, G:G, "&gt;"&amp;ExternalData!$G1516)</f>
        <v>1191351</v>
      </c>
      <c r="M1516" s="28">
        <f>ExternalData!$K1516 + SUMIFS(I:I, D:D, ExternalData!$D1516, E:E, ExternalData!$E1516, F:F, ExternalData!$F1516-1, G:G, "&gt;"&amp;ExternalData!$G1516)</f>
        <v>7176281</v>
      </c>
    </row>
    <row r="1517" spans="1:13" x14ac:dyDescent="0.25">
      <c r="A1517" s="29" t="s">
        <v>9</v>
      </c>
      <c r="B1517" s="30" t="s">
        <v>24</v>
      </c>
      <c r="C1517" s="30" t="s">
        <v>29</v>
      </c>
      <c r="D1517" s="30" t="s">
        <v>30</v>
      </c>
      <c r="E1517" s="30" t="s">
        <v>13</v>
      </c>
      <c r="F1517" s="30">
        <v>2021</v>
      </c>
      <c r="G1517" s="30">
        <v>2</v>
      </c>
      <c r="H1517" s="30">
        <v>87969</v>
      </c>
      <c r="I1517" s="31">
        <v>555562</v>
      </c>
      <c r="J1517" s="31">
        <f>SUMIFS(H:H, D:D, ExternalData!$D1517, E:E, ExternalData!$E1517, F:F, ExternalData!$F1517, G:G, "&lt;="&amp;ExternalData!$G1517)</f>
        <v>179221</v>
      </c>
      <c r="K1517" s="32">
        <f>SUMIFS(I:I, D:D, ExternalData!$D1517, E:E, ExternalData!$E1517, F:F, ExternalData!$F1517, G:G, "&lt;="&amp;ExternalData!$G1517)</f>
        <v>1131963</v>
      </c>
      <c r="L1517" s="31">
        <f>ExternalData!$J1517 + SUMIFS(H:H, D:D, ExternalData!$D1517, E:E, ExternalData!$E1517, F:F, ExternalData!$F1517-1, G:G, "&gt;"&amp;ExternalData!$G1517)</f>
        <v>1173529</v>
      </c>
      <c r="M1517" s="33">
        <f>ExternalData!$K1517 + SUMIFS(I:I, D:D, ExternalData!$D1517, E:E, ExternalData!$E1517, F:F, ExternalData!$F1517-1, G:G, "&gt;"&amp;ExternalData!$G1517)</f>
        <v>7103558</v>
      </c>
    </row>
    <row r="1518" spans="1:13" x14ac:dyDescent="0.25">
      <c r="A1518" s="24" t="s">
        <v>9</v>
      </c>
      <c r="B1518" s="25" t="s">
        <v>24</v>
      </c>
      <c r="C1518" s="25" t="s">
        <v>29</v>
      </c>
      <c r="D1518" s="25" t="s">
        <v>30</v>
      </c>
      <c r="E1518" s="25" t="s">
        <v>13</v>
      </c>
      <c r="F1518" s="25">
        <v>2021</v>
      </c>
      <c r="G1518" s="25">
        <v>3</v>
      </c>
      <c r="H1518" s="25">
        <v>99925</v>
      </c>
      <c r="I1518" s="26">
        <v>629573</v>
      </c>
      <c r="J1518" s="26">
        <f>SUMIFS(H:H, D:D, ExternalData!$D1518, E:E, ExternalData!$E1518, F:F, ExternalData!$F1518, G:G, "&lt;="&amp;ExternalData!$G1518)</f>
        <v>279146</v>
      </c>
      <c r="K1518" s="27">
        <f>SUMIFS(I:I, D:D, ExternalData!$D1518, E:E, ExternalData!$E1518, F:F, ExternalData!$F1518, G:G, "&lt;="&amp;ExternalData!$G1518)</f>
        <v>1761536</v>
      </c>
      <c r="L1518" s="26">
        <f>ExternalData!$J1518 + SUMIFS(H:H, D:D, ExternalData!$D1518, E:E, ExternalData!$E1518, F:F, ExternalData!$F1518-1, G:G, "&gt;"&amp;ExternalData!$G1518)</f>
        <v>1148105</v>
      </c>
      <c r="M1518" s="28">
        <f>ExternalData!$K1518 + SUMIFS(I:I, D:D, ExternalData!$D1518, E:E, ExternalData!$E1518, F:F, ExternalData!$F1518-1, G:G, "&gt;"&amp;ExternalData!$G1518)</f>
        <v>6992174</v>
      </c>
    </row>
    <row r="1519" spans="1:13" x14ac:dyDescent="0.25">
      <c r="A1519" s="29" t="s">
        <v>9</v>
      </c>
      <c r="B1519" s="30" t="s">
        <v>24</v>
      </c>
      <c r="C1519" s="30" t="s">
        <v>29</v>
      </c>
      <c r="D1519" s="30" t="s">
        <v>30</v>
      </c>
      <c r="E1519" s="30" t="s">
        <v>13</v>
      </c>
      <c r="F1519" s="30">
        <v>2021</v>
      </c>
      <c r="G1519" s="30">
        <v>4</v>
      </c>
      <c r="H1519" s="30">
        <v>95452</v>
      </c>
      <c r="I1519" s="31">
        <v>604443</v>
      </c>
      <c r="J1519" s="31">
        <f>SUMIFS(H:H, D:D, ExternalData!$D1519, E:E, ExternalData!$E1519, F:F, ExternalData!$F1519, G:G, "&lt;="&amp;ExternalData!$G1519)</f>
        <v>374598</v>
      </c>
      <c r="K1519" s="32">
        <f>SUMIFS(I:I, D:D, ExternalData!$D1519, E:E, ExternalData!$E1519, F:F, ExternalData!$F1519, G:G, "&lt;="&amp;ExternalData!$G1519)</f>
        <v>2365979</v>
      </c>
      <c r="L1519" s="31">
        <f>ExternalData!$J1519 + SUMIFS(H:H, D:D, ExternalData!$D1519, E:E, ExternalData!$E1519, F:F, ExternalData!$F1519-1, G:G, "&gt;"&amp;ExternalData!$G1519)</f>
        <v>1137479</v>
      </c>
      <c r="M1519" s="33">
        <f>ExternalData!$K1519 + SUMIFS(I:I, D:D, ExternalData!$D1519, E:E, ExternalData!$E1519, F:F, ExternalData!$F1519-1, G:G, "&gt;"&amp;ExternalData!$G1519)</f>
        <v>6975654</v>
      </c>
    </row>
    <row r="1520" spans="1:13" x14ac:dyDescent="0.25">
      <c r="A1520" s="24" t="s">
        <v>9</v>
      </c>
      <c r="B1520" s="25" t="s">
        <v>24</v>
      </c>
      <c r="C1520" s="25" t="s">
        <v>29</v>
      </c>
      <c r="D1520" s="25" t="s">
        <v>30</v>
      </c>
      <c r="E1520" s="25" t="s">
        <v>13</v>
      </c>
      <c r="F1520" s="25">
        <v>2021</v>
      </c>
      <c r="G1520" s="25">
        <v>5</v>
      </c>
      <c r="H1520" s="25">
        <v>93233</v>
      </c>
      <c r="I1520" s="26">
        <v>586481</v>
      </c>
      <c r="J1520" s="26">
        <f>SUMIFS(H:H, D:D, ExternalData!$D1520, E:E, ExternalData!$E1520, F:F, ExternalData!$F1520, G:G, "&lt;="&amp;ExternalData!$G1520)</f>
        <v>467831</v>
      </c>
      <c r="K1520" s="27">
        <f>SUMIFS(I:I, D:D, ExternalData!$D1520, E:E, ExternalData!$E1520, F:F, ExternalData!$F1520, G:G, "&lt;="&amp;ExternalData!$G1520)</f>
        <v>2952460</v>
      </c>
      <c r="L1520" s="26">
        <f>ExternalData!$J1520 + SUMIFS(H:H, D:D, ExternalData!$D1520, E:E, ExternalData!$E1520, F:F, ExternalData!$F1520-1, G:G, "&gt;"&amp;ExternalData!$G1520)</f>
        <v>1142211</v>
      </c>
      <c r="M1520" s="28">
        <f>ExternalData!$K1520 + SUMIFS(I:I, D:D, ExternalData!$D1520, E:E, ExternalData!$E1520, F:F, ExternalData!$F1520-1, G:G, "&gt;"&amp;ExternalData!$G1520)</f>
        <v>7041167</v>
      </c>
    </row>
    <row r="1521" spans="1:13" x14ac:dyDescent="0.25">
      <c r="A1521" s="29" t="s">
        <v>9</v>
      </c>
      <c r="B1521" s="30" t="s">
        <v>24</v>
      </c>
      <c r="C1521" s="30" t="s">
        <v>29</v>
      </c>
      <c r="D1521" s="30" t="s">
        <v>30</v>
      </c>
      <c r="E1521" s="30" t="s">
        <v>13</v>
      </c>
      <c r="F1521" s="30">
        <v>2021</v>
      </c>
      <c r="G1521" s="30">
        <v>6</v>
      </c>
      <c r="H1521" s="30">
        <v>99113</v>
      </c>
      <c r="I1521" s="31">
        <v>623931</v>
      </c>
      <c r="J1521" s="31">
        <f>SUMIFS(H:H, D:D, ExternalData!$D1521, E:E, ExternalData!$E1521, F:F, ExternalData!$F1521, G:G, "&lt;="&amp;ExternalData!$G1521)</f>
        <v>566944</v>
      </c>
      <c r="K1521" s="32">
        <f>SUMIFS(I:I, D:D, ExternalData!$D1521, E:E, ExternalData!$E1521, F:F, ExternalData!$F1521, G:G, "&lt;="&amp;ExternalData!$G1521)</f>
        <v>3576391</v>
      </c>
      <c r="L1521" s="31">
        <f>ExternalData!$J1521 + SUMIFS(H:H, D:D, ExternalData!$D1521, E:E, ExternalData!$E1521, F:F, ExternalData!$F1521-1, G:G, "&gt;"&amp;ExternalData!$G1521)</f>
        <v>1145550</v>
      </c>
      <c r="M1521" s="33">
        <f>ExternalData!$K1521 + SUMIFS(I:I, D:D, ExternalData!$D1521, E:E, ExternalData!$E1521, F:F, ExternalData!$F1521-1, G:G, "&gt;"&amp;ExternalData!$G1521)</f>
        <v>7098840</v>
      </c>
    </row>
    <row r="1522" spans="1:13" x14ac:dyDescent="0.25">
      <c r="A1522" s="24" t="s">
        <v>9</v>
      </c>
      <c r="B1522" s="25" t="s">
        <v>24</v>
      </c>
      <c r="C1522" s="25" t="s">
        <v>29</v>
      </c>
      <c r="D1522" s="25" t="s">
        <v>30</v>
      </c>
      <c r="E1522" s="25" t="s">
        <v>13</v>
      </c>
      <c r="F1522" s="25">
        <v>2021</v>
      </c>
      <c r="G1522" s="25">
        <v>7</v>
      </c>
      <c r="H1522" s="25">
        <v>95179</v>
      </c>
      <c r="I1522" s="26">
        <v>598304</v>
      </c>
      <c r="J1522" s="26">
        <f>SUMIFS(H:H, D:D, ExternalData!$D1522, E:E, ExternalData!$E1522, F:F, ExternalData!$F1522, G:G, "&lt;="&amp;ExternalData!$G1522)</f>
        <v>662123</v>
      </c>
      <c r="K1522" s="27">
        <f>SUMIFS(I:I, D:D, ExternalData!$D1522, E:E, ExternalData!$E1522, F:F, ExternalData!$F1522, G:G, "&lt;="&amp;ExternalData!$G1522)</f>
        <v>4174695</v>
      </c>
      <c r="L1522" s="26">
        <f>ExternalData!$J1522 + SUMIFS(H:H, D:D, ExternalData!$D1522, E:E, ExternalData!$E1522, F:F, ExternalData!$F1522-1, G:G, "&gt;"&amp;ExternalData!$G1522)</f>
        <v>1134042</v>
      </c>
      <c r="M1522" s="28">
        <f>ExternalData!$K1522 + SUMIFS(I:I, D:D, ExternalData!$D1522, E:E, ExternalData!$E1522, F:F, ExternalData!$F1522-1, G:G, "&gt;"&amp;ExternalData!$G1522)</f>
        <v>7066101</v>
      </c>
    </row>
    <row r="1523" spans="1:13" x14ac:dyDescent="0.25">
      <c r="A1523" s="29" t="s">
        <v>9</v>
      </c>
      <c r="B1523" s="30" t="s">
        <v>24</v>
      </c>
      <c r="C1523" s="30" t="s">
        <v>29</v>
      </c>
      <c r="D1523" s="30" t="s">
        <v>30</v>
      </c>
      <c r="E1523" s="30" t="s">
        <v>13</v>
      </c>
      <c r="F1523" s="30">
        <v>2021</v>
      </c>
      <c r="G1523" s="30">
        <v>8</v>
      </c>
      <c r="H1523" s="30">
        <v>88445</v>
      </c>
      <c r="I1523" s="31">
        <v>556857</v>
      </c>
      <c r="J1523" s="31">
        <f>SUMIFS(H:H, D:D, ExternalData!$D1523, E:E, ExternalData!$E1523, F:F, ExternalData!$F1523, G:G, "&lt;="&amp;ExternalData!$G1523)</f>
        <v>750568</v>
      </c>
      <c r="K1523" s="32">
        <f>SUMIFS(I:I, D:D, ExternalData!$D1523, E:E, ExternalData!$E1523, F:F, ExternalData!$F1523, G:G, "&lt;="&amp;ExternalData!$G1523)</f>
        <v>4731552</v>
      </c>
      <c r="L1523" s="31">
        <f>ExternalData!$J1523 + SUMIFS(H:H, D:D, ExternalData!$D1523, E:E, ExternalData!$E1523, F:F, ExternalData!$F1523-1, G:G, "&gt;"&amp;ExternalData!$G1523)</f>
        <v>1135064</v>
      </c>
      <c r="M1523" s="33">
        <f>ExternalData!$K1523 + SUMIFS(I:I, D:D, ExternalData!$D1523, E:E, ExternalData!$E1523, F:F, ExternalData!$F1523-1, G:G, "&gt;"&amp;ExternalData!$G1523)</f>
        <v>7100954</v>
      </c>
    </row>
    <row r="1524" spans="1:13" x14ac:dyDescent="0.25">
      <c r="A1524" s="24" t="s">
        <v>9</v>
      </c>
      <c r="B1524" s="25" t="s">
        <v>24</v>
      </c>
      <c r="C1524" s="25" t="s">
        <v>29</v>
      </c>
      <c r="D1524" s="25" t="s">
        <v>30</v>
      </c>
      <c r="E1524" s="25" t="s">
        <v>13</v>
      </c>
      <c r="F1524" s="25">
        <v>2021</v>
      </c>
      <c r="G1524" s="25">
        <v>9</v>
      </c>
      <c r="H1524" s="25">
        <v>90636</v>
      </c>
      <c r="I1524" s="26">
        <v>577941</v>
      </c>
      <c r="J1524" s="26">
        <f>SUMIFS(H:H, D:D, ExternalData!$D1524, E:E, ExternalData!$E1524, F:F, ExternalData!$F1524, G:G, "&lt;="&amp;ExternalData!$G1524)</f>
        <v>841204</v>
      </c>
      <c r="K1524" s="27">
        <f>SUMIFS(I:I, D:D, ExternalData!$D1524, E:E, ExternalData!$E1524, F:F, ExternalData!$F1524, G:G, "&lt;="&amp;ExternalData!$G1524)</f>
        <v>5309493</v>
      </c>
      <c r="L1524" s="26">
        <f>ExternalData!$J1524 + SUMIFS(H:H, D:D, ExternalData!$D1524, E:E, ExternalData!$E1524, F:F, ExternalData!$F1524-1, G:G, "&gt;"&amp;ExternalData!$G1524)</f>
        <v>1131718</v>
      </c>
      <c r="M1524" s="28">
        <f>ExternalData!$K1524 + SUMIFS(I:I, D:D, ExternalData!$D1524, E:E, ExternalData!$E1524, F:F, ExternalData!$F1524-1, G:G, "&gt;"&amp;ExternalData!$G1524)</f>
        <v>7108934</v>
      </c>
    </row>
    <row r="1525" spans="1:13" x14ac:dyDescent="0.25">
      <c r="A1525" s="29" t="s">
        <v>9</v>
      </c>
      <c r="B1525" s="30" t="s">
        <v>24</v>
      </c>
      <c r="C1525" s="30" t="s">
        <v>29</v>
      </c>
      <c r="D1525" s="30" t="s">
        <v>30</v>
      </c>
      <c r="E1525" s="30" t="s">
        <v>13</v>
      </c>
      <c r="F1525" s="30">
        <v>2021</v>
      </c>
      <c r="G1525" s="30">
        <v>10</v>
      </c>
      <c r="H1525" s="30">
        <v>100779</v>
      </c>
      <c r="I1525" s="31">
        <v>645043</v>
      </c>
      <c r="J1525" s="31">
        <f>SUMIFS(H:H, D:D, ExternalData!$D1525, E:E, ExternalData!$E1525, F:F, ExternalData!$F1525, G:G, "&lt;="&amp;ExternalData!$G1525)</f>
        <v>941983</v>
      </c>
      <c r="K1525" s="32">
        <f>SUMIFS(I:I, D:D, ExternalData!$D1525, E:E, ExternalData!$E1525, F:F, ExternalData!$F1525, G:G, "&lt;="&amp;ExternalData!$G1525)</f>
        <v>5954536</v>
      </c>
      <c r="L1525" s="31">
        <f>ExternalData!$J1525 + SUMIFS(H:H, D:D, ExternalData!$D1525, E:E, ExternalData!$E1525, F:F, ExternalData!$F1525-1, G:G, "&gt;"&amp;ExternalData!$G1525)</f>
        <v>1136478</v>
      </c>
      <c r="M1525" s="33">
        <f>ExternalData!$K1525 + SUMIFS(I:I, D:D, ExternalData!$D1525, E:E, ExternalData!$E1525, F:F, ExternalData!$F1525-1, G:G, "&gt;"&amp;ExternalData!$G1525)</f>
        <v>7165655</v>
      </c>
    </row>
    <row r="1526" spans="1:13" x14ac:dyDescent="0.25">
      <c r="A1526" s="24" t="s">
        <v>9</v>
      </c>
      <c r="B1526" s="25" t="s">
        <v>24</v>
      </c>
      <c r="C1526" s="25" t="s">
        <v>29</v>
      </c>
      <c r="D1526" s="25" t="s">
        <v>30</v>
      </c>
      <c r="E1526" s="25" t="s">
        <v>13</v>
      </c>
      <c r="F1526" s="25">
        <v>2021</v>
      </c>
      <c r="G1526" s="25">
        <v>11</v>
      </c>
      <c r="H1526" s="25">
        <v>91812</v>
      </c>
      <c r="I1526" s="26">
        <v>586215</v>
      </c>
      <c r="J1526" s="26">
        <f>SUMIFS(H:H, D:D, ExternalData!$D1526, E:E, ExternalData!$E1526, F:F, ExternalData!$F1526, G:G, "&lt;="&amp;ExternalData!$G1526)</f>
        <v>1033795</v>
      </c>
      <c r="K1526" s="27">
        <f>SUMIFS(I:I, D:D, ExternalData!$D1526, E:E, ExternalData!$E1526, F:F, ExternalData!$F1526, G:G, "&lt;="&amp;ExternalData!$G1526)</f>
        <v>6540751</v>
      </c>
      <c r="L1526" s="26">
        <f>ExternalData!$J1526 + SUMIFS(H:H, D:D, ExternalData!$D1526, E:E, ExternalData!$E1526, F:F, ExternalData!$F1526-1, G:G, "&gt;"&amp;ExternalData!$G1526)</f>
        <v>1131816</v>
      </c>
      <c r="M1526" s="28">
        <f>ExternalData!$K1526 + SUMIFS(I:I, D:D, ExternalData!$D1526, E:E, ExternalData!$E1526, F:F, ExternalData!$F1526-1, G:G, "&gt;"&amp;ExternalData!$G1526)</f>
        <v>7157745</v>
      </c>
    </row>
    <row r="1527" spans="1:13" x14ac:dyDescent="0.25">
      <c r="A1527" s="29" t="s">
        <v>9</v>
      </c>
      <c r="B1527" s="30" t="s">
        <v>24</v>
      </c>
      <c r="C1527" s="30" t="s">
        <v>29</v>
      </c>
      <c r="D1527" s="30" t="s">
        <v>30</v>
      </c>
      <c r="E1527" s="30" t="s">
        <v>13</v>
      </c>
      <c r="F1527" s="30">
        <v>2021</v>
      </c>
      <c r="G1527" s="30">
        <v>12</v>
      </c>
      <c r="H1527" s="30">
        <v>94374</v>
      </c>
      <c r="I1527" s="31">
        <v>612962</v>
      </c>
      <c r="J1527" s="31">
        <f>SUMIFS(H:H, D:D, ExternalData!$D1527, E:E, ExternalData!$E1527, F:F, ExternalData!$F1527, G:G, "&lt;="&amp;ExternalData!$G1527)</f>
        <v>1128169</v>
      </c>
      <c r="K1527" s="32">
        <f>SUMIFS(I:I, D:D, ExternalData!$D1527, E:E, ExternalData!$E1527, F:F, ExternalData!$F1527, G:G, "&lt;="&amp;ExternalData!$G1527)</f>
        <v>7153713</v>
      </c>
      <c r="L1527" s="31">
        <f>ExternalData!$J1527 + SUMIFS(H:H, D:D, ExternalData!$D1527, E:E, ExternalData!$E1527, F:F, ExternalData!$F1527-1, G:G, "&gt;"&amp;ExternalData!$G1527)</f>
        <v>1128169</v>
      </c>
      <c r="M1527" s="33">
        <f>ExternalData!$K1527 + SUMIFS(I:I, D:D, ExternalData!$D1527, E:E, ExternalData!$E1527, F:F, ExternalData!$F1527-1, G:G, "&gt;"&amp;ExternalData!$G1527)</f>
        <v>7153713</v>
      </c>
    </row>
    <row r="1528" spans="1:13" x14ac:dyDescent="0.25">
      <c r="A1528" s="24" t="s">
        <v>9</v>
      </c>
      <c r="B1528" s="25" t="s">
        <v>24</v>
      </c>
      <c r="C1528" s="25" t="s">
        <v>29</v>
      </c>
      <c r="D1528" s="25" t="s">
        <v>30</v>
      </c>
      <c r="E1528" s="25" t="s">
        <v>13</v>
      </c>
      <c r="F1528" s="25">
        <v>2022</v>
      </c>
      <c r="G1528" s="25">
        <v>1</v>
      </c>
      <c r="H1528" s="25">
        <v>88599</v>
      </c>
      <c r="I1528" s="26">
        <v>586054</v>
      </c>
      <c r="J1528" s="26">
        <f>SUMIFS(H:H, D:D, ExternalData!$D1528, E:E, ExternalData!$E1528, F:F, ExternalData!$F1528, G:G, "&lt;="&amp;ExternalData!$G1528)</f>
        <v>88599</v>
      </c>
      <c r="K1528" s="27">
        <f>SUMIFS(I:I, D:D, ExternalData!$D1528, E:E, ExternalData!$E1528, F:F, ExternalData!$F1528, G:G, "&lt;="&amp;ExternalData!$G1528)</f>
        <v>586054</v>
      </c>
      <c r="L1528" s="26">
        <f>ExternalData!$J1528 + SUMIFS(H:H, D:D, ExternalData!$D1528, E:E, ExternalData!$E1528, F:F, ExternalData!$F1528-1, G:G, "&gt;"&amp;ExternalData!$G1528)</f>
        <v>1125516</v>
      </c>
      <c r="M1528" s="28">
        <f>ExternalData!$K1528 + SUMIFS(I:I, D:D, ExternalData!$D1528, E:E, ExternalData!$E1528, F:F, ExternalData!$F1528-1, G:G, "&gt;"&amp;ExternalData!$G1528)</f>
        <v>7163366</v>
      </c>
    </row>
    <row r="1529" spans="1:13" x14ac:dyDescent="0.25">
      <c r="A1529" s="29" t="s">
        <v>9</v>
      </c>
      <c r="B1529" s="30" t="s">
        <v>24</v>
      </c>
      <c r="C1529" s="30" t="s">
        <v>29</v>
      </c>
      <c r="D1529" s="30" t="s">
        <v>30</v>
      </c>
      <c r="E1529" s="30" t="s">
        <v>13</v>
      </c>
      <c r="F1529" s="30">
        <v>2022</v>
      </c>
      <c r="G1529" s="30">
        <v>2</v>
      </c>
      <c r="H1529" s="30">
        <v>82817</v>
      </c>
      <c r="I1529" s="31">
        <v>549486</v>
      </c>
      <c r="J1529" s="31">
        <f>SUMIFS(H:H, D:D, ExternalData!$D1529, E:E, ExternalData!$E1529, F:F, ExternalData!$F1529, G:G, "&lt;="&amp;ExternalData!$G1529)</f>
        <v>171416</v>
      </c>
      <c r="K1529" s="32">
        <f>SUMIFS(I:I, D:D, ExternalData!$D1529, E:E, ExternalData!$E1529, F:F, ExternalData!$F1529, G:G, "&lt;="&amp;ExternalData!$G1529)</f>
        <v>1135540</v>
      </c>
      <c r="L1529" s="31">
        <f>ExternalData!$J1529 + SUMIFS(H:H, D:D, ExternalData!$D1529, E:E, ExternalData!$E1529, F:F, ExternalData!$F1529-1, G:G, "&gt;"&amp;ExternalData!$G1529)</f>
        <v>1120364</v>
      </c>
      <c r="M1529" s="33">
        <f>ExternalData!$K1529 + SUMIFS(I:I, D:D, ExternalData!$D1529, E:E, ExternalData!$E1529, F:F, ExternalData!$F1529-1, G:G, "&gt;"&amp;ExternalData!$G1529)</f>
        <v>7157290</v>
      </c>
    </row>
    <row r="1530" spans="1:13" x14ac:dyDescent="0.25">
      <c r="A1530" s="24" t="s">
        <v>9</v>
      </c>
      <c r="B1530" s="25" t="s">
        <v>24</v>
      </c>
      <c r="C1530" s="25" t="s">
        <v>29</v>
      </c>
      <c r="D1530" s="25" t="s">
        <v>30</v>
      </c>
      <c r="E1530" s="25" t="s">
        <v>13</v>
      </c>
      <c r="F1530" s="25">
        <v>2022</v>
      </c>
      <c r="G1530" s="25">
        <v>3</v>
      </c>
      <c r="H1530" s="25">
        <v>94766</v>
      </c>
      <c r="I1530" s="26">
        <v>635894</v>
      </c>
      <c r="J1530" s="26">
        <f>SUMIFS(H:H, D:D, ExternalData!$D1530, E:E, ExternalData!$E1530, F:F, ExternalData!$F1530, G:G, "&lt;="&amp;ExternalData!$G1530)</f>
        <v>266182</v>
      </c>
      <c r="K1530" s="27">
        <f>SUMIFS(I:I, D:D, ExternalData!$D1530, E:E, ExternalData!$E1530, F:F, ExternalData!$F1530, G:G, "&lt;="&amp;ExternalData!$G1530)</f>
        <v>1771434</v>
      </c>
      <c r="L1530" s="26">
        <f>ExternalData!$J1530 + SUMIFS(H:H, D:D, ExternalData!$D1530, E:E, ExternalData!$E1530, F:F, ExternalData!$F1530-1, G:G, "&gt;"&amp;ExternalData!$G1530)</f>
        <v>1115205</v>
      </c>
      <c r="M1530" s="28">
        <f>ExternalData!$K1530 + SUMIFS(I:I, D:D, ExternalData!$D1530, E:E, ExternalData!$E1530, F:F, ExternalData!$F1530-1, G:G, "&gt;"&amp;ExternalData!$G1530)</f>
        <v>7163611</v>
      </c>
    </row>
    <row r="1531" spans="1:13" x14ac:dyDescent="0.25">
      <c r="A1531" s="29" t="s">
        <v>9</v>
      </c>
      <c r="B1531" s="30" t="s">
        <v>24</v>
      </c>
      <c r="C1531" s="30" t="s">
        <v>29</v>
      </c>
      <c r="D1531" s="30" t="s">
        <v>30</v>
      </c>
      <c r="E1531" s="30" t="s">
        <v>13</v>
      </c>
      <c r="F1531" s="30">
        <v>2022</v>
      </c>
      <c r="G1531" s="30">
        <v>4</v>
      </c>
      <c r="H1531" s="30">
        <v>85610</v>
      </c>
      <c r="I1531" s="31">
        <v>573454</v>
      </c>
      <c r="J1531" s="31">
        <f>SUMIFS(H:H, D:D, ExternalData!$D1531, E:E, ExternalData!$E1531, F:F, ExternalData!$F1531, G:G, "&lt;="&amp;ExternalData!$G1531)</f>
        <v>351792</v>
      </c>
      <c r="K1531" s="32">
        <f>SUMIFS(I:I, D:D, ExternalData!$D1531, E:E, ExternalData!$E1531, F:F, ExternalData!$F1531, G:G, "&lt;="&amp;ExternalData!$G1531)</f>
        <v>2344888</v>
      </c>
      <c r="L1531" s="31">
        <f>ExternalData!$J1531 + SUMIFS(H:H, D:D, ExternalData!$D1531, E:E, ExternalData!$E1531, F:F, ExternalData!$F1531-1, G:G, "&gt;"&amp;ExternalData!$G1531)</f>
        <v>1105363</v>
      </c>
      <c r="M1531" s="33">
        <f>ExternalData!$K1531 + SUMIFS(I:I, D:D, ExternalData!$D1531, E:E, ExternalData!$E1531, F:F, ExternalData!$F1531-1, G:G, "&gt;"&amp;ExternalData!$G1531)</f>
        <v>7132622</v>
      </c>
    </row>
    <row r="1532" spans="1:13" x14ac:dyDescent="0.25">
      <c r="A1532" s="24" t="s">
        <v>9</v>
      </c>
      <c r="B1532" s="25" t="s">
        <v>24</v>
      </c>
      <c r="C1532" s="25" t="s">
        <v>29</v>
      </c>
      <c r="D1532" s="25" t="s">
        <v>30</v>
      </c>
      <c r="E1532" s="25" t="s">
        <v>13</v>
      </c>
      <c r="F1532" s="25">
        <v>2022</v>
      </c>
      <c r="G1532" s="25">
        <v>5</v>
      </c>
      <c r="H1532" s="25">
        <v>87969</v>
      </c>
      <c r="I1532" s="26">
        <v>595371</v>
      </c>
      <c r="J1532" s="26">
        <f>SUMIFS(H:H, D:D, ExternalData!$D1532, E:E, ExternalData!$E1532, F:F, ExternalData!$F1532, G:G, "&lt;="&amp;ExternalData!$G1532)</f>
        <v>439761</v>
      </c>
      <c r="K1532" s="27">
        <f>SUMIFS(I:I, D:D, ExternalData!$D1532, E:E, ExternalData!$E1532, F:F, ExternalData!$F1532, G:G, "&lt;="&amp;ExternalData!$G1532)</f>
        <v>2940259</v>
      </c>
      <c r="L1532" s="26">
        <f>ExternalData!$J1532 + SUMIFS(H:H, D:D, ExternalData!$D1532, E:E, ExternalData!$E1532, F:F, ExternalData!$F1532-1, G:G, "&gt;"&amp;ExternalData!$G1532)</f>
        <v>1100099</v>
      </c>
      <c r="M1532" s="28">
        <f>ExternalData!$K1532 + SUMIFS(I:I, D:D, ExternalData!$D1532, E:E, ExternalData!$E1532, F:F, ExternalData!$F1532-1, G:G, "&gt;"&amp;ExternalData!$G1532)</f>
        <v>7141512</v>
      </c>
    </row>
    <row r="1533" spans="1:13" x14ac:dyDescent="0.25">
      <c r="A1533" s="29" t="s">
        <v>9</v>
      </c>
      <c r="B1533" s="30" t="s">
        <v>24</v>
      </c>
      <c r="C1533" s="30" t="s">
        <v>29</v>
      </c>
      <c r="D1533" s="30" t="s">
        <v>30</v>
      </c>
      <c r="E1533" s="30" t="s">
        <v>13</v>
      </c>
      <c r="F1533" s="30">
        <v>2022</v>
      </c>
      <c r="G1533" s="30">
        <v>6</v>
      </c>
      <c r="H1533" s="30">
        <v>90083</v>
      </c>
      <c r="I1533" s="31">
        <v>606284</v>
      </c>
      <c r="J1533" s="31">
        <f>SUMIFS(H:H, D:D, ExternalData!$D1533, E:E, ExternalData!$E1533, F:F, ExternalData!$F1533, G:G, "&lt;="&amp;ExternalData!$G1533)</f>
        <v>529844</v>
      </c>
      <c r="K1533" s="32">
        <f>SUMIFS(I:I, D:D, ExternalData!$D1533, E:E, ExternalData!$E1533, F:F, ExternalData!$F1533, G:G, "&lt;="&amp;ExternalData!$G1533)</f>
        <v>3546543</v>
      </c>
      <c r="L1533" s="31">
        <f>ExternalData!$J1533 + SUMIFS(H:H, D:D, ExternalData!$D1533, E:E, ExternalData!$E1533, F:F, ExternalData!$F1533-1, G:G, "&gt;"&amp;ExternalData!$G1533)</f>
        <v>1091069</v>
      </c>
      <c r="M1533" s="33">
        <f>ExternalData!$K1533 + SUMIFS(I:I, D:D, ExternalData!$D1533, E:E, ExternalData!$E1533, F:F, ExternalData!$F1533-1, G:G, "&gt;"&amp;ExternalData!$G1533)</f>
        <v>7123865</v>
      </c>
    </row>
    <row r="1534" spans="1:13" x14ac:dyDescent="0.25">
      <c r="A1534" s="24" t="s">
        <v>9</v>
      </c>
      <c r="B1534" s="25" t="s">
        <v>24</v>
      </c>
      <c r="C1534" s="25" t="s">
        <v>29</v>
      </c>
      <c r="D1534" s="25" t="s">
        <v>30</v>
      </c>
      <c r="E1534" s="25" t="s">
        <v>13</v>
      </c>
      <c r="F1534" s="25">
        <v>2022</v>
      </c>
      <c r="G1534" s="25">
        <v>7</v>
      </c>
      <c r="H1534" s="25">
        <v>87808</v>
      </c>
      <c r="I1534" s="26">
        <v>594937</v>
      </c>
      <c r="J1534" s="26">
        <f>SUMIFS(H:H, D:D, ExternalData!$D1534, E:E, ExternalData!$E1534, F:F, ExternalData!$F1534, G:G, "&lt;="&amp;ExternalData!$G1534)</f>
        <v>617652</v>
      </c>
      <c r="K1534" s="27">
        <f>SUMIFS(I:I, D:D, ExternalData!$D1534, E:E, ExternalData!$E1534, F:F, ExternalData!$F1534, G:G, "&lt;="&amp;ExternalData!$G1534)</f>
        <v>4141480</v>
      </c>
      <c r="L1534" s="26">
        <f>ExternalData!$J1534 + SUMIFS(H:H, D:D, ExternalData!$D1534, E:E, ExternalData!$E1534, F:F, ExternalData!$F1534-1, G:G, "&gt;"&amp;ExternalData!$G1534)</f>
        <v>1083698</v>
      </c>
      <c r="M1534" s="28">
        <f>ExternalData!$K1534 + SUMIFS(I:I, D:D, ExternalData!$D1534, E:E, ExternalData!$E1534, F:F, ExternalData!$F1534-1, G:G, "&gt;"&amp;ExternalData!$G1534)</f>
        <v>7120498</v>
      </c>
    </row>
    <row r="1535" spans="1:13" x14ac:dyDescent="0.25">
      <c r="A1535" s="29" t="s">
        <v>9</v>
      </c>
      <c r="B1535" s="30" t="s">
        <v>24</v>
      </c>
      <c r="C1535" s="30" t="s">
        <v>29</v>
      </c>
      <c r="D1535" s="30" t="s">
        <v>30</v>
      </c>
      <c r="E1535" s="30" t="s">
        <v>13</v>
      </c>
      <c r="F1535" s="30">
        <v>2022</v>
      </c>
      <c r="G1535" s="30">
        <v>8</v>
      </c>
      <c r="H1535" s="30">
        <v>85267</v>
      </c>
      <c r="I1535" s="31">
        <v>575869</v>
      </c>
      <c r="J1535" s="31">
        <f>SUMIFS(H:H, D:D, ExternalData!$D1535, E:E, ExternalData!$E1535, F:F, ExternalData!$F1535, G:G, "&lt;="&amp;ExternalData!$G1535)</f>
        <v>702919</v>
      </c>
      <c r="K1535" s="32">
        <f>SUMIFS(I:I, D:D, ExternalData!$D1535, E:E, ExternalData!$E1535, F:F, ExternalData!$F1535, G:G, "&lt;="&amp;ExternalData!$G1535)</f>
        <v>4717349</v>
      </c>
      <c r="L1535" s="31">
        <f>ExternalData!$J1535 + SUMIFS(H:H, D:D, ExternalData!$D1535, E:E, ExternalData!$E1535, F:F, ExternalData!$F1535-1, G:G, "&gt;"&amp;ExternalData!$G1535)</f>
        <v>1080520</v>
      </c>
      <c r="M1535" s="33">
        <f>ExternalData!$K1535 + SUMIFS(I:I, D:D, ExternalData!$D1535, E:E, ExternalData!$E1535, F:F, ExternalData!$F1535-1, G:G, "&gt;"&amp;ExternalData!$G1535)</f>
        <v>7139510</v>
      </c>
    </row>
    <row r="1536" spans="1:13" x14ac:dyDescent="0.25">
      <c r="A1536" s="24" t="s">
        <v>9</v>
      </c>
      <c r="B1536" s="25" t="s">
        <v>24</v>
      </c>
      <c r="C1536" s="25" t="s">
        <v>29</v>
      </c>
      <c r="D1536" s="25" t="s">
        <v>30</v>
      </c>
      <c r="E1536" s="25" t="s">
        <v>13</v>
      </c>
      <c r="F1536" s="25">
        <v>2022</v>
      </c>
      <c r="G1536" s="25">
        <v>9</v>
      </c>
      <c r="H1536" s="25">
        <v>86562</v>
      </c>
      <c r="I1536" s="26">
        <v>593866</v>
      </c>
      <c r="J1536" s="26">
        <f>SUMIFS(H:H, D:D, ExternalData!$D1536, E:E, ExternalData!$E1536, F:F, ExternalData!$F1536, G:G, "&lt;="&amp;ExternalData!$G1536)</f>
        <v>789481</v>
      </c>
      <c r="K1536" s="27">
        <f>SUMIFS(I:I, D:D, ExternalData!$D1536, E:E, ExternalData!$E1536, F:F, ExternalData!$F1536, G:G, "&lt;="&amp;ExternalData!$G1536)</f>
        <v>5311215</v>
      </c>
      <c r="L1536" s="26">
        <f>ExternalData!$J1536 + SUMIFS(H:H, D:D, ExternalData!$D1536, E:E, ExternalData!$E1536, F:F, ExternalData!$F1536-1, G:G, "&gt;"&amp;ExternalData!$G1536)</f>
        <v>1076446</v>
      </c>
      <c r="M1536" s="28">
        <f>ExternalData!$K1536 + SUMIFS(I:I, D:D, ExternalData!$D1536, E:E, ExternalData!$E1536, F:F, ExternalData!$F1536-1, G:G, "&gt;"&amp;ExternalData!$G1536)</f>
        <v>7155435</v>
      </c>
    </row>
    <row r="1537" spans="1:13" x14ac:dyDescent="0.25">
      <c r="A1537" s="29" t="s">
        <v>9</v>
      </c>
      <c r="B1537" s="30" t="s">
        <v>24</v>
      </c>
      <c r="C1537" s="30" t="s">
        <v>29</v>
      </c>
      <c r="D1537" s="30" t="s">
        <v>30</v>
      </c>
      <c r="E1537" s="30" t="s">
        <v>13</v>
      </c>
      <c r="F1537" s="30">
        <v>2022</v>
      </c>
      <c r="G1537" s="30">
        <v>10</v>
      </c>
      <c r="H1537" s="30">
        <v>87773</v>
      </c>
      <c r="I1537" s="31">
        <v>602357</v>
      </c>
      <c r="J1537" s="31">
        <f>SUMIFS(H:H, D:D, ExternalData!$D1537, E:E, ExternalData!$E1537, F:F, ExternalData!$F1537, G:G, "&lt;="&amp;ExternalData!$G1537)</f>
        <v>877254</v>
      </c>
      <c r="K1537" s="32">
        <f>SUMIFS(I:I, D:D, ExternalData!$D1537, E:E, ExternalData!$E1537, F:F, ExternalData!$F1537, G:G, "&lt;="&amp;ExternalData!$G1537)</f>
        <v>5913572</v>
      </c>
      <c r="L1537" s="31">
        <f>ExternalData!$J1537 + SUMIFS(H:H, D:D, ExternalData!$D1537, E:E, ExternalData!$E1537, F:F, ExternalData!$F1537-1, G:G, "&gt;"&amp;ExternalData!$G1537)</f>
        <v>1063440</v>
      </c>
      <c r="M1537" s="33">
        <f>ExternalData!$K1537 + SUMIFS(I:I, D:D, ExternalData!$D1537, E:E, ExternalData!$E1537, F:F, ExternalData!$F1537-1, G:G, "&gt;"&amp;ExternalData!$G1537)</f>
        <v>7112749</v>
      </c>
    </row>
    <row r="1538" spans="1:13" x14ac:dyDescent="0.25">
      <c r="A1538" s="24" t="s">
        <v>9</v>
      </c>
      <c r="B1538" s="25" t="s">
        <v>24</v>
      </c>
      <c r="C1538" s="25" t="s">
        <v>29</v>
      </c>
      <c r="D1538" s="25" t="s">
        <v>30</v>
      </c>
      <c r="E1538" s="25" t="s">
        <v>13</v>
      </c>
      <c r="F1538" s="25">
        <v>2022</v>
      </c>
      <c r="G1538" s="25">
        <v>11</v>
      </c>
      <c r="H1538" s="25">
        <v>81326</v>
      </c>
      <c r="I1538" s="26">
        <v>567105</v>
      </c>
      <c r="J1538" s="26">
        <f>SUMIFS(H:H, D:D, ExternalData!$D1538, E:E, ExternalData!$E1538, F:F, ExternalData!$F1538, G:G, "&lt;="&amp;ExternalData!$G1538)</f>
        <v>958580</v>
      </c>
      <c r="K1538" s="27">
        <f>SUMIFS(I:I, D:D, ExternalData!$D1538, E:E, ExternalData!$E1538, F:F, ExternalData!$F1538, G:G, "&lt;="&amp;ExternalData!$G1538)</f>
        <v>6480677</v>
      </c>
      <c r="L1538" s="26">
        <f>ExternalData!$J1538 + SUMIFS(H:H, D:D, ExternalData!$D1538, E:E, ExternalData!$E1538, F:F, ExternalData!$F1538-1, G:G, "&gt;"&amp;ExternalData!$G1538)</f>
        <v>1052954</v>
      </c>
      <c r="M1538" s="28">
        <f>ExternalData!$K1538 + SUMIFS(I:I, D:D, ExternalData!$D1538, E:E, ExternalData!$E1538, F:F, ExternalData!$F1538-1, G:G, "&gt;"&amp;ExternalData!$G1538)</f>
        <v>7093639</v>
      </c>
    </row>
    <row r="1539" spans="1:13" x14ac:dyDescent="0.25">
      <c r="A1539" s="29" t="s">
        <v>9</v>
      </c>
      <c r="B1539" s="30" t="s">
        <v>24</v>
      </c>
      <c r="C1539" s="30" t="s">
        <v>29</v>
      </c>
      <c r="D1539" s="30" t="s">
        <v>30</v>
      </c>
      <c r="E1539" s="30" t="s">
        <v>13</v>
      </c>
      <c r="F1539" s="30">
        <v>2022</v>
      </c>
      <c r="G1539" s="30">
        <v>12</v>
      </c>
      <c r="H1539" s="30">
        <v>93156</v>
      </c>
      <c r="I1539" s="31">
        <v>642936</v>
      </c>
      <c r="J1539" s="31">
        <f>SUMIFS(H:H, D:D, ExternalData!$D1539, E:E, ExternalData!$E1539, F:F, ExternalData!$F1539, G:G, "&lt;="&amp;ExternalData!$G1539)</f>
        <v>1051736</v>
      </c>
      <c r="K1539" s="32">
        <f>SUMIFS(I:I, D:D, ExternalData!$D1539, E:E, ExternalData!$E1539, F:F, ExternalData!$F1539, G:G, "&lt;="&amp;ExternalData!$G1539)</f>
        <v>7123613</v>
      </c>
      <c r="L1539" s="31">
        <f>ExternalData!$J1539 + SUMIFS(H:H, D:D, ExternalData!$D1539, E:E, ExternalData!$E1539, F:F, ExternalData!$F1539-1, G:G, "&gt;"&amp;ExternalData!$G1539)</f>
        <v>1051736</v>
      </c>
      <c r="M1539" s="33">
        <f>ExternalData!$K1539 + SUMIFS(I:I, D:D, ExternalData!$D1539, E:E, ExternalData!$E1539, F:F, ExternalData!$F1539-1, G:G, "&gt;"&amp;ExternalData!$G1539)</f>
        <v>7123613</v>
      </c>
    </row>
    <row r="1540" spans="1:13" x14ac:dyDescent="0.25">
      <c r="A1540" s="24" t="s">
        <v>9</v>
      </c>
      <c r="B1540" s="25" t="s">
        <v>24</v>
      </c>
      <c r="C1540" s="25" t="s">
        <v>29</v>
      </c>
      <c r="D1540" s="25" t="s">
        <v>30</v>
      </c>
      <c r="E1540" s="25" t="s">
        <v>13</v>
      </c>
      <c r="F1540" s="25">
        <v>2023</v>
      </c>
      <c r="G1540" s="25">
        <v>1</v>
      </c>
      <c r="H1540" s="25">
        <v>83881</v>
      </c>
      <c r="I1540" s="26">
        <v>576352</v>
      </c>
      <c r="J1540" s="26">
        <f>SUMIFS(H:H, D:D, ExternalData!$D1540, E:E, ExternalData!$E1540, F:F, ExternalData!$F1540, G:G, "&lt;="&amp;ExternalData!$G1540)</f>
        <v>83881</v>
      </c>
      <c r="K1540" s="27">
        <f>SUMIFS(I:I, D:D, ExternalData!$D1540, E:E, ExternalData!$E1540, F:F, ExternalData!$F1540, G:G, "&lt;="&amp;ExternalData!$G1540)</f>
        <v>576352</v>
      </c>
      <c r="L1540" s="26">
        <f>ExternalData!$J1540 + SUMIFS(H:H, D:D, ExternalData!$D1540, E:E, ExternalData!$E1540, F:F, ExternalData!$F1540-1, G:G, "&gt;"&amp;ExternalData!$G1540)</f>
        <v>1047018</v>
      </c>
      <c r="M1540" s="28">
        <f>ExternalData!$K1540 + SUMIFS(I:I, D:D, ExternalData!$D1540, E:E, ExternalData!$E1540, F:F, ExternalData!$F1540-1, G:G, "&gt;"&amp;ExternalData!$G1540)</f>
        <v>7113911</v>
      </c>
    </row>
    <row r="1541" spans="1:13" x14ac:dyDescent="0.25">
      <c r="A1541" s="29" t="s">
        <v>9</v>
      </c>
      <c r="B1541" s="30" t="s">
        <v>24</v>
      </c>
      <c r="C1541" s="30" t="s">
        <v>29</v>
      </c>
      <c r="D1541" s="30" t="s">
        <v>30</v>
      </c>
      <c r="E1541" s="30" t="s">
        <v>13</v>
      </c>
      <c r="F1541" s="30">
        <v>2023</v>
      </c>
      <c r="G1541" s="30">
        <v>2</v>
      </c>
      <c r="H1541" s="30">
        <v>79380</v>
      </c>
      <c r="I1541" s="31">
        <v>537012</v>
      </c>
      <c r="J1541" s="31">
        <f>SUMIFS(H:H, D:D, ExternalData!$D1541, E:E, ExternalData!$E1541, F:F, ExternalData!$F1541, G:G, "&lt;="&amp;ExternalData!$G1541)</f>
        <v>163261</v>
      </c>
      <c r="K1541" s="32">
        <f>SUMIFS(I:I, D:D, ExternalData!$D1541, E:E, ExternalData!$E1541, F:F, ExternalData!$F1541, G:G, "&lt;="&amp;ExternalData!$G1541)</f>
        <v>1113364</v>
      </c>
      <c r="L1541" s="31">
        <f>ExternalData!$J1541 + SUMIFS(H:H, D:D, ExternalData!$D1541, E:E, ExternalData!$E1541, F:F, ExternalData!$F1541-1, G:G, "&gt;"&amp;ExternalData!$G1541)</f>
        <v>1043581</v>
      </c>
      <c r="M1541" s="33">
        <f>ExternalData!$K1541 + SUMIFS(I:I, D:D, ExternalData!$D1541, E:E, ExternalData!$E1541, F:F, ExternalData!$F1541-1, G:G, "&gt;"&amp;ExternalData!$G1541)</f>
        <v>7101437</v>
      </c>
    </row>
    <row r="1542" spans="1:13" x14ac:dyDescent="0.25">
      <c r="A1542" s="24" t="s">
        <v>9</v>
      </c>
      <c r="B1542" s="25" t="s">
        <v>24</v>
      </c>
      <c r="C1542" s="25" t="s">
        <v>29</v>
      </c>
      <c r="D1542" s="25" t="s">
        <v>30</v>
      </c>
      <c r="E1542" s="25" t="s">
        <v>13</v>
      </c>
      <c r="F1542" s="25">
        <v>2023</v>
      </c>
      <c r="G1542" s="25">
        <v>3</v>
      </c>
      <c r="H1542" s="25">
        <v>91637</v>
      </c>
      <c r="I1542" s="26">
        <v>648718</v>
      </c>
      <c r="J1542" s="26">
        <f>SUMIFS(H:H, D:D, ExternalData!$D1542, E:E, ExternalData!$E1542, F:F, ExternalData!$F1542, G:G, "&lt;="&amp;ExternalData!$G1542)</f>
        <v>254898</v>
      </c>
      <c r="K1542" s="27">
        <f>SUMIFS(I:I, D:D, ExternalData!$D1542, E:E, ExternalData!$E1542, F:F, ExternalData!$F1542, G:G, "&lt;="&amp;ExternalData!$G1542)</f>
        <v>1762082</v>
      </c>
      <c r="L1542" s="26">
        <f>ExternalData!$J1542 + SUMIFS(H:H, D:D, ExternalData!$D1542, E:E, ExternalData!$E1542, F:F, ExternalData!$F1542-1, G:G, "&gt;"&amp;ExternalData!$G1542)</f>
        <v>1040452</v>
      </c>
      <c r="M1542" s="28">
        <f>ExternalData!$K1542 + SUMIFS(I:I, D:D, ExternalData!$D1542, E:E, ExternalData!$E1542, F:F, ExternalData!$F1542-1, G:G, "&gt;"&amp;ExternalData!$G1542)</f>
        <v>7114261</v>
      </c>
    </row>
    <row r="1543" spans="1:13" x14ac:dyDescent="0.25">
      <c r="A1543" s="29" t="s">
        <v>9</v>
      </c>
      <c r="B1543" s="30" t="s">
        <v>24</v>
      </c>
      <c r="C1543" s="30" t="s">
        <v>29</v>
      </c>
      <c r="D1543" s="30" t="s">
        <v>30</v>
      </c>
      <c r="E1543" s="30" t="s">
        <v>14</v>
      </c>
      <c r="F1543" s="30">
        <v>2018</v>
      </c>
      <c r="G1543" s="30">
        <v>1</v>
      </c>
      <c r="H1543" s="30">
        <v>142240</v>
      </c>
      <c r="I1543" s="31">
        <v>739179</v>
      </c>
      <c r="J1543" s="31">
        <f>SUMIFS(H:H, D:D, ExternalData!$D1543, E:E, ExternalData!$E1543, F:F, ExternalData!$F1543, G:G, "&lt;="&amp;ExternalData!$G1543)</f>
        <v>142240</v>
      </c>
      <c r="K1543" s="32">
        <f>SUMIFS(I:I, D:D, ExternalData!$D1543, E:E, ExternalData!$E1543, F:F, ExternalData!$F1543, G:G, "&lt;="&amp;ExternalData!$G1543)</f>
        <v>739179</v>
      </c>
      <c r="L1543" s="31">
        <f>ExternalData!$J1543 + SUMIFS(H:H, D:D, ExternalData!$D1543, E:E, ExternalData!$E1543, F:F, ExternalData!$F1543-1, G:G, "&gt;"&amp;ExternalData!$G1543)</f>
        <v>142240</v>
      </c>
      <c r="M1543" s="33">
        <f>ExternalData!$K1543 + SUMIFS(I:I, D:D, ExternalData!$D1543, E:E, ExternalData!$E1543, F:F, ExternalData!$F1543-1, G:G, "&gt;"&amp;ExternalData!$G1543)</f>
        <v>739179</v>
      </c>
    </row>
    <row r="1544" spans="1:13" x14ac:dyDescent="0.25">
      <c r="A1544" s="24" t="s">
        <v>9</v>
      </c>
      <c r="B1544" s="25" t="s">
        <v>24</v>
      </c>
      <c r="C1544" s="25" t="s">
        <v>29</v>
      </c>
      <c r="D1544" s="25" t="s">
        <v>30</v>
      </c>
      <c r="E1544" s="25" t="s">
        <v>14</v>
      </c>
      <c r="F1544" s="25">
        <v>2018</v>
      </c>
      <c r="G1544" s="25">
        <v>2</v>
      </c>
      <c r="H1544" s="25">
        <v>121002</v>
      </c>
      <c r="I1544" s="26">
        <v>631036</v>
      </c>
      <c r="J1544" s="26">
        <f>SUMIFS(H:H, D:D, ExternalData!$D1544, E:E, ExternalData!$E1544, F:F, ExternalData!$F1544, G:G, "&lt;="&amp;ExternalData!$G1544)</f>
        <v>263242</v>
      </c>
      <c r="K1544" s="27">
        <f>SUMIFS(I:I, D:D, ExternalData!$D1544, E:E, ExternalData!$E1544, F:F, ExternalData!$F1544, G:G, "&lt;="&amp;ExternalData!$G1544)</f>
        <v>1370215</v>
      </c>
      <c r="L1544" s="26">
        <f>ExternalData!$J1544 + SUMIFS(H:H, D:D, ExternalData!$D1544, E:E, ExternalData!$E1544, F:F, ExternalData!$F1544-1, G:G, "&gt;"&amp;ExternalData!$G1544)</f>
        <v>263242</v>
      </c>
      <c r="M1544" s="28">
        <f>ExternalData!$K1544 + SUMIFS(I:I, D:D, ExternalData!$D1544, E:E, ExternalData!$E1544, F:F, ExternalData!$F1544-1, G:G, "&gt;"&amp;ExternalData!$G1544)</f>
        <v>1370215</v>
      </c>
    </row>
    <row r="1545" spans="1:13" x14ac:dyDescent="0.25">
      <c r="A1545" s="29" t="s">
        <v>9</v>
      </c>
      <c r="B1545" s="30" t="s">
        <v>24</v>
      </c>
      <c r="C1545" s="30" t="s">
        <v>29</v>
      </c>
      <c r="D1545" s="30" t="s">
        <v>30</v>
      </c>
      <c r="E1545" s="30" t="s">
        <v>14</v>
      </c>
      <c r="F1545" s="30">
        <v>2018</v>
      </c>
      <c r="G1545" s="30">
        <v>3</v>
      </c>
      <c r="H1545" s="30">
        <v>148575</v>
      </c>
      <c r="I1545" s="31">
        <v>770385</v>
      </c>
      <c r="J1545" s="31">
        <f>SUMIFS(H:H, D:D, ExternalData!$D1545, E:E, ExternalData!$E1545, F:F, ExternalData!$F1545, G:G, "&lt;="&amp;ExternalData!$G1545)</f>
        <v>411817</v>
      </c>
      <c r="K1545" s="32">
        <f>SUMIFS(I:I, D:D, ExternalData!$D1545, E:E, ExternalData!$E1545, F:F, ExternalData!$F1545, G:G, "&lt;="&amp;ExternalData!$G1545)</f>
        <v>2140600</v>
      </c>
      <c r="L1545" s="31">
        <f>ExternalData!$J1545 + SUMIFS(H:H, D:D, ExternalData!$D1545, E:E, ExternalData!$E1545, F:F, ExternalData!$F1545-1, G:G, "&gt;"&amp;ExternalData!$G1545)</f>
        <v>411817</v>
      </c>
      <c r="M1545" s="33">
        <f>ExternalData!$K1545 + SUMIFS(I:I, D:D, ExternalData!$D1545, E:E, ExternalData!$E1545, F:F, ExternalData!$F1545-1, G:G, "&gt;"&amp;ExternalData!$G1545)</f>
        <v>2140600</v>
      </c>
    </row>
    <row r="1546" spans="1:13" x14ac:dyDescent="0.25">
      <c r="A1546" s="24" t="s">
        <v>9</v>
      </c>
      <c r="B1546" s="25" t="s">
        <v>24</v>
      </c>
      <c r="C1546" s="25" t="s">
        <v>29</v>
      </c>
      <c r="D1546" s="25" t="s">
        <v>30</v>
      </c>
      <c r="E1546" s="25" t="s">
        <v>14</v>
      </c>
      <c r="F1546" s="25">
        <v>2018</v>
      </c>
      <c r="G1546" s="25">
        <v>4</v>
      </c>
      <c r="H1546" s="25">
        <v>115962</v>
      </c>
      <c r="I1546" s="26">
        <v>600026</v>
      </c>
      <c r="J1546" s="26">
        <f>SUMIFS(H:H, D:D, ExternalData!$D1546, E:E, ExternalData!$E1546, F:F, ExternalData!$F1546, G:G, "&lt;="&amp;ExternalData!$G1546)</f>
        <v>527779</v>
      </c>
      <c r="K1546" s="27">
        <f>SUMIFS(I:I, D:D, ExternalData!$D1546, E:E, ExternalData!$E1546, F:F, ExternalData!$F1546, G:G, "&lt;="&amp;ExternalData!$G1546)</f>
        <v>2740626</v>
      </c>
      <c r="L1546" s="26">
        <f>ExternalData!$J1546 + SUMIFS(H:H, D:D, ExternalData!$D1546, E:E, ExternalData!$E1546, F:F, ExternalData!$F1546-1, G:G, "&gt;"&amp;ExternalData!$G1546)</f>
        <v>527779</v>
      </c>
      <c r="M1546" s="28">
        <f>ExternalData!$K1546 + SUMIFS(I:I, D:D, ExternalData!$D1546, E:E, ExternalData!$E1546, F:F, ExternalData!$F1546-1, G:G, "&gt;"&amp;ExternalData!$G1546)</f>
        <v>2740626</v>
      </c>
    </row>
    <row r="1547" spans="1:13" x14ac:dyDescent="0.25">
      <c r="A1547" s="29" t="s">
        <v>9</v>
      </c>
      <c r="B1547" s="30" t="s">
        <v>24</v>
      </c>
      <c r="C1547" s="30" t="s">
        <v>29</v>
      </c>
      <c r="D1547" s="30" t="s">
        <v>30</v>
      </c>
      <c r="E1547" s="30" t="s">
        <v>14</v>
      </c>
      <c r="F1547" s="30">
        <v>2018</v>
      </c>
      <c r="G1547" s="30">
        <v>5</v>
      </c>
      <c r="H1547" s="30">
        <v>130655</v>
      </c>
      <c r="I1547" s="31">
        <v>672973</v>
      </c>
      <c r="J1547" s="31">
        <f>SUMIFS(H:H, D:D, ExternalData!$D1547, E:E, ExternalData!$E1547, F:F, ExternalData!$F1547, G:G, "&lt;="&amp;ExternalData!$G1547)</f>
        <v>658434</v>
      </c>
      <c r="K1547" s="32">
        <f>SUMIFS(I:I, D:D, ExternalData!$D1547, E:E, ExternalData!$E1547, F:F, ExternalData!$F1547, G:G, "&lt;="&amp;ExternalData!$G1547)</f>
        <v>3413599</v>
      </c>
      <c r="L1547" s="31">
        <f>ExternalData!$J1547 + SUMIFS(H:H, D:D, ExternalData!$D1547, E:E, ExternalData!$E1547, F:F, ExternalData!$F1547-1, G:G, "&gt;"&amp;ExternalData!$G1547)</f>
        <v>658434</v>
      </c>
      <c r="M1547" s="33">
        <f>ExternalData!$K1547 + SUMIFS(I:I, D:D, ExternalData!$D1547, E:E, ExternalData!$E1547, F:F, ExternalData!$F1547-1, G:G, "&gt;"&amp;ExternalData!$G1547)</f>
        <v>3413599</v>
      </c>
    </row>
    <row r="1548" spans="1:13" x14ac:dyDescent="0.25">
      <c r="A1548" s="24" t="s">
        <v>9</v>
      </c>
      <c r="B1548" s="25" t="s">
        <v>24</v>
      </c>
      <c r="C1548" s="25" t="s">
        <v>29</v>
      </c>
      <c r="D1548" s="25" t="s">
        <v>30</v>
      </c>
      <c r="E1548" s="25" t="s">
        <v>14</v>
      </c>
      <c r="F1548" s="25">
        <v>2018</v>
      </c>
      <c r="G1548" s="25">
        <v>6</v>
      </c>
      <c r="H1548" s="25">
        <v>155281</v>
      </c>
      <c r="I1548" s="26">
        <v>881006</v>
      </c>
      <c r="J1548" s="26">
        <f>SUMIFS(H:H, D:D, ExternalData!$D1548, E:E, ExternalData!$E1548, F:F, ExternalData!$F1548, G:G, "&lt;="&amp;ExternalData!$G1548)</f>
        <v>813715</v>
      </c>
      <c r="K1548" s="27">
        <f>SUMIFS(I:I, D:D, ExternalData!$D1548, E:E, ExternalData!$E1548, F:F, ExternalData!$F1548, G:G, "&lt;="&amp;ExternalData!$G1548)</f>
        <v>4294605</v>
      </c>
      <c r="L1548" s="26">
        <f>ExternalData!$J1548 + SUMIFS(H:H, D:D, ExternalData!$D1548, E:E, ExternalData!$E1548, F:F, ExternalData!$F1548-1, G:G, "&gt;"&amp;ExternalData!$G1548)</f>
        <v>813715</v>
      </c>
      <c r="M1548" s="28">
        <f>ExternalData!$K1548 + SUMIFS(I:I, D:D, ExternalData!$D1548, E:E, ExternalData!$E1548, F:F, ExternalData!$F1548-1, G:G, "&gt;"&amp;ExternalData!$G1548)</f>
        <v>4294605</v>
      </c>
    </row>
    <row r="1549" spans="1:13" x14ac:dyDescent="0.25">
      <c r="A1549" s="29" t="s">
        <v>9</v>
      </c>
      <c r="B1549" s="30" t="s">
        <v>24</v>
      </c>
      <c r="C1549" s="30" t="s">
        <v>29</v>
      </c>
      <c r="D1549" s="30" t="s">
        <v>30</v>
      </c>
      <c r="E1549" s="30" t="s">
        <v>14</v>
      </c>
      <c r="F1549" s="30">
        <v>2018</v>
      </c>
      <c r="G1549" s="30">
        <v>7</v>
      </c>
      <c r="H1549" s="30">
        <v>128156</v>
      </c>
      <c r="I1549" s="31">
        <v>692027</v>
      </c>
      <c r="J1549" s="31">
        <f>SUMIFS(H:H, D:D, ExternalData!$D1549, E:E, ExternalData!$E1549, F:F, ExternalData!$F1549, G:G, "&lt;="&amp;ExternalData!$G1549)</f>
        <v>941871</v>
      </c>
      <c r="K1549" s="32">
        <f>SUMIFS(I:I, D:D, ExternalData!$D1549, E:E, ExternalData!$E1549, F:F, ExternalData!$F1549, G:G, "&lt;="&amp;ExternalData!$G1549)</f>
        <v>4986632</v>
      </c>
      <c r="L1549" s="31">
        <f>ExternalData!$J1549 + SUMIFS(H:H, D:D, ExternalData!$D1549, E:E, ExternalData!$E1549, F:F, ExternalData!$F1549-1, G:G, "&gt;"&amp;ExternalData!$G1549)</f>
        <v>941871</v>
      </c>
      <c r="M1549" s="33">
        <f>ExternalData!$K1549 + SUMIFS(I:I, D:D, ExternalData!$D1549, E:E, ExternalData!$E1549, F:F, ExternalData!$F1549-1, G:G, "&gt;"&amp;ExternalData!$G1549)</f>
        <v>4986632</v>
      </c>
    </row>
    <row r="1550" spans="1:13" x14ac:dyDescent="0.25">
      <c r="A1550" s="24" t="s">
        <v>9</v>
      </c>
      <c r="B1550" s="25" t="s">
        <v>24</v>
      </c>
      <c r="C1550" s="25" t="s">
        <v>29</v>
      </c>
      <c r="D1550" s="25" t="s">
        <v>30</v>
      </c>
      <c r="E1550" s="25" t="s">
        <v>14</v>
      </c>
      <c r="F1550" s="25">
        <v>2018</v>
      </c>
      <c r="G1550" s="25">
        <v>8</v>
      </c>
      <c r="H1550" s="25">
        <v>132041</v>
      </c>
      <c r="I1550" s="26">
        <v>708547</v>
      </c>
      <c r="J1550" s="26">
        <f>SUMIFS(H:H, D:D, ExternalData!$D1550, E:E, ExternalData!$E1550, F:F, ExternalData!$F1550, G:G, "&lt;="&amp;ExternalData!$G1550)</f>
        <v>1073912</v>
      </c>
      <c r="K1550" s="27">
        <f>SUMIFS(I:I, D:D, ExternalData!$D1550, E:E, ExternalData!$E1550, F:F, ExternalData!$F1550, G:G, "&lt;="&amp;ExternalData!$G1550)</f>
        <v>5695179</v>
      </c>
      <c r="L1550" s="26">
        <f>ExternalData!$J1550 + SUMIFS(H:H, D:D, ExternalData!$D1550, E:E, ExternalData!$E1550, F:F, ExternalData!$F1550-1, G:G, "&gt;"&amp;ExternalData!$G1550)</f>
        <v>1073912</v>
      </c>
      <c r="M1550" s="28">
        <f>ExternalData!$K1550 + SUMIFS(I:I, D:D, ExternalData!$D1550, E:E, ExternalData!$E1550, F:F, ExternalData!$F1550-1, G:G, "&gt;"&amp;ExternalData!$G1550)</f>
        <v>5695179</v>
      </c>
    </row>
    <row r="1551" spans="1:13" x14ac:dyDescent="0.25">
      <c r="A1551" s="29" t="s">
        <v>9</v>
      </c>
      <c r="B1551" s="30" t="s">
        <v>24</v>
      </c>
      <c r="C1551" s="30" t="s">
        <v>29</v>
      </c>
      <c r="D1551" s="30" t="s">
        <v>30</v>
      </c>
      <c r="E1551" s="30" t="s">
        <v>14</v>
      </c>
      <c r="F1551" s="30">
        <v>2018</v>
      </c>
      <c r="G1551" s="30">
        <v>9</v>
      </c>
      <c r="H1551" s="30">
        <v>125622</v>
      </c>
      <c r="I1551" s="31">
        <v>680442</v>
      </c>
      <c r="J1551" s="31">
        <f>SUMIFS(H:H, D:D, ExternalData!$D1551, E:E, ExternalData!$E1551, F:F, ExternalData!$F1551, G:G, "&lt;="&amp;ExternalData!$G1551)</f>
        <v>1199534</v>
      </c>
      <c r="K1551" s="32">
        <f>SUMIFS(I:I, D:D, ExternalData!$D1551, E:E, ExternalData!$E1551, F:F, ExternalData!$F1551, G:G, "&lt;="&amp;ExternalData!$G1551)</f>
        <v>6375621</v>
      </c>
      <c r="L1551" s="31">
        <f>ExternalData!$J1551 + SUMIFS(H:H, D:D, ExternalData!$D1551, E:E, ExternalData!$E1551, F:F, ExternalData!$F1551-1, G:G, "&gt;"&amp;ExternalData!$G1551)</f>
        <v>1199534</v>
      </c>
      <c r="M1551" s="33">
        <f>ExternalData!$K1551 + SUMIFS(I:I, D:D, ExternalData!$D1551, E:E, ExternalData!$E1551, F:F, ExternalData!$F1551-1, G:G, "&gt;"&amp;ExternalData!$G1551)</f>
        <v>6375621</v>
      </c>
    </row>
    <row r="1552" spans="1:13" x14ac:dyDescent="0.25">
      <c r="A1552" s="24" t="s">
        <v>9</v>
      </c>
      <c r="B1552" s="25" t="s">
        <v>24</v>
      </c>
      <c r="C1552" s="25" t="s">
        <v>29</v>
      </c>
      <c r="D1552" s="25" t="s">
        <v>30</v>
      </c>
      <c r="E1552" s="25" t="s">
        <v>14</v>
      </c>
      <c r="F1552" s="25">
        <v>2018</v>
      </c>
      <c r="G1552" s="25">
        <v>10</v>
      </c>
      <c r="H1552" s="25">
        <v>130697</v>
      </c>
      <c r="I1552" s="26">
        <v>717528</v>
      </c>
      <c r="J1552" s="26">
        <f>SUMIFS(H:H, D:D, ExternalData!$D1552, E:E, ExternalData!$E1552, F:F, ExternalData!$F1552, G:G, "&lt;="&amp;ExternalData!$G1552)</f>
        <v>1330231</v>
      </c>
      <c r="K1552" s="27">
        <f>SUMIFS(I:I, D:D, ExternalData!$D1552, E:E, ExternalData!$E1552, F:F, ExternalData!$F1552, G:G, "&lt;="&amp;ExternalData!$G1552)</f>
        <v>7093149</v>
      </c>
      <c r="L1552" s="26">
        <f>ExternalData!$J1552 + SUMIFS(H:H, D:D, ExternalData!$D1552, E:E, ExternalData!$E1552, F:F, ExternalData!$F1552-1, G:G, "&gt;"&amp;ExternalData!$G1552)</f>
        <v>1330231</v>
      </c>
      <c r="M1552" s="28">
        <f>ExternalData!$K1552 + SUMIFS(I:I, D:D, ExternalData!$D1552, E:E, ExternalData!$E1552, F:F, ExternalData!$F1552-1, G:G, "&gt;"&amp;ExternalData!$G1552)</f>
        <v>7093149</v>
      </c>
    </row>
    <row r="1553" spans="1:13" x14ac:dyDescent="0.25">
      <c r="A1553" s="29" t="s">
        <v>9</v>
      </c>
      <c r="B1553" s="30" t="s">
        <v>24</v>
      </c>
      <c r="C1553" s="30" t="s">
        <v>29</v>
      </c>
      <c r="D1553" s="30" t="s">
        <v>30</v>
      </c>
      <c r="E1553" s="30" t="s">
        <v>14</v>
      </c>
      <c r="F1553" s="30">
        <v>2018</v>
      </c>
      <c r="G1553" s="30">
        <v>11</v>
      </c>
      <c r="H1553" s="30">
        <v>128317</v>
      </c>
      <c r="I1553" s="31">
        <v>698131</v>
      </c>
      <c r="J1553" s="31">
        <f>SUMIFS(H:H, D:D, ExternalData!$D1553, E:E, ExternalData!$E1553, F:F, ExternalData!$F1553, G:G, "&lt;="&amp;ExternalData!$G1553)</f>
        <v>1458548</v>
      </c>
      <c r="K1553" s="32">
        <f>SUMIFS(I:I, D:D, ExternalData!$D1553, E:E, ExternalData!$E1553, F:F, ExternalData!$F1553, G:G, "&lt;="&amp;ExternalData!$G1553)</f>
        <v>7791280</v>
      </c>
      <c r="L1553" s="31">
        <f>ExternalData!$J1553 + SUMIFS(H:H, D:D, ExternalData!$D1553, E:E, ExternalData!$E1553, F:F, ExternalData!$F1553-1, G:G, "&gt;"&amp;ExternalData!$G1553)</f>
        <v>1458548</v>
      </c>
      <c r="M1553" s="33">
        <f>ExternalData!$K1553 + SUMIFS(I:I, D:D, ExternalData!$D1553, E:E, ExternalData!$E1553, F:F, ExternalData!$F1553-1, G:G, "&gt;"&amp;ExternalData!$G1553)</f>
        <v>7791280</v>
      </c>
    </row>
    <row r="1554" spans="1:13" x14ac:dyDescent="0.25">
      <c r="A1554" s="24" t="s">
        <v>9</v>
      </c>
      <c r="B1554" s="25" t="s">
        <v>24</v>
      </c>
      <c r="C1554" s="25" t="s">
        <v>29</v>
      </c>
      <c r="D1554" s="25" t="s">
        <v>30</v>
      </c>
      <c r="E1554" s="25" t="s">
        <v>14</v>
      </c>
      <c r="F1554" s="25">
        <v>2018</v>
      </c>
      <c r="G1554" s="25">
        <v>12</v>
      </c>
      <c r="H1554" s="25">
        <v>137711</v>
      </c>
      <c r="I1554" s="26">
        <v>748909</v>
      </c>
      <c r="J1554" s="26">
        <f>SUMIFS(H:H, D:D, ExternalData!$D1554, E:E, ExternalData!$E1554, F:F, ExternalData!$F1554, G:G, "&lt;="&amp;ExternalData!$G1554)</f>
        <v>1596259</v>
      </c>
      <c r="K1554" s="27">
        <f>SUMIFS(I:I, D:D, ExternalData!$D1554, E:E, ExternalData!$E1554, F:F, ExternalData!$F1554, G:G, "&lt;="&amp;ExternalData!$G1554)</f>
        <v>8540189</v>
      </c>
      <c r="L1554" s="26">
        <f>ExternalData!$J1554 + SUMIFS(H:H, D:D, ExternalData!$D1554, E:E, ExternalData!$E1554, F:F, ExternalData!$F1554-1, G:G, "&gt;"&amp;ExternalData!$G1554)</f>
        <v>1596259</v>
      </c>
      <c r="M1554" s="28">
        <f>ExternalData!$K1554 + SUMIFS(I:I, D:D, ExternalData!$D1554, E:E, ExternalData!$E1554, F:F, ExternalData!$F1554-1, G:G, "&gt;"&amp;ExternalData!$G1554)</f>
        <v>8540189</v>
      </c>
    </row>
    <row r="1555" spans="1:13" x14ac:dyDescent="0.25">
      <c r="A1555" s="29" t="s">
        <v>9</v>
      </c>
      <c r="B1555" s="30" t="s">
        <v>24</v>
      </c>
      <c r="C1555" s="30" t="s">
        <v>29</v>
      </c>
      <c r="D1555" s="30" t="s">
        <v>30</v>
      </c>
      <c r="E1555" s="30" t="s">
        <v>14</v>
      </c>
      <c r="F1555" s="30">
        <v>2019</v>
      </c>
      <c r="G1555" s="30">
        <v>1</v>
      </c>
      <c r="H1555" s="30">
        <v>126133</v>
      </c>
      <c r="I1555" s="31">
        <v>707021</v>
      </c>
      <c r="J1555" s="31">
        <f>SUMIFS(H:H, D:D, ExternalData!$D1555, E:E, ExternalData!$E1555, F:F, ExternalData!$F1555, G:G, "&lt;="&amp;ExternalData!$G1555)</f>
        <v>126133</v>
      </c>
      <c r="K1555" s="32">
        <f>SUMIFS(I:I, D:D, ExternalData!$D1555, E:E, ExternalData!$E1555, F:F, ExternalData!$F1555, G:G, "&lt;="&amp;ExternalData!$G1555)</f>
        <v>707021</v>
      </c>
      <c r="L1555" s="31">
        <f>ExternalData!$J1555 + SUMIFS(H:H, D:D, ExternalData!$D1555, E:E, ExternalData!$E1555, F:F, ExternalData!$F1555-1, G:G, "&gt;"&amp;ExternalData!$G1555)</f>
        <v>1580152</v>
      </c>
      <c r="M1555" s="33">
        <f>ExternalData!$K1555 + SUMIFS(I:I, D:D, ExternalData!$D1555, E:E, ExternalData!$E1555, F:F, ExternalData!$F1555-1, G:G, "&gt;"&amp;ExternalData!$G1555)</f>
        <v>8508031</v>
      </c>
    </row>
    <row r="1556" spans="1:13" x14ac:dyDescent="0.25">
      <c r="A1556" s="24" t="s">
        <v>9</v>
      </c>
      <c r="B1556" s="25" t="s">
        <v>24</v>
      </c>
      <c r="C1556" s="25" t="s">
        <v>29</v>
      </c>
      <c r="D1556" s="25" t="s">
        <v>30</v>
      </c>
      <c r="E1556" s="25" t="s">
        <v>14</v>
      </c>
      <c r="F1556" s="25">
        <v>2019</v>
      </c>
      <c r="G1556" s="25">
        <v>2</v>
      </c>
      <c r="H1556" s="25">
        <v>126938</v>
      </c>
      <c r="I1556" s="26">
        <v>706237</v>
      </c>
      <c r="J1556" s="26">
        <f>SUMIFS(H:H, D:D, ExternalData!$D1556, E:E, ExternalData!$E1556, F:F, ExternalData!$F1556, G:G, "&lt;="&amp;ExternalData!$G1556)</f>
        <v>253071</v>
      </c>
      <c r="K1556" s="27">
        <f>SUMIFS(I:I, D:D, ExternalData!$D1556, E:E, ExternalData!$E1556, F:F, ExternalData!$F1556, G:G, "&lt;="&amp;ExternalData!$G1556)</f>
        <v>1413258</v>
      </c>
      <c r="L1556" s="26">
        <f>ExternalData!$J1556 + SUMIFS(H:H, D:D, ExternalData!$D1556, E:E, ExternalData!$E1556, F:F, ExternalData!$F1556-1, G:G, "&gt;"&amp;ExternalData!$G1556)</f>
        <v>1586088</v>
      </c>
      <c r="M1556" s="28">
        <f>ExternalData!$K1556 + SUMIFS(I:I, D:D, ExternalData!$D1556, E:E, ExternalData!$E1556, F:F, ExternalData!$F1556-1, G:G, "&gt;"&amp;ExternalData!$G1556)</f>
        <v>8583232</v>
      </c>
    </row>
    <row r="1557" spans="1:13" x14ac:dyDescent="0.25">
      <c r="A1557" s="29" t="s">
        <v>9</v>
      </c>
      <c r="B1557" s="30" t="s">
        <v>24</v>
      </c>
      <c r="C1557" s="30" t="s">
        <v>29</v>
      </c>
      <c r="D1557" s="30" t="s">
        <v>30</v>
      </c>
      <c r="E1557" s="30" t="s">
        <v>14</v>
      </c>
      <c r="F1557" s="30">
        <v>2019</v>
      </c>
      <c r="G1557" s="30">
        <v>3</v>
      </c>
      <c r="H1557" s="30">
        <v>125300</v>
      </c>
      <c r="I1557" s="31">
        <v>697186</v>
      </c>
      <c r="J1557" s="31">
        <f>SUMIFS(H:H, D:D, ExternalData!$D1557, E:E, ExternalData!$E1557, F:F, ExternalData!$F1557, G:G, "&lt;="&amp;ExternalData!$G1557)</f>
        <v>378371</v>
      </c>
      <c r="K1557" s="32">
        <f>SUMIFS(I:I, D:D, ExternalData!$D1557, E:E, ExternalData!$E1557, F:F, ExternalData!$F1557, G:G, "&lt;="&amp;ExternalData!$G1557)</f>
        <v>2110444</v>
      </c>
      <c r="L1557" s="31">
        <f>ExternalData!$J1557 + SUMIFS(H:H, D:D, ExternalData!$D1557, E:E, ExternalData!$E1557, F:F, ExternalData!$F1557-1, G:G, "&gt;"&amp;ExternalData!$G1557)</f>
        <v>1562813</v>
      </c>
      <c r="M1557" s="33">
        <f>ExternalData!$K1557 + SUMIFS(I:I, D:D, ExternalData!$D1557, E:E, ExternalData!$E1557, F:F, ExternalData!$F1557-1, G:G, "&gt;"&amp;ExternalData!$G1557)</f>
        <v>8510033</v>
      </c>
    </row>
    <row r="1558" spans="1:13" x14ac:dyDescent="0.25">
      <c r="A1558" s="24" t="s">
        <v>9</v>
      </c>
      <c r="B1558" s="25" t="s">
        <v>24</v>
      </c>
      <c r="C1558" s="25" t="s">
        <v>29</v>
      </c>
      <c r="D1558" s="25" t="s">
        <v>30</v>
      </c>
      <c r="E1558" s="25" t="s">
        <v>14</v>
      </c>
      <c r="F1558" s="25">
        <v>2019</v>
      </c>
      <c r="G1558" s="25">
        <v>4</v>
      </c>
      <c r="H1558" s="25">
        <v>117047</v>
      </c>
      <c r="I1558" s="26">
        <v>648998</v>
      </c>
      <c r="J1558" s="26">
        <f>SUMIFS(H:H, D:D, ExternalData!$D1558, E:E, ExternalData!$E1558, F:F, ExternalData!$F1558, G:G, "&lt;="&amp;ExternalData!$G1558)</f>
        <v>495418</v>
      </c>
      <c r="K1558" s="27">
        <f>SUMIFS(I:I, D:D, ExternalData!$D1558, E:E, ExternalData!$E1558, F:F, ExternalData!$F1558, G:G, "&lt;="&amp;ExternalData!$G1558)</f>
        <v>2759442</v>
      </c>
      <c r="L1558" s="26">
        <f>ExternalData!$J1558 + SUMIFS(H:H, D:D, ExternalData!$D1558, E:E, ExternalData!$E1558, F:F, ExternalData!$F1558-1, G:G, "&gt;"&amp;ExternalData!$G1558)</f>
        <v>1563898</v>
      </c>
      <c r="M1558" s="28">
        <f>ExternalData!$K1558 + SUMIFS(I:I, D:D, ExternalData!$D1558, E:E, ExternalData!$E1558, F:F, ExternalData!$F1558-1, G:G, "&gt;"&amp;ExternalData!$G1558)</f>
        <v>8559005</v>
      </c>
    </row>
    <row r="1559" spans="1:13" x14ac:dyDescent="0.25">
      <c r="A1559" s="29" t="s">
        <v>9</v>
      </c>
      <c r="B1559" s="30" t="s">
        <v>24</v>
      </c>
      <c r="C1559" s="30" t="s">
        <v>29</v>
      </c>
      <c r="D1559" s="30" t="s">
        <v>30</v>
      </c>
      <c r="E1559" s="30" t="s">
        <v>14</v>
      </c>
      <c r="F1559" s="30">
        <v>2019</v>
      </c>
      <c r="G1559" s="30">
        <v>5</v>
      </c>
      <c r="H1559" s="30">
        <v>138250</v>
      </c>
      <c r="I1559" s="31">
        <v>756133</v>
      </c>
      <c r="J1559" s="31">
        <f>SUMIFS(H:H, D:D, ExternalData!$D1559, E:E, ExternalData!$E1559, F:F, ExternalData!$F1559, G:G, "&lt;="&amp;ExternalData!$G1559)</f>
        <v>633668</v>
      </c>
      <c r="K1559" s="32">
        <f>SUMIFS(I:I, D:D, ExternalData!$D1559, E:E, ExternalData!$E1559, F:F, ExternalData!$F1559, G:G, "&lt;="&amp;ExternalData!$G1559)</f>
        <v>3515575</v>
      </c>
      <c r="L1559" s="31">
        <f>ExternalData!$J1559 + SUMIFS(H:H, D:D, ExternalData!$D1559, E:E, ExternalData!$E1559, F:F, ExternalData!$F1559-1, G:G, "&gt;"&amp;ExternalData!$G1559)</f>
        <v>1571493</v>
      </c>
      <c r="M1559" s="33">
        <f>ExternalData!$K1559 + SUMIFS(I:I, D:D, ExternalData!$D1559, E:E, ExternalData!$E1559, F:F, ExternalData!$F1559-1, G:G, "&gt;"&amp;ExternalData!$G1559)</f>
        <v>8642165</v>
      </c>
    </row>
    <row r="1560" spans="1:13" x14ac:dyDescent="0.25">
      <c r="A1560" s="24" t="s">
        <v>9</v>
      </c>
      <c r="B1560" s="25" t="s">
        <v>24</v>
      </c>
      <c r="C1560" s="25" t="s">
        <v>29</v>
      </c>
      <c r="D1560" s="25" t="s">
        <v>30</v>
      </c>
      <c r="E1560" s="25" t="s">
        <v>14</v>
      </c>
      <c r="F1560" s="25">
        <v>2019</v>
      </c>
      <c r="G1560" s="25">
        <v>6</v>
      </c>
      <c r="H1560" s="25">
        <v>125412</v>
      </c>
      <c r="I1560" s="26">
        <v>680911</v>
      </c>
      <c r="J1560" s="26">
        <f>SUMIFS(H:H, D:D, ExternalData!$D1560, E:E, ExternalData!$E1560, F:F, ExternalData!$F1560, G:G, "&lt;="&amp;ExternalData!$G1560)</f>
        <v>759080</v>
      </c>
      <c r="K1560" s="27">
        <f>SUMIFS(I:I, D:D, ExternalData!$D1560, E:E, ExternalData!$E1560, F:F, ExternalData!$F1560, G:G, "&lt;="&amp;ExternalData!$G1560)</f>
        <v>4196486</v>
      </c>
      <c r="L1560" s="26">
        <f>ExternalData!$J1560 + SUMIFS(H:H, D:D, ExternalData!$D1560, E:E, ExternalData!$E1560, F:F, ExternalData!$F1560-1, G:G, "&gt;"&amp;ExternalData!$G1560)</f>
        <v>1541624</v>
      </c>
      <c r="M1560" s="28">
        <f>ExternalData!$K1560 + SUMIFS(I:I, D:D, ExternalData!$D1560, E:E, ExternalData!$E1560, F:F, ExternalData!$F1560-1, G:G, "&gt;"&amp;ExternalData!$G1560)</f>
        <v>8442070</v>
      </c>
    </row>
    <row r="1561" spans="1:13" x14ac:dyDescent="0.25">
      <c r="A1561" s="29" t="s">
        <v>9</v>
      </c>
      <c r="B1561" s="30" t="s">
        <v>24</v>
      </c>
      <c r="C1561" s="30" t="s">
        <v>29</v>
      </c>
      <c r="D1561" s="30" t="s">
        <v>30</v>
      </c>
      <c r="E1561" s="30" t="s">
        <v>14</v>
      </c>
      <c r="F1561" s="30">
        <v>2019</v>
      </c>
      <c r="G1561" s="30">
        <v>7</v>
      </c>
      <c r="H1561" s="30">
        <v>128086</v>
      </c>
      <c r="I1561" s="31">
        <v>683060</v>
      </c>
      <c r="J1561" s="31">
        <f>SUMIFS(H:H, D:D, ExternalData!$D1561, E:E, ExternalData!$E1561, F:F, ExternalData!$F1561, G:G, "&lt;="&amp;ExternalData!$G1561)</f>
        <v>887166</v>
      </c>
      <c r="K1561" s="32">
        <f>SUMIFS(I:I, D:D, ExternalData!$D1561, E:E, ExternalData!$E1561, F:F, ExternalData!$F1561, G:G, "&lt;="&amp;ExternalData!$G1561)</f>
        <v>4879546</v>
      </c>
      <c r="L1561" s="31">
        <f>ExternalData!$J1561 + SUMIFS(H:H, D:D, ExternalData!$D1561, E:E, ExternalData!$E1561, F:F, ExternalData!$F1561-1, G:G, "&gt;"&amp;ExternalData!$G1561)</f>
        <v>1541554</v>
      </c>
      <c r="M1561" s="33">
        <f>ExternalData!$K1561 + SUMIFS(I:I, D:D, ExternalData!$D1561, E:E, ExternalData!$E1561, F:F, ExternalData!$F1561-1, G:G, "&gt;"&amp;ExternalData!$G1561)</f>
        <v>8433103</v>
      </c>
    </row>
    <row r="1562" spans="1:13" x14ac:dyDescent="0.25">
      <c r="A1562" s="24" t="s">
        <v>9</v>
      </c>
      <c r="B1562" s="25" t="s">
        <v>24</v>
      </c>
      <c r="C1562" s="25" t="s">
        <v>29</v>
      </c>
      <c r="D1562" s="25" t="s">
        <v>30</v>
      </c>
      <c r="E1562" s="25" t="s">
        <v>14</v>
      </c>
      <c r="F1562" s="25">
        <v>2019</v>
      </c>
      <c r="G1562" s="25">
        <v>8</v>
      </c>
      <c r="H1562" s="25">
        <v>121688</v>
      </c>
      <c r="I1562" s="26">
        <v>651252</v>
      </c>
      <c r="J1562" s="26">
        <f>SUMIFS(H:H, D:D, ExternalData!$D1562, E:E, ExternalData!$E1562, F:F, ExternalData!$F1562, G:G, "&lt;="&amp;ExternalData!$G1562)</f>
        <v>1008854</v>
      </c>
      <c r="K1562" s="27">
        <f>SUMIFS(I:I, D:D, ExternalData!$D1562, E:E, ExternalData!$E1562, F:F, ExternalData!$F1562, G:G, "&lt;="&amp;ExternalData!$G1562)</f>
        <v>5530798</v>
      </c>
      <c r="L1562" s="26">
        <f>ExternalData!$J1562 + SUMIFS(H:H, D:D, ExternalData!$D1562, E:E, ExternalData!$E1562, F:F, ExternalData!$F1562-1, G:G, "&gt;"&amp;ExternalData!$G1562)</f>
        <v>1531201</v>
      </c>
      <c r="M1562" s="28">
        <f>ExternalData!$K1562 + SUMIFS(I:I, D:D, ExternalData!$D1562, E:E, ExternalData!$E1562, F:F, ExternalData!$F1562-1, G:G, "&gt;"&amp;ExternalData!$G1562)</f>
        <v>8375808</v>
      </c>
    </row>
    <row r="1563" spans="1:13" x14ac:dyDescent="0.25">
      <c r="A1563" s="29" t="s">
        <v>9</v>
      </c>
      <c r="B1563" s="30" t="s">
        <v>24</v>
      </c>
      <c r="C1563" s="30" t="s">
        <v>29</v>
      </c>
      <c r="D1563" s="30" t="s">
        <v>30</v>
      </c>
      <c r="E1563" s="30" t="s">
        <v>14</v>
      </c>
      <c r="F1563" s="30">
        <v>2019</v>
      </c>
      <c r="G1563" s="30">
        <v>9</v>
      </c>
      <c r="H1563" s="30">
        <v>121779</v>
      </c>
      <c r="I1563" s="31">
        <v>654563</v>
      </c>
      <c r="J1563" s="31">
        <f>SUMIFS(H:H, D:D, ExternalData!$D1563, E:E, ExternalData!$E1563, F:F, ExternalData!$F1563, G:G, "&lt;="&amp;ExternalData!$G1563)</f>
        <v>1130633</v>
      </c>
      <c r="K1563" s="32">
        <f>SUMIFS(I:I, D:D, ExternalData!$D1563, E:E, ExternalData!$E1563, F:F, ExternalData!$F1563, G:G, "&lt;="&amp;ExternalData!$G1563)</f>
        <v>6185361</v>
      </c>
      <c r="L1563" s="31">
        <f>ExternalData!$J1563 + SUMIFS(H:H, D:D, ExternalData!$D1563, E:E, ExternalData!$E1563, F:F, ExternalData!$F1563-1, G:G, "&gt;"&amp;ExternalData!$G1563)</f>
        <v>1527358</v>
      </c>
      <c r="M1563" s="33">
        <f>ExternalData!$K1563 + SUMIFS(I:I, D:D, ExternalData!$D1563, E:E, ExternalData!$E1563, F:F, ExternalData!$F1563-1, G:G, "&gt;"&amp;ExternalData!$G1563)</f>
        <v>8349929</v>
      </c>
    </row>
    <row r="1564" spans="1:13" x14ac:dyDescent="0.25">
      <c r="A1564" s="24" t="s">
        <v>9</v>
      </c>
      <c r="B1564" s="25" t="s">
        <v>24</v>
      </c>
      <c r="C1564" s="25" t="s">
        <v>29</v>
      </c>
      <c r="D1564" s="25" t="s">
        <v>30</v>
      </c>
      <c r="E1564" s="25" t="s">
        <v>14</v>
      </c>
      <c r="F1564" s="25">
        <v>2019</v>
      </c>
      <c r="G1564" s="25">
        <v>10</v>
      </c>
      <c r="H1564" s="25">
        <v>115871</v>
      </c>
      <c r="I1564" s="26">
        <v>650188</v>
      </c>
      <c r="J1564" s="26">
        <f>SUMIFS(H:H, D:D, ExternalData!$D1564, E:E, ExternalData!$E1564, F:F, ExternalData!$F1564, G:G, "&lt;="&amp;ExternalData!$G1564)</f>
        <v>1246504</v>
      </c>
      <c r="K1564" s="27">
        <f>SUMIFS(I:I, D:D, ExternalData!$D1564, E:E, ExternalData!$E1564, F:F, ExternalData!$F1564, G:G, "&lt;="&amp;ExternalData!$G1564)</f>
        <v>6835549</v>
      </c>
      <c r="L1564" s="26">
        <f>ExternalData!$J1564 + SUMIFS(H:H, D:D, ExternalData!$D1564, E:E, ExternalData!$E1564, F:F, ExternalData!$F1564-1, G:G, "&gt;"&amp;ExternalData!$G1564)</f>
        <v>1512532</v>
      </c>
      <c r="M1564" s="28">
        <f>ExternalData!$K1564 + SUMIFS(I:I, D:D, ExternalData!$D1564, E:E, ExternalData!$E1564, F:F, ExternalData!$F1564-1, G:G, "&gt;"&amp;ExternalData!$G1564)</f>
        <v>8282589</v>
      </c>
    </row>
    <row r="1565" spans="1:13" x14ac:dyDescent="0.25">
      <c r="A1565" s="29" t="s">
        <v>9</v>
      </c>
      <c r="B1565" s="30" t="s">
        <v>24</v>
      </c>
      <c r="C1565" s="30" t="s">
        <v>29</v>
      </c>
      <c r="D1565" s="30" t="s">
        <v>30</v>
      </c>
      <c r="E1565" s="30" t="s">
        <v>14</v>
      </c>
      <c r="F1565" s="30">
        <v>2019</v>
      </c>
      <c r="G1565" s="30">
        <v>11</v>
      </c>
      <c r="H1565" s="30">
        <v>109452</v>
      </c>
      <c r="I1565" s="31">
        <v>658035</v>
      </c>
      <c r="J1565" s="31">
        <f>SUMIFS(H:H, D:D, ExternalData!$D1565, E:E, ExternalData!$E1565, F:F, ExternalData!$F1565, G:G, "&lt;="&amp;ExternalData!$G1565)</f>
        <v>1355956</v>
      </c>
      <c r="K1565" s="32">
        <f>SUMIFS(I:I, D:D, ExternalData!$D1565, E:E, ExternalData!$E1565, F:F, ExternalData!$F1565, G:G, "&lt;="&amp;ExternalData!$G1565)</f>
        <v>7493584</v>
      </c>
      <c r="L1565" s="31">
        <f>ExternalData!$J1565 + SUMIFS(H:H, D:D, ExternalData!$D1565, E:E, ExternalData!$E1565, F:F, ExternalData!$F1565-1, G:G, "&gt;"&amp;ExternalData!$G1565)</f>
        <v>1493667</v>
      </c>
      <c r="M1565" s="33">
        <f>ExternalData!$K1565 + SUMIFS(I:I, D:D, ExternalData!$D1565, E:E, ExternalData!$E1565, F:F, ExternalData!$F1565-1, G:G, "&gt;"&amp;ExternalData!$G1565)</f>
        <v>8242493</v>
      </c>
    </row>
    <row r="1566" spans="1:13" x14ac:dyDescent="0.25">
      <c r="A1566" s="24" t="s">
        <v>9</v>
      </c>
      <c r="B1566" s="25" t="s">
        <v>24</v>
      </c>
      <c r="C1566" s="25" t="s">
        <v>29</v>
      </c>
      <c r="D1566" s="25" t="s">
        <v>30</v>
      </c>
      <c r="E1566" s="25" t="s">
        <v>14</v>
      </c>
      <c r="F1566" s="25">
        <v>2019</v>
      </c>
      <c r="G1566" s="25">
        <v>12</v>
      </c>
      <c r="H1566" s="25">
        <v>108192</v>
      </c>
      <c r="I1566" s="26">
        <v>626857</v>
      </c>
      <c r="J1566" s="26">
        <f>SUMIFS(H:H, D:D, ExternalData!$D1566, E:E, ExternalData!$E1566, F:F, ExternalData!$F1566, G:G, "&lt;="&amp;ExternalData!$G1566)</f>
        <v>1464148</v>
      </c>
      <c r="K1566" s="27">
        <f>SUMIFS(I:I, D:D, ExternalData!$D1566, E:E, ExternalData!$E1566, F:F, ExternalData!$F1566, G:G, "&lt;="&amp;ExternalData!$G1566)</f>
        <v>8120441</v>
      </c>
      <c r="L1566" s="26">
        <f>ExternalData!$J1566 + SUMIFS(H:H, D:D, ExternalData!$D1566, E:E, ExternalData!$E1566, F:F, ExternalData!$F1566-1, G:G, "&gt;"&amp;ExternalData!$G1566)</f>
        <v>1464148</v>
      </c>
      <c r="M1566" s="28">
        <f>ExternalData!$K1566 + SUMIFS(I:I, D:D, ExternalData!$D1566, E:E, ExternalData!$E1566, F:F, ExternalData!$F1566-1, G:G, "&gt;"&amp;ExternalData!$G1566)</f>
        <v>8120441</v>
      </c>
    </row>
    <row r="1567" spans="1:13" x14ac:dyDescent="0.25">
      <c r="A1567" s="29" t="s">
        <v>9</v>
      </c>
      <c r="B1567" s="30" t="s">
        <v>24</v>
      </c>
      <c r="C1567" s="30" t="s">
        <v>29</v>
      </c>
      <c r="D1567" s="30" t="s">
        <v>30</v>
      </c>
      <c r="E1567" s="30" t="s">
        <v>14</v>
      </c>
      <c r="F1567" s="30">
        <v>2020</v>
      </c>
      <c r="G1567" s="30">
        <v>1</v>
      </c>
      <c r="H1567" s="30">
        <v>104923</v>
      </c>
      <c r="I1567" s="31">
        <v>621859</v>
      </c>
      <c r="J1567" s="31">
        <f>SUMIFS(H:H, D:D, ExternalData!$D1567, E:E, ExternalData!$E1567, F:F, ExternalData!$F1567, G:G, "&lt;="&amp;ExternalData!$G1567)</f>
        <v>104923</v>
      </c>
      <c r="K1567" s="32">
        <f>SUMIFS(I:I, D:D, ExternalData!$D1567, E:E, ExternalData!$E1567, F:F, ExternalData!$F1567, G:G, "&lt;="&amp;ExternalData!$G1567)</f>
        <v>621859</v>
      </c>
      <c r="L1567" s="31">
        <f>ExternalData!$J1567 + SUMIFS(H:H, D:D, ExternalData!$D1567, E:E, ExternalData!$E1567, F:F, ExternalData!$F1567-1, G:G, "&gt;"&amp;ExternalData!$G1567)</f>
        <v>1442938</v>
      </c>
      <c r="M1567" s="33">
        <f>ExternalData!$K1567 + SUMIFS(I:I, D:D, ExternalData!$D1567, E:E, ExternalData!$E1567, F:F, ExternalData!$F1567-1, G:G, "&gt;"&amp;ExternalData!$G1567)</f>
        <v>8035279</v>
      </c>
    </row>
    <row r="1568" spans="1:13" x14ac:dyDescent="0.25">
      <c r="A1568" s="24" t="s">
        <v>9</v>
      </c>
      <c r="B1568" s="25" t="s">
        <v>24</v>
      </c>
      <c r="C1568" s="25" t="s">
        <v>29</v>
      </c>
      <c r="D1568" s="25" t="s">
        <v>30</v>
      </c>
      <c r="E1568" s="25" t="s">
        <v>14</v>
      </c>
      <c r="F1568" s="25">
        <v>2020</v>
      </c>
      <c r="G1568" s="25">
        <v>2</v>
      </c>
      <c r="H1568" s="25">
        <v>107485</v>
      </c>
      <c r="I1568" s="26">
        <v>652981</v>
      </c>
      <c r="J1568" s="26">
        <f>SUMIFS(H:H, D:D, ExternalData!$D1568, E:E, ExternalData!$E1568, F:F, ExternalData!$F1568, G:G, "&lt;="&amp;ExternalData!$G1568)</f>
        <v>212408</v>
      </c>
      <c r="K1568" s="27">
        <f>SUMIFS(I:I, D:D, ExternalData!$D1568, E:E, ExternalData!$E1568, F:F, ExternalData!$F1568, G:G, "&lt;="&amp;ExternalData!$G1568)</f>
        <v>1274840</v>
      </c>
      <c r="L1568" s="26">
        <f>ExternalData!$J1568 + SUMIFS(H:H, D:D, ExternalData!$D1568, E:E, ExternalData!$E1568, F:F, ExternalData!$F1568-1, G:G, "&gt;"&amp;ExternalData!$G1568)</f>
        <v>1423485</v>
      </c>
      <c r="M1568" s="28">
        <f>ExternalData!$K1568 + SUMIFS(I:I, D:D, ExternalData!$D1568, E:E, ExternalData!$E1568, F:F, ExternalData!$F1568-1, G:G, "&gt;"&amp;ExternalData!$G1568)</f>
        <v>7982023</v>
      </c>
    </row>
    <row r="1569" spans="1:13" x14ac:dyDescent="0.25">
      <c r="A1569" s="29" t="s">
        <v>9</v>
      </c>
      <c r="B1569" s="30" t="s">
        <v>24</v>
      </c>
      <c r="C1569" s="30" t="s">
        <v>29</v>
      </c>
      <c r="D1569" s="30" t="s">
        <v>30</v>
      </c>
      <c r="E1569" s="30" t="s">
        <v>14</v>
      </c>
      <c r="F1569" s="30">
        <v>2020</v>
      </c>
      <c r="G1569" s="30">
        <v>3</v>
      </c>
      <c r="H1569" s="30">
        <v>127904</v>
      </c>
      <c r="I1569" s="31">
        <v>776335</v>
      </c>
      <c r="J1569" s="31">
        <f>SUMIFS(H:H, D:D, ExternalData!$D1569, E:E, ExternalData!$E1569, F:F, ExternalData!$F1569, G:G, "&lt;="&amp;ExternalData!$G1569)</f>
        <v>340312</v>
      </c>
      <c r="K1569" s="32">
        <f>SUMIFS(I:I, D:D, ExternalData!$D1569, E:E, ExternalData!$E1569, F:F, ExternalData!$F1569, G:G, "&lt;="&amp;ExternalData!$G1569)</f>
        <v>2051175</v>
      </c>
      <c r="L1569" s="31">
        <f>ExternalData!$J1569 + SUMIFS(H:H, D:D, ExternalData!$D1569, E:E, ExternalData!$E1569, F:F, ExternalData!$F1569-1, G:G, "&gt;"&amp;ExternalData!$G1569)</f>
        <v>1426089</v>
      </c>
      <c r="M1569" s="33">
        <f>ExternalData!$K1569 + SUMIFS(I:I, D:D, ExternalData!$D1569, E:E, ExternalData!$E1569, F:F, ExternalData!$F1569-1, G:G, "&gt;"&amp;ExternalData!$G1569)</f>
        <v>8061172</v>
      </c>
    </row>
    <row r="1570" spans="1:13" x14ac:dyDescent="0.25">
      <c r="A1570" s="24" t="s">
        <v>9</v>
      </c>
      <c r="B1570" s="25" t="s">
        <v>24</v>
      </c>
      <c r="C1570" s="25" t="s">
        <v>29</v>
      </c>
      <c r="D1570" s="25" t="s">
        <v>30</v>
      </c>
      <c r="E1570" s="25" t="s">
        <v>14</v>
      </c>
      <c r="F1570" s="25">
        <v>2020</v>
      </c>
      <c r="G1570" s="25">
        <v>4</v>
      </c>
      <c r="H1570" s="25">
        <v>98049</v>
      </c>
      <c r="I1570" s="26">
        <v>588728</v>
      </c>
      <c r="J1570" s="26">
        <f>SUMIFS(H:H, D:D, ExternalData!$D1570, E:E, ExternalData!$E1570, F:F, ExternalData!$F1570, G:G, "&lt;="&amp;ExternalData!$G1570)</f>
        <v>438361</v>
      </c>
      <c r="K1570" s="27">
        <f>SUMIFS(I:I, D:D, ExternalData!$D1570, E:E, ExternalData!$E1570, F:F, ExternalData!$F1570, G:G, "&lt;="&amp;ExternalData!$G1570)</f>
        <v>2639903</v>
      </c>
      <c r="L1570" s="26">
        <f>ExternalData!$J1570 + SUMIFS(H:H, D:D, ExternalData!$D1570, E:E, ExternalData!$E1570, F:F, ExternalData!$F1570-1, G:G, "&gt;"&amp;ExternalData!$G1570)</f>
        <v>1407091</v>
      </c>
      <c r="M1570" s="28">
        <f>ExternalData!$K1570 + SUMIFS(I:I, D:D, ExternalData!$D1570, E:E, ExternalData!$E1570, F:F, ExternalData!$F1570-1, G:G, "&gt;"&amp;ExternalData!$G1570)</f>
        <v>8000902</v>
      </c>
    </row>
    <row r="1571" spans="1:13" x14ac:dyDescent="0.25">
      <c r="A1571" s="29" t="s">
        <v>9</v>
      </c>
      <c r="B1571" s="30" t="s">
        <v>24</v>
      </c>
      <c r="C1571" s="30" t="s">
        <v>29</v>
      </c>
      <c r="D1571" s="30" t="s">
        <v>30</v>
      </c>
      <c r="E1571" s="30" t="s">
        <v>14</v>
      </c>
      <c r="F1571" s="30">
        <v>2020</v>
      </c>
      <c r="G1571" s="30">
        <v>5</v>
      </c>
      <c r="H1571" s="30">
        <v>90608</v>
      </c>
      <c r="I1571" s="31">
        <v>542486</v>
      </c>
      <c r="J1571" s="31">
        <f>SUMIFS(H:H, D:D, ExternalData!$D1571, E:E, ExternalData!$E1571, F:F, ExternalData!$F1571, G:G, "&lt;="&amp;ExternalData!$G1571)</f>
        <v>528969</v>
      </c>
      <c r="K1571" s="32">
        <f>SUMIFS(I:I, D:D, ExternalData!$D1571, E:E, ExternalData!$E1571, F:F, ExternalData!$F1571, G:G, "&lt;="&amp;ExternalData!$G1571)</f>
        <v>3182389</v>
      </c>
      <c r="L1571" s="31">
        <f>ExternalData!$J1571 + SUMIFS(H:H, D:D, ExternalData!$D1571, E:E, ExternalData!$E1571, F:F, ExternalData!$F1571-1, G:G, "&gt;"&amp;ExternalData!$G1571)</f>
        <v>1359449</v>
      </c>
      <c r="M1571" s="33">
        <f>ExternalData!$K1571 + SUMIFS(I:I, D:D, ExternalData!$D1571, E:E, ExternalData!$E1571, F:F, ExternalData!$F1571-1, G:G, "&gt;"&amp;ExternalData!$G1571)</f>
        <v>7787255</v>
      </c>
    </row>
    <row r="1572" spans="1:13" x14ac:dyDescent="0.25">
      <c r="A1572" s="24" t="s">
        <v>9</v>
      </c>
      <c r="B1572" s="25" t="s">
        <v>24</v>
      </c>
      <c r="C1572" s="25" t="s">
        <v>29</v>
      </c>
      <c r="D1572" s="25" t="s">
        <v>30</v>
      </c>
      <c r="E1572" s="25" t="s">
        <v>14</v>
      </c>
      <c r="F1572" s="25">
        <v>2020</v>
      </c>
      <c r="G1572" s="25">
        <v>6</v>
      </c>
      <c r="H1572" s="25">
        <v>111685</v>
      </c>
      <c r="I1572" s="26">
        <v>674275</v>
      </c>
      <c r="J1572" s="26">
        <f>SUMIFS(H:H, D:D, ExternalData!$D1572, E:E, ExternalData!$E1572, F:F, ExternalData!$F1572, G:G, "&lt;="&amp;ExternalData!$G1572)</f>
        <v>640654</v>
      </c>
      <c r="K1572" s="27">
        <f>SUMIFS(I:I, D:D, ExternalData!$D1572, E:E, ExternalData!$E1572, F:F, ExternalData!$F1572, G:G, "&lt;="&amp;ExternalData!$G1572)</f>
        <v>3856664</v>
      </c>
      <c r="L1572" s="26">
        <f>ExternalData!$J1572 + SUMIFS(H:H, D:D, ExternalData!$D1572, E:E, ExternalData!$E1572, F:F, ExternalData!$F1572-1, G:G, "&gt;"&amp;ExternalData!$G1572)</f>
        <v>1345722</v>
      </c>
      <c r="M1572" s="28">
        <f>ExternalData!$K1572 + SUMIFS(I:I, D:D, ExternalData!$D1572, E:E, ExternalData!$E1572, F:F, ExternalData!$F1572-1, G:G, "&gt;"&amp;ExternalData!$G1572)</f>
        <v>7780619</v>
      </c>
    </row>
    <row r="1573" spans="1:13" x14ac:dyDescent="0.25">
      <c r="A1573" s="29" t="s">
        <v>9</v>
      </c>
      <c r="B1573" s="30" t="s">
        <v>24</v>
      </c>
      <c r="C1573" s="30" t="s">
        <v>29</v>
      </c>
      <c r="D1573" s="30" t="s">
        <v>30</v>
      </c>
      <c r="E1573" s="30" t="s">
        <v>14</v>
      </c>
      <c r="F1573" s="30">
        <v>2020</v>
      </c>
      <c r="G1573" s="30">
        <v>7</v>
      </c>
      <c r="H1573" s="30">
        <v>121849</v>
      </c>
      <c r="I1573" s="31">
        <v>739319</v>
      </c>
      <c r="J1573" s="31">
        <f>SUMIFS(H:H, D:D, ExternalData!$D1573, E:E, ExternalData!$E1573, F:F, ExternalData!$F1573, G:G, "&lt;="&amp;ExternalData!$G1573)</f>
        <v>762503</v>
      </c>
      <c r="K1573" s="32">
        <f>SUMIFS(I:I, D:D, ExternalData!$D1573, E:E, ExternalData!$E1573, F:F, ExternalData!$F1573, G:G, "&lt;="&amp;ExternalData!$G1573)</f>
        <v>4595983</v>
      </c>
      <c r="L1573" s="31">
        <f>ExternalData!$J1573 + SUMIFS(H:H, D:D, ExternalData!$D1573, E:E, ExternalData!$E1573, F:F, ExternalData!$F1573-1, G:G, "&gt;"&amp;ExternalData!$G1573)</f>
        <v>1339485</v>
      </c>
      <c r="M1573" s="33">
        <f>ExternalData!$K1573 + SUMIFS(I:I, D:D, ExternalData!$D1573, E:E, ExternalData!$E1573, F:F, ExternalData!$F1573-1, G:G, "&gt;"&amp;ExternalData!$G1573)</f>
        <v>7836878</v>
      </c>
    </row>
    <row r="1574" spans="1:13" x14ac:dyDescent="0.25">
      <c r="A1574" s="24" t="s">
        <v>9</v>
      </c>
      <c r="B1574" s="25" t="s">
        <v>24</v>
      </c>
      <c r="C1574" s="25" t="s">
        <v>29</v>
      </c>
      <c r="D1574" s="25" t="s">
        <v>30</v>
      </c>
      <c r="E1574" s="25" t="s">
        <v>14</v>
      </c>
      <c r="F1574" s="25">
        <v>2020</v>
      </c>
      <c r="G1574" s="25">
        <v>8</v>
      </c>
      <c r="H1574" s="25">
        <v>93751</v>
      </c>
      <c r="I1574" s="26">
        <v>574203</v>
      </c>
      <c r="J1574" s="26">
        <f>SUMIFS(H:H, D:D, ExternalData!$D1574, E:E, ExternalData!$E1574, F:F, ExternalData!$F1574, G:G, "&lt;="&amp;ExternalData!$G1574)</f>
        <v>856254</v>
      </c>
      <c r="K1574" s="27">
        <f>SUMIFS(I:I, D:D, ExternalData!$D1574, E:E, ExternalData!$E1574, F:F, ExternalData!$F1574, G:G, "&lt;="&amp;ExternalData!$G1574)</f>
        <v>5170186</v>
      </c>
      <c r="L1574" s="26">
        <f>ExternalData!$J1574 + SUMIFS(H:H, D:D, ExternalData!$D1574, E:E, ExternalData!$E1574, F:F, ExternalData!$F1574-1, G:G, "&gt;"&amp;ExternalData!$G1574)</f>
        <v>1311548</v>
      </c>
      <c r="M1574" s="28">
        <f>ExternalData!$K1574 + SUMIFS(I:I, D:D, ExternalData!$D1574, E:E, ExternalData!$E1574, F:F, ExternalData!$F1574-1, G:G, "&gt;"&amp;ExternalData!$G1574)</f>
        <v>7759829</v>
      </c>
    </row>
    <row r="1575" spans="1:13" x14ac:dyDescent="0.25">
      <c r="A1575" s="29" t="s">
        <v>9</v>
      </c>
      <c r="B1575" s="30" t="s">
        <v>24</v>
      </c>
      <c r="C1575" s="30" t="s">
        <v>29</v>
      </c>
      <c r="D1575" s="30" t="s">
        <v>30</v>
      </c>
      <c r="E1575" s="30" t="s">
        <v>14</v>
      </c>
      <c r="F1575" s="30">
        <v>2020</v>
      </c>
      <c r="G1575" s="30">
        <v>9</v>
      </c>
      <c r="H1575" s="30">
        <v>99393</v>
      </c>
      <c r="I1575" s="31">
        <v>612626</v>
      </c>
      <c r="J1575" s="31">
        <f>SUMIFS(H:H, D:D, ExternalData!$D1575, E:E, ExternalData!$E1575, F:F, ExternalData!$F1575, G:G, "&lt;="&amp;ExternalData!$G1575)</f>
        <v>955647</v>
      </c>
      <c r="K1575" s="32">
        <f>SUMIFS(I:I, D:D, ExternalData!$D1575, E:E, ExternalData!$E1575, F:F, ExternalData!$F1575, G:G, "&lt;="&amp;ExternalData!$G1575)</f>
        <v>5782812</v>
      </c>
      <c r="L1575" s="31">
        <f>ExternalData!$J1575 + SUMIFS(H:H, D:D, ExternalData!$D1575, E:E, ExternalData!$E1575, F:F, ExternalData!$F1575-1, G:G, "&gt;"&amp;ExternalData!$G1575)</f>
        <v>1289162</v>
      </c>
      <c r="M1575" s="33">
        <f>ExternalData!$K1575 + SUMIFS(I:I, D:D, ExternalData!$D1575, E:E, ExternalData!$E1575, F:F, ExternalData!$F1575-1, G:G, "&gt;"&amp;ExternalData!$G1575)</f>
        <v>7717892</v>
      </c>
    </row>
    <row r="1576" spans="1:13" x14ac:dyDescent="0.25">
      <c r="A1576" s="24" t="s">
        <v>9</v>
      </c>
      <c r="B1576" s="25" t="s">
        <v>24</v>
      </c>
      <c r="C1576" s="25" t="s">
        <v>29</v>
      </c>
      <c r="D1576" s="25" t="s">
        <v>30</v>
      </c>
      <c r="E1576" s="25" t="s">
        <v>14</v>
      </c>
      <c r="F1576" s="25">
        <v>2020</v>
      </c>
      <c r="G1576" s="25">
        <v>10</v>
      </c>
      <c r="H1576" s="25">
        <v>114653</v>
      </c>
      <c r="I1576" s="26">
        <v>717080</v>
      </c>
      <c r="J1576" s="26">
        <f>SUMIFS(H:H, D:D, ExternalData!$D1576, E:E, ExternalData!$E1576, F:F, ExternalData!$F1576, G:G, "&lt;="&amp;ExternalData!$G1576)</f>
        <v>1070300</v>
      </c>
      <c r="K1576" s="27">
        <f>SUMIFS(I:I, D:D, ExternalData!$D1576, E:E, ExternalData!$E1576, F:F, ExternalData!$F1576, G:G, "&lt;="&amp;ExternalData!$G1576)</f>
        <v>6499892</v>
      </c>
      <c r="L1576" s="26">
        <f>ExternalData!$J1576 + SUMIFS(H:H, D:D, ExternalData!$D1576, E:E, ExternalData!$E1576, F:F, ExternalData!$F1576-1, G:G, "&gt;"&amp;ExternalData!$G1576)</f>
        <v>1287944</v>
      </c>
      <c r="M1576" s="28">
        <f>ExternalData!$K1576 + SUMIFS(I:I, D:D, ExternalData!$D1576, E:E, ExternalData!$E1576, F:F, ExternalData!$F1576-1, G:G, "&gt;"&amp;ExternalData!$G1576)</f>
        <v>7784784</v>
      </c>
    </row>
    <row r="1577" spans="1:13" x14ac:dyDescent="0.25">
      <c r="A1577" s="29" t="s">
        <v>9</v>
      </c>
      <c r="B1577" s="30" t="s">
        <v>24</v>
      </c>
      <c r="C1577" s="30" t="s">
        <v>29</v>
      </c>
      <c r="D1577" s="30" t="s">
        <v>30</v>
      </c>
      <c r="E1577" s="30" t="s">
        <v>14</v>
      </c>
      <c r="F1577" s="30">
        <v>2020</v>
      </c>
      <c r="G1577" s="30">
        <v>11</v>
      </c>
      <c r="H1577" s="30">
        <v>96481</v>
      </c>
      <c r="I1577" s="31">
        <v>617421</v>
      </c>
      <c r="J1577" s="31">
        <f>SUMIFS(H:H, D:D, ExternalData!$D1577, E:E, ExternalData!$E1577, F:F, ExternalData!$F1577, G:G, "&lt;="&amp;ExternalData!$G1577)</f>
        <v>1166781</v>
      </c>
      <c r="K1577" s="32">
        <f>SUMIFS(I:I, D:D, ExternalData!$D1577, E:E, ExternalData!$E1577, F:F, ExternalData!$F1577, G:G, "&lt;="&amp;ExternalData!$G1577)</f>
        <v>7117313</v>
      </c>
      <c r="L1577" s="31">
        <f>ExternalData!$J1577 + SUMIFS(H:H, D:D, ExternalData!$D1577, E:E, ExternalData!$E1577, F:F, ExternalData!$F1577-1, G:G, "&gt;"&amp;ExternalData!$G1577)</f>
        <v>1274973</v>
      </c>
      <c r="M1577" s="33">
        <f>ExternalData!$K1577 + SUMIFS(I:I, D:D, ExternalData!$D1577, E:E, ExternalData!$E1577, F:F, ExternalData!$F1577-1, G:G, "&gt;"&amp;ExternalData!$G1577)</f>
        <v>7744170</v>
      </c>
    </row>
    <row r="1578" spans="1:13" x14ac:dyDescent="0.25">
      <c r="A1578" s="24" t="s">
        <v>9</v>
      </c>
      <c r="B1578" s="25" t="s">
        <v>24</v>
      </c>
      <c r="C1578" s="25" t="s">
        <v>29</v>
      </c>
      <c r="D1578" s="25" t="s">
        <v>30</v>
      </c>
      <c r="E1578" s="25" t="s">
        <v>14</v>
      </c>
      <c r="F1578" s="25">
        <v>2020</v>
      </c>
      <c r="G1578" s="25">
        <v>12</v>
      </c>
      <c r="H1578" s="25">
        <v>105469</v>
      </c>
      <c r="I1578" s="26">
        <v>679525</v>
      </c>
      <c r="J1578" s="26">
        <f>SUMIFS(H:H, D:D, ExternalData!$D1578, E:E, ExternalData!$E1578, F:F, ExternalData!$F1578, G:G, "&lt;="&amp;ExternalData!$G1578)</f>
        <v>1272250</v>
      </c>
      <c r="K1578" s="27">
        <f>SUMIFS(I:I, D:D, ExternalData!$D1578, E:E, ExternalData!$E1578, F:F, ExternalData!$F1578, G:G, "&lt;="&amp;ExternalData!$G1578)</f>
        <v>7796838</v>
      </c>
      <c r="L1578" s="26">
        <f>ExternalData!$J1578 + SUMIFS(H:H, D:D, ExternalData!$D1578, E:E, ExternalData!$E1578, F:F, ExternalData!$F1578-1, G:G, "&gt;"&amp;ExternalData!$G1578)</f>
        <v>1272250</v>
      </c>
      <c r="M1578" s="28">
        <f>ExternalData!$K1578 + SUMIFS(I:I, D:D, ExternalData!$D1578, E:E, ExternalData!$E1578, F:F, ExternalData!$F1578-1, G:G, "&gt;"&amp;ExternalData!$G1578)</f>
        <v>7796838</v>
      </c>
    </row>
    <row r="1579" spans="1:13" x14ac:dyDescent="0.25">
      <c r="A1579" s="29" t="s">
        <v>9</v>
      </c>
      <c r="B1579" s="30" t="s">
        <v>24</v>
      </c>
      <c r="C1579" s="30" t="s">
        <v>29</v>
      </c>
      <c r="D1579" s="30" t="s">
        <v>30</v>
      </c>
      <c r="E1579" s="30" t="s">
        <v>14</v>
      </c>
      <c r="F1579" s="30">
        <v>2021</v>
      </c>
      <c r="G1579" s="30">
        <v>1</v>
      </c>
      <c r="H1579" s="30">
        <v>98553</v>
      </c>
      <c r="I1579" s="31">
        <v>640696</v>
      </c>
      <c r="J1579" s="31">
        <f>SUMIFS(H:H, D:D, ExternalData!$D1579, E:E, ExternalData!$E1579, F:F, ExternalData!$F1579, G:G, "&lt;="&amp;ExternalData!$G1579)</f>
        <v>98553</v>
      </c>
      <c r="K1579" s="32">
        <f>SUMIFS(I:I, D:D, ExternalData!$D1579, E:E, ExternalData!$E1579, F:F, ExternalData!$F1579, G:G, "&lt;="&amp;ExternalData!$G1579)</f>
        <v>640696</v>
      </c>
      <c r="L1579" s="31">
        <f>ExternalData!$J1579 + SUMIFS(H:H, D:D, ExternalData!$D1579, E:E, ExternalData!$E1579, F:F, ExternalData!$F1579-1, G:G, "&gt;"&amp;ExternalData!$G1579)</f>
        <v>1265880</v>
      </c>
      <c r="M1579" s="33">
        <f>ExternalData!$K1579 + SUMIFS(I:I, D:D, ExternalData!$D1579, E:E, ExternalData!$E1579, F:F, ExternalData!$F1579-1, G:G, "&gt;"&amp;ExternalData!$G1579)</f>
        <v>7815675</v>
      </c>
    </row>
    <row r="1580" spans="1:13" x14ac:dyDescent="0.25">
      <c r="A1580" s="24" t="s">
        <v>9</v>
      </c>
      <c r="B1580" s="25" t="s">
        <v>24</v>
      </c>
      <c r="C1580" s="25" t="s">
        <v>29</v>
      </c>
      <c r="D1580" s="25" t="s">
        <v>30</v>
      </c>
      <c r="E1580" s="25" t="s">
        <v>14</v>
      </c>
      <c r="F1580" s="25">
        <v>2021</v>
      </c>
      <c r="G1580" s="25">
        <v>2</v>
      </c>
      <c r="H1580" s="25">
        <v>97580</v>
      </c>
      <c r="I1580" s="26">
        <v>635243</v>
      </c>
      <c r="J1580" s="26">
        <f>SUMIFS(H:H, D:D, ExternalData!$D1580, E:E, ExternalData!$E1580, F:F, ExternalData!$F1580, G:G, "&lt;="&amp;ExternalData!$G1580)</f>
        <v>196133</v>
      </c>
      <c r="K1580" s="27">
        <f>SUMIFS(I:I, D:D, ExternalData!$D1580, E:E, ExternalData!$E1580, F:F, ExternalData!$F1580, G:G, "&lt;="&amp;ExternalData!$G1580)</f>
        <v>1275939</v>
      </c>
      <c r="L1580" s="26">
        <f>ExternalData!$J1580 + SUMIFS(H:H, D:D, ExternalData!$D1580, E:E, ExternalData!$E1580, F:F, ExternalData!$F1580-1, G:G, "&gt;"&amp;ExternalData!$G1580)</f>
        <v>1255975</v>
      </c>
      <c r="M1580" s="28">
        <f>ExternalData!$K1580 + SUMIFS(I:I, D:D, ExternalData!$D1580, E:E, ExternalData!$E1580, F:F, ExternalData!$F1580-1, G:G, "&gt;"&amp;ExternalData!$G1580)</f>
        <v>7797937</v>
      </c>
    </row>
    <row r="1581" spans="1:13" x14ac:dyDescent="0.25">
      <c r="A1581" s="29" t="s">
        <v>9</v>
      </c>
      <c r="B1581" s="30" t="s">
        <v>24</v>
      </c>
      <c r="C1581" s="30" t="s">
        <v>29</v>
      </c>
      <c r="D1581" s="30" t="s">
        <v>30</v>
      </c>
      <c r="E1581" s="30" t="s">
        <v>14</v>
      </c>
      <c r="F1581" s="30">
        <v>2021</v>
      </c>
      <c r="G1581" s="30">
        <v>3</v>
      </c>
      <c r="H1581" s="30">
        <v>109501</v>
      </c>
      <c r="I1581" s="31">
        <v>711431</v>
      </c>
      <c r="J1581" s="31">
        <f>SUMIFS(H:H, D:D, ExternalData!$D1581, E:E, ExternalData!$E1581, F:F, ExternalData!$F1581, G:G, "&lt;="&amp;ExternalData!$G1581)</f>
        <v>305634</v>
      </c>
      <c r="K1581" s="32">
        <f>SUMIFS(I:I, D:D, ExternalData!$D1581, E:E, ExternalData!$E1581, F:F, ExternalData!$F1581, G:G, "&lt;="&amp;ExternalData!$G1581)</f>
        <v>1987370</v>
      </c>
      <c r="L1581" s="31">
        <f>ExternalData!$J1581 + SUMIFS(H:H, D:D, ExternalData!$D1581, E:E, ExternalData!$E1581, F:F, ExternalData!$F1581-1, G:G, "&gt;"&amp;ExternalData!$G1581)</f>
        <v>1237572</v>
      </c>
      <c r="M1581" s="33">
        <f>ExternalData!$K1581 + SUMIFS(I:I, D:D, ExternalData!$D1581, E:E, ExternalData!$E1581, F:F, ExternalData!$F1581-1, G:G, "&gt;"&amp;ExternalData!$G1581)</f>
        <v>7733033</v>
      </c>
    </row>
    <row r="1582" spans="1:13" x14ac:dyDescent="0.25">
      <c r="A1582" s="24" t="s">
        <v>9</v>
      </c>
      <c r="B1582" s="25" t="s">
        <v>24</v>
      </c>
      <c r="C1582" s="25" t="s">
        <v>29</v>
      </c>
      <c r="D1582" s="25" t="s">
        <v>30</v>
      </c>
      <c r="E1582" s="25" t="s">
        <v>14</v>
      </c>
      <c r="F1582" s="25">
        <v>2021</v>
      </c>
      <c r="G1582" s="25">
        <v>4</v>
      </c>
      <c r="H1582" s="25">
        <v>106806</v>
      </c>
      <c r="I1582" s="26">
        <v>687036</v>
      </c>
      <c r="J1582" s="26">
        <f>SUMIFS(H:H, D:D, ExternalData!$D1582, E:E, ExternalData!$E1582, F:F, ExternalData!$F1582, G:G, "&lt;="&amp;ExternalData!$G1582)</f>
        <v>412440</v>
      </c>
      <c r="K1582" s="27">
        <f>SUMIFS(I:I, D:D, ExternalData!$D1582, E:E, ExternalData!$E1582, F:F, ExternalData!$F1582, G:G, "&lt;="&amp;ExternalData!$G1582)</f>
        <v>2674406</v>
      </c>
      <c r="L1582" s="26">
        <f>ExternalData!$J1582 + SUMIFS(H:H, D:D, ExternalData!$D1582, E:E, ExternalData!$E1582, F:F, ExternalData!$F1582-1, G:G, "&gt;"&amp;ExternalData!$G1582)</f>
        <v>1246329</v>
      </c>
      <c r="M1582" s="28">
        <f>ExternalData!$K1582 + SUMIFS(I:I, D:D, ExternalData!$D1582, E:E, ExternalData!$E1582, F:F, ExternalData!$F1582-1, G:G, "&gt;"&amp;ExternalData!$G1582)</f>
        <v>7831341</v>
      </c>
    </row>
    <row r="1583" spans="1:13" x14ac:dyDescent="0.25">
      <c r="A1583" s="29" t="s">
        <v>9</v>
      </c>
      <c r="B1583" s="30" t="s">
        <v>24</v>
      </c>
      <c r="C1583" s="30" t="s">
        <v>29</v>
      </c>
      <c r="D1583" s="30" t="s">
        <v>30</v>
      </c>
      <c r="E1583" s="30" t="s">
        <v>14</v>
      </c>
      <c r="F1583" s="30">
        <v>2021</v>
      </c>
      <c r="G1583" s="30">
        <v>5</v>
      </c>
      <c r="H1583" s="30">
        <v>104538</v>
      </c>
      <c r="I1583" s="31">
        <v>675353</v>
      </c>
      <c r="J1583" s="31">
        <f>SUMIFS(H:H, D:D, ExternalData!$D1583, E:E, ExternalData!$E1583, F:F, ExternalData!$F1583, G:G, "&lt;="&amp;ExternalData!$G1583)</f>
        <v>516978</v>
      </c>
      <c r="K1583" s="32">
        <f>SUMIFS(I:I, D:D, ExternalData!$D1583, E:E, ExternalData!$E1583, F:F, ExternalData!$F1583, G:G, "&lt;="&amp;ExternalData!$G1583)</f>
        <v>3349759</v>
      </c>
      <c r="L1583" s="31">
        <f>ExternalData!$J1583 + SUMIFS(H:H, D:D, ExternalData!$D1583, E:E, ExternalData!$E1583, F:F, ExternalData!$F1583-1, G:G, "&gt;"&amp;ExternalData!$G1583)</f>
        <v>1260259</v>
      </c>
      <c r="M1583" s="33">
        <f>ExternalData!$K1583 + SUMIFS(I:I, D:D, ExternalData!$D1583, E:E, ExternalData!$E1583, F:F, ExternalData!$F1583-1, G:G, "&gt;"&amp;ExternalData!$G1583)</f>
        <v>7964208</v>
      </c>
    </row>
    <row r="1584" spans="1:13" x14ac:dyDescent="0.25">
      <c r="A1584" s="24" t="s">
        <v>9</v>
      </c>
      <c r="B1584" s="25" t="s">
        <v>24</v>
      </c>
      <c r="C1584" s="25" t="s">
        <v>29</v>
      </c>
      <c r="D1584" s="25" t="s">
        <v>30</v>
      </c>
      <c r="E1584" s="25" t="s">
        <v>14</v>
      </c>
      <c r="F1584" s="25">
        <v>2021</v>
      </c>
      <c r="G1584" s="25">
        <v>6</v>
      </c>
      <c r="H1584" s="25">
        <v>106470</v>
      </c>
      <c r="I1584" s="26">
        <v>682864</v>
      </c>
      <c r="J1584" s="26">
        <f>SUMIFS(H:H, D:D, ExternalData!$D1584, E:E, ExternalData!$E1584, F:F, ExternalData!$F1584, G:G, "&lt;="&amp;ExternalData!$G1584)</f>
        <v>623448</v>
      </c>
      <c r="K1584" s="27">
        <f>SUMIFS(I:I, D:D, ExternalData!$D1584, E:E, ExternalData!$E1584, F:F, ExternalData!$F1584, G:G, "&lt;="&amp;ExternalData!$G1584)</f>
        <v>4032623</v>
      </c>
      <c r="L1584" s="26">
        <f>ExternalData!$J1584 + SUMIFS(H:H, D:D, ExternalData!$D1584, E:E, ExternalData!$E1584, F:F, ExternalData!$F1584-1, G:G, "&gt;"&amp;ExternalData!$G1584)</f>
        <v>1255044</v>
      </c>
      <c r="M1584" s="28">
        <f>ExternalData!$K1584 + SUMIFS(I:I, D:D, ExternalData!$D1584, E:E, ExternalData!$E1584, F:F, ExternalData!$F1584-1, G:G, "&gt;"&amp;ExternalData!$G1584)</f>
        <v>7972797</v>
      </c>
    </row>
    <row r="1585" spans="1:13" x14ac:dyDescent="0.25">
      <c r="A1585" s="29" t="s">
        <v>9</v>
      </c>
      <c r="B1585" s="30" t="s">
        <v>24</v>
      </c>
      <c r="C1585" s="30" t="s">
        <v>29</v>
      </c>
      <c r="D1585" s="30" t="s">
        <v>30</v>
      </c>
      <c r="E1585" s="30" t="s">
        <v>14</v>
      </c>
      <c r="F1585" s="30">
        <v>2021</v>
      </c>
      <c r="G1585" s="30">
        <v>7</v>
      </c>
      <c r="H1585" s="30">
        <v>108864</v>
      </c>
      <c r="I1585" s="31">
        <v>695296</v>
      </c>
      <c r="J1585" s="31">
        <f>SUMIFS(H:H, D:D, ExternalData!$D1585, E:E, ExternalData!$E1585, F:F, ExternalData!$F1585, G:G, "&lt;="&amp;ExternalData!$G1585)</f>
        <v>732312</v>
      </c>
      <c r="K1585" s="32">
        <f>SUMIFS(I:I, D:D, ExternalData!$D1585, E:E, ExternalData!$E1585, F:F, ExternalData!$F1585, G:G, "&lt;="&amp;ExternalData!$G1585)</f>
        <v>4727919</v>
      </c>
      <c r="L1585" s="31">
        <f>ExternalData!$J1585 + SUMIFS(H:H, D:D, ExternalData!$D1585, E:E, ExternalData!$E1585, F:F, ExternalData!$F1585-1, G:G, "&gt;"&amp;ExternalData!$G1585)</f>
        <v>1242059</v>
      </c>
      <c r="M1585" s="33">
        <f>ExternalData!$K1585 + SUMIFS(I:I, D:D, ExternalData!$D1585, E:E, ExternalData!$E1585, F:F, ExternalData!$F1585-1, G:G, "&gt;"&amp;ExternalData!$G1585)</f>
        <v>7928774</v>
      </c>
    </row>
    <row r="1586" spans="1:13" x14ac:dyDescent="0.25">
      <c r="A1586" s="24" t="s">
        <v>9</v>
      </c>
      <c r="B1586" s="25" t="s">
        <v>24</v>
      </c>
      <c r="C1586" s="25" t="s">
        <v>29</v>
      </c>
      <c r="D1586" s="25" t="s">
        <v>30</v>
      </c>
      <c r="E1586" s="25" t="s">
        <v>14</v>
      </c>
      <c r="F1586" s="25">
        <v>2021</v>
      </c>
      <c r="G1586" s="25">
        <v>8</v>
      </c>
      <c r="H1586" s="25">
        <v>99505</v>
      </c>
      <c r="I1586" s="26">
        <v>646576</v>
      </c>
      <c r="J1586" s="26">
        <f>SUMIFS(H:H, D:D, ExternalData!$D1586, E:E, ExternalData!$E1586, F:F, ExternalData!$F1586, G:G, "&lt;="&amp;ExternalData!$G1586)</f>
        <v>831817</v>
      </c>
      <c r="K1586" s="27">
        <f>SUMIFS(I:I, D:D, ExternalData!$D1586, E:E, ExternalData!$E1586, F:F, ExternalData!$F1586, G:G, "&lt;="&amp;ExternalData!$G1586)</f>
        <v>5374495</v>
      </c>
      <c r="L1586" s="26">
        <f>ExternalData!$J1586 + SUMIFS(H:H, D:D, ExternalData!$D1586, E:E, ExternalData!$E1586, F:F, ExternalData!$F1586-1, G:G, "&gt;"&amp;ExternalData!$G1586)</f>
        <v>1247813</v>
      </c>
      <c r="M1586" s="28">
        <f>ExternalData!$K1586 + SUMIFS(I:I, D:D, ExternalData!$D1586, E:E, ExternalData!$E1586, F:F, ExternalData!$F1586-1, G:G, "&gt;"&amp;ExternalData!$G1586)</f>
        <v>8001147</v>
      </c>
    </row>
    <row r="1587" spans="1:13" x14ac:dyDescent="0.25">
      <c r="A1587" s="29" t="s">
        <v>9</v>
      </c>
      <c r="B1587" s="30" t="s">
        <v>24</v>
      </c>
      <c r="C1587" s="30" t="s">
        <v>29</v>
      </c>
      <c r="D1587" s="30" t="s">
        <v>30</v>
      </c>
      <c r="E1587" s="30" t="s">
        <v>14</v>
      </c>
      <c r="F1587" s="30">
        <v>2021</v>
      </c>
      <c r="G1587" s="30">
        <v>9</v>
      </c>
      <c r="H1587" s="30">
        <v>102900</v>
      </c>
      <c r="I1587" s="31">
        <v>664601</v>
      </c>
      <c r="J1587" s="31">
        <f>SUMIFS(H:H, D:D, ExternalData!$D1587, E:E, ExternalData!$E1587, F:F, ExternalData!$F1587, G:G, "&lt;="&amp;ExternalData!$G1587)</f>
        <v>934717</v>
      </c>
      <c r="K1587" s="32">
        <f>SUMIFS(I:I, D:D, ExternalData!$D1587, E:E, ExternalData!$E1587, F:F, ExternalData!$F1587, G:G, "&lt;="&amp;ExternalData!$G1587)</f>
        <v>6039096</v>
      </c>
      <c r="L1587" s="31">
        <f>ExternalData!$J1587 + SUMIFS(H:H, D:D, ExternalData!$D1587, E:E, ExternalData!$E1587, F:F, ExternalData!$F1587-1, G:G, "&gt;"&amp;ExternalData!$G1587)</f>
        <v>1251320</v>
      </c>
      <c r="M1587" s="33">
        <f>ExternalData!$K1587 + SUMIFS(I:I, D:D, ExternalData!$D1587, E:E, ExternalData!$E1587, F:F, ExternalData!$F1587-1, G:G, "&gt;"&amp;ExternalData!$G1587)</f>
        <v>8053122</v>
      </c>
    </row>
    <row r="1588" spans="1:13" x14ac:dyDescent="0.25">
      <c r="A1588" s="24" t="s">
        <v>9</v>
      </c>
      <c r="B1588" s="25" t="s">
        <v>24</v>
      </c>
      <c r="C1588" s="25" t="s">
        <v>29</v>
      </c>
      <c r="D1588" s="25" t="s">
        <v>30</v>
      </c>
      <c r="E1588" s="25" t="s">
        <v>14</v>
      </c>
      <c r="F1588" s="25">
        <v>2021</v>
      </c>
      <c r="G1588" s="25">
        <v>10</v>
      </c>
      <c r="H1588" s="25">
        <v>110110</v>
      </c>
      <c r="I1588" s="26">
        <v>718690</v>
      </c>
      <c r="J1588" s="26">
        <f>SUMIFS(H:H, D:D, ExternalData!$D1588, E:E, ExternalData!$E1588, F:F, ExternalData!$F1588, G:G, "&lt;="&amp;ExternalData!$G1588)</f>
        <v>1044827</v>
      </c>
      <c r="K1588" s="27">
        <f>SUMIFS(I:I, D:D, ExternalData!$D1588, E:E, ExternalData!$E1588, F:F, ExternalData!$F1588, G:G, "&lt;="&amp;ExternalData!$G1588)</f>
        <v>6757786</v>
      </c>
      <c r="L1588" s="26">
        <f>ExternalData!$J1588 + SUMIFS(H:H, D:D, ExternalData!$D1588, E:E, ExternalData!$E1588, F:F, ExternalData!$F1588-1, G:G, "&gt;"&amp;ExternalData!$G1588)</f>
        <v>1246777</v>
      </c>
      <c r="M1588" s="28">
        <f>ExternalData!$K1588 + SUMIFS(I:I, D:D, ExternalData!$D1588, E:E, ExternalData!$E1588, F:F, ExternalData!$F1588-1, G:G, "&gt;"&amp;ExternalData!$G1588)</f>
        <v>8054732</v>
      </c>
    </row>
    <row r="1589" spans="1:13" x14ac:dyDescent="0.25">
      <c r="A1589" s="29" t="s">
        <v>9</v>
      </c>
      <c r="B1589" s="30" t="s">
        <v>24</v>
      </c>
      <c r="C1589" s="30" t="s">
        <v>29</v>
      </c>
      <c r="D1589" s="30" t="s">
        <v>30</v>
      </c>
      <c r="E1589" s="30" t="s">
        <v>14</v>
      </c>
      <c r="F1589" s="30">
        <v>2021</v>
      </c>
      <c r="G1589" s="30">
        <v>11</v>
      </c>
      <c r="H1589" s="30">
        <v>101766</v>
      </c>
      <c r="I1589" s="31">
        <v>687218</v>
      </c>
      <c r="J1589" s="31">
        <f>SUMIFS(H:H, D:D, ExternalData!$D1589, E:E, ExternalData!$E1589, F:F, ExternalData!$F1589, G:G, "&lt;="&amp;ExternalData!$G1589)</f>
        <v>1146593</v>
      </c>
      <c r="K1589" s="32">
        <f>SUMIFS(I:I, D:D, ExternalData!$D1589, E:E, ExternalData!$E1589, F:F, ExternalData!$F1589, G:G, "&lt;="&amp;ExternalData!$G1589)</f>
        <v>7445004</v>
      </c>
      <c r="L1589" s="31">
        <f>ExternalData!$J1589 + SUMIFS(H:H, D:D, ExternalData!$D1589, E:E, ExternalData!$E1589, F:F, ExternalData!$F1589-1, G:G, "&gt;"&amp;ExternalData!$G1589)</f>
        <v>1252062</v>
      </c>
      <c r="M1589" s="33">
        <f>ExternalData!$K1589 + SUMIFS(I:I, D:D, ExternalData!$D1589, E:E, ExternalData!$E1589, F:F, ExternalData!$F1589-1, G:G, "&gt;"&amp;ExternalData!$G1589)</f>
        <v>8124529</v>
      </c>
    </row>
    <row r="1590" spans="1:13" x14ac:dyDescent="0.25">
      <c r="A1590" s="24" t="s">
        <v>9</v>
      </c>
      <c r="B1590" s="25" t="s">
        <v>24</v>
      </c>
      <c r="C1590" s="25" t="s">
        <v>29</v>
      </c>
      <c r="D1590" s="25" t="s">
        <v>30</v>
      </c>
      <c r="E1590" s="25" t="s">
        <v>14</v>
      </c>
      <c r="F1590" s="25">
        <v>2021</v>
      </c>
      <c r="G1590" s="25">
        <v>12</v>
      </c>
      <c r="H1590" s="25">
        <v>112056</v>
      </c>
      <c r="I1590" s="26">
        <v>733985</v>
      </c>
      <c r="J1590" s="26">
        <f>SUMIFS(H:H, D:D, ExternalData!$D1590, E:E, ExternalData!$E1590, F:F, ExternalData!$F1590, G:G, "&lt;="&amp;ExternalData!$G1590)</f>
        <v>1258649</v>
      </c>
      <c r="K1590" s="27">
        <f>SUMIFS(I:I, D:D, ExternalData!$D1590, E:E, ExternalData!$E1590, F:F, ExternalData!$F1590, G:G, "&lt;="&amp;ExternalData!$G1590)</f>
        <v>8178989</v>
      </c>
      <c r="L1590" s="26">
        <f>ExternalData!$J1590 + SUMIFS(H:H, D:D, ExternalData!$D1590, E:E, ExternalData!$E1590, F:F, ExternalData!$F1590-1, G:G, "&gt;"&amp;ExternalData!$G1590)</f>
        <v>1258649</v>
      </c>
      <c r="M1590" s="28">
        <f>ExternalData!$K1590 + SUMIFS(I:I, D:D, ExternalData!$D1590, E:E, ExternalData!$E1590, F:F, ExternalData!$F1590-1, G:G, "&gt;"&amp;ExternalData!$G1590)</f>
        <v>8178989</v>
      </c>
    </row>
    <row r="1591" spans="1:13" x14ac:dyDescent="0.25">
      <c r="A1591" s="29" t="s">
        <v>9</v>
      </c>
      <c r="B1591" s="30" t="s">
        <v>24</v>
      </c>
      <c r="C1591" s="30" t="s">
        <v>29</v>
      </c>
      <c r="D1591" s="30" t="s">
        <v>30</v>
      </c>
      <c r="E1591" s="30" t="s">
        <v>14</v>
      </c>
      <c r="F1591" s="30">
        <v>2022</v>
      </c>
      <c r="G1591" s="30">
        <v>1</v>
      </c>
      <c r="H1591" s="30">
        <v>94500</v>
      </c>
      <c r="I1591" s="31">
        <v>645120</v>
      </c>
      <c r="J1591" s="31">
        <f>SUMIFS(H:H, D:D, ExternalData!$D1591, E:E, ExternalData!$E1591, F:F, ExternalData!$F1591, G:G, "&lt;="&amp;ExternalData!$G1591)</f>
        <v>94500</v>
      </c>
      <c r="K1591" s="32">
        <f>SUMIFS(I:I, D:D, ExternalData!$D1591, E:E, ExternalData!$E1591, F:F, ExternalData!$F1591, G:G, "&lt;="&amp;ExternalData!$G1591)</f>
        <v>645120</v>
      </c>
      <c r="L1591" s="31">
        <f>ExternalData!$J1591 + SUMIFS(H:H, D:D, ExternalData!$D1591, E:E, ExternalData!$E1591, F:F, ExternalData!$F1591-1, G:G, "&gt;"&amp;ExternalData!$G1591)</f>
        <v>1254596</v>
      </c>
      <c r="M1591" s="33">
        <f>ExternalData!$K1591 + SUMIFS(I:I, D:D, ExternalData!$D1591, E:E, ExternalData!$E1591, F:F, ExternalData!$F1591-1, G:G, "&gt;"&amp;ExternalData!$G1591)</f>
        <v>8183413</v>
      </c>
    </row>
    <row r="1592" spans="1:13" x14ac:dyDescent="0.25">
      <c r="A1592" s="24" t="s">
        <v>9</v>
      </c>
      <c r="B1592" s="25" t="s">
        <v>24</v>
      </c>
      <c r="C1592" s="25" t="s">
        <v>29</v>
      </c>
      <c r="D1592" s="25" t="s">
        <v>30</v>
      </c>
      <c r="E1592" s="25" t="s">
        <v>14</v>
      </c>
      <c r="F1592" s="25">
        <v>2022</v>
      </c>
      <c r="G1592" s="25">
        <v>2</v>
      </c>
      <c r="H1592" s="25">
        <v>91616</v>
      </c>
      <c r="I1592" s="26">
        <v>627508</v>
      </c>
      <c r="J1592" s="26">
        <f>SUMIFS(H:H, D:D, ExternalData!$D1592, E:E, ExternalData!$E1592, F:F, ExternalData!$F1592, G:G, "&lt;="&amp;ExternalData!$G1592)</f>
        <v>186116</v>
      </c>
      <c r="K1592" s="27">
        <f>SUMIFS(I:I, D:D, ExternalData!$D1592, E:E, ExternalData!$E1592, F:F, ExternalData!$F1592, G:G, "&lt;="&amp;ExternalData!$G1592)</f>
        <v>1272628</v>
      </c>
      <c r="L1592" s="26">
        <f>ExternalData!$J1592 + SUMIFS(H:H, D:D, ExternalData!$D1592, E:E, ExternalData!$E1592, F:F, ExternalData!$F1592-1, G:G, "&gt;"&amp;ExternalData!$G1592)</f>
        <v>1248632</v>
      </c>
      <c r="M1592" s="28">
        <f>ExternalData!$K1592 + SUMIFS(I:I, D:D, ExternalData!$D1592, E:E, ExternalData!$E1592, F:F, ExternalData!$F1592-1, G:G, "&gt;"&amp;ExternalData!$G1592)</f>
        <v>8175678</v>
      </c>
    </row>
    <row r="1593" spans="1:13" x14ac:dyDescent="0.25">
      <c r="A1593" s="29" t="s">
        <v>9</v>
      </c>
      <c r="B1593" s="30" t="s">
        <v>24</v>
      </c>
      <c r="C1593" s="30" t="s">
        <v>29</v>
      </c>
      <c r="D1593" s="30" t="s">
        <v>30</v>
      </c>
      <c r="E1593" s="30" t="s">
        <v>14</v>
      </c>
      <c r="F1593" s="30">
        <v>2022</v>
      </c>
      <c r="G1593" s="30">
        <v>3</v>
      </c>
      <c r="H1593" s="30">
        <v>99323</v>
      </c>
      <c r="I1593" s="31">
        <v>678251</v>
      </c>
      <c r="J1593" s="31">
        <f>SUMIFS(H:H, D:D, ExternalData!$D1593, E:E, ExternalData!$E1593, F:F, ExternalData!$F1593, G:G, "&lt;="&amp;ExternalData!$G1593)</f>
        <v>285439</v>
      </c>
      <c r="K1593" s="32">
        <f>SUMIFS(I:I, D:D, ExternalData!$D1593, E:E, ExternalData!$E1593, F:F, ExternalData!$F1593, G:G, "&lt;="&amp;ExternalData!$G1593)</f>
        <v>1950879</v>
      </c>
      <c r="L1593" s="31">
        <f>ExternalData!$J1593 + SUMIFS(H:H, D:D, ExternalData!$D1593, E:E, ExternalData!$E1593, F:F, ExternalData!$F1593-1, G:G, "&gt;"&amp;ExternalData!$G1593)</f>
        <v>1238454</v>
      </c>
      <c r="M1593" s="33">
        <f>ExternalData!$K1593 + SUMIFS(I:I, D:D, ExternalData!$D1593, E:E, ExternalData!$E1593, F:F, ExternalData!$F1593-1, G:G, "&gt;"&amp;ExternalData!$G1593)</f>
        <v>8142498</v>
      </c>
    </row>
    <row r="1594" spans="1:13" x14ac:dyDescent="0.25">
      <c r="A1594" s="24" t="s">
        <v>9</v>
      </c>
      <c r="B1594" s="25" t="s">
        <v>24</v>
      </c>
      <c r="C1594" s="25" t="s">
        <v>29</v>
      </c>
      <c r="D1594" s="25" t="s">
        <v>30</v>
      </c>
      <c r="E1594" s="25" t="s">
        <v>14</v>
      </c>
      <c r="F1594" s="25">
        <v>2022</v>
      </c>
      <c r="G1594" s="25">
        <v>4</v>
      </c>
      <c r="H1594" s="25">
        <v>89733</v>
      </c>
      <c r="I1594" s="26">
        <v>610953</v>
      </c>
      <c r="J1594" s="26">
        <f>SUMIFS(H:H, D:D, ExternalData!$D1594, E:E, ExternalData!$E1594, F:F, ExternalData!$F1594, G:G, "&lt;="&amp;ExternalData!$G1594)</f>
        <v>375172</v>
      </c>
      <c r="K1594" s="27">
        <f>SUMIFS(I:I, D:D, ExternalData!$D1594, E:E, ExternalData!$E1594, F:F, ExternalData!$F1594, G:G, "&lt;="&amp;ExternalData!$G1594)</f>
        <v>2561832</v>
      </c>
      <c r="L1594" s="26">
        <f>ExternalData!$J1594 + SUMIFS(H:H, D:D, ExternalData!$D1594, E:E, ExternalData!$E1594, F:F, ExternalData!$F1594-1, G:G, "&gt;"&amp;ExternalData!$G1594)</f>
        <v>1221381</v>
      </c>
      <c r="M1594" s="28">
        <f>ExternalData!$K1594 + SUMIFS(I:I, D:D, ExternalData!$D1594, E:E, ExternalData!$E1594, F:F, ExternalData!$F1594-1, G:G, "&gt;"&amp;ExternalData!$G1594)</f>
        <v>8066415</v>
      </c>
    </row>
    <row r="1595" spans="1:13" x14ac:dyDescent="0.25">
      <c r="A1595" s="29" t="s">
        <v>9</v>
      </c>
      <c r="B1595" s="30" t="s">
        <v>24</v>
      </c>
      <c r="C1595" s="30" t="s">
        <v>29</v>
      </c>
      <c r="D1595" s="30" t="s">
        <v>30</v>
      </c>
      <c r="E1595" s="30" t="s">
        <v>14</v>
      </c>
      <c r="F1595" s="30">
        <v>2022</v>
      </c>
      <c r="G1595" s="30">
        <v>5</v>
      </c>
      <c r="H1595" s="30">
        <v>96740</v>
      </c>
      <c r="I1595" s="31">
        <v>653912</v>
      </c>
      <c r="J1595" s="31">
        <f>SUMIFS(H:H, D:D, ExternalData!$D1595, E:E, ExternalData!$E1595, F:F, ExternalData!$F1595, G:G, "&lt;="&amp;ExternalData!$G1595)</f>
        <v>471912</v>
      </c>
      <c r="K1595" s="32">
        <f>SUMIFS(I:I, D:D, ExternalData!$D1595, E:E, ExternalData!$E1595, F:F, ExternalData!$F1595, G:G, "&lt;="&amp;ExternalData!$G1595)</f>
        <v>3215744</v>
      </c>
      <c r="L1595" s="31">
        <f>ExternalData!$J1595 + SUMIFS(H:H, D:D, ExternalData!$D1595, E:E, ExternalData!$E1595, F:F, ExternalData!$F1595-1, G:G, "&gt;"&amp;ExternalData!$G1595)</f>
        <v>1213583</v>
      </c>
      <c r="M1595" s="33">
        <f>ExternalData!$K1595 + SUMIFS(I:I, D:D, ExternalData!$D1595, E:E, ExternalData!$E1595, F:F, ExternalData!$F1595-1, G:G, "&gt;"&amp;ExternalData!$G1595)</f>
        <v>8044974</v>
      </c>
    </row>
    <row r="1596" spans="1:13" x14ac:dyDescent="0.25">
      <c r="A1596" s="24" t="s">
        <v>9</v>
      </c>
      <c r="B1596" s="25" t="s">
        <v>24</v>
      </c>
      <c r="C1596" s="25" t="s">
        <v>29</v>
      </c>
      <c r="D1596" s="25" t="s">
        <v>30</v>
      </c>
      <c r="E1596" s="25" t="s">
        <v>14</v>
      </c>
      <c r="F1596" s="25">
        <v>2022</v>
      </c>
      <c r="G1596" s="25">
        <v>6</v>
      </c>
      <c r="H1596" s="25">
        <v>97846</v>
      </c>
      <c r="I1596" s="26">
        <v>658658</v>
      </c>
      <c r="J1596" s="26">
        <f>SUMIFS(H:H, D:D, ExternalData!$D1596, E:E, ExternalData!$E1596, F:F, ExternalData!$F1596, G:G, "&lt;="&amp;ExternalData!$G1596)</f>
        <v>569758</v>
      </c>
      <c r="K1596" s="27">
        <f>SUMIFS(I:I, D:D, ExternalData!$D1596, E:E, ExternalData!$E1596, F:F, ExternalData!$F1596, G:G, "&lt;="&amp;ExternalData!$G1596)</f>
        <v>3874402</v>
      </c>
      <c r="L1596" s="26">
        <f>ExternalData!$J1596 + SUMIFS(H:H, D:D, ExternalData!$D1596, E:E, ExternalData!$E1596, F:F, ExternalData!$F1596-1, G:G, "&gt;"&amp;ExternalData!$G1596)</f>
        <v>1204959</v>
      </c>
      <c r="M1596" s="28">
        <f>ExternalData!$K1596 + SUMIFS(I:I, D:D, ExternalData!$D1596, E:E, ExternalData!$E1596, F:F, ExternalData!$F1596-1, G:G, "&gt;"&amp;ExternalData!$G1596)</f>
        <v>8020768</v>
      </c>
    </row>
    <row r="1597" spans="1:13" x14ac:dyDescent="0.25">
      <c r="A1597" s="29" t="s">
        <v>9</v>
      </c>
      <c r="B1597" s="30" t="s">
        <v>24</v>
      </c>
      <c r="C1597" s="30" t="s">
        <v>29</v>
      </c>
      <c r="D1597" s="30" t="s">
        <v>30</v>
      </c>
      <c r="E1597" s="30" t="s">
        <v>14</v>
      </c>
      <c r="F1597" s="30">
        <v>2022</v>
      </c>
      <c r="G1597" s="30">
        <v>7</v>
      </c>
      <c r="H1597" s="30">
        <v>95837</v>
      </c>
      <c r="I1597" s="31">
        <v>658231</v>
      </c>
      <c r="J1597" s="31">
        <f>SUMIFS(H:H, D:D, ExternalData!$D1597, E:E, ExternalData!$E1597, F:F, ExternalData!$F1597, G:G, "&lt;="&amp;ExternalData!$G1597)</f>
        <v>665595</v>
      </c>
      <c r="K1597" s="32">
        <f>SUMIFS(I:I, D:D, ExternalData!$D1597, E:E, ExternalData!$E1597, F:F, ExternalData!$F1597, G:G, "&lt;="&amp;ExternalData!$G1597)</f>
        <v>4532633</v>
      </c>
      <c r="L1597" s="31">
        <f>ExternalData!$J1597 + SUMIFS(H:H, D:D, ExternalData!$D1597, E:E, ExternalData!$E1597, F:F, ExternalData!$F1597-1, G:G, "&gt;"&amp;ExternalData!$G1597)</f>
        <v>1191932</v>
      </c>
      <c r="M1597" s="33">
        <f>ExternalData!$K1597 + SUMIFS(I:I, D:D, ExternalData!$D1597, E:E, ExternalData!$E1597, F:F, ExternalData!$F1597-1, G:G, "&gt;"&amp;ExternalData!$G1597)</f>
        <v>7983703</v>
      </c>
    </row>
    <row r="1598" spans="1:13" x14ac:dyDescent="0.25">
      <c r="A1598" s="24" t="s">
        <v>9</v>
      </c>
      <c r="B1598" s="25" t="s">
        <v>24</v>
      </c>
      <c r="C1598" s="25" t="s">
        <v>29</v>
      </c>
      <c r="D1598" s="25" t="s">
        <v>30</v>
      </c>
      <c r="E1598" s="25" t="s">
        <v>14</v>
      </c>
      <c r="F1598" s="25">
        <v>2022</v>
      </c>
      <c r="G1598" s="25">
        <v>8</v>
      </c>
      <c r="H1598" s="25">
        <v>88599</v>
      </c>
      <c r="I1598" s="26">
        <v>609497</v>
      </c>
      <c r="J1598" s="26">
        <f>SUMIFS(H:H, D:D, ExternalData!$D1598, E:E, ExternalData!$E1598, F:F, ExternalData!$F1598, G:G, "&lt;="&amp;ExternalData!$G1598)</f>
        <v>754194</v>
      </c>
      <c r="K1598" s="27">
        <f>SUMIFS(I:I, D:D, ExternalData!$D1598, E:E, ExternalData!$E1598, F:F, ExternalData!$F1598, G:G, "&lt;="&amp;ExternalData!$G1598)</f>
        <v>5142130</v>
      </c>
      <c r="L1598" s="26">
        <f>ExternalData!$J1598 + SUMIFS(H:H, D:D, ExternalData!$D1598, E:E, ExternalData!$E1598, F:F, ExternalData!$F1598-1, G:G, "&gt;"&amp;ExternalData!$G1598)</f>
        <v>1181026</v>
      </c>
      <c r="M1598" s="28">
        <f>ExternalData!$K1598 + SUMIFS(I:I, D:D, ExternalData!$D1598, E:E, ExternalData!$E1598, F:F, ExternalData!$F1598-1, G:G, "&gt;"&amp;ExternalData!$G1598)</f>
        <v>7946624</v>
      </c>
    </row>
    <row r="1599" spans="1:13" x14ac:dyDescent="0.25">
      <c r="A1599" s="29" t="s">
        <v>9</v>
      </c>
      <c r="B1599" s="30" t="s">
        <v>24</v>
      </c>
      <c r="C1599" s="30" t="s">
        <v>29</v>
      </c>
      <c r="D1599" s="30" t="s">
        <v>30</v>
      </c>
      <c r="E1599" s="30" t="s">
        <v>14</v>
      </c>
      <c r="F1599" s="30">
        <v>2022</v>
      </c>
      <c r="G1599" s="30">
        <v>9</v>
      </c>
      <c r="H1599" s="30">
        <v>92869</v>
      </c>
      <c r="I1599" s="31">
        <v>636783</v>
      </c>
      <c r="J1599" s="31">
        <f>SUMIFS(H:H, D:D, ExternalData!$D1599, E:E, ExternalData!$E1599, F:F, ExternalData!$F1599, G:G, "&lt;="&amp;ExternalData!$G1599)</f>
        <v>847063</v>
      </c>
      <c r="K1599" s="32">
        <f>SUMIFS(I:I, D:D, ExternalData!$D1599, E:E, ExternalData!$E1599, F:F, ExternalData!$F1599, G:G, "&lt;="&amp;ExternalData!$G1599)</f>
        <v>5778913</v>
      </c>
      <c r="L1599" s="31">
        <f>ExternalData!$J1599 + SUMIFS(H:H, D:D, ExternalData!$D1599, E:E, ExternalData!$E1599, F:F, ExternalData!$F1599-1, G:G, "&gt;"&amp;ExternalData!$G1599)</f>
        <v>1170995</v>
      </c>
      <c r="M1599" s="33">
        <f>ExternalData!$K1599 + SUMIFS(I:I, D:D, ExternalData!$D1599, E:E, ExternalData!$E1599, F:F, ExternalData!$F1599-1, G:G, "&gt;"&amp;ExternalData!$G1599)</f>
        <v>7918806</v>
      </c>
    </row>
    <row r="1600" spans="1:13" x14ac:dyDescent="0.25">
      <c r="A1600" s="24" t="s">
        <v>9</v>
      </c>
      <c r="B1600" s="25" t="s">
        <v>24</v>
      </c>
      <c r="C1600" s="25" t="s">
        <v>29</v>
      </c>
      <c r="D1600" s="25" t="s">
        <v>30</v>
      </c>
      <c r="E1600" s="25" t="s">
        <v>14</v>
      </c>
      <c r="F1600" s="25">
        <v>2022</v>
      </c>
      <c r="G1600" s="25">
        <v>10</v>
      </c>
      <c r="H1600" s="25">
        <v>96985</v>
      </c>
      <c r="I1600" s="26">
        <v>677845</v>
      </c>
      <c r="J1600" s="26">
        <f>SUMIFS(H:H, D:D, ExternalData!$D1600, E:E, ExternalData!$E1600, F:F, ExternalData!$F1600, G:G, "&lt;="&amp;ExternalData!$G1600)</f>
        <v>944048</v>
      </c>
      <c r="K1600" s="27">
        <f>SUMIFS(I:I, D:D, ExternalData!$D1600, E:E, ExternalData!$E1600, F:F, ExternalData!$F1600, G:G, "&lt;="&amp;ExternalData!$G1600)</f>
        <v>6456758</v>
      </c>
      <c r="L1600" s="26">
        <f>ExternalData!$J1600 + SUMIFS(H:H, D:D, ExternalData!$D1600, E:E, ExternalData!$E1600, F:F, ExternalData!$F1600-1, G:G, "&gt;"&amp;ExternalData!$G1600)</f>
        <v>1157870</v>
      </c>
      <c r="M1600" s="28">
        <f>ExternalData!$K1600 + SUMIFS(I:I, D:D, ExternalData!$D1600, E:E, ExternalData!$E1600, F:F, ExternalData!$F1600-1, G:G, "&gt;"&amp;ExternalData!$G1600)</f>
        <v>7877961</v>
      </c>
    </row>
    <row r="1601" spans="1:13" x14ac:dyDescent="0.25">
      <c r="A1601" s="29" t="s">
        <v>9</v>
      </c>
      <c r="B1601" s="30" t="s">
        <v>24</v>
      </c>
      <c r="C1601" s="30" t="s">
        <v>29</v>
      </c>
      <c r="D1601" s="30" t="s">
        <v>30</v>
      </c>
      <c r="E1601" s="30" t="s">
        <v>14</v>
      </c>
      <c r="F1601" s="30">
        <v>2022</v>
      </c>
      <c r="G1601" s="30">
        <v>11</v>
      </c>
      <c r="H1601" s="30">
        <v>95529</v>
      </c>
      <c r="I1601" s="31">
        <v>675430</v>
      </c>
      <c r="J1601" s="31">
        <f>SUMIFS(H:H, D:D, ExternalData!$D1601, E:E, ExternalData!$E1601, F:F, ExternalData!$F1601, G:G, "&lt;="&amp;ExternalData!$G1601)</f>
        <v>1039577</v>
      </c>
      <c r="K1601" s="32">
        <f>SUMIFS(I:I, D:D, ExternalData!$D1601, E:E, ExternalData!$E1601, F:F, ExternalData!$F1601, G:G, "&lt;="&amp;ExternalData!$G1601)</f>
        <v>7132188</v>
      </c>
      <c r="L1601" s="31">
        <f>ExternalData!$J1601 + SUMIFS(H:H, D:D, ExternalData!$D1601, E:E, ExternalData!$E1601, F:F, ExternalData!$F1601-1, G:G, "&gt;"&amp;ExternalData!$G1601)</f>
        <v>1151633</v>
      </c>
      <c r="M1601" s="33">
        <f>ExternalData!$K1601 + SUMIFS(I:I, D:D, ExternalData!$D1601, E:E, ExternalData!$E1601, F:F, ExternalData!$F1601-1, G:G, "&gt;"&amp;ExternalData!$G1601)</f>
        <v>7866173</v>
      </c>
    </row>
    <row r="1602" spans="1:13" x14ac:dyDescent="0.25">
      <c r="A1602" s="24" t="s">
        <v>9</v>
      </c>
      <c r="B1602" s="25" t="s">
        <v>24</v>
      </c>
      <c r="C1602" s="25" t="s">
        <v>29</v>
      </c>
      <c r="D1602" s="25" t="s">
        <v>30</v>
      </c>
      <c r="E1602" s="25" t="s">
        <v>14</v>
      </c>
      <c r="F1602" s="25">
        <v>2022</v>
      </c>
      <c r="G1602" s="25">
        <v>12</v>
      </c>
      <c r="H1602" s="25">
        <v>102536</v>
      </c>
      <c r="I1602" s="26">
        <v>723135</v>
      </c>
      <c r="J1602" s="26">
        <f>SUMIFS(H:H, D:D, ExternalData!$D1602, E:E, ExternalData!$E1602, F:F, ExternalData!$F1602, G:G, "&lt;="&amp;ExternalData!$G1602)</f>
        <v>1142113</v>
      </c>
      <c r="K1602" s="27">
        <f>SUMIFS(I:I, D:D, ExternalData!$D1602, E:E, ExternalData!$E1602, F:F, ExternalData!$F1602, G:G, "&lt;="&amp;ExternalData!$G1602)</f>
        <v>7855323</v>
      </c>
      <c r="L1602" s="26">
        <f>ExternalData!$J1602 + SUMIFS(H:H, D:D, ExternalData!$D1602, E:E, ExternalData!$E1602, F:F, ExternalData!$F1602-1, G:G, "&gt;"&amp;ExternalData!$G1602)</f>
        <v>1142113</v>
      </c>
      <c r="M1602" s="28">
        <f>ExternalData!$K1602 + SUMIFS(I:I, D:D, ExternalData!$D1602, E:E, ExternalData!$E1602, F:F, ExternalData!$F1602-1, G:G, "&gt;"&amp;ExternalData!$G1602)</f>
        <v>7855323</v>
      </c>
    </row>
    <row r="1603" spans="1:13" x14ac:dyDescent="0.25">
      <c r="A1603" s="29" t="s">
        <v>9</v>
      </c>
      <c r="B1603" s="30" t="s">
        <v>24</v>
      </c>
      <c r="C1603" s="30" t="s">
        <v>29</v>
      </c>
      <c r="D1603" s="30" t="s">
        <v>30</v>
      </c>
      <c r="E1603" s="30" t="s">
        <v>14</v>
      </c>
      <c r="F1603" s="30">
        <v>2023</v>
      </c>
      <c r="G1603" s="30">
        <v>1</v>
      </c>
      <c r="H1603" s="30">
        <v>99134</v>
      </c>
      <c r="I1603" s="31">
        <v>691978</v>
      </c>
      <c r="J1603" s="31">
        <f>SUMIFS(H:H, D:D, ExternalData!$D1603, E:E, ExternalData!$E1603, F:F, ExternalData!$F1603, G:G, "&lt;="&amp;ExternalData!$G1603)</f>
        <v>99134</v>
      </c>
      <c r="K1603" s="32">
        <f>SUMIFS(I:I, D:D, ExternalData!$D1603, E:E, ExternalData!$E1603, F:F, ExternalData!$F1603, G:G, "&lt;="&amp;ExternalData!$G1603)</f>
        <v>691978</v>
      </c>
      <c r="L1603" s="31">
        <f>ExternalData!$J1603 + SUMIFS(H:H, D:D, ExternalData!$D1603, E:E, ExternalData!$E1603, F:F, ExternalData!$F1603-1, G:G, "&gt;"&amp;ExternalData!$G1603)</f>
        <v>1146747</v>
      </c>
      <c r="M1603" s="33">
        <f>ExternalData!$K1603 + SUMIFS(I:I, D:D, ExternalData!$D1603, E:E, ExternalData!$E1603, F:F, ExternalData!$F1603-1, G:G, "&gt;"&amp;ExternalData!$G1603)</f>
        <v>7902181</v>
      </c>
    </row>
    <row r="1604" spans="1:13" x14ac:dyDescent="0.25">
      <c r="A1604" s="24" t="s">
        <v>9</v>
      </c>
      <c r="B1604" s="25" t="s">
        <v>24</v>
      </c>
      <c r="C1604" s="25" t="s">
        <v>29</v>
      </c>
      <c r="D1604" s="25" t="s">
        <v>30</v>
      </c>
      <c r="E1604" s="25" t="s">
        <v>14</v>
      </c>
      <c r="F1604" s="25">
        <v>2023</v>
      </c>
      <c r="G1604" s="25">
        <v>2</v>
      </c>
      <c r="H1604" s="25">
        <v>94150</v>
      </c>
      <c r="I1604" s="26">
        <v>640304</v>
      </c>
      <c r="J1604" s="26">
        <f>SUMIFS(H:H, D:D, ExternalData!$D1604, E:E, ExternalData!$E1604, F:F, ExternalData!$F1604, G:G, "&lt;="&amp;ExternalData!$G1604)</f>
        <v>193284</v>
      </c>
      <c r="K1604" s="27">
        <f>SUMIFS(I:I, D:D, ExternalData!$D1604, E:E, ExternalData!$E1604, F:F, ExternalData!$F1604, G:G, "&lt;="&amp;ExternalData!$G1604)</f>
        <v>1332282</v>
      </c>
      <c r="L1604" s="26">
        <f>ExternalData!$J1604 + SUMIFS(H:H, D:D, ExternalData!$D1604, E:E, ExternalData!$E1604, F:F, ExternalData!$F1604-1, G:G, "&gt;"&amp;ExternalData!$G1604)</f>
        <v>1149281</v>
      </c>
      <c r="M1604" s="28">
        <f>ExternalData!$K1604 + SUMIFS(I:I, D:D, ExternalData!$D1604, E:E, ExternalData!$E1604, F:F, ExternalData!$F1604-1, G:G, "&gt;"&amp;ExternalData!$G1604)</f>
        <v>7914977</v>
      </c>
    </row>
    <row r="1605" spans="1:13" x14ac:dyDescent="0.25">
      <c r="A1605" s="29" t="s">
        <v>9</v>
      </c>
      <c r="B1605" s="30" t="s">
        <v>24</v>
      </c>
      <c r="C1605" s="30" t="s">
        <v>29</v>
      </c>
      <c r="D1605" s="30" t="s">
        <v>30</v>
      </c>
      <c r="E1605" s="30" t="s">
        <v>14</v>
      </c>
      <c r="F1605" s="30">
        <v>2023</v>
      </c>
      <c r="G1605" s="30">
        <v>3</v>
      </c>
      <c r="H1605" s="30">
        <v>107989</v>
      </c>
      <c r="I1605" s="31">
        <v>798756</v>
      </c>
      <c r="J1605" s="31">
        <f>SUMIFS(H:H, D:D, ExternalData!$D1605, E:E, ExternalData!$E1605, F:F, ExternalData!$F1605, G:G, "&lt;="&amp;ExternalData!$G1605)</f>
        <v>301273</v>
      </c>
      <c r="K1605" s="32">
        <f>SUMIFS(I:I, D:D, ExternalData!$D1605, E:E, ExternalData!$E1605, F:F, ExternalData!$F1605, G:G, "&lt;="&amp;ExternalData!$G1605)</f>
        <v>2131038</v>
      </c>
      <c r="L1605" s="31">
        <f>ExternalData!$J1605 + SUMIFS(H:H, D:D, ExternalData!$D1605, E:E, ExternalData!$E1605, F:F, ExternalData!$F1605-1, G:G, "&gt;"&amp;ExternalData!$G1605)</f>
        <v>1157947</v>
      </c>
      <c r="M1605" s="33">
        <f>ExternalData!$K1605 + SUMIFS(I:I, D:D, ExternalData!$D1605, E:E, ExternalData!$E1605, F:F, ExternalData!$F1605-1, G:G, "&gt;"&amp;ExternalData!$G1605)</f>
        <v>8035482</v>
      </c>
    </row>
    <row r="1606" spans="1:13" x14ac:dyDescent="0.25">
      <c r="A1606" s="24" t="s">
        <v>9</v>
      </c>
      <c r="B1606" s="25" t="s">
        <v>24</v>
      </c>
      <c r="C1606" s="25" t="s">
        <v>29</v>
      </c>
      <c r="D1606" s="25" t="s">
        <v>30</v>
      </c>
      <c r="E1606" s="25" t="s">
        <v>15</v>
      </c>
      <c r="F1606" s="25">
        <v>2018</v>
      </c>
      <c r="G1606" s="25">
        <v>1</v>
      </c>
      <c r="H1606" s="25">
        <v>88340</v>
      </c>
      <c r="I1606" s="26">
        <v>456295</v>
      </c>
      <c r="J1606" s="26">
        <f>SUMIFS(H:H, D:D, ExternalData!$D1606, E:E, ExternalData!$E1606, F:F, ExternalData!$F1606, G:G, "&lt;="&amp;ExternalData!$G1606)</f>
        <v>88340</v>
      </c>
      <c r="K1606" s="27">
        <f>SUMIFS(I:I, D:D, ExternalData!$D1606, E:E, ExternalData!$E1606, F:F, ExternalData!$F1606, G:G, "&lt;="&amp;ExternalData!$G1606)</f>
        <v>456295</v>
      </c>
      <c r="L1606" s="26">
        <f>ExternalData!$J1606 + SUMIFS(H:H, D:D, ExternalData!$D1606, E:E, ExternalData!$E1606, F:F, ExternalData!$F1606-1, G:G, "&gt;"&amp;ExternalData!$G1606)</f>
        <v>88340</v>
      </c>
      <c r="M1606" s="28">
        <f>ExternalData!$K1606 + SUMIFS(I:I, D:D, ExternalData!$D1606, E:E, ExternalData!$E1606, F:F, ExternalData!$F1606-1, G:G, "&gt;"&amp;ExternalData!$G1606)</f>
        <v>456295</v>
      </c>
    </row>
    <row r="1607" spans="1:13" x14ac:dyDescent="0.25">
      <c r="A1607" s="29" t="s">
        <v>9</v>
      </c>
      <c r="B1607" s="30" t="s">
        <v>24</v>
      </c>
      <c r="C1607" s="30" t="s">
        <v>29</v>
      </c>
      <c r="D1607" s="30" t="s">
        <v>30</v>
      </c>
      <c r="E1607" s="30" t="s">
        <v>15</v>
      </c>
      <c r="F1607" s="30">
        <v>2018</v>
      </c>
      <c r="G1607" s="30">
        <v>2</v>
      </c>
      <c r="H1607" s="30">
        <v>74830</v>
      </c>
      <c r="I1607" s="31">
        <v>382802</v>
      </c>
      <c r="J1607" s="31">
        <f>SUMIFS(H:H, D:D, ExternalData!$D1607, E:E, ExternalData!$E1607, F:F, ExternalData!$F1607, G:G, "&lt;="&amp;ExternalData!$G1607)</f>
        <v>163170</v>
      </c>
      <c r="K1607" s="32">
        <f>SUMIFS(I:I, D:D, ExternalData!$D1607, E:E, ExternalData!$E1607, F:F, ExternalData!$F1607, G:G, "&lt;="&amp;ExternalData!$G1607)</f>
        <v>839097</v>
      </c>
      <c r="L1607" s="31">
        <f>ExternalData!$J1607 + SUMIFS(H:H, D:D, ExternalData!$D1607, E:E, ExternalData!$E1607, F:F, ExternalData!$F1607-1, G:G, "&gt;"&amp;ExternalData!$G1607)</f>
        <v>163170</v>
      </c>
      <c r="M1607" s="33">
        <f>ExternalData!$K1607 + SUMIFS(I:I, D:D, ExternalData!$D1607, E:E, ExternalData!$E1607, F:F, ExternalData!$F1607-1, G:G, "&gt;"&amp;ExternalData!$G1607)</f>
        <v>839097</v>
      </c>
    </row>
    <row r="1608" spans="1:13" x14ac:dyDescent="0.25">
      <c r="A1608" s="24" t="s">
        <v>9</v>
      </c>
      <c r="B1608" s="25" t="s">
        <v>24</v>
      </c>
      <c r="C1608" s="25" t="s">
        <v>29</v>
      </c>
      <c r="D1608" s="25" t="s">
        <v>30</v>
      </c>
      <c r="E1608" s="25" t="s">
        <v>15</v>
      </c>
      <c r="F1608" s="25">
        <v>2018</v>
      </c>
      <c r="G1608" s="25">
        <v>3</v>
      </c>
      <c r="H1608" s="25">
        <v>83958</v>
      </c>
      <c r="I1608" s="26">
        <v>430906</v>
      </c>
      <c r="J1608" s="26">
        <f>SUMIFS(H:H, D:D, ExternalData!$D1608, E:E, ExternalData!$E1608, F:F, ExternalData!$F1608, G:G, "&lt;="&amp;ExternalData!$G1608)</f>
        <v>247128</v>
      </c>
      <c r="K1608" s="27">
        <f>SUMIFS(I:I, D:D, ExternalData!$D1608, E:E, ExternalData!$E1608, F:F, ExternalData!$F1608, G:G, "&lt;="&amp;ExternalData!$G1608)</f>
        <v>1270003</v>
      </c>
      <c r="L1608" s="26">
        <f>ExternalData!$J1608 + SUMIFS(H:H, D:D, ExternalData!$D1608, E:E, ExternalData!$E1608, F:F, ExternalData!$F1608-1, G:G, "&gt;"&amp;ExternalData!$G1608)</f>
        <v>247128</v>
      </c>
      <c r="M1608" s="28">
        <f>ExternalData!$K1608 + SUMIFS(I:I, D:D, ExternalData!$D1608, E:E, ExternalData!$E1608, F:F, ExternalData!$F1608-1, G:G, "&gt;"&amp;ExternalData!$G1608)</f>
        <v>1270003</v>
      </c>
    </row>
    <row r="1609" spans="1:13" x14ac:dyDescent="0.25">
      <c r="A1609" s="29" t="s">
        <v>9</v>
      </c>
      <c r="B1609" s="30" t="s">
        <v>24</v>
      </c>
      <c r="C1609" s="30" t="s">
        <v>29</v>
      </c>
      <c r="D1609" s="30" t="s">
        <v>30</v>
      </c>
      <c r="E1609" s="30" t="s">
        <v>15</v>
      </c>
      <c r="F1609" s="30">
        <v>2018</v>
      </c>
      <c r="G1609" s="30">
        <v>4</v>
      </c>
      <c r="H1609" s="30">
        <v>64183</v>
      </c>
      <c r="I1609" s="31">
        <v>329189</v>
      </c>
      <c r="J1609" s="31">
        <f>SUMIFS(H:H, D:D, ExternalData!$D1609, E:E, ExternalData!$E1609, F:F, ExternalData!$F1609, G:G, "&lt;="&amp;ExternalData!$G1609)</f>
        <v>311311</v>
      </c>
      <c r="K1609" s="32">
        <f>SUMIFS(I:I, D:D, ExternalData!$D1609, E:E, ExternalData!$E1609, F:F, ExternalData!$F1609, G:G, "&lt;="&amp;ExternalData!$G1609)</f>
        <v>1599192</v>
      </c>
      <c r="L1609" s="31">
        <f>ExternalData!$J1609 + SUMIFS(H:H, D:D, ExternalData!$D1609, E:E, ExternalData!$E1609, F:F, ExternalData!$F1609-1, G:G, "&gt;"&amp;ExternalData!$G1609)</f>
        <v>311311</v>
      </c>
      <c r="M1609" s="33">
        <f>ExternalData!$K1609 + SUMIFS(I:I, D:D, ExternalData!$D1609, E:E, ExternalData!$E1609, F:F, ExternalData!$F1609-1, G:G, "&gt;"&amp;ExternalData!$G1609)</f>
        <v>1599192</v>
      </c>
    </row>
    <row r="1610" spans="1:13" x14ac:dyDescent="0.25">
      <c r="A1610" s="24" t="s">
        <v>9</v>
      </c>
      <c r="B1610" s="25" t="s">
        <v>24</v>
      </c>
      <c r="C1610" s="25" t="s">
        <v>29</v>
      </c>
      <c r="D1610" s="25" t="s">
        <v>30</v>
      </c>
      <c r="E1610" s="25" t="s">
        <v>15</v>
      </c>
      <c r="F1610" s="25">
        <v>2018</v>
      </c>
      <c r="G1610" s="25">
        <v>5</v>
      </c>
      <c r="H1610" s="25">
        <v>69188</v>
      </c>
      <c r="I1610" s="26">
        <v>356244</v>
      </c>
      <c r="J1610" s="26">
        <f>SUMIFS(H:H, D:D, ExternalData!$D1610, E:E, ExternalData!$E1610, F:F, ExternalData!$F1610, G:G, "&lt;="&amp;ExternalData!$G1610)</f>
        <v>380499</v>
      </c>
      <c r="K1610" s="27">
        <f>SUMIFS(I:I, D:D, ExternalData!$D1610, E:E, ExternalData!$E1610, F:F, ExternalData!$F1610, G:G, "&lt;="&amp;ExternalData!$G1610)</f>
        <v>1955436</v>
      </c>
      <c r="L1610" s="26">
        <f>ExternalData!$J1610 + SUMIFS(H:H, D:D, ExternalData!$D1610, E:E, ExternalData!$E1610, F:F, ExternalData!$F1610-1, G:G, "&gt;"&amp;ExternalData!$G1610)</f>
        <v>380499</v>
      </c>
      <c r="M1610" s="28">
        <f>ExternalData!$K1610 + SUMIFS(I:I, D:D, ExternalData!$D1610, E:E, ExternalData!$E1610, F:F, ExternalData!$F1610-1, G:G, "&gt;"&amp;ExternalData!$G1610)</f>
        <v>1955436</v>
      </c>
    </row>
    <row r="1611" spans="1:13" x14ac:dyDescent="0.25">
      <c r="A1611" s="29" t="s">
        <v>9</v>
      </c>
      <c r="B1611" s="30" t="s">
        <v>24</v>
      </c>
      <c r="C1611" s="30" t="s">
        <v>29</v>
      </c>
      <c r="D1611" s="30" t="s">
        <v>30</v>
      </c>
      <c r="E1611" s="30" t="s">
        <v>15</v>
      </c>
      <c r="F1611" s="30">
        <v>2018</v>
      </c>
      <c r="G1611" s="30">
        <v>6</v>
      </c>
      <c r="H1611" s="30">
        <v>74893</v>
      </c>
      <c r="I1611" s="31">
        <v>389984</v>
      </c>
      <c r="J1611" s="31">
        <f>SUMIFS(H:H, D:D, ExternalData!$D1611, E:E, ExternalData!$E1611, F:F, ExternalData!$F1611, G:G, "&lt;="&amp;ExternalData!$G1611)</f>
        <v>455392</v>
      </c>
      <c r="K1611" s="32">
        <f>SUMIFS(I:I, D:D, ExternalData!$D1611, E:E, ExternalData!$E1611, F:F, ExternalData!$F1611, G:G, "&lt;="&amp;ExternalData!$G1611)</f>
        <v>2345420</v>
      </c>
      <c r="L1611" s="31">
        <f>ExternalData!$J1611 + SUMIFS(H:H, D:D, ExternalData!$D1611, E:E, ExternalData!$E1611, F:F, ExternalData!$F1611-1, G:G, "&gt;"&amp;ExternalData!$G1611)</f>
        <v>455392</v>
      </c>
      <c r="M1611" s="33">
        <f>ExternalData!$K1611 + SUMIFS(I:I, D:D, ExternalData!$D1611, E:E, ExternalData!$E1611, F:F, ExternalData!$F1611-1, G:G, "&gt;"&amp;ExternalData!$G1611)</f>
        <v>2345420</v>
      </c>
    </row>
    <row r="1612" spans="1:13" x14ac:dyDescent="0.25">
      <c r="A1612" s="24" t="s">
        <v>9</v>
      </c>
      <c r="B1612" s="25" t="s">
        <v>24</v>
      </c>
      <c r="C1612" s="25" t="s">
        <v>29</v>
      </c>
      <c r="D1612" s="25" t="s">
        <v>30</v>
      </c>
      <c r="E1612" s="25" t="s">
        <v>15</v>
      </c>
      <c r="F1612" s="25">
        <v>2018</v>
      </c>
      <c r="G1612" s="25">
        <v>7</v>
      </c>
      <c r="H1612" s="25">
        <v>72338</v>
      </c>
      <c r="I1612" s="26">
        <v>375928</v>
      </c>
      <c r="J1612" s="26">
        <f>SUMIFS(H:H, D:D, ExternalData!$D1612, E:E, ExternalData!$E1612, F:F, ExternalData!$F1612, G:G, "&lt;="&amp;ExternalData!$G1612)</f>
        <v>527730</v>
      </c>
      <c r="K1612" s="27">
        <f>SUMIFS(I:I, D:D, ExternalData!$D1612, E:E, ExternalData!$E1612, F:F, ExternalData!$F1612, G:G, "&lt;="&amp;ExternalData!$G1612)</f>
        <v>2721348</v>
      </c>
      <c r="L1612" s="26">
        <f>ExternalData!$J1612 + SUMIFS(H:H, D:D, ExternalData!$D1612, E:E, ExternalData!$E1612, F:F, ExternalData!$F1612-1, G:G, "&gt;"&amp;ExternalData!$G1612)</f>
        <v>527730</v>
      </c>
      <c r="M1612" s="28">
        <f>ExternalData!$K1612 + SUMIFS(I:I, D:D, ExternalData!$D1612, E:E, ExternalData!$E1612, F:F, ExternalData!$F1612-1, G:G, "&gt;"&amp;ExternalData!$G1612)</f>
        <v>2721348</v>
      </c>
    </row>
    <row r="1613" spans="1:13" x14ac:dyDescent="0.25">
      <c r="A1613" s="29" t="s">
        <v>9</v>
      </c>
      <c r="B1613" s="30" t="s">
        <v>24</v>
      </c>
      <c r="C1613" s="30" t="s">
        <v>29</v>
      </c>
      <c r="D1613" s="30" t="s">
        <v>30</v>
      </c>
      <c r="E1613" s="30" t="s">
        <v>15</v>
      </c>
      <c r="F1613" s="30">
        <v>2018</v>
      </c>
      <c r="G1613" s="30">
        <v>8</v>
      </c>
      <c r="H1613" s="30">
        <v>64211</v>
      </c>
      <c r="I1613" s="31">
        <v>350931</v>
      </c>
      <c r="J1613" s="31">
        <f>SUMIFS(H:H, D:D, ExternalData!$D1613, E:E, ExternalData!$E1613, F:F, ExternalData!$F1613, G:G, "&lt;="&amp;ExternalData!$G1613)</f>
        <v>591941</v>
      </c>
      <c r="K1613" s="32">
        <f>SUMIFS(I:I, D:D, ExternalData!$D1613, E:E, ExternalData!$E1613, F:F, ExternalData!$F1613, G:G, "&lt;="&amp;ExternalData!$G1613)</f>
        <v>3072279</v>
      </c>
      <c r="L1613" s="31">
        <f>ExternalData!$J1613 + SUMIFS(H:H, D:D, ExternalData!$D1613, E:E, ExternalData!$E1613, F:F, ExternalData!$F1613-1, G:G, "&gt;"&amp;ExternalData!$G1613)</f>
        <v>591941</v>
      </c>
      <c r="M1613" s="33">
        <f>ExternalData!$K1613 + SUMIFS(I:I, D:D, ExternalData!$D1613, E:E, ExternalData!$E1613, F:F, ExternalData!$F1613-1, G:G, "&gt;"&amp;ExternalData!$G1613)</f>
        <v>3072279</v>
      </c>
    </row>
    <row r="1614" spans="1:13" x14ac:dyDescent="0.25">
      <c r="A1614" s="24" t="s">
        <v>9</v>
      </c>
      <c r="B1614" s="25" t="s">
        <v>24</v>
      </c>
      <c r="C1614" s="25" t="s">
        <v>29</v>
      </c>
      <c r="D1614" s="25" t="s">
        <v>30</v>
      </c>
      <c r="E1614" s="25" t="s">
        <v>15</v>
      </c>
      <c r="F1614" s="25">
        <v>2018</v>
      </c>
      <c r="G1614" s="25">
        <v>9</v>
      </c>
      <c r="H1614" s="25">
        <v>75355</v>
      </c>
      <c r="I1614" s="26">
        <v>396186</v>
      </c>
      <c r="J1614" s="26">
        <f>SUMIFS(H:H, D:D, ExternalData!$D1614, E:E, ExternalData!$E1614, F:F, ExternalData!$F1614, G:G, "&lt;="&amp;ExternalData!$G1614)</f>
        <v>667296</v>
      </c>
      <c r="K1614" s="27">
        <f>SUMIFS(I:I, D:D, ExternalData!$D1614, E:E, ExternalData!$E1614, F:F, ExternalData!$F1614, G:G, "&lt;="&amp;ExternalData!$G1614)</f>
        <v>3468465</v>
      </c>
      <c r="L1614" s="26">
        <f>ExternalData!$J1614 + SUMIFS(H:H, D:D, ExternalData!$D1614, E:E, ExternalData!$E1614, F:F, ExternalData!$F1614-1, G:G, "&gt;"&amp;ExternalData!$G1614)</f>
        <v>667296</v>
      </c>
      <c r="M1614" s="28">
        <f>ExternalData!$K1614 + SUMIFS(I:I, D:D, ExternalData!$D1614, E:E, ExternalData!$E1614, F:F, ExternalData!$F1614-1, G:G, "&gt;"&amp;ExternalData!$G1614)</f>
        <v>3468465</v>
      </c>
    </row>
    <row r="1615" spans="1:13" x14ac:dyDescent="0.25">
      <c r="A1615" s="29" t="s">
        <v>9</v>
      </c>
      <c r="B1615" s="30" t="s">
        <v>24</v>
      </c>
      <c r="C1615" s="30" t="s">
        <v>29</v>
      </c>
      <c r="D1615" s="30" t="s">
        <v>30</v>
      </c>
      <c r="E1615" s="30" t="s">
        <v>15</v>
      </c>
      <c r="F1615" s="30">
        <v>2018</v>
      </c>
      <c r="G1615" s="30">
        <v>10</v>
      </c>
      <c r="H1615" s="30">
        <v>90405</v>
      </c>
      <c r="I1615" s="31">
        <v>484694</v>
      </c>
      <c r="J1615" s="31">
        <f>SUMIFS(H:H, D:D, ExternalData!$D1615, E:E, ExternalData!$E1615, F:F, ExternalData!$F1615, G:G, "&lt;="&amp;ExternalData!$G1615)</f>
        <v>757701</v>
      </c>
      <c r="K1615" s="32">
        <f>SUMIFS(I:I, D:D, ExternalData!$D1615, E:E, ExternalData!$E1615, F:F, ExternalData!$F1615, G:G, "&lt;="&amp;ExternalData!$G1615)</f>
        <v>3953159</v>
      </c>
      <c r="L1615" s="31">
        <f>ExternalData!$J1615 + SUMIFS(H:H, D:D, ExternalData!$D1615, E:E, ExternalData!$E1615, F:F, ExternalData!$F1615-1, G:G, "&gt;"&amp;ExternalData!$G1615)</f>
        <v>757701</v>
      </c>
      <c r="M1615" s="33">
        <f>ExternalData!$K1615 + SUMIFS(I:I, D:D, ExternalData!$D1615, E:E, ExternalData!$E1615, F:F, ExternalData!$F1615-1, G:G, "&gt;"&amp;ExternalData!$G1615)</f>
        <v>3953159</v>
      </c>
    </row>
    <row r="1616" spans="1:13" x14ac:dyDescent="0.25">
      <c r="A1616" s="24" t="s">
        <v>9</v>
      </c>
      <c r="B1616" s="25" t="s">
        <v>24</v>
      </c>
      <c r="C1616" s="25" t="s">
        <v>29</v>
      </c>
      <c r="D1616" s="25" t="s">
        <v>30</v>
      </c>
      <c r="E1616" s="25" t="s">
        <v>15</v>
      </c>
      <c r="F1616" s="25">
        <v>2018</v>
      </c>
      <c r="G1616" s="25">
        <v>11</v>
      </c>
      <c r="H1616" s="25">
        <v>75852</v>
      </c>
      <c r="I1616" s="26">
        <v>414960</v>
      </c>
      <c r="J1616" s="26">
        <f>SUMIFS(H:H, D:D, ExternalData!$D1616, E:E, ExternalData!$E1616, F:F, ExternalData!$F1616, G:G, "&lt;="&amp;ExternalData!$G1616)</f>
        <v>833553</v>
      </c>
      <c r="K1616" s="27">
        <f>SUMIFS(I:I, D:D, ExternalData!$D1616, E:E, ExternalData!$E1616, F:F, ExternalData!$F1616, G:G, "&lt;="&amp;ExternalData!$G1616)</f>
        <v>4368119</v>
      </c>
      <c r="L1616" s="26">
        <f>ExternalData!$J1616 + SUMIFS(H:H, D:D, ExternalData!$D1616, E:E, ExternalData!$E1616, F:F, ExternalData!$F1616-1, G:G, "&gt;"&amp;ExternalData!$G1616)</f>
        <v>833553</v>
      </c>
      <c r="M1616" s="28">
        <f>ExternalData!$K1616 + SUMIFS(I:I, D:D, ExternalData!$D1616, E:E, ExternalData!$E1616, F:F, ExternalData!$F1616-1, G:G, "&gt;"&amp;ExternalData!$G1616)</f>
        <v>4368119</v>
      </c>
    </row>
    <row r="1617" spans="1:13" x14ac:dyDescent="0.25">
      <c r="A1617" s="29" t="s">
        <v>9</v>
      </c>
      <c r="B1617" s="30" t="s">
        <v>24</v>
      </c>
      <c r="C1617" s="30" t="s">
        <v>29</v>
      </c>
      <c r="D1617" s="30" t="s">
        <v>30</v>
      </c>
      <c r="E1617" s="30" t="s">
        <v>15</v>
      </c>
      <c r="F1617" s="30">
        <v>2018</v>
      </c>
      <c r="G1617" s="30">
        <v>12</v>
      </c>
      <c r="H1617" s="30">
        <v>71603</v>
      </c>
      <c r="I1617" s="31">
        <v>391643</v>
      </c>
      <c r="J1617" s="31">
        <f>SUMIFS(H:H, D:D, ExternalData!$D1617, E:E, ExternalData!$E1617, F:F, ExternalData!$F1617, G:G, "&lt;="&amp;ExternalData!$G1617)</f>
        <v>905156</v>
      </c>
      <c r="K1617" s="32">
        <f>SUMIFS(I:I, D:D, ExternalData!$D1617, E:E, ExternalData!$E1617, F:F, ExternalData!$F1617, G:G, "&lt;="&amp;ExternalData!$G1617)</f>
        <v>4759762</v>
      </c>
      <c r="L1617" s="31">
        <f>ExternalData!$J1617 + SUMIFS(H:H, D:D, ExternalData!$D1617, E:E, ExternalData!$E1617, F:F, ExternalData!$F1617-1, G:G, "&gt;"&amp;ExternalData!$G1617)</f>
        <v>905156</v>
      </c>
      <c r="M1617" s="33">
        <f>ExternalData!$K1617 + SUMIFS(I:I, D:D, ExternalData!$D1617, E:E, ExternalData!$E1617, F:F, ExternalData!$F1617-1, G:G, "&gt;"&amp;ExternalData!$G1617)</f>
        <v>4759762</v>
      </c>
    </row>
    <row r="1618" spans="1:13" x14ac:dyDescent="0.25">
      <c r="A1618" s="24" t="s">
        <v>9</v>
      </c>
      <c r="B1618" s="25" t="s">
        <v>24</v>
      </c>
      <c r="C1618" s="25" t="s">
        <v>29</v>
      </c>
      <c r="D1618" s="25" t="s">
        <v>30</v>
      </c>
      <c r="E1618" s="25" t="s">
        <v>15</v>
      </c>
      <c r="F1618" s="25">
        <v>2019</v>
      </c>
      <c r="G1618" s="25">
        <v>1</v>
      </c>
      <c r="H1618" s="25">
        <v>74459</v>
      </c>
      <c r="I1618" s="26">
        <v>411047</v>
      </c>
      <c r="J1618" s="26">
        <f>SUMIFS(H:H, D:D, ExternalData!$D1618, E:E, ExternalData!$E1618, F:F, ExternalData!$F1618, G:G, "&lt;="&amp;ExternalData!$G1618)</f>
        <v>74459</v>
      </c>
      <c r="K1618" s="27">
        <f>SUMIFS(I:I, D:D, ExternalData!$D1618, E:E, ExternalData!$E1618, F:F, ExternalData!$F1618, G:G, "&lt;="&amp;ExternalData!$G1618)</f>
        <v>411047</v>
      </c>
      <c r="L1618" s="26">
        <f>ExternalData!$J1618 + SUMIFS(H:H, D:D, ExternalData!$D1618, E:E, ExternalData!$E1618, F:F, ExternalData!$F1618-1, G:G, "&gt;"&amp;ExternalData!$G1618)</f>
        <v>891275</v>
      </c>
      <c r="M1618" s="28">
        <f>ExternalData!$K1618 + SUMIFS(I:I, D:D, ExternalData!$D1618, E:E, ExternalData!$E1618, F:F, ExternalData!$F1618-1, G:G, "&gt;"&amp;ExternalData!$G1618)</f>
        <v>4714514</v>
      </c>
    </row>
    <row r="1619" spans="1:13" x14ac:dyDescent="0.25">
      <c r="A1619" s="29" t="s">
        <v>9</v>
      </c>
      <c r="B1619" s="30" t="s">
        <v>24</v>
      </c>
      <c r="C1619" s="30" t="s">
        <v>29</v>
      </c>
      <c r="D1619" s="30" t="s">
        <v>30</v>
      </c>
      <c r="E1619" s="30" t="s">
        <v>15</v>
      </c>
      <c r="F1619" s="30">
        <v>2019</v>
      </c>
      <c r="G1619" s="30">
        <v>2</v>
      </c>
      <c r="H1619" s="30">
        <v>68208</v>
      </c>
      <c r="I1619" s="31">
        <v>372134</v>
      </c>
      <c r="J1619" s="31">
        <f>SUMIFS(H:H, D:D, ExternalData!$D1619, E:E, ExternalData!$E1619, F:F, ExternalData!$F1619, G:G, "&lt;="&amp;ExternalData!$G1619)</f>
        <v>142667</v>
      </c>
      <c r="K1619" s="32">
        <f>SUMIFS(I:I, D:D, ExternalData!$D1619, E:E, ExternalData!$E1619, F:F, ExternalData!$F1619, G:G, "&lt;="&amp;ExternalData!$G1619)</f>
        <v>783181</v>
      </c>
      <c r="L1619" s="31">
        <f>ExternalData!$J1619 + SUMIFS(H:H, D:D, ExternalData!$D1619, E:E, ExternalData!$E1619, F:F, ExternalData!$F1619-1, G:G, "&gt;"&amp;ExternalData!$G1619)</f>
        <v>884653</v>
      </c>
      <c r="M1619" s="33">
        <f>ExternalData!$K1619 + SUMIFS(I:I, D:D, ExternalData!$D1619, E:E, ExternalData!$E1619, F:F, ExternalData!$F1619-1, G:G, "&gt;"&amp;ExternalData!$G1619)</f>
        <v>4703846</v>
      </c>
    </row>
    <row r="1620" spans="1:13" x14ac:dyDescent="0.25">
      <c r="A1620" s="24" t="s">
        <v>9</v>
      </c>
      <c r="B1620" s="25" t="s">
        <v>24</v>
      </c>
      <c r="C1620" s="25" t="s">
        <v>29</v>
      </c>
      <c r="D1620" s="25" t="s">
        <v>30</v>
      </c>
      <c r="E1620" s="25" t="s">
        <v>15</v>
      </c>
      <c r="F1620" s="25">
        <v>2019</v>
      </c>
      <c r="G1620" s="25">
        <v>3</v>
      </c>
      <c r="H1620" s="25">
        <v>71862</v>
      </c>
      <c r="I1620" s="26">
        <v>387366</v>
      </c>
      <c r="J1620" s="26">
        <f>SUMIFS(H:H, D:D, ExternalData!$D1620, E:E, ExternalData!$E1620, F:F, ExternalData!$F1620, G:G, "&lt;="&amp;ExternalData!$G1620)</f>
        <v>214529</v>
      </c>
      <c r="K1620" s="27">
        <f>SUMIFS(I:I, D:D, ExternalData!$D1620, E:E, ExternalData!$E1620, F:F, ExternalData!$F1620, G:G, "&lt;="&amp;ExternalData!$G1620)</f>
        <v>1170547</v>
      </c>
      <c r="L1620" s="26">
        <f>ExternalData!$J1620 + SUMIFS(H:H, D:D, ExternalData!$D1620, E:E, ExternalData!$E1620, F:F, ExternalData!$F1620-1, G:G, "&gt;"&amp;ExternalData!$G1620)</f>
        <v>872557</v>
      </c>
      <c r="M1620" s="28">
        <f>ExternalData!$K1620 + SUMIFS(I:I, D:D, ExternalData!$D1620, E:E, ExternalData!$E1620, F:F, ExternalData!$F1620-1, G:G, "&gt;"&amp;ExternalData!$G1620)</f>
        <v>4660306</v>
      </c>
    </row>
    <row r="1621" spans="1:13" x14ac:dyDescent="0.25">
      <c r="A1621" s="29" t="s">
        <v>9</v>
      </c>
      <c r="B1621" s="30" t="s">
        <v>24</v>
      </c>
      <c r="C1621" s="30" t="s">
        <v>29</v>
      </c>
      <c r="D1621" s="30" t="s">
        <v>30</v>
      </c>
      <c r="E1621" s="30" t="s">
        <v>15</v>
      </c>
      <c r="F1621" s="30">
        <v>2019</v>
      </c>
      <c r="G1621" s="30">
        <v>4</v>
      </c>
      <c r="H1621" s="30">
        <v>73465</v>
      </c>
      <c r="I1621" s="31">
        <v>394359</v>
      </c>
      <c r="J1621" s="31">
        <f>SUMIFS(H:H, D:D, ExternalData!$D1621, E:E, ExternalData!$E1621, F:F, ExternalData!$F1621, G:G, "&lt;="&amp;ExternalData!$G1621)</f>
        <v>287994</v>
      </c>
      <c r="K1621" s="32">
        <f>SUMIFS(I:I, D:D, ExternalData!$D1621, E:E, ExternalData!$E1621, F:F, ExternalData!$F1621, G:G, "&lt;="&amp;ExternalData!$G1621)</f>
        <v>1564906</v>
      </c>
      <c r="L1621" s="31">
        <f>ExternalData!$J1621 + SUMIFS(H:H, D:D, ExternalData!$D1621, E:E, ExternalData!$E1621, F:F, ExternalData!$F1621-1, G:G, "&gt;"&amp;ExternalData!$G1621)</f>
        <v>881839</v>
      </c>
      <c r="M1621" s="33">
        <f>ExternalData!$K1621 + SUMIFS(I:I, D:D, ExternalData!$D1621, E:E, ExternalData!$E1621, F:F, ExternalData!$F1621-1, G:G, "&gt;"&amp;ExternalData!$G1621)</f>
        <v>4725476</v>
      </c>
    </row>
    <row r="1622" spans="1:13" x14ac:dyDescent="0.25">
      <c r="A1622" s="24" t="s">
        <v>9</v>
      </c>
      <c r="B1622" s="25" t="s">
        <v>24</v>
      </c>
      <c r="C1622" s="25" t="s">
        <v>29</v>
      </c>
      <c r="D1622" s="25" t="s">
        <v>30</v>
      </c>
      <c r="E1622" s="25" t="s">
        <v>15</v>
      </c>
      <c r="F1622" s="25">
        <v>2019</v>
      </c>
      <c r="G1622" s="25">
        <v>5</v>
      </c>
      <c r="H1622" s="25">
        <v>77581</v>
      </c>
      <c r="I1622" s="26">
        <v>411376</v>
      </c>
      <c r="J1622" s="26">
        <f>SUMIFS(H:H, D:D, ExternalData!$D1622, E:E, ExternalData!$E1622, F:F, ExternalData!$F1622, G:G, "&lt;="&amp;ExternalData!$G1622)</f>
        <v>365575</v>
      </c>
      <c r="K1622" s="27">
        <f>SUMIFS(I:I, D:D, ExternalData!$D1622, E:E, ExternalData!$E1622, F:F, ExternalData!$F1622, G:G, "&lt;="&amp;ExternalData!$G1622)</f>
        <v>1976282</v>
      </c>
      <c r="L1622" s="26">
        <f>ExternalData!$J1622 + SUMIFS(H:H, D:D, ExternalData!$D1622, E:E, ExternalData!$E1622, F:F, ExternalData!$F1622-1, G:G, "&gt;"&amp;ExternalData!$G1622)</f>
        <v>890232</v>
      </c>
      <c r="M1622" s="28">
        <f>ExternalData!$K1622 + SUMIFS(I:I, D:D, ExternalData!$D1622, E:E, ExternalData!$E1622, F:F, ExternalData!$F1622-1, G:G, "&gt;"&amp;ExternalData!$G1622)</f>
        <v>4780608</v>
      </c>
    </row>
    <row r="1623" spans="1:13" x14ac:dyDescent="0.25">
      <c r="A1623" s="29" t="s">
        <v>9</v>
      </c>
      <c r="B1623" s="30" t="s">
        <v>24</v>
      </c>
      <c r="C1623" s="30" t="s">
        <v>29</v>
      </c>
      <c r="D1623" s="30" t="s">
        <v>30</v>
      </c>
      <c r="E1623" s="30" t="s">
        <v>15</v>
      </c>
      <c r="F1623" s="30">
        <v>2019</v>
      </c>
      <c r="G1623" s="30">
        <v>6</v>
      </c>
      <c r="H1623" s="30">
        <v>74536</v>
      </c>
      <c r="I1623" s="31">
        <v>395724</v>
      </c>
      <c r="J1623" s="31">
        <f>SUMIFS(H:H, D:D, ExternalData!$D1623, E:E, ExternalData!$E1623, F:F, ExternalData!$F1623, G:G, "&lt;="&amp;ExternalData!$G1623)</f>
        <v>440111</v>
      </c>
      <c r="K1623" s="32">
        <f>SUMIFS(I:I, D:D, ExternalData!$D1623, E:E, ExternalData!$E1623, F:F, ExternalData!$F1623, G:G, "&lt;="&amp;ExternalData!$G1623)</f>
        <v>2372006</v>
      </c>
      <c r="L1623" s="31">
        <f>ExternalData!$J1623 + SUMIFS(H:H, D:D, ExternalData!$D1623, E:E, ExternalData!$E1623, F:F, ExternalData!$F1623-1, G:G, "&gt;"&amp;ExternalData!$G1623)</f>
        <v>889875</v>
      </c>
      <c r="M1623" s="33">
        <f>ExternalData!$K1623 + SUMIFS(I:I, D:D, ExternalData!$D1623, E:E, ExternalData!$E1623, F:F, ExternalData!$F1623-1, G:G, "&gt;"&amp;ExternalData!$G1623)</f>
        <v>4786348</v>
      </c>
    </row>
    <row r="1624" spans="1:13" x14ac:dyDescent="0.25">
      <c r="A1624" s="24" t="s">
        <v>9</v>
      </c>
      <c r="B1624" s="25" t="s">
        <v>24</v>
      </c>
      <c r="C1624" s="25" t="s">
        <v>29</v>
      </c>
      <c r="D1624" s="25" t="s">
        <v>30</v>
      </c>
      <c r="E1624" s="25" t="s">
        <v>15</v>
      </c>
      <c r="F1624" s="25">
        <v>2019</v>
      </c>
      <c r="G1624" s="25">
        <v>7</v>
      </c>
      <c r="H1624" s="25">
        <v>59353</v>
      </c>
      <c r="I1624" s="26">
        <v>314692</v>
      </c>
      <c r="J1624" s="26">
        <f>SUMIFS(H:H, D:D, ExternalData!$D1624, E:E, ExternalData!$E1624, F:F, ExternalData!$F1624, G:G, "&lt;="&amp;ExternalData!$G1624)</f>
        <v>499464</v>
      </c>
      <c r="K1624" s="27">
        <f>SUMIFS(I:I, D:D, ExternalData!$D1624, E:E, ExternalData!$E1624, F:F, ExternalData!$F1624, G:G, "&lt;="&amp;ExternalData!$G1624)</f>
        <v>2686698</v>
      </c>
      <c r="L1624" s="26">
        <f>ExternalData!$J1624 + SUMIFS(H:H, D:D, ExternalData!$D1624, E:E, ExternalData!$E1624, F:F, ExternalData!$F1624-1, G:G, "&gt;"&amp;ExternalData!$G1624)</f>
        <v>876890</v>
      </c>
      <c r="M1624" s="28">
        <f>ExternalData!$K1624 + SUMIFS(I:I, D:D, ExternalData!$D1624, E:E, ExternalData!$E1624, F:F, ExternalData!$F1624-1, G:G, "&gt;"&amp;ExternalData!$G1624)</f>
        <v>4725112</v>
      </c>
    </row>
    <row r="1625" spans="1:13" x14ac:dyDescent="0.25">
      <c r="A1625" s="29" t="s">
        <v>9</v>
      </c>
      <c r="B1625" s="30" t="s">
        <v>24</v>
      </c>
      <c r="C1625" s="30" t="s">
        <v>29</v>
      </c>
      <c r="D1625" s="30" t="s">
        <v>30</v>
      </c>
      <c r="E1625" s="30" t="s">
        <v>15</v>
      </c>
      <c r="F1625" s="30">
        <v>2019</v>
      </c>
      <c r="G1625" s="30">
        <v>8</v>
      </c>
      <c r="H1625" s="30">
        <v>53837</v>
      </c>
      <c r="I1625" s="31">
        <v>293839</v>
      </c>
      <c r="J1625" s="31">
        <f>SUMIFS(H:H, D:D, ExternalData!$D1625, E:E, ExternalData!$E1625, F:F, ExternalData!$F1625, G:G, "&lt;="&amp;ExternalData!$G1625)</f>
        <v>553301</v>
      </c>
      <c r="K1625" s="32">
        <f>SUMIFS(I:I, D:D, ExternalData!$D1625, E:E, ExternalData!$E1625, F:F, ExternalData!$F1625, G:G, "&lt;="&amp;ExternalData!$G1625)</f>
        <v>2980537</v>
      </c>
      <c r="L1625" s="31">
        <f>ExternalData!$J1625 + SUMIFS(H:H, D:D, ExternalData!$D1625, E:E, ExternalData!$E1625, F:F, ExternalData!$F1625-1, G:G, "&gt;"&amp;ExternalData!$G1625)</f>
        <v>866516</v>
      </c>
      <c r="M1625" s="33">
        <f>ExternalData!$K1625 + SUMIFS(I:I, D:D, ExternalData!$D1625, E:E, ExternalData!$E1625, F:F, ExternalData!$F1625-1, G:G, "&gt;"&amp;ExternalData!$G1625)</f>
        <v>4668020</v>
      </c>
    </row>
    <row r="1626" spans="1:13" x14ac:dyDescent="0.25">
      <c r="A1626" s="24" t="s">
        <v>9</v>
      </c>
      <c r="B1626" s="25" t="s">
        <v>24</v>
      </c>
      <c r="C1626" s="25" t="s">
        <v>29</v>
      </c>
      <c r="D1626" s="25" t="s">
        <v>30</v>
      </c>
      <c r="E1626" s="25" t="s">
        <v>15</v>
      </c>
      <c r="F1626" s="25">
        <v>2019</v>
      </c>
      <c r="G1626" s="25">
        <v>9</v>
      </c>
      <c r="H1626" s="25">
        <v>58387</v>
      </c>
      <c r="I1626" s="26">
        <v>322609</v>
      </c>
      <c r="J1626" s="26">
        <f>SUMIFS(H:H, D:D, ExternalData!$D1626, E:E, ExternalData!$E1626, F:F, ExternalData!$F1626, G:G, "&lt;="&amp;ExternalData!$G1626)</f>
        <v>611688</v>
      </c>
      <c r="K1626" s="27">
        <f>SUMIFS(I:I, D:D, ExternalData!$D1626, E:E, ExternalData!$E1626, F:F, ExternalData!$F1626, G:G, "&lt;="&amp;ExternalData!$G1626)</f>
        <v>3303146</v>
      </c>
      <c r="L1626" s="26">
        <f>ExternalData!$J1626 + SUMIFS(H:H, D:D, ExternalData!$D1626, E:E, ExternalData!$E1626, F:F, ExternalData!$F1626-1, G:G, "&gt;"&amp;ExternalData!$G1626)</f>
        <v>849548</v>
      </c>
      <c r="M1626" s="28">
        <f>ExternalData!$K1626 + SUMIFS(I:I, D:D, ExternalData!$D1626, E:E, ExternalData!$E1626, F:F, ExternalData!$F1626-1, G:G, "&gt;"&amp;ExternalData!$G1626)</f>
        <v>4594443</v>
      </c>
    </row>
    <row r="1627" spans="1:13" x14ac:dyDescent="0.25">
      <c r="A1627" s="29" t="s">
        <v>9</v>
      </c>
      <c r="B1627" s="30" t="s">
        <v>24</v>
      </c>
      <c r="C1627" s="30" t="s">
        <v>29</v>
      </c>
      <c r="D1627" s="30" t="s">
        <v>30</v>
      </c>
      <c r="E1627" s="30" t="s">
        <v>15</v>
      </c>
      <c r="F1627" s="30">
        <v>2019</v>
      </c>
      <c r="G1627" s="30">
        <v>10</v>
      </c>
      <c r="H1627" s="30">
        <v>64253</v>
      </c>
      <c r="I1627" s="31">
        <v>364035</v>
      </c>
      <c r="J1627" s="31">
        <f>SUMIFS(H:H, D:D, ExternalData!$D1627, E:E, ExternalData!$E1627, F:F, ExternalData!$F1627, G:G, "&lt;="&amp;ExternalData!$G1627)</f>
        <v>675941</v>
      </c>
      <c r="K1627" s="32">
        <f>SUMIFS(I:I, D:D, ExternalData!$D1627, E:E, ExternalData!$E1627, F:F, ExternalData!$F1627, G:G, "&lt;="&amp;ExternalData!$G1627)</f>
        <v>3667181</v>
      </c>
      <c r="L1627" s="31">
        <f>ExternalData!$J1627 + SUMIFS(H:H, D:D, ExternalData!$D1627, E:E, ExternalData!$E1627, F:F, ExternalData!$F1627-1, G:G, "&gt;"&amp;ExternalData!$G1627)</f>
        <v>823396</v>
      </c>
      <c r="M1627" s="33">
        <f>ExternalData!$K1627 + SUMIFS(I:I, D:D, ExternalData!$D1627, E:E, ExternalData!$E1627, F:F, ExternalData!$F1627-1, G:G, "&gt;"&amp;ExternalData!$G1627)</f>
        <v>4473784</v>
      </c>
    </row>
    <row r="1628" spans="1:13" x14ac:dyDescent="0.25">
      <c r="A1628" s="24" t="s">
        <v>9</v>
      </c>
      <c r="B1628" s="25" t="s">
        <v>24</v>
      </c>
      <c r="C1628" s="25" t="s">
        <v>29</v>
      </c>
      <c r="D1628" s="25" t="s">
        <v>30</v>
      </c>
      <c r="E1628" s="25" t="s">
        <v>15</v>
      </c>
      <c r="F1628" s="25">
        <v>2019</v>
      </c>
      <c r="G1628" s="25">
        <v>11</v>
      </c>
      <c r="H1628" s="25">
        <v>54453</v>
      </c>
      <c r="I1628" s="26">
        <v>314013</v>
      </c>
      <c r="J1628" s="26">
        <f>SUMIFS(H:H, D:D, ExternalData!$D1628, E:E, ExternalData!$E1628, F:F, ExternalData!$F1628, G:G, "&lt;="&amp;ExternalData!$G1628)</f>
        <v>730394</v>
      </c>
      <c r="K1628" s="27">
        <f>SUMIFS(I:I, D:D, ExternalData!$D1628, E:E, ExternalData!$E1628, F:F, ExternalData!$F1628, G:G, "&lt;="&amp;ExternalData!$G1628)</f>
        <v>3981194</v>
      </c>
      <c r="L1628" s="26">
        <f>ExternalData!$J1628 + SUMIFS(H:H, D:D, ExternalData!$D1628, E:E, ExternalData!$E1628, F:F, ExternalData!$F1628-1, G:G, "&gt;"&amp;ExternalData!$G1628)</f>
        <v>801997</v>
      </c>
      <c r="M1628" s="28">
        <f>ExternalData!$K1628 + SUMIFS(I:I, D:D, ExternalData!$D1628, E:E, ExternalData!$E1628, F:F, ExternalData!$F1628-1, G:G, "&gt;"&amp;ExternalData!$G1628)</f>
        <v>4372837</v>
      </c>
    </row>
    <row r="1629" spans="1:13" x14ac:dyDescent="0.25">
      <c r="A1629" s="29" t="s">
        <v>9</v>
      </c>
      <c r="B1629" s="30" t="s">
        <v>24</v>
      </c>
      <c r="C1629" s="30" t="s">
        <v>29</v>
      </c>
      <c r="D1629" s="30" t="s">
        <v>30</v>
      </c>
      <c r="E1629" s="30" t="s">
        <v>15</v>
      </c>
      <c r="F1629" s="30">
        <v>2019</v>
      </c>
      <c r="G1629" s="30">
        <v>12</v>
      </c>
      <c r="H1629" s="30">
        <v>51842</v>
      </c>
      <c r="I1629" s="31">
        <v>301420</v>
      </c>
      <c r="J1629" s="31">
        <f>SUMIFS(H:H, D:D, ExternalData!$D1629, E:E, ExternalData!$E1629, F:F, ExternalData!$F1629, G:G, "&lt;="&amp;ExternalData!$G1629)</f>
        <v>782236</v>
      </c>
      <c r="K1629" s="32">
        <f>SUMIFS(I:I, D:D, ExternalData!$D1629, E:E, ExternalData!$E1629, F:F, ExternalData!$F1629, G:G, "&lt;="&amp;ExternalData!$G1629)</f>
        <v>4282614</v>
      </c>
      <c r="L1629" s="31">
        <f>ExternalData!$J1629 + SUMIFS(H:H, D:D, ExternalData!$D1629, E:E, ExternalData!$E1629, F:F, ExternalData!$F1629-1, G:G, "&gt;"&amp;ExternalData!$G1629)</f>
        <v>782236</v>
      </c>
      <c r="M1629" s="33">
        <f>ExternalData!$K1629 + SUMIFS(I:I, D:D, ExternalData!$D1629, E:E, ExternalData!$E1629, F:F, ExternalData!$F1629-1, G:G, "&gt;"&amp;ExternalData!$G1629)</f>
        <v>4282614</v>
      </c>
    </row>
    <row r="1630" spans="1:13" x14ac:dyDescent="0.25">
      <c r="A1630" s="24" t="s">
        <v>9</v>
      </c>
      <c r="B1630" s="25" t="s">
        <v>24</v>
      </c>
      <c r="C1630" s="25" t="s">
        <v>29</v>
      </c>
      <c r="D1630" s="25" t="s">
        <v>30</v>
      </c>
      <c r="E1630" s="25" t="s">
        <v>15</v>
      </c>
      <c r="F1630" s="25">
        <v>2020</v>
      </c>
      <c r="G1630" s="25">
        <v>1</v>
      </c>
      <c r="H1630" s="25">
        <v>50631</v>
      </c>
      <c r="I1630" s="26">
        <v>304668</v>
      </c>
      <c r="J1630" s="26">
        <f>SUMIFS(H:H, D:D, ExternalData!$D1630, E:E, ExternalData!$E1630, F:F, ExternalData!$F1630, G:G, "&lt;="&amp;ExternalData!$G1630)</f>
        <v>50631</v>
      </c>
      <c r="K1630" s="27">
        <f>SUMIFS(I:I, D:D, ExternalData!$D1630, E:E, ExternalData!$E1630, F:F, ExternalData!$F1630, G:G, "&lt;="&amp;ExternalData!$G1630)</f>
        <v>304668</v>
      </c>
      <c r="L1630" s="26">
        <f>ExternalData!$J1630 + SUMIFS(H:H, D:D, ExternalData!$D1630, E:E, ExternalData!$E1630, F:F, ExternalData!$F1630-1, G:G, "&gt;"&amp;ExternalData!$G1630)</f>
        <v>758408</v>
      </c>
      <c r="M1630" s="28">
        <f>ExternalData!$K1630 + SUMIFS(I:I, D:D, ExternalData!$D1630, E:E, ExternalData!$E1630, F:F, ExternalData!$F1630-1, G:G, "&gt;"&amp;ExternalData!$G1630)</f>
        <v>4176235</v>
      </c>
    </row>
    <row r="1631" spans="1:13" x14ac:dyDescent="0.25">
      <c r="A1631" s="29" t="s">
        <v>9</v>
      </c>
      <c r="B1631" s="30" t="s">
        <v>24</v>
      </c>
      <c r="C1631" s="30" t="s">
        <v>29</v>
      </c>
      <c r="D1631" s="30" t="s">
        <v>30</v>
      </c>
      <c r="E1631" s="30" t="s">
        <v>15</v>
      </c>
      <c r="F1631" s="30">
        <v>2020</v>
      </c>
      <c r="G1631" s="30">
        <v>2</v>
      </c>
      <c r="H1631" s="30">
        <v>49021</v>
      </c>
      <c r="I1631" s="31">
        <v>304633</v>
      </c>
      <c r="J1631" s="31">
        <f>SUMIFS(H:H, D:D, ExternalData!$D1631, E:E, ExternalData!$E1631, F:F, ExternalData!$F1631, G:G, "&lt;="&amp;ExternalData!$G1631)</f>
        <v>99652</v>
      </c>
      <c r="K1631" s="32">
        <f>SUMIFS(I:I, D:D, ExternalData!$D1631, E:E, ExternalData!$E1631, F:F, ExternalData!$F1631, G:G, "&lt;="&amp;ExternalData!$G1631)</f>
        <v>609301</v>
      </c>
      <c r="L1631" s="31">
        <f>ExternalData!$J1631 + SUMIFS(H:H, D:D, ExternalData!$D1631, E:E, ExternalData!$E1631, F:F, ExternalData!$F1631-1, G:G, "&gt;"&amp;ExternalData!$G1631)</f>
        <v>739221</v>
      </c>
      <c r="M1631" s="33">
        <f>ExternalData!$K1631 + SUMIFS(I:I, D:D, ExternalData!$D1631, E:E, ExternalData!$E1631, F:F, ExternalData!$F1631-1, G:G, "&gt;"&amp;ExternalData!$G1631)</f>
        <v>4108734</v>
      </c>
    </row>
    <row r="1632" spans="1:13" x14ac:dyDescent="0.25">
      <c r="A1632" s="24" t="s">
        <v>9</v>
      </c>
      <c r="B1632" s="25" t="s">
        <v>24</v>
      </c>
      <c r="C1632" s="25" t="s">
        <v>29</v>
      </c>
      <c r="D1632" s="25" t="s">
        <v>30</v>
      </c>
      <c r="E1632" s="25" t="s">
        <v>15</v>
      </c>
      <c r="F1632" s="25">
        <v>2020</v>
      </c>
      <c r="G1632" s="25">
        <v>3</v>
      </c>
      <c r="H1632" s="25">
        <v>57988</v>
      </c>
      <c r="I1632" s="26">
        <v>349874</v>
      </c>
      <c r="J1632" s="26">
        <f>SUMIFS(H:H, D:D, ExternalData!$D1632, E:E, ExternalData!$E1632, F:F, ExternalData!$F1632, G:G, "&lt;="&amp;ExternalData!$G1632)</f>
        <v>157640</v>
      </c>
      <c r="K1632" s="27">
        <f>SUMIFS(I:I, D:D, ExternalData!$D1632, E:E, ExternalData!$E1632, F:F, ExternalData!$F1632, G:G, "&lt;="&amp;ExternalData!$G1632)</f>
        <v>959175</v>
      </c>
      <c r="L1632" s="26">
        <f>ExternalData!$J1632 + SUMIFS(H:H, D:D, ExternalData!$D1632, E:E, ExternalData!$E1632, F:F, ExternalData!$F1632-1, G:G, "&gt;"&amp;ExternalData!$G1632)</f>
        <v>725347</v>
      </c>
      <c r="M1632" s="28">
        <f>ExternalData!$K1632 + SUMIFS(I:I, D:D, ExternalData!$D1632, E:E, ExternalData!$E1632, F:F, ExternalData!$F1632-1, G:G, "&gt;"&amp;ExternalData!$G1632)</f>
        <v>4071242</v>
      </c>
    </row>
    <row r="1633" spans="1:13" x14ac:dyDescent="0.25">
      <c r="A1633" s="29" t="s">
        <v>9</v>
      </c>
      <c r="B1633" s="30" t="s">
        <v>24</v>
      </c>
      <c r="C1633" s="30" t="s">
        <v>29</v>
      </c>
      <c r="D1633" s="30" t="s">
        <v>30</v>
      </c>
      <c r="E1633" s="30" t="s">
        <v>15</v>
      </c>
      <c r="F1633" s="30">
        <v>2020</v>
      </c>
      <c r="G1633" s="30">
        <v>4</v>
      </c>
      <c r="H1633" s="30">
        <v>43057</v>
      </c>
      <c r="I1633" s="31">
        <v>253883</v>
      </c>
      <c r="J1633" s="31">
        <f>SUMIFS(H:H, D:D, ExternalData!$D1633, E:E, ExternalData!$E1633, F:F, ExternalData!$F1633, G:G, "&lt;="&amp;ExternalData!$G1633)</f>
        <v>200697</v>
      </c>
      <c r="K1633" s="32">
        <f>SUMIFS(I:I, D:D, ExternalData!$D1633, E:E, ExternalData!$E1633, F:F, ExternalData!$F1633, G:G, "&lt;="&amp;ExternalData!$G1633)</f>
        <v>1213058</v>
      </c>
      <c r="L1633" s="31">
        <f>ExternalData!$J1633 + SUMIFS(H:H, D:D, ExternalData!$D1633, E:E, ExternalData!$E1633, F:F, ExternalData!$F1633-1, G:G, "&gt;"&amp;ExternalData!$G1633)</f>
        <v>694939</v>
      </c>
      <c r="M1633" s="33">
        <f>ExternalData!$K1633 + SUMIFS(I:I, D:D, ExternalData!$D1633, E:E, ExternalData!$E1633, F:F, ExternalData!$F1633-1, G:G, "&gt;"&amp;ExternalData!$G1633)</f>
        <v>3930766</v>
      </c>
    </row>
    <row r="1634" spans="1:13" x14ac:dyDescent="0.25">
      <c r="A1634" s="24" t="s">
        <v>9</v>
      </c>
      <c r="B1634" s="25" t="s">
        <v>24</v>
      </c>
      <c r="C1634" s="25" t="s">
        <v>29</v>
      </c>
      <c r="D1634" s="25" t="s">
        <v>30</v>
      </c>
      <c r="E1634" s="25" t="s">
        <v>15</v>
      </c>
      <c r="F1634" s="25">
        <v>2020</v>
      </c>
      <c r="G1634" s="25">
        <v>5</v>
      </c>
      <c r="H1634" s="25">
        <v>36547</v>
      </c>
      <c r="I1634" s="26">
        <v>215054</v>
      </c>
      <c r="J1634" s="26">
        <f>SUMIFS(H:H, D:D, ExternalData!$D1634, E:E, ExternalData!$E1634, F:F, ExternalData!$F1634, G:G, "&lt;="&amp;ExternalData!$G1634)</f>
        <v>237244</v>
      </c>
      <c r="K1634" s="27">
        <f>SUMIFS(I:I, D:D, ExternalData!$D1634, E:E, ExternalData!$E1634, F:F, ExternalData!$F1634, G:G, "&lt;="&amp;ExternalData!$G1634)</f>
        <v>1428112</v>
      </c>
      <c r="L1634" s="26">
        <f>ExternalData!$J1634 + SUMIFS(H:H, D:D, ExternalData!$D1634, E:E, ExternalData!$E1634, F:F, ExternalData!$F1634-1, G:G, "&gt;"&amp;ExternalData!$G1634)</f>
        <v>653905</v>
      </c>
      <c r="M1634" s="28">
        <f>ExternalData!$K1634 + SUMIFS(I:I, D:D, ExternalData!$D1634, E:E, ExternalData!$E1634, F:F, ExternalData!$F1634-1, G:G, "&gt;"&amp;ExternalData!$G1634)</f>
        <v>3734444</v>
      </c>
    </row>
    <row r="1635" spans="1:13" x14ac:dyDescent="0.25">
      <c r="A1635" s="29" t="s">
        <v>9</v>
      </c>
      <c r="B1635" s="30" t="s">
        <v>24</v>
      </c>
      <c r="C1635" s="30" t="s">
        <v>29</v>
      </c>
      <c r="D1635" s="30" t="s">
        <v>30</v>
      </c>
      <c r="E1635" s="30" t="s">
        <v>15</v>
      </c>
      <c r="F1635" s="30">
        <v>2020</v>
      </c>
      <c r="G1635" s="30">
        <v>6</v>
      </c>
      <c r="H1635" s="30">
        <v>48664</v>
      </c>
      <c r="I1635" s="31">
        <v>289590</v>
      </c>
      <c r="J1635" s="31">
        <f>SUMIFS(H:H, D:D, ExternalData!$D1635, E:E, ExternalData!$E1635, F:F, ExternalData!$F1635, G:G, "&lt;="&amp;ExternalData!$G1635)</f>
        <v>285908</v>
      </c>
      <c r="K1635" s="32">
        <f>SUMIFS(I:I, D:D, ExternalData!$D1635, E:E, ExternalData!$E1635, F:F, ExternalData!$F1635, G:G, "&lt;="&amp;ExternalData!$G1635)</f>
        <v>1717702</v>
      </c>
      <c r="L1635" s="31">
        <f>ExternalData!$J1635 + SUMIFS(H:H, D:D, ExternalData!$D1635, E:E, ExternalData!$E1635, F:F, ExternalData!$F1635-1, G:G, "&gt;"&amp;ExternalData!$G1635)</f>
        <v>628033</v>
      </c>
      <c r="M1635" s="33">
        <f>ExternalData!$K1635 + SUMIFS(I:I, D:D, ExternalData!$D1635, E:E, ExternalData!$E1635, F:F, ExternalData!$F1635-1, G:G, "&gt;"&amp;ExternalData!$G1635)</f>
        <v>3628310</v>
      </c>
    </row>
    <row r="1636" spans="1:13" x14ac:dyDescent="0.25">
      <c r="A1636" s="24" t="s">
        <v>9</v>
      </c>
      <c r="B1636" s="25" t="s">
        <v>24</v>
      </c>
      <c r="C1636" s="25" t="s">
        <v>29</v>
      </c>
      <c r="D1636" s="25" t="s">
        <v>30</v>
      </c>
      <c r="E1636" s="25" t="s">
        <v>15</v>
      </c>
      <c r="F1636" s="25">
        <v>2020</v>
      </c>
      <c r="G1636" s="25">
        <v>7</v>
      </c>
      <c r="H1636" s="25">
        <v>43617</v>
      </c>
      <c r="I1636" s="26">
        <v>262423</v>
      </c>
      <c r="J1636" s="26">
        <f>SUMIFS(H:H, D:D, ExternalData!$D1636, E:E, ExternalData!$E1636, F:F, ExternalData!$F1636, G:G, "&lt;="&amp;ExternalData!$G1636)</f>
        <v>329525</v>
      </c>
      <c r="K1636" s="27">
        <f>SUMIFS(I:I, D:D, ExternalData!$D1636, E:E, ExternalData!$E1636, F:F, ExternalData!$F1636, G:G, "&lt;="&amp;ExternalData!$G1636)</f>
        <v>1980125</v>
      </c>
      <c r="L1636" s="26">
        <f>ExternalData!$J1636 + SUMIFS(H:H, D:D, ExternalData!$D1636, E:E, ExternalData!$E1636, F:F, ExternalData!$F1636-1, G:G, "&gt;"&amp;ExternalData!$G1636)</f>
        <v>612297</v>
      </c>
      <c r="M1636" s="28">
        <f>ExternalData!$K1636 + SUMIFS(I:I, D:D, ExternalData!$D1636, E:E, ExternalData!$E1636, F:F, ExternalData!$F1636-1, G:G, "&gt;"&amp;ExternalData!$G1636)</f>
        <v>3576041</v>
      </c>
    </row>
    <row r="1637" spans="1:13" x14ac:dyDescent="0.25">
      <c r="A1637" s="29" t="s">
        <v>9</v>
      </c>
      <c r="B1637" s="30" t="s">
        <v>24</v>
      </c>
      <c r="C1637" s="30" t="s">
        <v>29</v>
      </c>
      <c r="D1637" s="30" t="s">
        <v>30</v>
      </c>
      <c r="E1637" s="30" t="s">
        <v>15</v>
      </c>
      <c r="F1637" s="30">
        <v>2020</v>
      </c>
      <c r="G1637" s="30">
        <v>8</v>
      </c>
      <c r="H1637" s="30">
        <v>35427</v>
      </c>
      <c r="I1637" s="31">
        <v>214536</v>
      </c>
      <c r="J1637" s="31">
        <f>SUMIFS(H:H, D:D, ExternalData!$D1637, E:E, ExternalData!$E1637, F:F, ExternalData!$F1637, G:G, "&lt;="&amp;ExternalData!$G1637)</f>
        <v>364952</v>
      </c>
      <c r="K1637" s="32">
        <f>SUMIFS(I:I, D:D, ExternalData!$D1637, E:E, ExternalData!$E1637, F:F, ExternalData!$F1637, G:G, "&lt;="&amp;ExternalData!$G1637)</f>
        <v>2194661</v>
      </c>
      <c r="L1637" s="31">
        <f>ExternalData!$J1637 + SUMIFS(H:H, D:D, ExternalData!$D1637, E:E, ExternalData!$E1637, F:F, ExternalData!$F1637-1, G:G, "&gt;"&amp;ExternalData!$G1637)</f>
        <v>593887</v>
      </c>
      <c r="M1637" s="33">
        <f>ExternalData!$K1637 + SUMIFS(I:I, D:D, ExternalData!$D1637, E:E, ExternalData!$E1637, F:F, ExternalData!$F1637-1, G:G, "&gt;"&amp;ExternalData!$G1637)</f>
        <v>3496738</v>
      </c>
    </row>
    <row r="1638" spans="1:13" x14ac:dyDescent="0.25">
      <c r="A1638" s="24" t="s">
        <v>9</v>
      </c>
      <c r="B1638" s="25" t="s">
        <v>24</v>
      </c>
      <c r="C1638" s="25" t="s">
        <v>29</v>
      </c>
      <c r="D1638" s="25" t="s">
        <v>30</v>
      </c>
      <c r="E1638" s="25" t="s">
        <v>15</v>
      </c>
      <c r="F1638" s="25">
        <v>2020</v>
      </c>
      <c r="G1638" s="25">
        <v>9</v>
      </c>
      <c r="H1638" s="25">
        <v>43414</v>
      </c>
      <c r="I1638" s="26">
        <v>264929</v>
      </c>
      <c r="J1638" s="26">
        <f>SUMIFS(H:H, D:D, ExternalData!$D1638, E:E, ExternalData!$E1638, F:F, ExternalData!$F1638, G:G, "&lt;="&amp;ExternalData!$G1638)</f>
        <v>408366</v>
      </c>
      <c r="K1638" s="27">
        <f>SUMIFS(I:I, D:D, ExternalData!$D1638, E:E, ExternalData!$E1638, F:F, ExternalData!$F1638, G:G, "&lt;="&amp;ExternalData!$G1638)</f>
        <v>2459590</v>
      </c>
      <c r="L1638" s="26">
        <f>ExternalData!$J1638 + SUMIFS(H:H, D:D, ExternalData!$D1638, E:E, ExternalData!$E1638, F:F, ExternalData!$F1638-1, G:G, "&gt;"&amp;ExternalData!$G1638)</f>
        <v>578914</v>
      </c>
      <c r="M1638" s="28">
        <f>ExternalData!$K1638 + SUMIFS(I:I, D:D, ExternalData!$D1638, E:E, ExternalData!$E1638, F:F, ExternalData!$F1638-1, G:G, "&gt;"&amp;ExternalData!$G1638)</f>
        <v>3439058</v>
      </c>
    </row>
    <row r="1639" spans="1:13" x14ac:dyDescent="0.25">
      <c r="A1639" s="29" t="s">
        <v>9</v>
      </c>
      <c r="B1639" s="30" t="s">
        <v>24</v>
      </c>
      <c r="C1639" s="30" t="s">
        <v>29</v>
      </c>
      <c r="D1639" s="30" t="s">
        <v>30</v>
      </c>
      <c r="E1639" s="30" t="s">
        <v>15</v>
      </c>
      <c r="F1639" s="30">
        <v>2020</v>
      </c>
      <c r="G1639" s="30">
        <v>10</v>
      </c>
      <c r="H1639" s="30">
        <v>47761</v>
      </c>
      <c r="I1639" s="31">
        <v>294707</v>
      </c>
      <c r="J1639" s="31">
        <f>SUMIFS(H:H, D:D, ExternalData!$D1639, E:E, ExternalData!$E1639, F:F, ExternalData!$F1639, G:G, "&lt;="&amp;ExternalData!$G1639)</f>
        <v>456127</v>
      </c>
      <c r="K1639" s="32">
        <f>SUMIFS(I:I, D:D, ExternalData!$D1639, E:E, ExternalData!$E1639, F:F, ExternalData!$F1639, G:G, "&lt;="&amp;ExternalData!$G1639)</f>
        <v>2754297</v>
      </c>
      <c r="L1639" s="31">
        <f>ExternalData!$J1639 + SUMIFS(H:H, D:D, ExternalData!$D1639, E:E, ExternalData!$E1639, F:F, ExternalData!$F1639-1, G:G, "&gt;"&amp;ExternalData!$G1639)</f>
        <v>562422</v>
      </c>
      <c r="M1639" s="33">
        <f>ExternalData!$K1639 + SUMIFS(I:I, D:D, ExternalData!$D1639, E:E, ExternalData!$E1639, F:F, ExternalData!$F1639-1, G:G, "&gt;"&amp;ExternalData!$G1639)</f>
        <v>3369730</v>
      </c>
    </row>
    <row r="1640" spans="1:13" x14ac:dyDescent="0.25">
      <c r="A1640" s="24" t="s">
        <v>9</v>
      </c>
      <c r="B1640" s="25" t="s">
        <v>24</v>
      </c>
      <c r="C1640" s="25" t="s">
        <v>29</v>
      </c>
      <c r="D1640" s="25" t="s">
        <v>30</v>
      </c>
      <c r="E1640" s="25" t="s">
        <v>15</v>
      </c>
      <c r="F1640" s="25">
        <v>2020</v>
      </c>
      <c r="G1640" s="25">
        <v>11</v>
      </c>
      <c r="H1640" s="25">
        <v>40180</v>
      </c>
      <c r="I1640" s="26">
        <v>241892</v>
      </c>
      <c r="J1640" s="26">
        <f>SUMIFS(H:H, D:D, ExternalData!$D1640, E:E, ExternalData!$E1640, F:F, ExternalData!$F1640, G:G, "&lt;="&amp;ExternalData!$G1640)</f>
        <v>496307</v>
      </c>
      <c r="K1640" s="27">
        <f>SUMIFS(I:I, D:D, ExternalData!$D1640, E:E, ExternalData!$E1640, F:F, ExternalData!$F1640, G:G, "&lt;="&amp;ExternalData!$G1640)</f>
        <v>2996189</v>
      </c>
      <c r="L1640" s="26">
        <f>ExternalData!$J1640 + SUMIFS(H:H, D:D, ExternalData!$D1640, E:E, ExternalData!$E1640, F:F, ExternalData!$F1640-1, G:G, "&gt;"&amp;ExternalData!$G1640)</f>
        <v>548149</v>
      </c>
      <c r="M1640" s="28">
        <f>ExternalData!$K1640 + SUMIFS(I:I, D:D, ExternalData!$D1640, E:E, ExternalData!$E1640, F:F, ExternalData!$F1640-1, G:G, "&gt;"&amp;ExternalData!$G1640)</f>
        <v>3297609</v>
      </c>
    </row>
    <row r="1641" spans="1:13" x14ac:dyDescent="0.25">
      <c r="A1641" s="29" t="s">
        <v>9</v>
      </c>
      <c r="B1641" s="30" t="s">
        <v>24</v>
      </c>
      <c r="C1641" s="30" t="s">
        <v>29</v>
      </c>
      <c r="D1641" s="30" t="s">
        <v>30</v>
      </c>
      <c r="E1641" s="30" t="s">
        <v>15</v>
      </c>
      <c r="F1641" s="30">
        <v>2020</v>
      </c>
      <c r="G1641" s="30">
        <v>12</v>
      </c>
      <c r="H1641" s="30">
        <v>43218</v>
      </c>
      <c r="I1641" s="31">
        <v>268205</v>
      </c>
      <c r="J1641" s="31">
        <f>SUMIFS(H:H, D:D, ExternalData!$D1641, E:E, ExternalData!$E1641, F:F, ExternalData!$F1641, G:G, "&lt;="&amp;ExternalData!$G1641)</f>
        <v>539525</v>
      </c>
      <c r="K1641" s="32">
        <f>SUMIFS(I:I, D:D, ExternalData!$D1641, E:E, ExternalData!$E1641, F:F, ExternalData!$F1641, G:G, "&lt;="&amp;ExternalData!$G1641)</f>
        <v>3264394</v>
      </c>
      <c r="L1641" s="31">
        <f>ExternalData!$J1641 + SUMIFS(H:H, D:D, ExternalData!$D1641, E:E, ExternalData!$E1641, F:F, ExternalData!$F1641-1, G:G, "&gt;"&amp;ExternalData!$G1641)</f>
        <v>539525</v>
      </c>
      <c r="M1641" s="33">
        <f>ExternalData!$K1641 + SUMIFS(I:I, D:D, ExternalData!$D1641, E:E, ExternalData!$E1641, F:F, ExternalData!$F1641-1, G:G, "&gt;"&amp;ExternalData!$G1641)</f>
        <v>3264394</v>
      </c>
    </row>
    <row r="1642" spans="1:13" x14ac:dyDescent="0.25">
      <c r="A1642" s="24" t="s">
        <v>9</v>
      </c>
      <c r="B1642" s="25" t="s">
        <v>24</v>
      </c>
      <c r="C1642" s="25" t="s">
        <v>29</v>
      </c>
      <c r="D1642" s="25" t="s">
        <v>30</v>
      </c>
      <c r="E1642" s="25" t="s">
        <v>15</v>
      </c>
      <c r="F1642" s="25">
        <v>2021</v>
      </c>
      <c r="G1642" s="25">
        <v>1</v>
      </c>
      <c r="H1642" s="25">
        <v>41552</v>
      </c>
      <c r="I1642" s="26">
        <v>264614</v>
      </c>
      <c r="J1642" s="26">
        <f>SUMIFS(H:H, D:D, ExternalData!$D1642, E:E, ExternalData!$E1642, F:F, ExternalData!$F1642, G:G, "&lt;="&amp;ExternalData!$G1642)</f>
        <v>41552</v>
      </c>
      <c r="K1642" s="27">
        <f>SUMIFS(I:I, D:D, ExternalData!$D1642, E:E, ExternalData!$E1642, F:F, ExternalData!$F1642, G:G, "&lt;="&amp;ExternalData!$G1642)</f>
        <v>264614</v>
      </c>
      <c r="L1642" s="26">
        <f>ExternalData!$J1642 + SUMIFS(H:H, D:D, ExternalData!$D1642, E:E, ExternalData!$E1642, F:F, ExternalData!$F1642-1, G:G, "&gt;"&amp;ExternalData!$G1642)</f>
        <v>530446</v>
      </c>
      <c r="M1642" s="28">
        <f>ExternalData!$K1642 + SUMIFS(I:I, D:D, ExternalData!$D1642, E:E, ExternalData!$E1642, F:F, ExternalData!$F1642-1, G:G, "&gt;"&amp;ExternalData!$G1642)</f>
        <v>3224340</v>
      </c>
    </row>
    <row r="1643" spans="1:13" x14ac:dyDescent="0.25">
      <c r="A1643" s="29" t="s">
        <v>9</v>
      </c>
      <c r="B1643" s="30" t="s">
        <v>24</v>
      </c>
      <c r="C1643" s="30" t="s">
        <v>29</v>
      </c>
      <c r="D1643" s="30" t="s">
        <v>30</v>
      </c>
      <c r="E1643" s="30" t="s">
        <v>15</v>
      </c>
      <c r="F1643" s="30">
        <v>2021</v>
      </c>
      <c r="G1643" s="30">
        <v>2</v>
      </c>
      <c r="H1643" s="30">
        <v>41230</v>
      </c>
      <c r="I1643" s="31">
        <v>264789</v>
      </c>
      <c r="J1643" s="31">
        <f>SUMIFS(H:H, D:D, ExternalData!$D1643, E:E, ExternalData!$E1643, F:F, ExternalData!$F1643, G:G, "&lt;="&amp;ExternalData!$G1643)</f>
        <v>82782</v>
      </c>
      <c r="K1643" s="32">
        <f>SUMIFS(I:I, D:D, ExternalData!$D1643, E:E, ExternalData!$E1643, F:F, ExternalData!$F1643, G:G, "&lt;="&amp;ExternalData!$G1643)</f>
        <v>529403</v>
      </c>
      <c r="L1643" s="31">
        <f>ExternalData!$J1643 + SUMIFS(H:H, D:D, ExternalData!$D1643, E:E, ExternalData!$E1643, F:F, ExternalData!$F1643-1, G:G, "&gt;"&amp;ExternalData!$G1643)</f>
        <v>522655</v>
      </c>
      <c r="M1643" s="33">
        <f>ExternalData!$K1643 + SUMIFS(I:I, D:D, ExternalData!$D1643, E:E, ExternalData!$E1643, F:F, ExternalData!$F1643-1, G:G, "&gt;"&amp;ExternalData!$G1643)</f>
        <v>3184496</v>
      </c>
    </row>
    <row r="1644" spans="1:13" x14ac:dyDescent="0.25">
      <c r="A1644" s="24" t="s">
        <v>9</v>
      </c>
      <c r="B1644" s="25" t="s">
        <v>24</v>
      </c>
      <c r="C1644" s="25" t="s">
        <v>29</v>
      </c>
      <c r="D1644" s="25" t="s">
        <v>30</v>
      </c>
      <c r="E1644" s="25" t="s">
        <v>15</v>
      </c>
      <c r="F1644" s="25">
        <v>2021</v>
      </c>
      <c r="G1644" s="25">
        <v>3</v>
      </c>
      <c r="H1644" s="25">
        <v>45934</v>
      </c>
      <c r="I1644" s="26">
        <v>293538</v>
      </c>
      <c r="J1644" s="26">
        <f>SUMIFS(H:H, D:D, ExternalData!$D1644, E:E, ExternalData!$E1644, F:F, ExternalData!$F1644, G:G, "&lt;="&amp;ExternalData!$G1644)</f>
        <v>128716</v>
      </c>
      <c r="K1644" s="27">
        <f>SUMIFS(I:I, D:D, ExternalData!$D1644, E:E, ExternalData!$E1644, F:F, ExternalData!$F1644, G:G, "&lt;="&amp;ExternalData!$G1644)</f>
        <v>822941</v>
      </c>
      <c r="L1644" s="26">
        <f>ExternalData!$J1644 + SUMIFS(H:H, D:D, ExternalData!$D1644, E:E, ExternalData!$E1644, F:F, ExternalData!$F1644-1, G:G, "&gt;"&amp;ExternalData!$G1644)</f>
        <v>510601</v>
      </c>
      <c r="M1644" s="28">
        <f>ExternalData!$K1644 + SUMIFS(I:I, D:D, ExternalData!$D1644, E:E, ExternalData!$E1644, F:F, ExternalData!$F1644-1, G:G, "&gt;"&amp;ExternalData!$G1644)</f>
        <v>3128160</v>
      </c>
    </row>
    <row r="1645" spans="1:13" x14ac:dyDescent="0.25">
      <c r="A1645" s="29" t="s">
        <v>9</v>
      </c>
      <c r="B1645" s="30" t="s">
        <v>24</v>
      </c>
      <c r="C1645" s="30" t="s">
        <v>29</v>
      </c>
      <c r="D1645" s="30" t="s">
        <v>30</v>
      </c>
      <c r="E1645" s="30" t="s">
        <v>15</v>
      </c>
      <c r="F1645" s="30">
        <v>2021</v>
      </c>
      <c r="G1645" s="30">
        <v>4</v>
      </c>
      <c r="H1645" s="30">
        <v>40397</v>
      </c>
      <c r="I1645" s="31">
        <v>252490</v>
      </c>
      <c r="J1645" s="31">
        <f>SUMIFS(H:H, D:D, ExternalData!$D1645, E:E, ExternalData!$E1645, F:F, ExternalData!$F1645, G:G, "&lt;="&amp;ExternalData!$G1645)</f>
        <v>169113</v>
      </c>
      <c r="K1645" s="32">
        <f>SUMIFS(I:I, D:D, ExternalData!$D1645, E:E, ExternalData!$E1645, F:F, ExternalData!$F1645, G:G, "&lt;="&amp;ExternalData!$G1645)</f>
        <v>1075431</v>
      </c>
      <c r="L1645" s="31">
        <f>ExternalData!$J1645 + SUMIFS(H:H, D:D, ExternalData!$D1645, E:E, ExternalData!$E1645, F:F, ExternalData!$F1645-1, G:G, "&gt;"&amp;ExternalData!$G1645)</f>
        <v>507941</v>
      </c>
      <c r="M1645" s="33">
        <f>ExternalData!$K1645 + SUMIFS(I:I, D:D, ExternalData!$D1645, E:E, ExternalData!$E1645, F:F, ExternalData!$F1645-1, G:G, "&gt;"&amp;ExternalData!$G1645)</f>
        <v>3126767</v>
      </c>
    </row>
    <row r="1646" spans="1:13" x14ac:dyDescent="0.25">
      <c r="A1646" s="24" t="s">
        <v>9</v>
      </c>
      <c r="B1646" s="25" t="s">
        <v>24</v>
      </c>
      <c r="C1646" s="25" t="s">
        <v>29</v>
      </c>
      <c r="D1646" s="25" t="s">
        <v>30</v>
      </c>
      <c r="E1646" s="25" t="s">
        <v>15</v>
      </c>
      <c r="F1646" s="25">
        <v>2021</v>
      </c>
      <c r="G1646" s="25">
        <v>5</v>
      </c>
      <c r="H1646" s="25">
        <v>45080</v>
      </c>
      <c r="I1646" s="26">
        <v>271054</v>
      </c>
      <c r="J1646" s="26">
        <f>SUMIFS(H:H, D:D, ExternalData!$D1646, E:E, ExternalData!$E1646, F:F, ExternalData!$F1646, G:G, "&lt;="&amp;ExternalData!$G1646)</f>
        <v>214193</v>
      </c>
      <c r="K1646" s="27">
        <f>SUMIFS(I:I, D:D, ExternalData!$D1646, E:E, ExternalData!$E1646, F:F, ExternalData!$F1646, G:G, "&lt;="&amp;ExternalData!$G1646)</f>
        <v>1346485</v>
      </c>
      <c r="L1646" s="26">
        <f>ExternalData!$J1646 + SUMIFS(H:H, D:D, ExternalData!$D1646, E:E, ExternalData!$E1646, F:F, ExternalData!$F1646-1, G:G, "&gt;"&amp;ExternalData!$G1646)</f>
        <v>516474</v>
      </c>
      <c r="M1646" s="28">
        <f>ExternalData!$K1646 + SUMIFS(I:I, D:D, ExternalData!$D1646, E:E, ExternalData!$E1646, F:F, ExternalData!$F1646-1, G:G, "&gt;"&amp;ExternalData!$G1646)</f>
        <v>3182767</v>
      </c>
    </row>
    <row r="1647" spans="1:13" x14ac:dyDescent="0.25">
      <c r="A1647" s="29" t="s">
        <v>9</v>
      </c>
      <c r="B1647" s="30" t="s">
        <v>24</v>
      </c>
      <c r="C1647" s="30" t="s">
        <v>29</v>
      </c>
      <c r="D1647" s="30" t="s">
        <v>30</v>
      </c>
      <c r="E1647" s="30" t="s">
        <v>15</v>
      </c>
      <c r="F1647" s="30">
        <v>2021</v>
      </c>
      <c r="G1647" s="30">
        <v>6</v>
      </c>
      <c r="H1647" s="30">
        <v>44835</v>
      </c>
      <c r="I1647" s="31">
        <v>280819</v>
      </c>
      <c r="J1647" s="31">
        <f>SUMIFS(H:H, D:D, ExternalData!$D1647, E:E, ExternalData!$E1647, F:F, ExternalData!$F1647, G:G, "&lt;="&amp;ExternalData!$G1647)</f>
        <v>259028</v>
      </c>
      <c r="K1647" s="32">
        <f>SUMIFS(I:I, D:D, ExternalData!$D1647, E:E, ExternalData!$E1647, F:F, ExternalData!$F1647, G:G, "&lt;="&amp;ExternalData!$G1647)</f>
        <v>1627304</v>
      </c>
      <c r="L1647" s="31">
        <f>ExternalData!$J1647 + SUMIFS(H:H, D:D, ExternalData!$D1647, E:E, ExternalData!$E1647, F:F, ExternalData!$F1647-1, G:G, "&gt;"&amp;ExternalData!$G1647)</f>
        <v>512645</v>
      </c>
      <c r="M1647" s="33">
        <f>ExternalData!$K1647 + SUMIFS(I:I, D:D, ExternalData!$D1647, E:E, ExternalData!$E1647, F:F, ExternalData!$F1647-1, G:G, "&gt;"&amp;ExternalData!$G1647)</f>
        <v>3173996</v>
      </c>
    </row>
    <row r="1648" spans="1:13" x14ac:dyDescent="0.25">
      <c r="A1648" s="24" t="s">
        <v>9</v>
      </c>
      <c r="B1648" s="25" t="s">
        <v>24</v>
      </c>
      <c r="C1648" s="25" t="s">
        <v>29</v>
      </c>
      <c r="D1648" s="25" t="s">
        <v>30</v>
      </c>
      <c r="E1648" s="25" t="s">
        <v>15</v>
      </c>
      <c r="F1648" s="25">
        <v>2021</v>
      </c>
      <c r="G1648" s="25">
        <v>7</v>
      </c>
      <c r="H1648" s="25">
        <v>44366</v>
      </c>
      <c r="I1648" s="26">
        <v>276724</v>
      </c>
      <c r="J1648" s="26">
        <f>SUMIFS(H:H, D:D, ExternalData!$D1648, E:E, ExternalData!$E1648, F:F, ExternalData!$F1648, G:G, "&lt;="&amp;ExternalData!$G1648)</f>
        <v>303394</v>
      </c>
      <c r="K1648" s="27">
        <f>SUMIFS(I:I, D:D, ExternalData!$D1648, E:E, ExternalData!$E1648, F:F, ExternalData!$F1648, G:G, "&lt;="&amp;ExternalData!$G1648)</f>
        <v>1904028</v>
      </c>
      <c r="L1648" s="26">
        <f>ExternalData!$J1648 + SUMIFS(H:H, D:D, ExternalData!$D1648, E:E, ExternalData!$E1648, F:F, ExternalData!$F1648-1, G:G, "&gt;"&amp;ExternalData!$G1648)</f>
        <v>513394</v>
      </c>
      <c r="M1648" s="28">
        <f>ExternalData!$K1648 + SUMIFS(I:I, D:D, ExternalData!$D1648, E:E, ExternalData!$E1648, F:F, ExternalData!$F1648-1, G:G, "&gt;"&amp;ExternalData!$G1648)</f>
        <v>3188297</v>
      </c>
    </row>
    <row r="1649" spans="1:13" x14ac:dyDescent="0.25">
      <c r="A1649" s="29" t="s">
        <v>9</v>
      </c>
      <c r="B1649" s="30" t="s">
        <v>24</v>
      </c>
      <c r="C1649" s="30" t="s">
        <v>29</v>
      </c>
      <c r="D1649" s="30" t="s">
        <v>30</v>
      </c>
      <c r="E1649" s="30" t="s">
        <v>15</v>
      </c>
      <c r="F1649" s="30">
        <v>2021</v>
      </c>
      <c r="G1649" s="30">
        <v>8</v>
      </c>
      <c r="H1649" s="30">
        <v>33068</v>
      </c>
      <c r="I1649" s="31">
        <v>206766</v>
      </c>
      <c r="J1649" s="31">
        <f>SUMIFS(H:H, D:D, ExternalData!$D1649, E:E, ExternalData!$E1649, F:F, ExternalData!$F1649, G:G, "&lt;="&amp;ExternalData!$G1649)</f>
        <v>336462</v>
      </c>
      <c r="K1649" s="32">
        <f>SUMIFS(I:I, D:D, ExternalData!$D1649, E:E, ExternalData!$E1649, F:F, ExternalData!$F1649, G:G, "&lt;="&amp;ExternalData!$G1649)</f>
        <v>2110794</v>
      </c>
      <c r="L1649" s="31">
        <f>ExternalData!$J1649 + SUMIFS(H:H, D:D, ExternalData!$D1649, E:E, ExternalData!$E1649, F:F, ExternalData!$F1649-1, G:G, "&gt;"&amp;ExternalData!$G1649)</f>
        <v>511035</v>
      </c>
      <c r="M1649" s="33">
        <f>ExternalData!$K1649 + SUMIFS(I:I, D:D, ExternalData!$D1649, E:E, ExternalData!$E1649, F:F, ExternalData!$F1649-1, G:G, "&gt;"&amp;ExternalData!$G1649)</f>
        <v>3180527</v>
      </c>
    </row>
    <row r="1650" spans="1:13" x14ac:dyDescent="0.25">
      <c r="A1650" s="24" t="s">
        <v>9</v>
      </c>
      <c r="B1650" s="25" t="s">
        <v>24</v>
      </c>
      <c r="C1650" s="25" t="s">
        <v>29</v>
      </c>
      <c r="D1650" s="25" t="s">
        <v>30</v>
      </c>
      <c r="E1650" s="25" t="s">
        <v>15</v>
      </c>
      <c r="F1650" s="25">
        <v>2021</v>
      </c>
      <c r="G1650" s="25">
        <v>9</v>
      </c>
      <c r="H1650" s="25">
        <v>40320</v>
      </c>
      <c r="I1650" s="26">
        <v>253512</v>
      </c>
      <c r="J1650" s="26">
        <f>SUMIFS(H:H, D:D, ExternalData!$D1650, E:E, ExternalData!$E1650, F:F, ExternalData!$F1650, G:G, "&lt;="&amp;ExternalData!$G1650)</f>
        <v>376782</v>
      </c>
      <c r="K1650" s="27">
        <f>SUMIFS(I:I, D:D, ExternalData!$D1650, E:E, ExternalData!$E1650, F:F, ExternalData!$F1650, G:G, "&lt;="&amp;ExternalData!$G1650)</f>
        <v>2364306</v>
      </c>
      <c r="L1650" s="26">
        <f>ExternalData!$J1650 + SUMIFS(H:H, D:D, ExternalData!$D1650, E:E, ExternalData!$E1650, F:F, ExternalData!$F1650-1, G:G, "&gt;"&amp;ExternalData!$G1650)</f>
        <v>507941</v>
      </c>
      <c r="M1650" s="28">
        <f>ExternalData!$K1650 + SUMIFS(I:I, D:D, ExternalData!$D1650, E:E, ExternalData!$E1650, F:F, ExternalData!$F1650-1, G:G, "&gt;"&amp;ExternalData!$G1650)</f>
        <v>3169110</v>
      </c>
    </row>
    <row r="1651" spans="1:13" x14ac:dyDescent="0.25">
      <c r="A1651" s="29" t="s">
        <v>9</v>
      </c>
      <c r="B1651" s="30" t="s">
        <v>24</v>
      </c>
      <c r="C1651" s="30" t="s">
        <v>29</v>
      </c>
      <c r="D1651" s="30" t="s">
        <v>30</v>
      </c>
      <c r="E1651" s="30" t="s">
        <v>15</v>
      </c>
      <c r="F1651" s="30">
        <v>2021</v>
      </c>
      <c r="G1651" s="30">
        <v>10</v>
      </c>
      <c r="H1651" s="30">
        <v>46396</v>
      </c>
      <c r="I1651" s="31">
        <v>288736</v>
      </c>
      <c r="J1651" s="31">
        <f>SUMIFS(H:H, D:D, ExternalData!$D1651, E:E, ExternalData!$E1651, F:F, ExternalData!$F1651, G:G, "&lt;="&amp;ExternalData!$G1651)</f>
        <v>423178</v>
      </c>
      <c r="K1651" s="32">
        <f>SUMIFS(I:I, D:D, ExternalData!$D1651, E:E, ExternalData!$E1651, F:F, ExternalData!$F1651, G:G, "&lt;="&amp;ExternalData!$G1651)</f>
        <v>2653042</v>
      </c>
      <c r="L1651" s="31">
        <f>ExternalData!$J1651 + SUMIFS(H:H, D:D, ExternalData!$D1651, E:E, ExternalData!$E1651, F:F, ExternalData!$F1651-1, G:G, "&gt;"&amp;ExternalData!$G1651)</f>
        <v>506576</v>
      </c>
      <c r="M1651" s="33">
        <f>ExternalData!$K1651 + SUMIFS(I:I, D:D, ExternalData!$D1651, E:E, ExternalData!$E1651, F:F, ExternalData!$F1651-1, G:G, "&gt;"&amp;ExternalData!$G1651)</f>
        <v>3163139</v>
      </c>
    </row>
    <row r="1652" spans="1:13" x14ac:dyDescent="0.25">
      <c r="A1652" s="24" t="s">
        <v>9</v>
      </c>
      <c r="B1652" s="25" t="s">
        <v>24</v>
      </c>
      <c r="C1652" s="25" t="s">
        <v>29</v>
      </c>
      <c r="D1652" s="25" t="s">
        <v>30</v>
      </c>
      <c r="E1652" s="25" t="s">
        <v>15</v>
      </c>
      <c r="F1652" s="25">
        <v>2021</v>
      </c>
      <c r="G1652" s="25">
        <v>11</v>
      </c>
      <c r="H1652" s="25">
        <v>44401</v>
      </c>
      <c r="I1652" s="26">
        <v>276766</v>
      </c>
      <c r="J1652" s="26">
        <f>SUMIFS(H:H, D:D, ExternalData!$D1652, E:E, ExternalData!$E1652, F:F, ExternalData!$F1652, G:G, "&lt;="&amp;ExternalData!$G1652)</f>
        <v>467579</v>
      </c>
      <c r="K1652" s="27">
        <f>SUMIFS(I:I, D:D, ExternalData!$D1652, E:E, ExternalData!$E1652, F:F, ExternalData!$F1652, G:G, "&lt;="&amp;ExternalData!$G1652)</f>
        <v>2929808</v>
      </c>
      <c r="L1652" s="26">
        <f>ExternalData!$J1652 + SUMIFS(H:H, D:D, ExternalData!$D1652, E:E, ExternalData!$E1652, F:F, ExternalData!$F1652-1, G:G, "&gt;"&amp;ExternalData!$G1652)</f>
        <v>510797</v>
      </c>
      <c r="M1652" s="28">
        <f>ExternalData!$K1652 + SUMIFS(I:I, D:D, ExternalData!$D1652, E:E, ExternalData!$E1652, F:F, ExternalData!$F1652-1, G:G, "&gt;"&amp;ExternalData!$G1652)</f>
        <v>3198013</v>
      </c>
    </row>
    <row r="1653" spans="1:13" x14ac:dyDescent="0.25">
      <c r="A1653" s="29" t="s">
        <v>9</v>
      </c>
      <c r="B1653" s="30" t="s">
        <v>24</v>
      </c>
      <c r="C1653" s="30" t="s">
        <v>29</v>
      </c>
      <c r="D1653" s="30" t="s">
        <v>30</v>
      </c>
      <c r="E1653" s="30" t="s">
        <v>15</v>
      </c>
      <c r="F1653" s="30">
        <v>2021</v>
      </c>
      <c r="G1653" s="30">
        <v>12</v>
      </c>
      <c r="H1653" s="30">
        <v>42371</v>
      </c>
      <c r="I1653" s="31">
        <v>268590</v>
      </c>
      <c r="J1653" s="31">
        <f>SUMIFS(H:H, D:D, ExternalData!$D1653, E:E, ExternalData!$E1653, F:F, ExternalData!$F1653, G:G, "&lt;="&amp;ExternalData!$G1653)</f>
        <v>509950</v>
      </c>
      <c r="K1653" s="32">
        <f>SUMIFS(I:I, D:D, ExternalData!$D1653, E:E, ExternalData!$E1653, F:F, ExternalData!$F1653, G:G, "&lt;="&amp;ExternalData!$G1653)</f>
        <v>3198398</v>
      </c>
      <c r="L1653" s="31">
        <f>ExternalData!$J1653 + SUMIFS(H:H, D:D, ExternalData!$D1653, E:E, ExternalData!$E1653, F:F, ExternalData!$F1653-1, G:G, "&gt;"&amp;ExternalData!$G1653)</f>
        <v>509950</v>
      </c>
      <c r="M1653" s="33">
        <f>ExternalData!$K1653 + SUMIFS(I:I, D:D, ExternalData!$D1653, E:E, ExternalData!$E1653, F:F, ExternalData!$F1653-1, G:G, "&gt;"&amp;ExternalData!$G1653)</f>
        <v>3198398</v>
      </c>
    </row>
    <row r="1654" spans="1:13" x14ac:dyDescent="0.25">
      <c r="A1654" s="24" t="s">
        <v>9</v>
      </c>
      <c r="B1654" s="25" t="s">
        <v>24</v>
      </c>
      <c r="C1654" s="25" t="s">
        <v>29</v>
      </c>
      <c r="D1654" s="25" t="s">
        <v>30</v>
      </c>
      <c r="E1654" s="25" t="s">
        <v>15</v>
      </c>
      <c r="F1654" s="25">
        <v>2022</v>
      </c>
      <c r="G1654" s="25">
        <v>1</v>
      </c>
      <c r="H1654" s="25">
        <v>37128</v>
      </c>
      <c r="I1654" s="26">
        <v>237419</v>
      </c>
      <c r="J1654" s="26">
        <f>SUMIFS(H:H, D:D, ExternalData!$D1654, E:E, ExternalData!$E1654, F:F, ExternalData!$F1654, G:G, "&lt;="&amp;ExternalData!$G1654)</f>
        <v>37128</v>
      </c>
      <c r="K1654" s="27">
        <f>SUMIFS(I:I, D:D, ExternalData!$D1654, E:E, ExternalData!$E1654, F:F, ExternalData!$F1654, G:G, "&lt;="&amp;ExternalData!$G1654)</f>
        <v>237419</v>
      </c>
      <c r="L1654" s="26">
        <f>ExternalData!$J1654 + SUMIFS(H:H, D:D, ExternalData!$D1654, E:E, ExternalData!$E1654, F:F, ExternalData!$F1654-1, G:G, "&gt;"&amp;ExternalData!$G1654)</f>
        <v>505526</v>
      </c>
      <c r="M1654" s="28">
        <f>ExternalData!$K1654 + SUMIFS(I:I, D:D, ExternalData!$D1654, E:E, ExternalData!$E1654, F:F, ExternalData!$F1654-1, G:G, "&gt;"&amp;ExternalData!$G1654)</f>
        <v>3171203</v>
      </c>
    </row>
    <row r="1655" spans="1:13" x14ac:dyDescent="0.25">
      <c r="A1655" s="29" t="s">
        <v>9</v>
      </c>
      <c r="B1655" s="30" t="s">
        <v>24</v>
      </c>
      <c r="C1655" s="30" t="s">
        <v>29</v>
      </c>
      <c r="D1655" s="30" t="s">
        <v>30</v>
      </c>
      <c r="E1655" s="30" t="s">
        <v>15</v>
      </c>
      <c r="F1655" s="30">
        <v>2022</v>
      </c>
      <c r="G1655" s="30">
        <v>2</v>
      </c>
      <c r="H1655" s="30">
        <v>36288</v>
      </c>
      <c r="I1655" s="31">
        <v>237993</v>
      </c>
      <c r="J1655" s="31">
        <f>SUMIFS(H:H, D:D, ExternalData!$D1655, E:E, ExternalData!$E1655, F:F, ExternalData!$F1655, G:G, "&lt;="&amp;ExternalData!$G1655)</f>
        <v>73416</v>
      </c>
      <c r="K1655" s="32">
        <f>SUMIFS(I:I, D:D, ExternalData!$D1655, E:E, ExternalData!$E1655, F:F, ExternalData!$F1655, G:G, "&lt;="&amp;ExternalData!$G1655)</f>
        <v>475412</v>
      </c>
      <c r="L1655" s="31">
        <f>ExternalData!$J1655 + SUMIFS(H:H, D:D, ExternalData!$D1655, E:E, ExternalData!$E1655, F:F, ExternalData!$F1655-1, G:G, "&gt;"&amp;ExternalData!$G1655)</f>
        <v>500584</v>
      </c>
      <c r="M1655" s="33">
        <f>ExternalData!$K1655 + SUMIFS(I:I, D:D, ExternalData!$D1655, E:E, ExternalData!$E1655, F:F, ExternalData!$F1655-1, G:G, "&gt;"&amp;ExternalData!$G1655)</f>
        <v>3144407</v>
      </c>
    </row>
    <row r="1656" spans="1:13" x14ac:dyDescent="0.25">
      <c r="A1656" s="24" t="s">
        <v>9</v>
      </c>
      <c r="B1656" s="25" t="s">
        <v>24</v>
      </c>
      <c r="C1656" s="25" t="s">
        <v>29</v>
      </c>
      <c r="D1656" s="25" t="s">
        <v>30</v>
      </c>
      <c r="E1656" s="25" t="s">
        <v>15</v>
      </c>
      <c r="F1656" s="25">
        <v>2022</v>
      </c>
      <c r="G1656" s="25">
        <v>3</v>
      </c>
      <c r="H1656" s="25">
        <v>41104</v>
      </c>
      <c r="I1656" s="26">
        <v>270851</v>
      </c>
      <c r="J1656" s="26">
        <f>SUMIFS(H:H, D:D, ExternalData!$D1656, E:E, ExternalData!$E1656, F:F, ExternalData!$F1656, G:G, "&lt;="&amp;ExternalData!$G1656)</f>
        <v>114520</v>
      </c>
      <c r="K1656" s="27">
        <f>SUMIFS(I:I, D:D, ExternalData!$D1656, E:E, ExternalData!$E1656, F:F, ExternalData!$F1656, G:G, "&lt;="&amp;ExternalData!$G1656)</f>
        <v>746263</v>
      </c>
      <c r="L1656" s="26">
        <f>ExternalData!$J1656 + SUMIFS(H:H, D:D, ExternalData!$D1656, E:E, ExternalData!$E1656, F:F, ExternalData!$F1656-1, G:G, "&gt;"&amp;ExternalData!$G1656)</f>
        <v>495754</v>
      </c>
      <c r="M1656" s="28">
        <f>ExternalData!$K1656 + SUMIFS(I:I, D:D, ExternalData!$D1656, E:E, ExternalData!$E1656, F:F, ExternalData!$F1656-1, G:G, "&gt;"&amp;ExternalData!$G1656)</f>
        <v>3121720</v>
      </c>
    </row>
    <row r="1657" spans="1:13" x14ac:dyDescent="0.25">
      <c r="A1657" s="29" t="s">
        <v>9</v>
      </c>
      <c r="B1657" s="30" t="s">
        <v>24</v>
      </c>
      <c r="C1657" s="30" t="s">
        <v>29</v>
      </c>
      <c r="D1657" s="30" t="s">
        <v>30</v>
      </c>
      <c r="E1657" s="30" t="s">
        <v>15</v>
      </c>
      <c r="F1657" s="30">
        <v>2022</v>
      </c>
      <c r="G1657" s="30">
        <v>4</v>
      </c>
      <c r="H1657" s="30">
        <v>35413</v>
      </c>
      <c r="I1657" s="31">
        <v>233954</v>
      </c>
      <c r="J1657" s="31">
        <f>SUMIFS(H:H, D:D, ExternalData!$D1657, E:E, ExternalData!$E1657, F:F, ExternalData!$F1657, G:G, "&lt;="&amp;ExternalData!$G1657)</f>
        <v>149933</v>
      </c>
      <c r="K1657" s="32">
        <f>SUMIFS(I:I, D:D, ExternalData!$D1657, E:E, ExternalData!$E1657, F:F, ExternalData!$F1657, G:G, "&lt;="&amp;ExternalData!$G1657)</f>
        <v>980217</v>
      </c>
      <c r="L1657" s="31">
        <f>ExternalData!$J1657 + SUMIFS(H:H, D:D, ExternalData!$D1657, E:E, ExternalData!$E1657, F:F, ExternalData!$F1657-1, G:G, "&gt;"&amp;ExternalData!$G1657)</f>
        <v>490770</v>
      </c>
      <c r="M1657" s="33">
        <f>ExternalData!$K1657 + SUMIFS(I:I, D:D, ExternalData!$D1657, E:E, ExternalData!$E1657, F:F, ExternalData!$F1657-1, G:G, "&gt;"&amp;ExternalData!$G1657)</f>
        <v>3103184</v>
      </c>
    </row>
    <row r="1658" spans="1:13" x14ac:dyDescent="0.25">
      <c r="A1658" s="24" t="s">
        <v>9</v>
      </c>
      <c r="B1658" s="25" t="s">
        <v>24</v>
      </c>
      <c r="C1658" s="25" t="s">
        <v>29</v>
      </c>
      <c r="D1658" s="25" t="s">
        <v>30</v>
      </c>
      <c r="E1658" s="25" t="s">
        <v>15</v>
      </c>
      <c r="F1658" s="25">
        <v>2022</v>
      </c>
      <c r="G1658" s="25">
        <v>5</v>
      </c>
      <c r="H1658" s="25">
        <v>38703</v>
      </c>
      <c r="I1658" s="26">
        <v>255619</v>
      </c>
      <c r="J1658" s="26">
        <f>SUMIFS(H:H, D:D, ExternalData!$D1658, E:E, ExternalData!$E1658, F:F, ExternalData!$F1658, G:G, "&lt;="&amp;ExternalData!$G1658)</f>
        <v>188636</v>
      </c>
      <c r="K1658" s="27">
        <f>SUMIFS(I:I, D:D, ExternalData!$D1658, E:E, ExternalData!$E1658, F:F, ExternalData!$F1658, G:G, "&lt;="&amp;ExternalData!$G1658)</f>
        <v>1235836</v>
      </c>
      <c r="L1658" s="26">
        <f>ExternalData!$J1658 + SUMIFS(H:H, D:D, ExternalData!$D1658, E:E, ExternalData!$E1658, F:F, ExternalData!$F1658-1, G:G, "&gt;"&amp;ExternalData!$G1658)</f>
        <v>484393</v>
      </c>
      <c r="M1658" s="28">
        <f>ExternalData!$K1658 + SUMIFS(I:I, D:D, ExternalData!$D1658, E:E, ExternalData!$E1658, F:F, ExternalData!$F1658-1, G:G, "&gt;"&amp;ExternalData!$G1658)</f>
        <v>3087749</v>
      </c>
    </row>
    <row r="1659" spans="1:13" x14ac:dyDescent="0.25">
      <c r="A1659" s="29" t="s">
        <v>9</v>
      </c>
      <c r="B1659" s="30" t="s">
        <v>24</v>
      </c>
      <c r="C1659" s="30" t="s">
        <v>29</v>
      </c>
      <c r="D1659" s="30" t="s">
        <v>30</v>
      </c>
      <c r="E1659" s="30" t="s">
        <v>15</v>
      </c>
      <c r="F1659" s="30">
        <v>2022</v>
      </c>
      <c r="G1659" s="30">
        <v>6</v>
      </c>
      <c r="H1659" s="30">
        <v>38990</v>
      </c>
      <c r="I1659" s="31">
        <v>256928</v>
      </c>
      <c r="J1659" s="31">
        <f>SUMIFS(H:H, D:D, ExternalData!$D1659, E:E, ExternalData!$E1659, F:F, ExternalData!$F1659, G:G, "&lt;="&amp;ExternalData!$G1659)</f>
        <v>227626</v>
      </c>
      <c r="K1659" s="32">
        <f>SUMIFS(I:I, D:D, ExternalData!$D1659, E:E, ExternalData!$E1659, F:F, ExternalData!$F1659, G:G, "&lt;="&amp;ExternalData!$G1659)</f>
        <v>1492764</v>
      </c>
      <c r="L1659" s="31">
        <f>ExternalData!$J1659 + SUMIFS(H:H, D:D, ExternalData!$D1659, E:E, ExternalData!$E1659, F:F, ExternalData!$F1659-1, G:G, "&gt;"&amp;ExternalData!$G1659)</f>
        <v>478548</v>
      </c>
      <c r="M1659" s="33">
        <f>ExternalData!$K1659 + SUMIFS(I:I, D:D, ExternalData!$D1659, E:E, ExternalData!$E1659, F:F, ExternalData!$F1659-1, G:G, "&gt;"&amp;ExternalData!$G1659)</f>
        <v>3063858</v>
      </c>
    </row>
    <row r="1660" spans="1:13" x14ac:dyDescent="0.25">
      <c r="A1660" s="24" t="s">
        <v>9</v>
      </c>
      <c r="B1660" s="25" t="s">
        <v>24</v>
      </c>
      <c r="C1660" s="25" t="s">
        <v>29</v>
      </c>
      <c r="D1660" s="25" t="s">
        <v>30</v>
      </c>
      <c r="E1660" s="25" t="s">
        <v>15</v>
      </c>
      <c r="F1660" s="25">
        <v>2022</v>
      </c>
      <c r="G1660" s="25">
        <v>7</v>
      </c>
      <c r="H1660" s="25">
        <v>39375</v>
      </c>
      <c r="I1660" s="26">
        <v>259378</v>
      </c>
      <c r="J1660" s="26">
        <f>SUMIFS(H:H, D:D, ExternalData!$D1660, E:E, ExternalData!$E1660, F:F, ExternalData!$F1660, G:G, "&lt;="&amp;ExternalData!$G1660)</f>
        <v>267001</v>
      </c>
      <c r="K1660" s="27">
        <f>SUMIFS(I:I, D:D, ExternalData!$D1660, E:E, ExternalData!$E1660, F:F, ExternalData!$F1660, G:G, "&lt;="&amp;ExternalData!$G1660)</f>
        <v>1752142</v>
      </c>
      <c r="L1660" s="26">
        <f>ExternalData!$J1660 + SUMIFS(H:H, D:D, ExternalData!$D1660, E:E, ExternalData!$E1660, F:F, ExternalData!$F1660-1, G:G, "&gt;"&amp;ExternalData!$G1660)</f>
        <v>473557</v>
      </c>
      <c r="M1660" s="28">
        <f>ExternalData!$K1660 + SUMIFS(I:I, D:D, ExternalData!$D1660, E:E, ExternalData!$E1660, F:F, ExternalData!$F1660-1, G:G, "&gt;"&amp;ExternalData!$G1660)</f>
        <v>3046512</v>
      </c>
    </row>
    <row r="1661" spans="1:13" x14ac:dyDescent="0.25">
      <c r="A1661" s="29" t="s">
        <v>9</v>
      </c>
      <c r="B1661" s="30" t="s">
        <v>24</v>
      </c>
      <c r="C1661" s="30" t="s">
        <v>29</v>
      </c>
      <c r="D1661" s="30" t="s">
        <v>30</v>
      </c>
      <c r="E1661" s="30" t="s">
        <v>15</v>
      </c>
      <c r="F1661" s="30">
        <v>2022</v>
      </c>
      <c r="G1661" s="30">
        <v>8</v>
      </c>
      <c r="H1661" s="30">
        <v>30793</v>
      </c>
      <c r="I1661" s="31">
        <v>203833</v>
      </c>
      <c r="J1661" s="31">
        <f>SUMIFS(H:H, D:D, ExternalData!$D1661, E:E, ExternalData!$E1661, F:F, ExternalData!$F1661, G:G, "&lt;="&amp;ExternalData!$G1661)</f>
        <v>297794</v>
      </c>
      <c r="K1661" s="32">
        <f>SUMIFS(I:I, D:D, ExternalData!$D1661, E:E, ExternalData!$E1661, F:F, ExternalData!$F1661, G:G, "&lt;="&amp;ExternalData!$G1661)</f>
        <v>1955975</v>
      </c>
      <c r="L1661" s="31">
        <f>ExternalData!$J1661 + SUMIFS(H:H, D:D, ExternalData!$D1661, E:E, ExternalData!$E1661, F:F, ExternalData!$F1661-1, G:G, "&gt;"&amp;ExternalData!$G1661)</f>
        <v>471282</v>
      </c>
      <c r="M1661" s="33">
        <f>ExternalData!$K1661 + SUMIFS(I:I, D:D, ExternalData!$D1661, E:E, ExternalData!$E1661, F:F, ExternalData!$F1661-1, G:G, "&gt;"&amp;ExternalData!$G1661)</f>
        <v>3043579</v>
      </c>
    </row>
    <row r="1662" spans="1:13" x14ac:dyDescent="0.25">
      <c r="A1662" s="24" t="s">
        <v>9</v>
      </c>
      <c r="B1662" s="25" t="s">
        <v>24</v>
      </c>
      <c r="C1662" s="25" t="s">
        <v>29</v>
      </c>
      <c r="D1662" s="25" t="s">
        <v>30</v>
      </c>
      <c r="E1662" s="25" t="s">
        <v>15</v>
      </c>
      <c r="F1662" s="25">
        <v>2022</v>
      </c>
      <c r="G1662" s="25">
        <v>9</v>
      </c>
      <c r="H1662" s="25">
        <v>36407</v>
      </c>
      <c r="I1662" s="26">
        <v>243670</v>
      </c>
      <c r="J1662" s="26">
        <f>SUMIFS(H:H, D:D, ExternalData!$D1662, E:E, ExternalData!$E1662, F:F, ExternalData!$F1662, G:G, "&lt;="&amp;ExternalData!$G1662)</f>
        <v>334201</v>
      </c>
      <c r="K1662" s="27">
        <f>SUMIFS(I:I, D:D, ExternalData!$D1662, E:E, ExternalData!$E1662, F:F, ExternalData!$F1662, G:G, "&lt;="&amp;ExternalData!$G1662)</f>
        <v>2199645</v>
      </c>
      <c r="L1662" s="26">
        <f>ExternalData!$J1662 + SUMIFS(H:H, D:D, ExternalData!$D1662, E:E, ExternalData!$E1662, F:F, ExternalData!$F1662-1, G:G, "&gt;"&amp;ExternalData!$G1662)</f>
        <v>467369</v>
      </c>
      <c r="M1662" s="28">
        <f>ExternalData!$K1662 + SUMIFS(I:I, D:D, ExternalData!$D1662, E:E, ExternalData!$E1662, F:F, ExternalData!$F1662-1, G:G, "&gt;"&amp;ExternalData!$G1662)</f>
        <v>3033737</v>
      </c>
    </row>
    <row r="1663" spans="1:13" x14ac:dyDescent="0.25">
      <c r="A1663" s="29" t="s">
        <v>9</v>
      </c>
      <c r="B1663" s="30" t="s">
        <v>24</v>
      </c>
      <c r="C1663" s="30" t="s">
        <v>29</v>
      </c>
      <c r="D1663" s="30" t="s">
        <v>30</v>
      </c>
      <c r="E1663" s="30" t="s">
        <v>15</v>
      </c>
      <c r="F1663" s="30">
        <v>2022</v>
      </c>
      <c r="G1663" s="30">
        <v>10</v>
      </c>
      <c r="H1663" s="30">
        <v>41720</v>
      </c>
      <c r="I1663" s="31">
        <v>277662</v>
      </c>
      <c r="J1663" s="31">
        <f>SUMIFS(H:H, D:D, ExternalData!$D1663, E:E, ExternalData!$E1663, F:F, ExternalData!$F1663, G:G, "&lt;="&amp;ExternalData!$G1663)</f>
        <v>375921</v>
      </c>
      <c r="K1663" s="32">
        <f>SUMIFS(I:I, D:D, ExternalData!$D1663, E:E, ExternalData!$E1663, F:F, ExternalData!$F1663, G:G, "&lt;="&amp;ExternalData!$G1663)</f>
        <v>2477307</v>
      </c>
      <c r="L1663" s="31">
        <f>ExternalData!$J1663 + SUMIFS(H:H, D:D, ExternalData!$D1663, E:E, ExternalData!$E1663, F:F, ExternalData!$F1663-1, G:G, "&gt;"&amp;ExternalData!$G1663)</f>
        <v>462693</v>
      </c>
      <c r="M1663" s="33">
        <f>ExternalData!$K1663 + SUMIFS(I:I, D:D, ExternalData!$D1663, E:E, ExternalData!$E1663, F:F, ExternalData!$F1663-1, G:G, "&gt;"&amp;ExternalData!$G1663)</f>
        <v>3022663</v>
      </c>
    </row>
    <row r="1664" spans="1:13" x14ac:dyDescent="0.25">
      <c r="A1664" s="24" t="s">
        <v>9</v>
      </c>
      <c r="B1664" s="25" t="s">
        <v>24</v>
      </c>
      <c r="C1664" s="25" t="s">
        <v>29</v>
      </c>
      <c r="D1664" s="25" t="s">
        <v>30</v>
      </c>
      <c r="E1664" s="25" t="s">
        <v>15</v>
      </c>
      <c r="F1664" s="25">
        <v>2022</v>
      </c>
      <c r="G1664" s="25">
        <v>11</v>
      </c>
      <c r="H1664" s="25">
        <v>39529</v>
      </c>
      <c r="I1664" s="26">
        <v>269402</v>
      </c>
      <c r="J1664" s="26">
        <f>SUMIFS(H:H, D:D, ExternalData!$D1664, E:E, ExternalData!$E1664, F:F, ExternalData!$F1664, G:G, "&lt;="&amp;ExternalData!$G1664)</f>
        <v>415450</v>
      </c>
      <c r="K1664" s="27">
        <f>SUMIFS(I:I, D:D, ExternalData!$D1664, E:E, ExternalData!$E1664, F:F, ExternalData!$F1664, G:G, "&lt;="&amp;ExternalData!$G1664)</f>
        <v>2746709</v>
      </c>
      <c r="L1664" s="26">
        <f>ExternalData!$J1664 + SUMIFS(H:H, D:D, ExternalData!$D1664, E:E, ExternalData!$E1664, F:F, ExternalData!$F1664-1, G:G, "&gt;"&amp;ExternalData!$G1664)</f>
        <v>457821</v>
      </c>
      <c r="M1664" s="28">
        <f>ExternalData!$K1664 + SUMIFS(I:I, D:D, ExternalData!$D1664, E:E, ExternalData!$E1664, F:F, ExternalData!$F1664-1, G:G, "&gt;"&amp;ExternalData!$G1664)</f>
        <v>3015299</v>
      </c>
    </row>
    <row r="1665" spans="1:13" x14ac:dyDescent="0.25">
      <c r="A1665" s="29" t="s">
        <v>9</v>
      </c>
      <c r="B1665" s="30" t="s">
        <v>24</v>
      </c>
      <c r="C1665" s="30" t="s">
        <v>29</v>
      </c>
      <c r="D1665" s="30" t="s">
        <v>30</v>
      </c>
      <c r="E1665" s="30" t="s">
        <v>15</v>
      </c>
      <c r="F1665" s="30">
        <v>2022</v>
      </c>
      <c r="G1665" s="30">
        <v>12</v>
      </c>
      <c r="H1665" s="30">
        <v>44310</v>
      </c>
      <c r="I1665" s="31">
        <v>299789</v>
      </c>
      <c r="J1665" s="31">
        <f>SUMIFS(H:H, D:D, ExternalData!$D1665, E:E, ExternalData!$E1665, F:F, ExternalData!$F1665, G:G, "&lt;="&amp;ExternalData!$G1665)</f>
        <v>459760</v>
      </c>
      <c r="K1665" s="32">
        <f>SUMIFS(I:I, D:D, ExternalData!$D1665, E:E, ExternalData!$E1665, F:F, ExternalData!$F1665, G:G, "&lt;="&amp;ExternalData!$G1665)</f>
        <v>3046498</v>
      </c>
      <c r="L1665" s="31">
        <f>ExternalData!$J1665 + SUMIFS(H:H, D:D, ExternalData!$D1665, E:E, ExternalData!$E1665, F:F, ExternalData!$F1665-1, G:G, "&gt;"&amp;ExternalData!$G1665)</f>
        <v>459760</v>
      </c>
      <c r="M1665" s="33">
        <f>ExternalData!$K1665 + SUMIFS(I:I, D:D, ExternalData!$D1665, E:E, ExternalData!$E1665, F:F, ExternalData!$F1665-1, G:G, "&gt;"&amp;ExternalData!$G1665)</f>
        <v>3046498</v>
      </c>
    </row>
    <row r="1666" spans="1:13" x14ac:dyDescent="0.25">
      <c r="A1666" s="24" t="s">
        <v>9</v>
      </c>
      <c r="B1666" s="25" t="s">
        <v>24</v>
      </c>
      <c r="C1666" s="25" t="s">
        <v>29</v>
      </c>
      <c r="D1666" s="25" t="s">
        <v>30</v>
      </c>
      <c r="E1666" s="25" t="s">
        <v>15</v>
      </c>
      <c r="F1666" s="25">
        <v>2023</v>
      </c>
      <c r="G1666" s="25">
        <v>1</v>
      </c>
      <c r="H1666" s="25">
        <v>44065</v>
      </c>
      <c r="I1666" s="26">
        <v>295316</v>
      </c>
      <c r="J1666" s="26">
        <f>SUMIFS(H:H, D:D, ExternalData!$D1666, E:E, ExternalData!$E1666, F:F, ExternalData!$F1666, G:G, "&lt;="&amp;ExternalData!$G1666)</f>
        <v>44065</v>
      </c>
      <c r="K1666" s="27">
        <f>SUMIFS(I:I, D:D, ExternalData!$D1666, E:E, ExternalData!$E1666, F:F, ExternalData!$F1666, G:G, "&lt;="&amp;ExternalData!$G1666)</f>
        <v>295316</v>
      </c>
      <c r="L1666" s="26">
        <f>ExternalData!$J1666 + SUMIFS(H:H, D:D, ExternalData!$D1666, E:E, ExternalData!$E1666, F:F, ExternalData!$F1666-1, G:G, "&gt;"&amp;ExternalData!$G1666)</f>
        <v>466697</v>
      </c>
      <c r="M1666" s="28">
        <f>ExternalData!$K1666 + SUMIFS(I:I, D:D, ExternalData!$D1666, E:E, ExternalData!$E1666, F:F, ExternalData!$F1666-1, G:G, "&gt;"&amp;ExternalData!$G1666)</f>
        <v>3104395</v>
      </c>
    </row>
    <row r="1667" spans="1:13" x14ac:dyDescent="0.25">
      <c r="A1667" s="29" t="s">
        <v>9</v>
      </c>
      <c r="B1667" s="30" t="s">
        <v>24</v>
      </c>
      <c r="C1667" s="30" t="s">
        <v>29</v>
      </c>
      <c r="D1667" s="30" t="s">
        <v>30</v>
      </c>
      <c r="E1667" s="30" t="s">
        <v>15</v>
      </c>
      <c r="F1667" s="30">
        <v>2023</v>
      </c>
      <c r="G1667" s="30">
        <v>2</v>
      </c>
      <c r="H1667" s="30">
        <v>40467</v>
      </c>
      <c r="I1667" s="31">
        <v>266658</v>
      </c>
      <c r="J1667" s="31">
        <f>SUMIFS(H:H, D:D, ExternalData!$D1667, E:E, ExternalData!$E1667, F:F, ExternalData!$F1667, G:G, "&lt;="&amp;ExternalData!$G1667)</f>
        <v>84532</v>
      </c>
      <c r="K1667" s="32">
        <f>SUMIFS(I:I, D:D, ExternalData!$D1667, E:E, ExternalData!$E1667, F:F, ExternalData!$F1667, G:G, "&lt;="&amp;ExternalData!$G1667)</f>
        <v>561974</v>
      </c>
      <c r="L1667" s="31">
        <f>ExternalData!$J1667 + SUMIFS(H:H, D:D, ExternalData!$D1667, E:E, ExternalData!$E1667, F:F, ExternalData!$F1667-1, G:G, "&gt;"&amp;ExternalData!$G1667)</f>
        <v>470876</v>
      </c>
      <c r="M1667" s="33">
        <f>ExternalData!$K1667 + SUMIFS(I:I, D:D, ExternalData!$D1667, E:E, ExternalData!$E1667, F:F, ExternalData!$F1667-1, G:G, "&gt;"&amp;ExternalData!$G1667)</f>
        <v>3133060</v>
      </c>
    </row>
    <row r="1668" spans="1:13" x14ac:dyDescent="0.25">
      <c r="A1668" s="24" t="s">
        <v>9</v>
      </c>
      <c r="B1668" s="25" t="s">
        <v>24</v>
      </c>
      <c r="C1668" s="25" t="s">
        <v>29</v>
      </c>
      <c r="D1668" s="25" t="s">
        <v>30</v>
      </c>
      <c r="E1668" s="25" t="s">
        <v>15</v>
      </c>
      <c r="F1668" s="25">
        <v>2023</v>
      </c>
      <c r="G1668" s="25">
        <v>3</v>
      </c>
      <c r="H1668" s="25">
        <v>44674</v>
      </c>
      <c r="I1668" s="26">
        <v>310128</v>
      </c>
      <c r="J1668" s="26">
        <f>SUMIFS(H:H, D:D, ExternalData!$D1668, E:E, ExternalData!$E1668, F:F, ExternalData!$F1668, G:G, "&lt;="&amp;ExternalData!$G1668)</f>
        <v>129206</v>
      </c>
      <c r="K1668" s="27">
        <f>SUMIFS(I:I, D:D, ExternalData!$D1668, E:E, ExternalData!$E1668, F:F, ExternalData!$F1668, G:G, "&lt;="&amp;ExternalData!$G1668)</f>
        <v>872102</v>
      </c>
      <c r="L1668" s="26">
        <f>ExternalData!$J1668 + SUMIFS(H:H, D:D, ExternalData!$D1668, E:E, ExternalData!$E1668, F:F, ExternalData!$F1668-1, G:G, "&gt;"&amp;ExternalData!$G1668)</f>
        <v>474446</v>
      </c>
      <c r="M1668" s="28">
        <f>ExternalData!$K1668 + SUMIFS(I:I, D:D, ExternalData!$D1668, E:E, ExternalData!$E1668, F:F, ExternalData!$F1668-1, G:G, "&gt;"&amp;ExternalData!$G1668)</f>
        <v>3172337</v>
      </c>
    </row>
    <row r="1669" spans="1:13" x14ac:dyDescent="0.25">
      <c r="A1669" s="29" t="s">
        <v>9</v>
      </c>
      <c r="B1669" s="30" t="s">
        <v>24</v>
      </c>
      <c r="C1669" s="30" t="s">
        <v>31</v>
      </c>
      <c r="D1669" s="30" t="s">
        <v>32</v>
      </c>
      <c r="E1669" s="30" t="s">
        <v>13</v>
      </c>
      <c r="F1669" s="30">
        <v>2018</v>
      </c>
      <c r="G1669" s="30">
        <v>8</v>
      </c>
      <c r="H1669" s="30">
        <v>77</v>
      </c>
      <c r="I1669" s="31">
        <v>441</v>
      </c>
      <c r="J1669" s="31">
        <f>SUMIFS(H:H, D:D, ExternalData!$D1669, E:E, ExternalData!$E1669, F:F, ExternalData!$F1669, G:G, "&lt;="&amp;ExternalData!$G1669)</f>
        <v>77</v>
      </c>
      <c r="K1669" s="32">
        <f>SUMIFS(I:I, D:D, ExternalData!$D1669, E:E, ExternalData!$E1669, F:F, ExternalData!$F1669, G:G, "&lt;="&amp;ExternalData!$G1669)</f>
        <v>441</v>
      </c>
      <c r="L1669" s="31">
        <f>ExternalData!$J1669 + SUMIFS(H:H, D:D, ExternalData!$D1669, E:E, ExternalData!$E1669, F:F, ExternalData!$F1669-1, G:G, "&gt;"&amp;ExternalData!$G1669)</f>
        <v>77</v>
      </c>
      <c r="M1669" s="33">
        <f>ExternalData!$K1669 + SUMIFS(I:I, D:D, ExternalData!$D1669, E:E, ExternalData!$E1669, F:F, ExternalData!$F1669-1, G:G, "&gt;"&amp;ExternalData!$G1669)</f>
        <v>441</v>
      </c>
    </row>
    <row r="1670" spans="1:13" x14ac:dyDescent="0.25">
      <c r="A1670" s="24" t="s">
        <v>9</v>
      </c>
      <c r="B1670" s="25" t="s">
        <v>24</v>
      </c>
      <c r="C1670" s="25" t="s">
        <v>31</v>
      </c>
      <c r="D1670" s="25" t="s">
        <v>32</v>
      </c>
      <c r="E1670" s="25" t="s">
        <v>13</v>
      </c>
      <c r="F1670" s="25">
        <v>2018</v>
      </c>
      <c r="G1670" s="25">
        <v>9</v>
      </c>
      <c r="H1670" s="25">
        <v>1176</v>
      </c>
      <c r="I1670" s="26">
        <v>7308</v>
      </c>
      <c r="J1670" s="26">
        <f>SUMIFS(H:H, D:D, ExternalData!$D1670, E:E, ExternalData!$E1670, F:F, ExternalData!$F1670, G:G, "&lt;="&amp;ExternalData!$G1670)</f>
        <v>1253</v>
      </c>
      <c r="K1670" s="27">
        <f>SUMIFS(I:I, D:D, ExternalData!$D1670, E:E, ExternalData!$E1670, F:F, ExternalData!$F1670, G:G, "&lt;="&amp;ExternalData!$G1670)</f>
        <v>7749</v>
      </c>
      <c r="L1670" s="26">
        <f>ExternalData!$J1670 + SUMIFS(H:H, D:D, ExternalData!$D1670, E:E, ExternalData!$E1670, F:F, ExternalData!$F1670-1, G:G, "&gt;"&amp;ExternalData!$G1670)</f>
        <v>1253</v>
      </c>
      <c r="M1670" s="28">
        <f>ExternalData!$K1670 + SUMIFS(I:I, D:D, ExternalData!$D1670, E:E, ExternalData!$E1670, F:F, ExternalData!$F1670-1, G:G, "&gt;"&amp;ExternalData!$G1670)</f>
        <v>7749</v>
      </c>
    </row>
    <row r="1671" spans="1:13" x14ac:dyDescent="0.25">
      <c r="A1671" s="29" t="s">
        <v>9</v>
      </c>
      <c r="B1671" s="30" t="s">
        <v>24</v>
      </c>
      <c r="C1671" s="30" t="s">
        <v>31</v>
      </c>
      <c r="D1671" s="30" t="s">
        <v>32</v>
      </c>
      <c r="E1671" s="30" t="s">
        <v>13</v>
      </c>
      <c r="F1671" s="30">
        <v>2018</v>
      </c>
      <c r="G1671" s="30">
        <v>10</v>
      </c>
      <c r="H1671" s="30">
        <v>1526</v>
      </c>
      <c r="I1671" s="31">
        <v>9436</v>
      </c>
      <c r="J1671" s="31">
        <f>SUMIFS(H:H, D:D, ExternalData!$D1671, E:E, ExternalData!$E1671, F:F, ExternalData!$F1671, G:G, "&lt;="&amp;ExternalData!$G1671)</f>
        <v>2779</v>
      </c>
      <c r="K1671" s="32">
        <f>SUMIFS(I:I, D:D, ExternalData!$D1671, E:E, ExternalData!$E1671, F:F, ExternalData!$F1671, G:G, "&lt;="&amp;ExternalData!$G1671)</f>
        <v>17185</v>
      </c>
      <c r="L1671" s="31">
        <f>ExternalData!$J1671 + SUMIFS(H:H, D:D, ExternalData!$D1671, E:E, ExternalData!$E1671, F:F, ExternalData!$F1671-1, G:G, "&gt;"&amp;ExternalData!$G1671)</f>
        <v>2779</v>
      </c>
      <c r="M1671" s="33">
        <f>ExternalData!$K1671 + SUMIFS(I:I, D:D, ExternalData!$D1671, E:E, ExternalData!$E1671, F:F, ExternalData!$F1671-1, G:G, "&gt;"&amp;ExternalData!$G1671)</f>
        <v>17185</v>
      </c>
    </row>
    <row r="1672" spans="1:13" x14ac:dyDescent="0.25">
      <c r="A1672" s="24" t="s">
        <v>9</v>
      </c>
      <c r="B1672" s="25" t="s">
        <v>24</v>
      </c>
      <c r="C1672" s="25" t="s">
        <v>31</v>
      </c>
      <c r="D1672" s="25" t="s">
        <v>32</v>
      </c>
      <c r="E1672" s="25" t="s">
        <v>13</v>
      </c>
      <c r="F1672" s="25">
        <v>2018</v>
      </c>
      <c r="G1672" s="25">
        <v>11</v>
      </c>
      <c r="H1672" s="25">
        <v>980</v>
      </c>
      <c r="I1672" s="26">
        <v>6027</v>
      </c>
      <c r="J1672" s="26">
        <f>SUMIFS(H:H, D:D, ExternalData!$D1672, E:E, ExternalData!$E1672, F:F, ExternalData!$F1672, G:G, "&lt;="&amp;ExternalData!$G1672)</f>
        <v>3759</v>
      </c>
      <c r="K1672" s="27">
        <f>SUMIFS(I:I, D:D, ExternalData!$D1672, E:E, ExternalData!$E1672, F:F, ExternalData!$F1672, G:G, "&lt;="&amp;ExternalData!$G1672)</f>
        <v>23212</v>
      </c>
      <c r="L1672" s="26">
        <f>ExternalData!$J1672 + SUMIFS(H:H, D:D, ExternalData!$D1672, E:E, ExternalData!$E1672, F:F, ExternalData!$F1672-1, G:G, "&gt;"&amp;ExternalData!$G1672)</f>
        <v>3759</v>
      </c>
      <c r="M1672" s="28">
        <f>ExternalData!$K1672 + SUMIFS(I:I, D:D, ExternalData!$D1672, E:E, ExternalData!$E1672, F:F, ExternalData!$F1672-1, G:G, "&gt;"&amp;ExternalData!$G1672)</f>
        <v>23212</v>
      </c>
    </row>
    <row r="1673" spans="1:13" x14ac:dyDescent="0.25">
      <c r="A1673" s="29" t="s">
        <v>9</v>
      </c>
      <c r="B1673" s="30" t="s">
        <v>24</v>
      </c>
      <c r="C1673" s="30" t="s">
        <v>31</v>
      </c>
      <c r="D1673" s="30" t="s">
        <v>32</v>
      </c>
      <c r="E1673" s="30" t="s">
        <v>13</v>
      </c>
      <c r="F1673" s="30">
        <v>2018</v>
      </c>
      <c r="G1673" s="30">
        <v>12</v>
      </c>
      <c r="H1673" s="30">
        <v>1386</v>
      </c>
      <c r="I1673" s="31">
        <v>8575</v>
      </c>
      <c r="J1673" s="31">
        <f>SUMIFS(H:H, D:D, ExternalData!$D1673, E:E, ExternalData!$E1673, F:F, ExternalData!$F1673, G:G, "&lt;="&amp;ExternalData!$G1673)</f>
        <v>5145</v>
      </c>
      <c r="K1673" s="32">
        <f>SUMIFS(I:I, D:D, ExternalData!$D1673, E:E, ExternalData!$E1673, F:F, ExternalData!$F1673, G:G, "&lt;="&amp;ExternalData!$G1673)</f>
        <v>31787</v>
      </c>
      <c r="L1673" s="31">
        <f>ExternalData!$J1673 + SUMIFS(H:H, D:D, ExternalData!$D1673, E:E, ExternalData!$E1673, F:F, ExternalData!$F1673-1, G:G, "&gt;"&amp;ExternalData!$G1673)</f>
        <v>5145</v>
      </c>
      <c r="M1673" s="33">
        <f>ExternalData!$K1673 + SUMIFS(I:I, D:D, ExternalData!$D1673, E:E, ExternalData!$E1673, F:F, ExternalData!$F1673-1, G:G, "&gt;"&amp;ExternalData!$G1673)</f>
        <v>31787</v>
      </c>
    </row>
    <row r="1674" spans="1:13" x14ac:dyDescent="0.25">
      <c r="A1674" s="24" t="s">
        <v>9</v>
      </c>
      <c r="B1674" s="25" t="s">
        <v>24</v>
      </c>
      <c r="C1674" s="25" t="s">
        <v>31</v>
      </c>
      <c r="D1674" s="25" t="s">
        <v>32</v>
      </c>
      <c r="E1674" s="25" t="s">
        <v>13</v>
      </c>
      <c r="F1674" s="25">
        <v>2019</v>
      </c>
      <c r="G1674" s="25">
        <v>1</v>
      </c>
      <c r="H1674" s="25">
        <v>1631</v>
      </c>
      <c r="I1674" s="26">
        <v>10087</v>
      </c>
      <c r="J1674" s="26">
        <f>SUMIFS(H:H, D:D, ExternalData!$D1674, E:E, ExternalData!$E1674, F:F, ExternalData!$F1674, G:G, "&lt;="&amp;ExternalData!$G1674)</f>
        <v>1631</v>
      </c>
      <c r="K1674" s="27">
        <f>SUMIFS(I:I, D:D, ExternalData!$D1674, E:E, ExternalData!$E1674, F:F, ExternalData!$F1674, G:G, "&lt;="&amp;ExternalData!$G1674)</f>
        <v>10087</v>
      </c>
      <c r="L1674" s="26">
        <f>ExternalData!$J1674 + SUMIFS(H:H, D:D, ExternalData!$D1674, E:E, ExternalData!$E1674, F:F, ExternalData!$F1674-1, G:G, "&gt;"&amp;ExternalData!$G1674)</f>
        <v>6776</v>
      </c>
      <c r="M1674" s="28">
        <f>ExternalData!$K1674 + SUMIFS(I:I, D:D, ExternalData!$D1674, E:E, ExternalData!$E1674, F:F, ExternalData!$F1674-1, G:G, "&gt;"&amp;ExternalData!$G1674)</f>
        <v>41874</v>
      </c>
    </row>
    <row r="1675" spans="1:13" x14ac:dyDescent="0.25">
      <c r="A1675" s="29" t="s">
        <v>9</v>
      </c>
      <c r="B1675" s="30" t="s">
        <v>24</v>
      </c>
      <c r="C1675" s="30" t="s">
        <v>31</v>
      </c>
      <c r="D1675" s="30" t="s">
        <v>32</v>
      </c>
      <c r="E1675" s="30" t="s">
        <v>13</v>
      </c>
      <c r="F1675" s="30">
        <v>2019</v>
      </c>
      <c r="G1675" s="30">
        <v>2</v>
      </c>
      <c r="H1675" s="30">
        <v>1764</v>
      </c>
      <c r="I1675" s="31">
        <v>10885</v>
      </c>
      <c r="J1675" s="31">
        <f>SUMIFS(H:H, D:D, ExternalData!$D1675, E:E, ExternalData!$E1675, F:F, ExternalData!$F1675, G:G, "&lt;="&amp;ExternalData!$G1675)</f>
        <v>3395</v>
      </c>
      <c r="K1675" s="32">
        <f>SUMIFS(I:I, D:D, ExternalData!$D1675, E:E, ExternalData!$E1675, F:F, ExternalData!$F1675, G:G, "&lt;="&amp;ExternalData!$G1675)</f>
        <v>20972</v>
      </c>
      <c r="L1675" s="31">
        <f>ExternalData!$J1675 + SUMIFS(H:H, D:D, ExternalData!$D1675, E:E, ExternalData!$E1675, F:F, ExternalData!$F1675-1, G:G, "&gt;"&amp;ExternalData!$G1675)</f>
        <v>8540</v>
      </c>
      <c r="M1675" s="33">
        <f>ExternalData!$K1675 + SUMIFS(I:I, D:D, ExternalData!$D1675, E:E, ExternalData!$E1675, F:F, ExternalData!$F1675-1, G:G, "&gt;"&amp;ExternalData!$G1675)</f>
        <v>52759</v>
      </c>
    </row>
    <row r="1676" spans="1:13" x14ac:dyDescent="0.25">
      <c r="A1676" s="24" t="s">
        <v>9</v>
      </c>
      <c r="B1676" s="25" t="s">
        <v>24</v>
      </c>
      <c r="C1676" s="25" t="s">
        <v>31</v>
      </c>
      <c r="D1676" s="25" t="s">
        <v>32</v>
      </c>
      <c r="E1676" s="25" t="s">
        <v>13</v>
      </c>
      <c r="F1676" s="25">
        <v>2019</v>
      </c>
      <c r="G1676" s="25">
        <v>3</v>
      </c>
      <c r="H1676" s="25">
        <v>1043</v>
      </c>
      <c r="I1676" s="26">
        <v>6433</v>
      </c>
      <c r="J1676" s="26">
        <f>SUMIFS(H:H, D:D, ExternalData!$D1676, E:E, ExternalData!$E1676, F:F, ExternalData!$F1676, G:G, "&lt;="&amp;ExternalData!$G1676)</f>
        <v>4438</v>
      </c>
      <c r="K1676" s="27">
        <f>SUMIFS(I:I, D:D, ExternalData!$D1676, E:E, ExternalData!$E1676, F:F, ExternalData!$F1676, G:G, "&lt;="&amp;ExternalData!$G1676)</f>
        <v>27405</v>
      </c>
      <c r="L1676" s="26">
        <f>ExternalData!$J1676 + SUMIFS(H:H, D:D, ExternalData!$D1676, E:E, ExternalData!$E1676, F:F, ExternalData!$F1676-1, G:G, "&gt;"&amp;ExternalData!$G1676)</f>
        <v>9583</v>
      </c>
      <c r="M1676" s="28">
        <f>ExternalData!$K1676 + SUMIFS(I:I, D:D, ExternalData!$D1676, E:E, ExternalData!$E1676, F:F, ExternalData!$F1676-1, G:G, "&gt;"&amp;ExternalData!$G1676)</f>
        <v>59192</v>
      </c>
    </row>
    <row r="1677" spans="1:13" x14ac:dyDescent="0.25">
      <c r="A1677" s="29" t="s">
        <v>9</v>
      </c>
      <c r="B1677" s="30" t="s">
        <v>24</v>
      </c>
      <c r="C1677" s="30" t="s">
        <v>31</v>
      </c>
      <c r="D1677" s="30" t="s">
        <v>32</v>
      </c>
      <c r="E1677" s="30" t="s">
        <v>13</v>
      </c>
      <c r="F1677" s="30">
        <v>2019</v>
      </c>
      <c r="G1677" s="30">
        <v>4</v>
      </c>
      <c r="H1677" s="30">
        <v>2338</v>
      </c>
      <c r="I1677" s="31">
        <v>14469</v>
      </c>
      <c r="J1677" s="31">
        <f>SUMIFS(H:H, D:D, ExternalData!$D1677, E:E, ExternalData!$E1677, F:F, ExternalData!$F1677, G:G, "&lt;="&amp;ExternalData!$G1677)</f>
        <v>6776</v>
      </c>
      <c r="K1677" s="32">
        <f>SUMIFS(I:I, D:D, ExternalData!$D1677, E:E, ExternalData!$E1677, F:F, ExternalData!$F1677, G:G, "&lt;="&amp;ExternalData!$G1677)</f>
        <v>41874</v>
      </c>
      <c r="L1677" s="31">
        <f>ExternalData!$J1677 + SUMIFS(H:H, D:D, ExternalData!$D1677, E:E, ExternalData!$E1677, F:F, ExternalData!$F1677-1, G:G, "&gt;"&amp;ExternalData!$G1677)</f>
        <v>11921</v>
      </c>
      <c r="M1677" s="33">
        <f>ExternalData!$K1677 + SUMIFS(I:I, D:D, ExternalData!$D1677, E:E, ExternalData!$E1677, F:F, ExternalData!$F1677-1, G:G, "&gt;"&amp;ExternalData!$G1677)</f>
        <v>73661</v>
      </c>
    </row>
    <row r="1678" spans="1:13" x14ac:dyDescent="0.25">
      <c r="A1678" s="24" t="s">
        <v>9</v>
      </c>
      <c r="B1678" s="25" t="s">
        <v>24</v>
      </c>
      <c r="C1678" s="25" t="s">
        <v>31</v>
      </c>
      <c r="D1678" s="25" t="s">
        <v>32</v>
      </c>
      <c r="E1678" s="25" t="s">
        <v>13</v>
      </c>
      <c r="F1678" s="25">
        <v>2019</v>
      </c>
      <c r="G1678" s="25">
        <v>5</v>
      </c>
      <c r="H1678" s="25">
        <v>1659</v>
      </c>
      <c r="I1678" s="26">
        <v>10241</v>
      </c>
      <c r="J1678" s="26">
        <f>SUMIFS(H:H, D:D, ExternalData!$D1678, E:E, ExternalData!$E1678, F:F, ExternalData!$F1678, G:G, "&lt;="&amp;ExternalData!$G1678)</f>
        <v>8435</v>
      </c>
      <c r="K1678" s="27">
        <f>SUMIFS(I:I, D:D, ExternalData!$D1678, E:E, ExternalData!$E1678, F:F, ExternalData!$F1678, G:G, "&lt;="&amp;ExternalData!$G1678)</f>
        <v>52115</v>
      </c>
      <c r="L1678" s="26">
        <f>ExternalData!$J1678 + SUMIFS(H:H, D:D, ExternalData!$D1678, E:E, ExternalData!$E1678, F:F, ExternalData!$F1678-1, G:G, "&gt;"&amp;ExternalData!$G1678)</f>
        <v>13580</v>
      </c>
      <c r="M1678" s="28">
        <f>ExternalData!$K1678 + SUMIFS(I:I, D:D, ExternalData!$D1678, E:E, ExternalData!$E1678, F:F, ExternalData!$F1678-1, G:G, "&gt;"&amp;ExternalData!$G1678)</f>
        <v>83902</v>
      </c>
    </row>
    <row r="1679" spans="1:13" x14ac:dyDescent="0.25">
      <c r="A1679" s="29" t="s">
        <v>9</v>
      </c>
      <c r="B1679" s="30" t="s">
        <v>24</v>
      </c>
      <c r="C1679" s="30" t="s">
        <v>31</v>
      </c>
      <c r="D1679" s="30" t="s">
        <v>32</v>
      </c>
      <c r="E1679" s="30" t="s">
        <v>13</v>
      </c>
      <c r="F1679" s="30">
        <v>2019</v>
      </c>
      <c r="G1679" s="30">
        <v>6</v>
      </c>
      <c r="H1679" s="30">
        <v>2324</v>
      </c>
      <c r="I1679" s="31">
        <v>14406</v>
      </c>
      <c r="J1679" s="31">
        <f>SUMIFS(H:H, D:D, ExternalData!$D1679, E:E, ExternalData!$E1679, F:F, ExternalData!$F1679, G:G, "&lt;="&amp;ExternalData!$G1679)</f>
        <v>10759</v>
      </c>
      <c r="K1679" s="32">
        <f>SUMIFS(I:I, D:D, ExternalData!$D1679, E:E, ExternalData!$E1679, F:F, ExternalData!$F1679, G:G, "&lt;="&amp;ExternalData!$G1679)</f>
        <v>66521</v>
      </c>
      <c r="L1679" s="31">
        <f>ExternalData!$J1679 + SUMIFS(H:H, D:D, ExternalData!$D1679, E:E, ExternalData!$E1679, F:F, ExternalData!$F1679-1, G:G, "&gt;"&amp;ExternalData!$G1679)</f>
        <v>15904</v>
      </c>
      <c r="M1679" s="33">
        <f>ExternalData!$K1679 + SUMIFS(I:I, D:D, ExternalData!$D1679, E:E, ExternalData!$E1679, F:F, ExternalData!$F1679-1, G:G, "&gt;"&amp;ExternalData!$G1679)</f>
        <v>98308</v>
      </c>
    </row>
    <row r="1680" spans="1:13" x14ac:dyDescent="0.25">
      <c r="A1680" s="24" t="s">
        <v>9</v>
      </c>
      <c r="B1680" s="25" t="s">
        <v>24</v>
      </c>
      <c r="C1680" s="25" t="s">
        <v>31</v>
      </c>
      <c r="D1680" s="25" t="s">
        <v>32</v>
      </c>
      <c r="E1680" s="25" t="s">
        <v>13</v>
      </c>
      <c r="F1680" s="25">
        <v>2019</v>
      </c>
      <c r="G1680" s="25">
        <v>7</v>
      </c>
      <c r="H1680" s="25">
        <v>2359</v>
      </c>
      <c r="I1680" s="26">
        <v>14588</v>
      </c>
      <c r="J1680" s="26">
        <f>SUMIFS(H:H, D:D, ExternalData!$D1680, E:E, ExternalData!$E1680, F:F, ExternalData!$F1680, G:G, "&lt;="&amp;ExternalData!$G1680)</f>
        <v>13118</v>
      </c>
      <c r="K1680" s="27">
        <f>SUMIFS(I:I, D:D, ExternalData!$D1680, E:E, ExternalData!$E1680, F:F, ExternalData!$F1680, G:G, "&lt;="&amp;ExternalData!$G1680)</f>
        <v>81109</v>
      </c>
      <c r="L1680" s="26">
        <f>ExternalData!$J1680 + SUMIFS(H:H, D:D, ExternalData!$D1680, E:E, ExternalData!$E1680, F:F, ExternalData!$F1680-1, G:G, "&gt;"&amp;ExternalData!$G1680)</f>
        <v>18263</v>
      </c>
      <c r="M1680" s="28">
        <f>ExternalData!$K1680 + SUMIFS(I:I, D:D, ExternalData!$D1680, E:E, ExternalData!$E1680, F:F, ExternalData!$F1680-1, G:G, "&gt;"&amp;ExternalData!$G1680)</f>
        <v>112896</v>
      </c>
    </row>
    <row r="1681" spans="1:13" x14ac:dyDescent="0.25">
      <c r="A1681" s="29" t="s">
        <v>9</v>
      </c>
      <c r="B1681" s="30" t="s">
        <v>24</v>
      </c>
      <c r="C1681" s="30" t="s">
        <v>31</v>
      </c>
      <c r="D1681" s="30" t="s">
        <v>32</v>
      </c>
      <c r="E1681" s="30" t="s">
        <v>13</v>
      </c>
      <c r="F1681" s="30">
        <v>2019</v>
      </c>
      <c r="G1681" s="30">
        <v>8</v>
      </c>
      <c r="H1681" s="30">
        <v>1967</v>
      </c>
      <c r="I1681" s="31">
        <v>12215</v>
      </c>
      <c r="J1681" s="31">
        <f>SUMIFS(H:H, D:D, ExternalData!$D1681, E:E, ExternalData!$E1681, F:F, ExternalData!$F1681, G:G, "&lt;="&amp;ExternalData!$G1681)</f>
        <v>15085</v>
      </c>
      <c r="K1681" s="32">
        <f>SUMIFS(I:I, D:D, ExternalData!$D1681, E:E, ExternalData!$E1681, F:F, ExternalData!$F1681, G:G, "&lt;="&amp;ExternalData!$G1681)</f>
        <v>93324</v>
      </c>
      <c r="L1681" s="31">
        <f>ExternalData!$J1681 + SUMIFS(H:H, D:D, ExternalData!$D1681, E:E, ExternalData!$E1681, F:F, ExternalData!$F1681-1, G:G, "&gt;"&amp;ExternalData!$G1681)</f>
        <v>20153</v>
      </c>
      <c r="M1681" s="33">
        <f>ExternalData!$K1681 + SUMIFS(I:I, D:D, ExternalData!$D1681, E:E, ExternalData!$E1681, F:F, ExternalData!$F1681-1, G:G, "&gt;"&amp;ExternalData!$G1681)</f>
        <v>124670</v>
      </c>
    </row>
    <row r="1682" spans="1:13" x14ac:dyDescent="0.25">
      <c r="A1682" s="24" t="s">
        <v>9</v>
      </c>
      <c r="B1682" s="25" t="s">
        <v>24</v>
      </c>
      <c r="C1682" s="25" t="s">
        <v>31</v>
      </c>
      <c r="D1682" s="25" t="s">
        <v>32</v>
      </c>
      <c r="E1682" s="25" t="s">
        <v>13</v>
      </c>
      <c r="F1682" s="25">
        <v>2019</v>
      </c>
      <c r="G1682" s="25">
        <v>9</v>
      </c>
      <c r="H1682" s="25">
        <v>1736</v>
      </c>
      <c r="I1682" s="26">
        <v>10766</v>
      </c>
      <c r="J1682" s="26">
        <f>SUMIFS(H:H, D:D, ExternalData!$D1682, E:E, ExternalData!$E1682, F:F, ExternalData!$F1682, G:G, "&lt;="&amp;ExternalData!$G1682)</f>
        <v>16821</v>
      </c>
      <c r="K1682" s="27">
        <f>SUMIFS(I:I, D:D, ExternalData!$D1682, E:E, ExternalData!$E1682, F:F, ExternalData!$F1682, G:G, "&lt;="&amp;ExternalData!$G1682)</f>
        <v>104090</v>
      </c>
      <c r="L1682" s="26">
        <f>ExternalData!$J1682 + SUMIFS(H:H, D:D, ExternalData!$D1682, E:E, ExternalData!$E1682, F:F, ExternalData!$F1682-1, G:G, "&gt;"&amp;ExternalData!$G1682)</f>
        <v>20713</v>
      </c>
      <c r="M1682" s="28">
        <f>ExternalData!$K1682 + SUMIFS(I:I, D:D, ExternalData!$D1682, E:E, ExternalData!$E1682, F:F, ExternalData!$F1682-1, G:G, "&gt;"&amp;ExternalData!$G1682)</f>
        <v>128128</v>
      </c>
    </row>
    <row r="1683" spans="1:13" x14ac:dyDescent="0.25">
      <c r="A1683" s="29" t="s">
        <v>9</v>
      </c>
      <c r="B1683" s="30" t="s">
        <v>24</v>
      </c>
      <c r="C1683" s="30" t="s">
        <v>31</v>
      </c>
      <c r="D1683" s="30" t="s">
        <v>32</v>
      </c>
      <c r="E1683" s="30" t="s">
        <v>13</v>
      </c>
      <c r="F1683" s="30">
        <v>2019</v>
      </c>
      <c r="G1683" s="30">
        <v>10</v>
      </c>
      <c r="H1683" s="30">
        <v>2296</v>
      </c>
      <c r="I1683" s="31">
        <v>14245</v>
      </c>
      <c r="J1683" s="31">
        <f>SUMIFS(H:H, D:D, ExternalData!$D1683, E:E, ExternalData!$E1683, F:F, ExternalData!$F1683, G:G, "&lt;="&amp;ExternalData!$G1683)</f>
        <v>19117</v>
      </c>
      <c r="K1683" s="32">
        <f>SUMIFS(I:I, D:D, ExternalData!$D1683, E:E, ExternalData!$E1683, F:F, ExternalData!$F1683, G:G, "&lt;="&amp;ExternalData!$G1683)</f>
        <v>118335</v>
      </c>
      <c r="L1683" s="31">
        <f>ExternalData!$J1683 + SUMIFS(H:H, D:D, ExternalData!$D1683, E:E, ExternalData!$E1683, F:F, ExternalData!$F1683-1, G:G, "&gt;"&amp;ExternalData!$G1683)</f>
        <v>21483</v>
      </c>
      <c r="M1683" s="33">
        <f>ExternalData!$K1683 + SUMIFS(I:I, D:D, ExternalData!$D1683, E:E, ExternalData!$E1683, F:F, ExternalData!$F1683-1, G:G, "&gt;"&amp;ExternalData!$G1683)</f>
        <v>132937</v>
      </c>
    </row>
    <row r="1684" spans="1:13" x14ac:dyDescent="0.25">
      <c r="A1684" s="24" t="s">
        <v>9</v>
      </c>
      <c r="B1684" s="25" t="s">
        <v>24</v>
      </c>
      <c r="C1684" s="25" t="s">
        <v>31</v>
      </c>
      <c r="D1684" s="25" t="s">
        <v>32</v>
      </c>
      <c r="E1684" s="25" t="s">
        <v>13</v>
      </c>
      <c r="F1684" s="25">
        <v>2019</v>
      </c>
      <c r="G1684" s="25">
        <v>11</v>
      </c>
      <c r="H1684" s="25">
        <v>1449</v>
      </c>
      <c r="I1684" s="26">
        <v>8953</v>
      </c>
      <c r="J1684" s="26">
        <f>SUMIFS(H:H, D:D, ExternalData!$D1684, E:E, ExternalData!$E1684, F:F, ExternalData!$F1684, G:G, "&lt;="&amp;ExternalData!$G1684)</f>
        <v>20566</v>
      </c>
      <c r="K1684" s="27">
        <f>SUMIFS(I:I, D:D, ExternalData!$D1684, E:E, ExternalData!$E1684, F:F, ExternalData!$F1684, G:G, "&lt;="&amp;ExternalData!$G1684)</f>
        <v>127288</v>
      </c>
      <c r="L1684" s="26">
        <f>ExternalData!$J1684 + SUMIFS(H:H, D:D, ExternalData!$D1684, E:E, ExternalData!$E1684, F:F, ExternalData!$F1684-1, G:G, "&gt;"&amp;ExternalData!$G1684)</f>
        <v>21952</v>
      </c>
      <c r="M1684" s="28">
        <f>ExternalData!$K1684 + SUMIFS(I:I, D:D, ExternalData!$D1684, E:E, ExternalData!$E1684, F:F, ExternalData!$F1684-1, G:G, "&gt;"&amp;ExternalData!$G1684)</f>
        <v>135863</v>
      </c>
    </row>
    <row r="1685" spans="1:13" x14ac:dyDescent="0.25">
      <c r="A1685" s="29" t="s">
        <v>9</v>
      </c>
      <c r="B1685" s="30" t="s">
        <v>24</v>
      </c>
      <c r="C1685" s="30" t="s">
        <v>31</v>
      </c>
      <c r="D1685" s="30" t="s">
        <v>32</v>
      </c>
      <c r="E1685" s="30" t="s">
        <v>13</v>
      </c>
      <c r="F1685" s="30">
        <v>2019</v>
      </c>
      <c r="G1685" s="30">
        <v>12</v>
      </c>
      <c r="H1685" s="30">
        <v>2597</v>
      </c>
      <c r="I1685" s="31">
        <v>16100</v>
      </c>
      <c r="J1685" s="31">
        <f>SUMIFS(H:H, D:D, ExternalData!$D1685, E:E, ExternalData!$E1685, F:F, ExternalData!$F1685, G:G, "&lt;="&amp;ExternalData!$G1685)</f>
        <v>23163</v>
      </c>
      <c r="K1685" s="32">
        <f>SUMIFS(I:I, D:D, ExternalData!$D1685, E:E, ExternalData!$E1685, F:F, ExternalData!$F1685, G:G, "&lt;="&amp;ExternalData!$G1685)</f>
        <v>143388</v>
      </c>
      <c r="L1685" s="31">
        <f>ExternalData!$J1685 + SUMIFS(H:H, D:D, ExternalData!$D1685, E:E, ExternalData!$E1685, F:F, ExternalData!$F1685-1, G:G, "&gt;"&amp;ExternalData!$G1685)</f>
        <v>23163</v>
      </c>
      <c r="M1685" s="33">
        <f>ExternalData!$K1685 + SUMIFS(I:I, D:D, ExternalData!$D1685, E:E, ExternalData!$E1685, F:F, ExternalData!$F1685-1, G:G, "&gt;"&amp;ExternalData!$G1685)</f>
        <v>143388</v>
      </c>
    </row>
    <row r="1686" spans="1:13" x14ac:dyDescent="0.25">
      <c r="A1686" s="24" t="s">
        <v>9</v>
      </c>
      <c r="B1686" s="25" t="s">
        <v>24</v>
      </c>
      <c r="C1686" s="25" t="s">
        <v>31</v>
      </c>
      <c r="D1686" s="25" t="s">
        <v>32</v>
      </c>
      <c r="E1686" s="25" t="s">
        <v>13</v>
      </c>
      <c r="F1686" s="25">
        <v>2020</v>
      </c>
      <c r="G1686" s="25">
        <v>1</v>
      </c>
      <c r="H1686" s="25">
        <v>1946</v>
      </c>
      <c r="I1686" s="26">
        <v>12054</v>
      </c>
      <c r="J1686" s="26">
        <f>SUMIFS(H:H, D:D, ExternalData!$D1686, E:E, ExternalData!$E1686, F:F, ExternalData!$F1686, G:G, "&lt;="&amp;ExternalData!$G1686)</f>
        <v>1946</v>
      </c>
      <c r="K1686" s="27">
        <f>SUMIFS(I:I, D:D, ExternalData!$D1686, E:E, ExternalData!$E1686, F:F, ExternalData!$F1686, G:G, "&lt;="&amp;ExternalData!$G1686)</f>
        <v>12054</v>
      </c>
      <c r="L1686" s="26">
        <f>ExternalData!$J1686 + SUMIFS(H:H, D:D, ExternalData!$D1686, E:E, ExternalData!$E1686, F:F, ExternalData!$F1686-1, G:G, "&gt;"&amp;ExternalData!$G1686)</f>
        <v>23478</v>
      </c>
      <c r="M1686" s="28">
        <f>ExternalData!$K1686 + SUMIFS(I:I, D:D, ExternalData!$D1686, E:E, ExternalData!$E1686, F:F, ExternalData!$F1686-1, G:G, "&gt;"&amp;ExternalData!$G1686)</f>
        <v>145355</v>
      </c>
    </row>
    <row r="1687" spans="1:13" x14ac:dyDescent="0.25">
      <c r="A1687" s="29" t="s">
        <v>9</v>
      </c>
      <c r="B1687" s="30" t="s">
        <v>24</v>
      </c>
      <c r="C1687" s="30" t="s">
        <v>31</v>
      </c>
      <c r="D1687" s="30" t="s">
        <v>32</v>
      </c>
      <c r="E1687" s="30" t="s">
        <v>13</v>
      </c>
      <c r="F1687" s="30">
        <v>2020</v>
      </c>
      <c r="G1687" s="30">
        <v>2</v>
      </c>
      <c r="H1687" s="30">
        <v>2023</v>
      </c>
      <c r="I1687" s="31">
        <v>12516</v>
      </c>
      <c r="J1687" s="31">
        <f>SUMIFS(H:H, D:D, ExternalData!$D1687, E:E, ExternalData!$E1687, F:F, ExternalData!$F1687, G:G, "&lt;="&amp;ExternalData!$G1687)</f>
        <v>3969</v>
      </c>
      <c r="K1687" s="32">
        <f>SUMIFS(I:I, D:D, ExternalData!$D1687, E:E, ExternalData!$E1687, F:F, ExternalData!$F1687, G:G, "&lt;="&amp;ExternalData!$G1687)</f>
        <v>24570</v>
      </c>
      <c r="L1687" s="31">
        <f>ExternalData!$J1687 + SUMIFS(H:H, D:D, ExternalData!$D1687, E:E, ExternalData!$E1687, F:F, ExternalData!$F1687-1, G:G, "&gt;"&amp;ExternalData!$G1687)</f>
        <v>23737</v>
      </c>
      <c r="M1687" s="33">
        <f>ExternalData!$K1687 + SUMIFS(I:I, D:D, ExternalData!$D1687, E:E, ExternalData!$E1687, F:F, ExternalData!$F1687-1, G:G, "&gt;"&amp;ExternalData!$G1687)</f>
        <v>146986</v>
      </c>
    </row>
    <row r="1688" spans="1:13" x14ac:dyDescent="0.25">
      <c r="A1688" s="24" t="s">
        <v>9</v>
      </c>
      <c r="B1688" s="25" t="s">
        <v>24</v>
      </c>
      <c r="C1688" s="25" t="s">
        <v>31</v>
      </c>
      <c r="D1688" s="25" t="s">
        <v>32</v>
      </c>
      <c r="E1688" s="25" t="s">
        <v>13</v>
      </c>
      <c r="F1688" s="25">
        <v>2020</v>
      </c>
      <c r="G1688" s="25">
        <v>3</v>
      </c>
      <c r="H1688" s="25">
        <v>2086</v>
      </c>
      <c r="I1688" s="26">
        <v>12929</v>
      </c>
      <c r="J1688" s="26">
        <f>SUMIFS(H:H, D:D, ExternalData!$D1688, E:E, ExternalData!$E1688, F:F, ExternalData!$F1688, G:G, "&lt;="&amp;ExternalData!$G1688)</f>
        <v>6055</v>
      </c>
      <c r="K1688" s="27">
        <f>SUMIFS(I:I, D:D, ExternalData!$D1688, E:E, ExternalData!$E1688, F:F, ExternalData!$F1688, G:G, "&lt;="&amp;ExternalData!$G1688)</f>
        <v>37499</v>
      </c>
      <c r="L1688" s="26">
        <f>ExternalData!$J1688 + SUMIFS(H:H, D:D, ExternalData!$D1688, E:E, ExternalData!$E1688, F:F, ExternalData!$F1688-1, G:G, "&gt;"&amp;ExternalData!$G1688)</f>
        <v>24780</v>
      </c>
      <c r="M1688" s="28">
        <f>ExternalData!$K1688 + SUMIFS(I:I, D:D, ExternalData!$D1688, E:E, ExternalData!$E1688, F:F, ExternalData!$F1688-1, G:G, "&gt;"&amp;ExternalData!$G1688)</f>
        <v>153482</v>
      </c>
    </row>
    <row r="1689" spans="1:13" x14ac:dyDescent="0.25">
      <c r="A1689" s="29" t="s">
        <v>9</v>
      </c>
      <c r="B1689" s="30" t="s">
        <v>24</v>
      </c>
      <c r="C1689" s="30" t="s">
        <v>31</v>
      </c>
      <c r="D1689" s="30" t="s">
        <v>32</v>
      </c>
      <c r="E1689" s="30" t="s">
        <v>13</v>
      </c>
      <c r="F1689" s="30">
        <v>2020</v>
      </c>
      <c r="G1689" s="30">
        <v>4</v>
      </c>
      <c r="H1689" s="30">
        <v>3682</v>
      </c>
      <c r="I1689" s="31">
        <v>22792</v>
      </c>
      <c r="J1689" s="31">
        <f>SUMIFS(H:H, D:D, ExternalData!$D1689, E:E, ExternalData!$E1689, F:F, ExternalData!$F1689, G:G, "&lt;="&amp;ExternalData!$G1689)</f>
        <v>9737</v>
      </c>
      <c r="K1689" s="32">
        <f>SUMIFS(I:I, D:D, ExternalData!$D1689, E:E, ExternalData!$E1689, F:F, ExternalData!$F1689, G:G, "&lt;="&amp;ExternalData!$G1689)</f>
        <v>60291</v>
      </c>
      <c r="L1689" s="31">
        <f>ExternalData!$J1689 + SUMIFS(H:H, D:D, ExternalData!$D1689, E:E, ExternalData!$E1689, F:F, ExternalData!$F1689-1, G:G, "&gt;"&amp;ExternalData!$G1689)</f>
        <v>26124</v>
      </c>
      <c r="M1689" s="33">
        <f>ExternalData!$K1689 + SUMIFS(I:I, D:D, ExternalData!$D1689, E:E, ExternalData!$E1689, F:F, ExternalData!$F1689-1, G:G, "&gt;"&amp;ExternalData!$G1689)</f>
        <v>161805</v>
      </c>
    </row>
    <row r="1690" spans="1:13" x14ac:dyDescent="0.25">
      <c r="A1690" s="24" t="s">
        <v>9</v>
      </c>
      <c r="B1690" s="25" t="s">
        <v>24</v>
      </c>
      <c r="C1690" s="25" t="s">
        <v>31</v>
      </c>
      <c r="D1690" s="25" t="s">
        <v>32</v>
      </c>
      <c r="E1690" s="25" t="s">
        <v>13</v>
      </c>
      <c r="F1690" s="25">
        <v>2020</v>
      </c>
      <c r="G1690" s="25">
        <v>5</v>
      </c>
      <c r="H1690" s="25">
        <v>994</v>
      </c>
      <c r="I1690" s="26">
        <v>6174</v>
      </c>
      <c r="J1690" s="26">
        <f>SUMIFS(H:H, D:D, ExternalData!$D1690, E:E, ExternalData!$E1690, F:F, ExternalData!$F1690, G:G, "&lt;="&amp;ExternalData!$G1690)</f>
        <v>10731</v>
      </c>
      <c r="K1690" s="27">
        <f>SUMIFS(I:I, D:D, ExternalData!$D1690, E:E, ExternalData!$E1690, F:F, ExternalData!$F1690, G:G, "&lt;="&amp;ExternalData!$G1690)</f>
        <v>66465</v>
      </c>
      <c r="L1690" s="26">
        <f>ExternalData!$J1690 + SUMIFS(H:H, D:D, ExternalData!$D1690, E:E, ExternalData!$E1690, F:F, ExternalData!$F1690-1, G:G, "&gt;"&amp;ExternalData!$G1690)</f>
        <v>25459</v>
      </c>
      <c r="M1690" s="28">
        <f>ExternalData!$K1690 + SUMIFS(I:I, D:D, ExternalData!$D1690, E:E, ExternalData!$E1690, F:F, ExternalData!$F1690-1, G:G, "&gt;"&amp;ExternalData!$G1690)</f>
        <v>157738</v>
      </c>
    </row>
    <row r="1691" spans="1:13" x14ac:dyDescent="0.25">
      <c r="A1691" s="29" t="s">
        <v>9</v>
      </c>
      <c r="B1691" s="30" t="s">
        <v>24</v>
      </c>
      <c r="C1691" s="30" t="s">
        <v>31</v>
      </c>
      <c r="D1691" s="30" t="s">
        <v>32</v>
      </c>
      <c r="E1691" s="30" t="s">
        <v>13</v>
      </c>
      <c r="F1691" s="30">
        <v>2020</v>
      </c>
      <c r="G1691" s="30">
        <v>6</v>
      </c>
      <c r="H1691" s="30">
        <v>1855</v>
      </c>
      <c r="I1691" s="31">
        <v>11494</v>
      </c>
      <c r="J1691" s="31">
        <f>SUMIFS(H:H, D:D, ExternalData!$D1691, E:E, ExternalData!$E1691, F:F, ExternalData!$F1691, G:G, "&lt;="&amp;ExternalData!$G1691)</f>
        <v>12586</v>
      </c>
      <c r="K1691" s="32">
        <f>SUMIFS(I:I, D:D, ExternalData!$D1691, E:E, ExternalData!$E1691, F:F, ExternalData!$F1691, G:G, "&lt;="&amp;ExternalData!$G1691)</f>
        <v>77959</v>
      </c>
      <c r="L1691" s="31">
        <f>ExternalData!$J1691 + SUMIFS(H:H, D:D, ExternalData!$D1691, E:E, ExternalData!$E1691, F:F, ExternalData!$F1691-1, G:G, "&gt;"&amp;ExternalData!$G1691)</f>
        <v>24990</v>
      </c>
      <c r="M1691" s="33">
        <f>ExternalData!$K1691 + SUMIFS(I:I, D:D, ExternalData!$D1691, E:E, ExternalData!$E1691, F:F, ExternalData!$F1691-1, G:G, "&gt;"&amp;ExternalData!$G1691)</f>
        <v>154826</v>
      </c>
    </row>
    <row r="1692" spans="1:13" x14ac:dyDescent="0.25">
      <c r="A1692" s="24" t="s">
        <v>9</v>
      </c>
      <c r="B1692" s="25" t="s">
        <v>24</v>
      </c>
      <c r="C1692" s="25" t="s">
        <v>31</v>
      </c>
      <c r="D1692" s="25" t="s">
        <v>32</v>
      </c>
      <c r="E1692" s="25" t="s">
        <v>13</v>
      </c>
      <c r="F1692" s="25">
        <v>2020</v>
      </c>
      <c r="G1692" s="25">
        <v>7</v>
      </c>
      <c r="H1692" s="25">
        <v>1932</v>
      </c>
      <c r="I1692" s="26">
        <v>11942</v>
      </c>
      <c r="J1692" s="26">
        <f>SUMIFS(H:H, D:D, ExternalData!$D1692, E:E, ExternalData!$E1692, F:F, ExternalData!$F1692, G:G, "&lt;="&amp;ExternalData!$G1692)</f>
        <v>14518</v>
      </c>
      <c r="K1692" s="27">
        <f>SUMIFS(I:I, D:D, ExternalData!$D1692, E:E, ExternalData!$E1692, F:F, ExternalData!$F1692, G:G, "&lt;="&amp;ExternalData!$G1692)</f>
        <v>89901</v>
      </c>
      <c r="L1692" s="26">
        <f>ExternalData!$J1692 + SUMIFS(H:H, D:D, ExternalData!$D1692, E:E, ExternalData!$E1692, F:F, ExternalData!$F1692-1, G:G, "&gt;"&amp;ExternalData!$G1692)</f>
        <v>24563</v>
      </c>
      <c r="M1692" s="28">
        <f>ExternalData!$K1692 + SUMIFS(I:I, D:D, ExternalData!$D1692, E:E, ExternalData!$E1692, F:F, ExternalData!$F1692-1, G:G, "&gt;"&amp;ExternalData!$G1692)</f>
        <v>152180</v>
      </c>
    </row>
    <row r="1693" spans="1:13" x14ac:dyDescent="0.25">
      <c r="A1693" s="29" t="s">
        <v>9</v>
      </c>
      <c r="B1693" s="30" t="s">
        <v>24</v>
      </c>
      <c r="C1693" s="30" t="s">
        <v>31</v>
      </c>
      <c r="D1693" s="30" t="s">
        <v>32</v>
      </c>
      <c r="E1693" s="30" t="s">
        <v>13</v>
      </c>
      <c r="F1693" s="30">
        <v>2020</v>
      </c>
      <c r="G1693" s="30">
        <v>8</v>
      </c>
      <c r="H1693" s="30">
        <v>2009</v>
      </c>
      <c r="I1693" s="31">
        <v>12411</v>
      </c>
      <c r="J1693" s="31">
        <f>SUMIFS(H:H, D:D, ExternalData!$D1693, E:E, ExternalData!$E1693, F:F, ExternalData!$F1693, G:G, "&lt;="&amp;ExternalData!$G1693)</f>
        <v>16527</v>
      </c>
      <c r="K1693" s="32">
        <f>SUMIFS(I:I, D:D, ExternalData!$D1693, E:E, ExternalData!$E1693, F:F, ExternalData!$F1693, G:G, "&lt;="&amp;ExternalData!$G1693)</f>
        <v>102312</v>
      </c>
      <c r="L1693" s="31">
        <f>ExternalData!$J1693 + SUMIFS(H:H, D:D, ExternalData!$D1693, E:E, ExternalData!$E1693, F:F, ExternalData!$F1693-1, G:G, "&gt;"&amp;ExternalData!$G1693)</f>
        <v>24605</v>
      </c>
      <c r="M1693" s="33">
        <f>ExternalData!$K1693 + SUMIFS(I:I, D:D, ExternalData!$D1693, E:E, ExternalData!$E1693, F:F, ExternalData!$F1693-1, G:G, "&gt;"&amp;ExternalData!$G1693)</f>
        <v>152376</v>
      </c>
    </row>
    <row r="1694" spans="1:13" x14ac:dyDescent="0.25">
      <c r="A1694" s="24" t="s">
        <v>9</v>
      </c>
      <c r="B1694" s="25" t="s">
        <v>24</v>
      </c>
      <c r="C1694" s="25" t="s">
        <v>31</v>
      </c>
      <c r="D1694" s="25" t="s">
        <v>32</v>
      </c>
      <c r="E1694" s="25" t="s">
        <v>13</v>
      </c>
      <c r="F1694" s="25">
        <v>2020</v>
      </c>
      <c r="G1694" s="25">
        <v>9</v>
      </c>
      <c r="H1694" s="25">
        <v>1330</v>
      </c>
      <c r="I1694" s="26">
        <v>8218</v>
      </c>
      <c r="J1694" s="26">
        <f>SUMIFS(H:H, D:D, ExternalData!$D1694, E:E, ExternalData!$E1694, F:F, ExternalData!$F1694, G:G, "&lt;="&amp;ExternalData!$G1694)</f>
        <v>17857</v>
      </c>
      <c r="K1694" s="27">
        <f>SUMIFS(I:I, D:D, ExternalData!$D1694, E:E, ExternalData!$E1694, F:F, ExternalData!$F1694, G:G, "&lt;="&amp;ExternalData!$G1694)</f>
        <v>110530</v>
      </c>
      <c r="L1694" s="26">
        <f>ExternalData!$J1694 + SUMIFS(H:H, D:D, ExternalData!$D1694, E:E, ExternalData!$E1694, F:F, ExternalData!$F1694-1, G:G, "&gt;"&amp;ExternalData!$G1694)</f>
        <v>24199</v>
      </c>
      <c r="M1694" s="28">
        <f>ExternalData!$K1694 + SUMIFS(I:I, D:D, ExternalData!$D1694, E:E, ExternalData!$E1694, F:F, ExternalData!$F1694-1, G:G, "&gt;"&amp;ExternalData!$G1694)</f>
        <v>149828</v>
      </c>
    </row>
    <row r="1695" spans="1:13" x14ac:dyDescent="0.25">
      <c r="A1695" s="29" t="s">
        <v>9</v>
      </c>
      <c r="B1695" s="30" t="s">
        <v>24</v>
      </c>
      <c r="C1695" s="30" t="s">
        <v>31</v>
      </c>
      <c r="D1695" s="30" t="s">
        <v>32</v>
      </c>
      <c r="E1695" s="30" t="s">
        <v>13</v>
      </c>
      <c r="F1695" s="30">
        <v>2020</v>
      </c>
      <c r="G1695" s="30">
        <v>10</v>
      </c>
      <c r="H1695" s="30">
        <v>1876</v>
      </c>
      <c r="I1695" s="31">
        <v>11662</v>
      </c>
      <c r="J1695" s="31">
        <f>SUMIFS(H:H, D:D, ExternalData!$D1695, E:E, ExternalData!$E1695, F:F, ExternalData!$F1695, G:G, "&lt;="&amp;ExternalData!$G1695)</f>
        <v>19733</v>
      </c>
      <c r="K1695" s="32">
        <f>SUMIFS(I:I, D:D, ExternalData!$D1695, E:E, ExternalData!$E1695, F:F, ExternalData!$F1695, G:G, "&lt;="&amp;ExternalData!$G1695)</f>
        <v>122192</v>
      </c>
      <c r="L1695" s="31">
        <f>ExternalData!$J1695 + SUMIFS(H:H, D:D, ExternalData!$D1695, E:E, ExternalData!$E1695, F:F, ExternalData!$F1695-1, G:G, "&gt;"&amp;ExternalData!$G1695)</f>
        <v>23779</v>
      </c>
      <c r="M1695" s="33">
        <f>ExternalData!$K1695 + SUMIFS(I:I, D:D, ExternalData!$D1695, E:E, ExternalData!$E1695, F:F, ExternalData!$F1695-1, G:G, "&gt;"&amp;ExternalData!$G1695)</f>
        <v>147245</v>
      </c>
    </row>
    <row r="1696" spans="1:13" x14ac:dyDescent="0.25">
      <c r="A1696" s="24" t="s">
        <v>9</v>
      </c>
      <c r="B1696" s="25" t="s">
        <v>24</v>
      </c>
      <c r="C1696" s="25" t="s">
        <v>31</v>
      </c>
      <c r="D1696" s="25" t="s">
        <v>32</v>
      </c>
      <c r="E1696" s="25" t="s">
        <v>13</v>
      </c>
      <c r="F1696" s="25">
        <v>2020</v>
      </c>
      <c r="G1696" s="25">
        <v>11</v>
      </c>
      <c r="H1696" s="25">
        <v>2338</v>
      </c>
      <c r="I1696" s="26">
        <v>14343</v>
      </c>
      <c r="J1696" s="26">
        <f>SUMIFS(H:H, D:D, ExternalData!$D1696, E:E, ExternalData!$E1696, F:F, ExternalData!$F1696, G:G, "&lt;="&amp;ExternalData!$G1696)</f>
        <v>22071</v>
      </c>
      <c r="K1696" s="27">
        <f>SUMIFS(I:I, D:D, ExternalData!$D1696, E:E, ExternalData!$E1696, F:F, ExternalData!$F1696, G:G, "&lt;="&amp;ExternalData!$G1696)</f>
        <v>136535</v>
      </c>
      <c r="L1696" s="26">
        <f>ExternalData!$J1696 + SUMIFS(H:H, D:D, ExternalData!$D1696, E:E, ExternalData!$E1696, F:F, ExternalData!$F1696-1, G:G, "&gt;"&amp;ExternalData!$G1696)</f>
        <v>24668</v>
      </c>
      <c r="M1696" s="28">
        <f>ExternalData!$K1696 + SUMIFS(I:I, D:D, ExternalData!$D1696, E:E, ExternalData!$E1696, F:F, ExternalData!$F1696-1, G:G, "&gt;"&amp;ExternalData!$G1696)</f>
        <v>152635</v>
      </c>
    </row>
    <row r="1697" spans="1:13" x14ac:dyDescent="0.25">
      <c r="A1697" s="29" t="s">
        <v>9</v>
      </c>
      <c r="B1697" s="30" t="s">
        <v>24</v>
      </c>
      <c r="C1697" s="30" t="s">
        <v>31</v>
      </c>
      <c r="D1697" s="30" t="s">
        <v>32</v>
      </c>
      <c r="E1697" s="30" t="s">
        <v>13</v>
      </c>
      <c r="F1697" s="30">
        <v>2020</v>
      </c>
      <c r="G1697" s="30">
        <v>12</v>
      </c>
      <c r="H1697" s="30">
        <v>1330</v>
      </c>
      <c r="I1697" s="31">
        <v>8155</v>
      </c>
      <c r="J1697" s="31">
        <f>SUMIFS(H:H, D:D, ExternalData!$D1697, E:E, ExternalData!$E1697, F:F, ExternalData!$F1697, G:G, "&lt;="&amp;ExternalData!$G1697)</f>
        <v>23401</v>
      </c>
      <c r="K1697" s="32">
        <f>SUMIFS(I:I, D:D, ExternalData!$D1697, E:E, ExternalData!$E1697, F:F, ExternalData!$F1697, G:G, "&lt;="&amp;ExternalData!$G1697)</f>
        <v>144690</v>
      </c>
      <c r="L1697" s="31">
        <f>ExternalData!$J1697 + SUMIFS(H:H, D:D, ExternalData!$D1697, E:E, ExternalData!$E1697, F:F, ExternalData!$F1697-1, G:G, "&gt;"&amp;ExternalData!$G1697)</f>
        <v>23401</v>
      </c>
      <c r="M1697" s="33">
        <f>ExternalData!$K1697 + SUMIFS(I:I, D:D, ExternalData!$D1697, E:E, ExternalData!$E1697, F:F, ExternalData!$F1697-1, G:G, "&gt;"&amp;ExternalData!$G1697)</f>
        <v>144690</v>
      </c>
    </row>
    <row r="1698" spans="1:13" x14ac:dyDescent="0.25">
      <c r="A1698" s="24" t="s">
        <v>9</v>
      </c>
      <c r="B1698" s="25" t="s">
        <v>24</v>
      </c>
      <c r="C1698" s="25" t="s">
        <v>31</v>
      </c>
      <c r="D1698" s="25" t="s">
        <v>32</v>
      </c>
      <c r="E1698" s="25" t="s">
        <v>13</v>
      </c>
      <c r="F1698" s="25">
        <v>2021</v>
      </c>
      <c r="G1698" s="25">
        <v>1</v>
      </c>
      <c r="H1698" s="25">
        <v>1225</v>
      </c>
      <c r="I1698" s="26">
        <v>7539</v>
      </c>
      <c r="J1698" s="26">
        <f>SUMIFS(H:H, D:D, ExternalData!$D1698, E:E, ExternalData!$E1698, F:F, ExternalData!$F1698, G:G, "&lt;="&amp;ExternalData!$G1698)</f>
        <v>1225</v>
      </c>
      <c r="K1698" s="27">
        <f>SUMIFS(I:I, D:D, ExternalData!$D1698, E:E, ExternalData!$E1698, F:F, ExternalData!$F1698, G:G, "&lt;="&amp;ExternalData!$G1698)</f>
        <v>7539</v>
      </c>
      <c r="L1698" s="26">
        <f>ExternalData!$J1698 + SUMIFS(H:H, D:D, ExternalData!$D1698, E:E, ExternalData!$E1698, F:F, ExternalData!$F1698-1, G:G, "&gt;"&amp;ExternalData!$G1698)</f>
        <v>22680</v>
      </c>
      <c r="M1698" s="28">
        <f>ExternalData!$K1698 + SUMIFS(I:I, D:D, ExternalData!$D1698, E:E, ExternalData!$E1698, F:F, ExternalData!$F1698-1, G:G, "&gt;"&amp;ExternalData!$G1698)</f>
        <v>140175</v>
      </c>
    </row>
    <row r="1699" spans="1:13" x14ac:dyDescent="0.25">
      <c r="A1699" s="29" t="s">
        <v>9</v>
      </c>
      <c r="B1699" s="30" t="s">
        <v>24</v>
      </c>
      <c r="C1699" s="30" t="s">
        <v>31</v>
      </c>
      <c r="D1699" s="30" t="s">
        <v>32</v>
      </c>
      <c r="E1699" s="30" t="s">
        <v>13</v>
      </c>
      <c r="F1699" s="30">
        <v>2021</v>
      </c>
      <c r="G1699" s="30">
        <v>2</v>
      </c>
      <c r="H1699" s="30">
        <v>980</v>
      </c>
      <c r="I1699" s="31">
        <v>5992</v>
      </c>
      <c r="J1699" s="31">
        <f>SUMIFS(H:H, D:D, ExternalData!$D1699, E:E, ExternalData!$E1699, F:F, ExternalData!$F1699, G:G, "&lt;="&amp;ExternalData!$G1699)</f>
        <v>2205</v>
      </c>
      <c r="K1699" s="32">
        <f>SUMIFS(I:I, D:D, ExternalData!$D1699, E:E, ExternalData!$E1699, F:F, ExternalData!$F1699, G:G, "&lt;="&amp;ExternalData!$G1699)</f>
        <v>13531</v>
      </c>
      <c r="L1699" s="31">
        <f>ExternalData!$J1699 + SUMIFS(H:H, D:D, ExternalData!$D1699, E:E, ExternalData!$E1699, F:F, ExternalData!$F1699-1, G:G, "&gt;"&amp;ExternalData!$G1699)</f>
        <v>21637</v>
      </c>
      <c r="M1699" s="33">
        <f>ExternalData!$K1699 + SUMIFS(I:I, D:D, ExternalData!$D1699, E:E, ExternalData!$E1699, F:F, ExternalData!$F1699-1, G:G, "&gt;"&amp;ExternalData!$G1699)</f>
        <v>133651</v>
      </c>
    </row>
    <row r="1700" spans="1:13" x14ac:dyDescent="0.25">
      <c r="A1700" s="24" t="s">
        <v>9</v>
      </c>
      <c r="B1700" s="25" t="s">
        <v>24</v>
      </c>
      <c r="C1700" s="25" t="s">
        <v>31</v>
      </c>
      <c r="D1700" s="25" t="s">
        <v>32</v>
      </c>
      <c r="E1700" s="25" t="s">
        <v>13</v>
      </c>
      <c r="F1700" s="25">
        <v>2021</v>
      </c>
      <c r="G1700" s="25">
        <v>3</v>
      </c>
      <c r="H1700" s="25">
        <v>2072</v>
      </c>
      <c r="I1700" s="26">
        <v>12747</v>
      </c>
      <c r="J1700" s="26">
        <f>SUMIFS(H:H, D:D, ExternalData!$D1700, E:E, ExternalData!$E1700, F:F, ExternalData!$F1700, G:G, "&lt;="&amp;ExternalData!$G1700)</f>
        <v>4277</v>
      </c>
      <c r="K1700" s="27">
        <f>SUMIFS(I:I, D:D, ExternalData!$D1700, E:E, ExternalData!$E1700, F:F, ExternalData!$F1700, G:G, "&lt;="&amp;ExternalData!$G1700)</f>
        <v>26278</v>
      </c>
      <c r="L1700" s="26">
        <f>ExternalData!$J1700 + SUMIFS(H:H, D:D, ExternalData!$D1700, E:E, ExternalData!$E1700, F:F, ExternalData!$F1700-1, G:G, "&gt;"&amp;ExternalData!$G1700)</f>
        <v>21623</v>
      </c>
      <c r="M1700" s="28">
        <f>ExternalData!$K1700 + SUMIFS(I:I, D:D, ExternalData!$D1700, E:E, ExternalData!$E1700, F:F, ExternalData!$F1700-1, G:G, "&gt;"&amp;ExternalData!$G1700)</f>
        <v>133469</v>
      </c>
    </row>
    <row r="1701" spans="1:13" x14ac:dyDescent="0.25">
      <c r="A1701" s="29" t="s">
        <v>9</v>
      </c>
      <c r="B1701" s="30" t="s">
        <v>24</v>
      </c>
      <c r="C1701" s="30" t="s">
        <v>31</v>
      </c>
      <c r="D1701" s="30" t="s">
        <v>32</v>
      </c>
      <c r="E1701" s="30" t="s">
        <v>13</v>
      </c>
      <c r="F1701" s="30">
        <v>2021</v>
      </c>
      <c r="G1701" s="30">
        <v>4</v>
      </c>
      <c r="H1701" s="30">
        <v>1449</v>
      </c>
      <c r="I1701" s="31">
        <v>8911</v>
      </c>
      <c r="J1701" s="31">
        <f>SUMIFS(H:H, D:D, ExternalData!$D1701, E:E, ExternalData!$E1701, F:F, ExternalData!$F1701, G:G, "&lt;="&amp;ExternalData!$G1701)</f>
        <v>5726</v>
      </c>
      <c r="K1701" s="32">
        <f>SUMIFS(I:I, D:D, ExternalData!$D1701, E:E, ExternalData!$E1701, F:F, ExternalData!$F1701, G:G, "&lt;="&amp;ExternalData!$G1701)</f>
        <v>35189</v>
      </c>
      <c r="L1701" s="31">
        <f>ExternalData!$J1701 + SUMIFS(H:H, D:D, ExternalData!$D1701, E:E, ExternalData!$E1701, F:F, ExternalData!$F1701-1, G:G, "&gt;"&amp;ExternalData!$G1701)</f>
        <v>19390</v>
      </c>
      <c r="M1701" s="33">
        <f>ExternalData!$K1701 + SUMIFS(I:I, D:D, ExternalData!$D1701, E:E, ExternalData!$E1701, F:F, ExternalData!$F1701-1, G:G, "&gt;"&amp;ExternalData!$G1701)</f>
        <v>119588</v>
      </c>
    </row>
    <row r="1702" spans="1:13" x14ac:dyDescent="0.25">
      <c r="A1702" s="24" t="s">
        <v>9</v>
      </c>
      <c r="B1702" s="25" t="s">
        <v>24</v>
      </c>
      <c r="C1702" s="25" t="s">
        <v>31</v>
      </c>
      <c r="D1702" s="25" t="s">
        <v>32</v>
      </c>
      <c r="E1702" s="25" t="s">
        <v>13</v>
      </c>
      <c r="F1702" s="25">
        <v>2021</v>
      </c>
      <c r="G1702" s="25">
        <v>5</v>
      </c>
      <c r="H1702" s="25">
        <v>833</v>
      </c>
      <c r="I1702" s="26">
        <v>5152</v>
      </c>
      <c r="J1702" s="26">
        <f>SUMIFS(H:H, D:D, ExternalData!$D1702, E:E, ExternalData!$E1702, F:F, ExternalData!$F1702, G:G, "&lt;="&amp;ExternalData!$G1702)</f>
        <v>6559</v>
      </c>
      <c r="K1702" s="27">
        <f>SUMIFS(I:I, D:D, ExternalData!$D1702, E:E, ExternalData!$E1702, F:F, ExternalData!$F1702, G:G, "&lt;="&amp;ExternalData!$G1702)</f>
        <v>40341</v>
      </c>
      <c r="L1702" s="26">
        <f>ExternalData!$J1702 + SUMIFS(H:H, D:D, ExternalData!$D1702, E:E, ExternalData!$E1702, F:F, ExternalData!$F1702-1, G:G, "&gt;"&amp;ExternalData!$G1702)</f>
        <v>19229</v>
      </c>
      <c r="M1702" s="28">
        <f>ExternalData!$K1702 + SUMIFS(I:I, D:D, ExternalData!$D1702, E:E, ExternalData!$E1702, F:F, ExternalData!$F1702-1, G:G, "&gt;"&amp;ExternalData!$G1702)</f>
        <v>118566</v>
      </c>
    </row>
    <row r="1703" spans="1:13" x14ac:dyDescent="0.25">
      <c r="A1703" s="29" t="s">
        <v>9</v>
      </c>
      <c r="B1703" s="30" t="s">
        <v>24</v>
      </c>
      <c r="C1703" s="30" t="s">
        <v>31</v>
      </c>
      <c r="D1703" s="30" t="s">
        <v>32</v>
      </c>
      <c r="E1703" s="30" t="s">
        <v>13</v>
      </c>
      <c r="F1703" s="30">
        <v>2021</v>
      </c>
      <c r="G1703" s="30">
        <v>6</v>
      </c>
      <c r="H1703" s="30">
        <v>1029</v>
      </c>
      <c r="I1703" s="31">
        <v>6370</v>
      </c>
      <c r="J1703" s="31">
        <f>SUMIFS(H:H, D:D, ExternalData!$D1703, E:E, ExternalData!$E1703, F:F, ExternalData!$F1703, G:G, "&lt;="&amp;ExternalData!$G1703)</f>
        <v>7588</v>
      </c>
      <c r="K1703" s="32">
        <f>SUMIFS(I:I, D:D, ExternalData!$D1703, E:E, ExternalData!$E1703, F:F, ExternalData!$F1703, G:G, "&lt;="&amp;ExternalData!$G1703)</f>
        <v>46711</v>
      </c>
      <c r="L1703" s="31">
        <f>ExternalData!$J1703 + SUMIFS(H:H, D:D, ExternalData!$D1703, E:E, ExternalData!$E1703, F:F, ExternalData!$F1703-1, G:G, "&gt;"&amp;ExternalData!$G1703)</f>
        <v>18403</v>
      </c>
      <c r="M1703" s="33">
        <f>ExternalData!$K1703 + SUMIFS(I:I, D:D, ExternalData!$D1703, E:E, ExternalData!$E1703, F:F, ExternalData!$F1703-1, G:G, "&gt;"&amp;ExternalData!$G1703)</f>
        <v>113442</v>
      </c>
    </row>
    <row r="1704" spans="1:13" x14ac:dyDescent="0.25">
      <c r="A1704" s="24" t="s">
        <v>9</v>
      </c>
      <c r="B1704" s="25" t="s">
        <v>24</v>
      </c>
      <c r="C1704" s="25" t="s">
        <v>31</v>
      </c>
      <c r="D1704" s="25" t="s">
        <v>32</v>
      </c>
      <c r="E1704" s="25" t="s">
        <v>13</v>
      </c>
      <c r="F1704" s="25">
        <v>2021</v>
      </c>
      <c r="G1704" s="25">
        <v>7</v>
      </c>
      <c r="H1704" s="25">
        <v>1568</v>
      </c>
      <c r="I1704" s="26">
        <v>9653</v>
      </c>
      <c r="J1704" s="26">
        <f>SUMIFS(H:H, D:D, ExternalData!$D1704, E:E, ExternalData!$E1704, F:F, ExternalData!$F1704, G:G, "&lt;="&amp;ExternalData!$G1704)</f>
        <v>9156</v>
      </c>
      <c r="K1704" s="27">
        <f>SUMIFS(I:I, D:D, ExternalData!$D1704, E:E, ExternalData!$E1704, F:F, ExternalData!$F1704, G:G, "&lt;="&amp;ExternalData!$G1704)</f>
        <v>56364</v>
      </c>
      <c r="L1704" s="26">
        <f>ExternalData!$J1704 + SUMIFS(H:H, D:D, ExternalData!$D1704, E:E, ExternalData!$E1704, F:F, ExternalData!$F1704-1, G:G, "&gt;"&amp;ExternalData!$G1704)</f>
        <v>18039</v>
      </c>
      <c r="M1704" s="28">
        <f>ExternalData!$K1704 + SUMIFS(I:I, D:D, ExternalData!$D1704, E:E, ExternalData!$E1704, F:F, ExternalData!$F1704-1, G:G, "&gt;"&amp;ExternalData!$G1704)</f>
        <v>111153</v>
      </c>
    </row>
    <row r="1705" spans="1:13" x14ac:dyDescent="0.25">
      <c r="A1705" s="29" t="s">
        <v>9</v>
      </c>
      <c r="B1705" s="30" t="s">
        <v>24</v>
      </c>
      <c r="C1705" s="30" t="s">
        <v>31</v>
      </c>
      <c r="D1705" s="30" t="s">
        <v>32</v>
      </c>
      <c r="E1705" s="30" t="s">
        <v>13</v>
      </c>
      <c r="F1705" s="30">
        <v>2021</v>
      </c>
      <c r="G1705" s="30">
        <v>8</v>
      </c>
      <c r="H1705" s="30">
        <v>847</v>
      </c>
      <c r="I1705" s="31">
        <v>5243</v>
      </c>
      <c r="J1705" s="31">
        <f>SUMIFS(H:H, D:D, ExternalData!$D1705, E:E, ExternalData!$E1705, F:F, ExternalData!$F1705, G:G, "&lt;="&amp;ExternalData!$G1705)</f>
        <v>10003</v>
      </c>
      <c r="K1705" s="32">
        <f>SUMIFS(I:I, D:D, ExternalData!$D1705, E:E, ExternalData!$E1705, F:F, ExternalData!$F1705, G:G, "&lt;="&amp;ExternalData!$G1705)</f>
        <v>61607</v>
      </c>
      <c r="L1705" s="31">
        <f>ExternalData!$J1705 + SUMIFS(H:H, D:D, ExternalData!$D1705, E:E, ExternalData!$E1705, F:F, ExternalData!$F1705-1, G:G, "&gt;"&amp;ExternalData!$G1705)</f>
        <v>16877</v>
      </c>
      <c r="M1705" s="33">
        <f>ExternalData!$K1705 + SUMIFS(I:I, D:D, ExternalData!$D1705, E:E, ExternalData!$E1705, F:F, ExternalData!$F1705-1, G:G, "&gt;"&amp;ExternalData!$G1705)</f>
        <v>103985</v>
      </c>
    </row>
    <row r="1706" spans="1:13" x14ac:dyDescent="0.25">
      <c r="A1706" s="24" t="s">
        <v>9</v>
      </c>
      <c r="B1706" s="25" t="s">
        <v>24</v>
      </c>
      <c r="C1706" s="25" t="s">
        <v>31</v>
      </c>
      <c r="D1706" s="25" t="s">
        <v>32</v>
      </c>
      <c r="E1706" s="25" t="s">
        <v>13</v>
      </c>
      <c r="F1706" s="25">
        <v>2021</v>
      </c>
      <c r="G1706" s="25">
        <v>9</v>
      </c>
      <c r="H1706" s="25">
        <v>798</v>
      </c>
      <c r="I1706" s="26">
        <v>4893</v>
      </c>
      <c r="J1706" s="26">
        <f>SUMIFS(H:H, D:D, ExternalData!$D1706, E:E, ExternalData!$E1706, F:F, ExternalData!$F1706, G:G, "&lt;="&amp;ExternalData!$G1706)</f>
        <v>10801</v>
      </c>
      <c r="K1706" s="27">
        <f>SUMIFS(I:I, D:D, ExternalData!$D1706, E:E, ExternalData!$E1706, F:F, ExternalData!$F1706, G:G, "&lt;="&amp;ExternalData!$G1706)</f>
        <v>66500</v>
      </c>
      <c r="L1706" s="26">
        <f>ExternalData!$J1706 + SUMIFS(H:H, D:D, ExternalData!$D1706, E:E, ExternalData!$E1706, F:F, ExternalData!$F1706-1, G:G, "&gt;"&amp;ExternalData!$G1706)</f>
        <v>16345</v>
      </c>
      <c r="M1706" s="28">
        <f>ExternalData!$K1706 + SUMIFS(I:I, D:D, ExternalData!$D1706, E:E, ExternalData!$E1706, F:F, ExternalData!$F1706-1, G:G, "&gt;"&amp;ExternalData!$G1706)</f>
        <v>100660</v>
      </c>
    </row>
    <row r="1707" spans="1:13" x14ac:dyDescent="0.25">
      <c r="A1707" s="29" t="s">
        <v>9</v>
      </c>
      <c r="B1707" s="30" t="s">
        <v>24</v>
      </c>
      <c r="C1707" s="30" t="s">
        <v>31</v>
      </c>
      <c r="D1707" s="30" t="s">
        <v>32</v>
      </c>
      <c r="E1707" s="30" t="s">
        <v>13</v>
      </c>
      <c r="F1707" s="30">
        <v>2021</v>
      </c>
      <c r="G1707" s="30">
        <v>10</v>
      </c>
      <c r="H1707" s="30">
        <v>2156</v>
      </c>
      <c r="I1707" s="31">
        <v>13230</v>
      </c>
      <c r="J1707" s="31">
        <f>SUMIFS(H:H, D:D, ExternalData!$D1707, E:E, ExternalData!$E1707, F:F, ExternalData!$F1707, G:G, "&lt;="&amp;ExternalData!$G1707)</f>
        <v>12957</v>
      </c>
      <c r="K1707" s="32">
        <f>SUMIFS(I:I, D:D, ExternalData!$D1707, E:E, ExternalData!$E1707, F:F, ExternalData!$F1707, G:G, "&lt;="&amp;ExternalData!$G1707)</f>
        <v>79730</v>
      </c>
      <c r="L1707" s="31">
        <f>ExternalData!$J1707 + SUMIFS(H:H, D:D, ExternalData!$D1707, E:E, ExternalData!$E1707, F:F, ExternalData!$F1707-1, G:G, "&gt;"&amp;ExternalData!$G1707)</f>
        <v>16625</v>
      </c>
      <c r="M1707" s="33">
        <f>ExternalData!$K1707 + SUMIFS(I:I, D:D, ExternalData!$D1707, E:E, ExternalData!$E1707, F:F, ExternalData!$F1707-1, G:G, "&gt;"&amp;ExternalData!$G1707)</f>
        <v>102228</v>
      </c>
    </row>
    <row r="1708" spans="1:13" x14ac:dyDescent="0.25">
      <c r="A1708" s="24" t="s">
        <v>9</v>
      </c>
      <c r="B1708" s="25" t="s">
        <v>24</v>
      </c>
      <c r="C1708" s="25" t="s">
        <v>31</v>
      </c>
      <c r="D1708" s="25" t="s">
        <v>32</v>
      </c>
      <c r="E1708" s="25" t="s">
        <v>13</v>
      </c>
      <c r="F1708" s="25">
        <v>2021</v>
      </c>
      <c r="G1708" s="25">
        <v>11</v>
      </c>
      <c r="H1708" s="25">
        <v>861</v>
      </c>
      <c r="I1708" s="26">
        <v>5271</v>
      </c>
      <c r="J1708" s="26">
        <f>SUMIFS(H:H, D:D, ExternalData!$D1708, E:E, ExternalData!$E1708, F:F, ExternalData!$F1708, G:G, "&lt;="&amp;ExternalData!$G1708)</f>
        <v>13818</v>
      </c>
      <c r="K1708" s="27">
        <f>SUMIFS(I:I, D:D, ExternalData!$D1708, E:E, ExternalData!$E1708, F:F, ExternalData!$F1708, G:G, "&lt;="&amp;ExternalData!$G1708)</f>
        <v>85001</v>
      </c>
      <c r="L1708" s="26">
        <f>ExternalData!$J1708 + SUMIFS(H:H, D:D, ExternalData!$D1708, E:E, ExternalData!$E1708, F:F, ExternalData!$F1708-1, G:G, "&gt;"&amp;ExternalData!$G1708)</f>
        <v>15148</v>
      </c>
      <c r="M1708" s="28">
        <f>ExternalData!$K1708 + SUMIFS(I:I, D:D, ExternalData!$D1708, E:E, ExternalData!$E1708, F:F, ExternalData!$F1708-1, G:G, "&gt;"&amp;ExternalData!$G1708)</f>
        <v>93156</v>
      </c>
    </row>
    <row r="1709" spans="1:13" x14ac:dyDescent="0.25">
      <c r="A1709" s="29" t="s">
        <v>9</v>
      </c>
      <c r="B1709" s="30" t="s">
        <v>24</v>
      </c>
      <c r="C1709" s="30" t="s">
        <v>31</v>
      </c>
      <c r="D1709" s="30" t="s">
        <v>32</v>
      </c>
      <c r="E1709" s="30" t="s">
        <v>13</v>
      </c>
      <c r="F1709" s="30">
        <v>2021</v>
      </c>
      <c r="G1709" s="30">
        <v>12</v>
      </c>
      <c r="H1709" s="30">
        <v>1071</v>
      </c>
      <c r="I1709" s="31">
        <v>6573</v>
      </c>
      <c r="J1709" s="31">
        <f>SUMIFS(H:H, D:D, ExternalData!$D1709, E:E, ExternalData!$E1709, F:F, ExternalData!$F1709, G:G, "&lt;="&amp;ExternalData!$G1709)</f>
        <v>14889</v>
      </c>
      <c r="K1709" s="32">
        <f>SUMIFS(I:I, D:D, ExternalData!$D1709, E:E, ExternalData!$E1709, F:F, ExternalData!$F1709, G:G, "&lt;="&amp;ExternalData!$G1709)</f>
        <v>91574</v>
      </c>
      <c r="L1709" s="31">
        <f>ExternalData!$J1709 + SUMIFS(H:H, D:D, ExternalData!$D1709, E:E, ExternalData!$E1709, F:F, ExternalData!$F1709-1, G:G, "&gt;"&amp;ExternalData!$G1709)</f>
        <v>14889</v>
      </c>
      <c r="M1709" s="33">
        <f>ExternalData!$K1709 + SUMIFS(I:I, D:D, ExternalData!$D1709, E:E, ExternalData!$E1709, F:F, ExternalData!$F1709-1, G:G, "&gt;"&amp;ExternalData!$G1709)</f>
        <v>91574</v>
      </c>
    </row>
    <row r="1710" spans="1:13" x14ac:dyDescent="0.25">
      <c r="A1710" s="24" t="s">
        <v>9</v>
      </c>
      <c r="B1710" s="25" t="s">
        <v>24</v>
      </c>
      <c r="C1710" s="25" t="s">
        <v>31</v>
      </c>
      <c r="D1710" s="25" t="s">
        <v>32</v>
      </c>
      <c r="E1710" s="25" t="s">
        <v>13</v>
      </c>
      <c r="F1710" s="25">
        <v>2022</v>
      </c>
      <c r="G1710" s="25">
        <v>1</v>
      </c>
      <c r="H1710" s="25">
        <v>1015</v>
      </c>
      <c r="I1710" s="26">
        <v>6286</v>
      </c>
      <c r="J1710" s="26">
        <f>SUMIFS(H:H, D:D, ExternalData!$D1710, E:E, ExternalData!$E1710, F:F, ExternalData!$F1710, G:G, "&lt;="&amp;ExternalData!$G1710)</f>
        <v>1015</v>
      </c>
      <c r="K1710" s="27">
        <f>SUMIFS(I:I, D:D, ExternalData!$D1710, E:E, ExternalData!$E1710, F:F, ExternalData!$F1710, G:G, "&lt;="&amp;ExternalData!$G1710)</f>
        <v>6286</v>
      </c>
      <c r="L1710" s="26">
        <f>ExternalData!$J1710 + SUMIFS(H:H, D:D, ExternalData!$D1710, E:E, ExternalData!$E1710, F:F, ExternalData!$F1710-1, G:G, "&gt;"&amp;ExternalData!$G1710)</f>
        <v>14679</v>
      </c>
      <c r="M1710" s="28">
        <f>ExternalData!$K1710 + SUMIFS(I:I, D:D, ExternalData!$D1710, E:E, ExternalData!$E1710, F:F, ExternalData!$F1710-1, G:G, "&gt;"&amp;ExternalData!$G1710)</f>
        <v>90321</v>
      </c>
    </row>
    <row r="1711" spans="1:13" x14ac:dyDescent="0.25">
      <c r="A1711" s="29" t="s">
        <v>9</v>
      </c>
      <c r="B1711" s="30" t="s">
        <v>24</v>
      </c>
      <c r="C1711" s="30" t="s">
        <v>31</v>
      </c>
      <c r="D1711" s="30" t="s">
        <v>32</v>
      </c>
      <c r="E1711" s="30" t="s">
        <v>13</v>
      </c>
      <c r="F1711" s="30">
        <v>2022</v>
      </c>
      <c r="G1711" s="30">
        <v>2</v>
      </c>
      <c r="H1711" s="30">
        <v>903</v>
      </c>
      <c r="I1711" s="31">
        <v>5530</v>
      </c>
      <c r="J1711" s="31">
        <f>SUMIFS(H:H, D:D, ExternalData!$D1711, E:E, ExternalData!$E1711, F:F, ExternalData!$F1711, G:G, "&lt;="&amp;ExternalData!$G1711)</f>
        <v>1918</v>
      </c>
      <c r="K1711" s="32">
        <f>SUMIFS(I:I, D:D, ExternalData!$D1711, E:E, ExternalData!$E1711, F:F, ExternalData!$F1711, G:G, "&lt;="&amp;ExternalData!$G1711)</f>
        <v>11816</v>
      </c>
      <c r="L1711" s="31">
        <f>ExternalData!$J1711 + SUMIFS(H:H, D:D, ExternalData!$D1711, E:E, ExternalData!$E1711, F:F, ExternalData!$F1711-1, G:G, "&gt;"&amp;ExternalData!$G1711)</f>
        <v>14602</v>
      </c>
      <c r="M1711" s="33">
        <f>ExternalData!$K1711 + SUMIFS(I:I, D:D, ExternalData!$D1711, E:E, ExternalData!$E1711, F:F, ExternalData!$F1711-1, G:G, "&gt;"&amp;ExternalData!$G1711)</f>
        <v>89859</v>
      </c>
    </row>
    <row r="1712" spans="1:13" x14ac:dyDescent="0.25">
      <c r="A1712" s="24" t="s">
        <v>9</v>
      </c>
      <c r="B1712" s="25" t="s">
        <v>24</v>
      </c>
      <c r="C1712" s="25" t="s">
        <v>31</v>
      </c>
      <c r="D1712" s="25" t="s">
        <v>32</v>
      </c>
      <c r="E1712" s="25" t="s">
        <v>13</v>
      </c>
      <c r="F1712" s="25">
        <v>2022</v>
      </c>
      <c r="G1712" s="25">
        <v>3</v>
      </c>
      <c r="H1712" s="25">
        <v>819</v>
      </c>
      <c r="I1712" s="26">
        <v>5047</v>
      </c>
      <c r="J1712" s="26">
        <f>SUMIFS(H:H, D:D, ExternalData!$D1712, E:E, ExternalData!$E1712, F:F, ExternalData!$F1712, G:G, "&lt;="&amp;ExternalData!$G1712)</f>
        <v>2737</v>
      </c>
      <c r="K1712" s="27">
        <f>SUMIFS(I:I, D:D, ExternalData!$D1712, E:E, ExternalData!$E1712, F:F, ExternalData!$F1712, G:G, "&lt;="&amp;ExternalData!$G1712)</f>
        <v>16863</v>
      </c>
      <c r="L1712" s="26">
        <f>ExternalData!$J1712 + SUMIFS(H:H, D:D, ExternalData!$D1712, E:E, ExternalData!$E1712, F:F, ExternalData!$F1712-1, G:G, "&gt;"&amp;ExternalData!$G1712)</f>
        <v>13349</v>
      </c>
      <c r="M1712" s="28">
        <f>ExternalData!$K1712 + SUMIFS(I:I, D:D, ExternalData!$D1712, E:E, ExternalData!$E1712, F:F, ExternalData!$F1712-1, G:G, "&gt;"&amp;ExternalData!$G1712)</f>
        <v>82159</v>
      </c>
    </row>
    <row r="1713" spans="1:13" x14ac:dyDescent="0.25">
      <c r="A1713" s="29" t="s">
        <v>9</v>
      </c>
      <c r="B1713" s="30" t="s">
        <v>24</v>
      </c>
      <c r="C1713" s="30" t="s">
        <v>31</v>
      </c>
      <c r="D1713" s="30" t="s">
        <v>32</v>
      </c>
      <c r="E1713" s="30" t="s">
        <v>13</v>
      </c>
      <c r="F1713" s="30">
        <v>2022</v>
      </c>
      <c r="G1713" s="30">
        <v>4</v>
      </c>
      <c r="H1713" s="30">
        <v>847</v>
      </c>
      <c r="I1713" s="31">
        <v>5229</v>
      </c>
      <c r="J1713" s="31">
        <f>SUMIFS(H:H, D:D, ExternalData!$D1713, E:E, ExternalData!$E1713, F:F, ExternalData!$F1713, G:G, "&lt;="&amp;ExternalData!$G1713)</f>
        <v>3584</v>
      </c>
      <c r="K1713" s="32">
        <f>SUMIFS(I:I, D:D, ExternalData!$D1713, E:E, ExternalData!$E1713, F:F, ExternalData!$F1713, G:G, "&lt;="&amp;ExternalData!$G1713)</f>
        <v>22092</v>
      </c>
      <c r="L1713" s="31">
        <f>ExternalData!$J1713 + SUMIFS(H:H, D:D, ExternalData!$D1713, E:E, ExternalData!$E1713, F:F, ExternalData!$F1713-1, G:G, "&gt;"&amp;ExternalData!$G1713)</f>
        <v>12747</v>
      </c>
      <c r="M1713" s="33">
        <f>ExternalData!$K1713 + SUMIFS(I:I, D:D, ExternalData!$D1713, E:E, ExternalData!$E1713, F:F, ExternalData!$F1713-1, G:G, "&gt;"&amp;ExternalData!$G1713)</f>
        <v>78477</v>
      </c>
    </row>
    <row r="1714" spans="1:13" x14ac:dyDescent="0.25">
      <c r="A1714" s="24" t="s">
        <v>9</v>
      </c>
      <c r="B1714" s="25" t="s">
        <v>24</v>
      </c>
      <c r="C1714" s="25" t="s">
        <v>31</v>
      </c>
      <c r="D1714" s="25" t="s">
        <v>32</v>
      </c>
      <c r="E1714" s="25" t="s">
        <v>13</v>
      </c>
      <c r="F1714" s="25">
        <v>2022</v>
      </c>
      <c r="G1714" s="25">
        <v>5</v>
      </c>
      <c r="H1714" s="25">
        <v>1239</v>
      </c>
      <c r="I1714" s="26">
        <v>7623</v>
      </c>
      <c r="J1714" s="26">
        <f>SUMIFS(H:H, D:D, ExternalData!$D1714, E:E, ExternalData!$E1714, F:F, ExternalData!$F1714, G:G, "&lt;="&amp;ExternalData!$G1714)</f>
        <v>4823</v>
      </c>
      <c r="K1714" s="27">
        <f>SUMIFS(I:I, D:D, ExternalData!$D1714, E:E, ExternalData!$E1714, F:F, ExternalData!$F1714, G:G, "&lt;="&amp;ExternalData!$G1714)</f>
        <v>29715</v>
      </c>
      <c r="L1714" s="26">
        <f>ExternalData!$J1714 + SUMIFS(H:H, D:D, ExternalData!$D1714, E:E, ExternalData!$E1714, F:F, ExternalData!$F1714-1, G:G, "&gt;"&amp;ExternalData!$G1714)</f>
        <v>13153</v>
      </c>
      <c r="M1714" s="28">
        <f>ExternalData!$K1714 + SUMIFS(I:I, D:D, ExternalData!$D1714, E:E, ExternalData!$E1714, F:F, ExternalData!$F1714-1, G:G, "&gt;"&amp;ExternalData!$G1714)</f>
        <v>80948</v>
      </c>
    </row>
    <row r="1715" spans="1:13" x14ac:dyDescent="0.25">
      <c r="A1715" s="29" t="s">
        <v>9</v>
      </c>
      <c r="B1715" s="30" t="s">
        <v>24</v>
      </c>
      <c r="C1715" s="30" t="s">
        <v>31</v>
      </c>
      <c r="D1715" s="30" t="s">
        <v>32</v>
      </c>
      <c r="E1715" s="30" t="s">
        <v>13</v>
      </c>
      <c r="F1715" s="30">
        <v>2022</v>
      </c>
      <c r="G1715" s="30">
        <v>6</v>
      </c>
      <c r="H1715" s="30">
        <v>875</v>
      </c>
      <c r="I1715" s="31">
        <v>5348</v>
      </c>
      <c r="J1715" s="31">
        <f>SUMIFS(H:H, D:D, ExternalData!$D1715, E:E, ExternalData!$E1715, F:F, ExternalData!$F1715, G:G, "&lt;="&amp;ExternalData!$G1715)</f>
        <v>5698</v>
      </c>
      <c r="K1715" s="32">
        <f>SUMIFS(I:I, D:D, ExternalData!$D1715, E:E, ExternalData!$E1715, F:F, ExternalData!$F1715, G:G, "&lt;="&amp;ExternalData!$G1715)</f>
        <v>35063</v>
      </c>
      <c r="L1715" s="31">
        <f>ExternalData!$J1715 + SUMIFS(H:H, D:D, ExternalData!$D1715, E:E, ExternalData!$E1715, F:F, ExternalData!$F1715-1, G:G, "&gt;"&amp;ExternalData!$G1715)</f>
        <v>12999</v>
      </c>
      <c r="M1715" s="33">
        <f>ExternalData!$K1715 + SUMIFS(I:I, D:D, ExternalData!$D1715, E:E, ExternalData!$E1715, F:F, ExternalData!$F1715-1, G:G, "&gt;"&amp;ExternalData!$G1715)</f>
        <v>79926</v>
      </c>
    </row>
    <row r="1716" spans="1:13" x14ac:dyDescent="0.25">
      <c r="A1716" s="24" t="s">
        <v>9</v>
      </c>
      <c r="B1716" s="25" t="s">
        <v>24</v>
      </c>
      <c r="C1716" s="25" t="s">
        <v>31</v>
      </c>
      <c r="D1716" s="25" t="s">
        <v>32</v>
      </c>
      <c r="E1716" s="25" t="s">
        <v>13</v>
      </c>
      <c r="F1716" s="25">
        <v>2022</v>
      </c>
      <c r="G1716" s="25">
        <v>7</v>
      </c>
      <c r="H1716" s="25">
        <v>1421</v>
      </c>
      <c r="I1716" s="26">
        <v>8715</v>
      </c>
      <c r="J1716" s="26">
        <f>SUMIFS(H:H, D:D, ExternalData!$D1716, E:E, ExternalData!$E1716, F:F, ExternalData!$F1716, G:G, "&lt;="&amp;ExternalData!$G1716)</f>
        <v>7119</v>
      </c>
      <c r="K1716" s="27">
        <f>SUMIFS(I:I, D:D, ExternalData!$D1716, E:E, ExternalData!$E1716, F:F, ExternalData!$F1716, G:G, "&lt;="&amp;ExternalData!$G1716)</f>
        <v>43778</v>
      </c>
      <c r="L1716" s="26">
        <f>ExternalData!$J1716 + SUMIFS(H:H, D:D, ExternalData!$D1716, E:E, ExternalData!$E1716, F:F, ExternalData!$F1716-1, G:G, "&gt;"&amp;ExternalData!$G1716)</f>
        <v>12852</v>
      </c>
      <c r="M1716" s="28">
        <f>ExternalData!$K1716 + SUMIFS(I:I, D:D, ExternalData!$D1716, E:E, ExternalData!$E1716, F:F, ExternalData!$F1716-1, G:G, "&gt;"&amp;ExternalData!$G1716)</f>
        <v>78988</v>
      </c>
    </row>
    <row r="1717" spans="1:13" x14ac:dyDescent="0.25">
      <c r="A1717" s="29" t="s">
        <v>9</v>
      </c>
      <c r="B1717" s="30" t="s">
        <v>24</v>
      </c>
      <c r="C1717" s="30" t="s">
        <v>31</v>
      </c>
      <c r="D1717" s="30" t="s">
        <v>32</v>
      </c>
      <c r="E1717" s="30" t="s">
        <v>13</v>
      </c>
      <c r="F1717" s="30">
        <v>2022</v>
      </c>
      <c r="G1717" s="30">
        <v>8</v>
      </c>
      <c r="H1717" s="30">
        <v>1008</v>
      </c>
      <c r="I1717" s="31">
        <v>6174</v>
      </c>
      <c r="J1717" s="31">
        <f>SUMIFS(H:H, D:D, ExternalData!$D1717, E:E, ExternalData!$E1717, F:F, ExternalData!$F1717, G:G, "&lt;="&amp;ExternalData!$G1717)</f>
        <v>8127</v>
      </c>
      <c r="K1717" s="32">
        <f>SUMIFS(I:I, D:D, ExternalData!$D1717, E:E, ExternalData!$E1717, F:F, ExternalData!$F1717, G:G, "&lt;="&amp;ExternalData!$G1717)</f>
        <v>49952</v>
      </c>
      <c r="L1717" s="31">
        <f>ExternalData!$J1717 + SUMIFS(H:H, D:D, ExternalData!$D1717, E:E, ExternalData!$E1717, F:F, ExternalData!$F1717-1, G:G, "&gt;"&amp;ExternalData!$G1717)</f>
        <v>13013</v>
      </c>
      <c r="M1717" s="33">
        <f>ExternalData!$K1717 + SUMIFS(I:I, D:D, ExternalData!$D1717, E:E, ExternalData!$E1717, F:F, ExternalData!$F1717-1, G:G, "&gt;"&amp;ExternalData!$G1717)</f>
        <v>79919</v>
      </c>
    </row>
    <row r="1718" spans="1:13" x14ac:dyDescent="0.25">
      <c r="A1718" s="24" t="s">
        <v>9</v>
      </c>
      <c r="B1718" s="25" t="s">
        <v>24</v>
      </c>
      <c r="C1718" s="25" t="s">
        <v>31</v>
      </c>
      <c r="D1718" s="25" t="s">
        <v>32</v>
      </c>
      <c r="E1718" s="25" t="s">
        <v>13</v>
      </c>
      <c r="F1718" s="25">
        <v>2022</v>
      </c>
      <c r="G1718" s="25">
        <v>9</v>
      </c>
      <c r="H1718" s="25">
        <v>1477</v>
      </c>
      <c r="I1718" s="26">
        <v>9044</v>
      </c>
      <c r="J1718" s="26">
        <f>SUMIFS(H:H, D:D, ExternalData!$D1718, E:E, ExternalData!$E1718, F:F, ExternalData!$F1718, G:G, "&lt;="&amp;ExternalData!$G1718)</f>
        <v>9604</v>
      </c>
      <c r="K1718" s="27">
        <f>SUMIFS(I:I, D:D, ExternalData!$D1718, E:E, ExternalData!$E1718, F:F, ExternalData!$F1718, G:G, "&lt;="&amp;ExternalData!$G1718)</f>
        <v>58996</v>
      </c>
      <c r="L1718" s="26">
        <f>ExternalData!$J1718 + SUMIFS(H:H, D:D, ExternalData!$D1718, E:E, ExternalData!$E1718, F:F, ExternalData!$F1718-1, G:G, "&gt;"&amp;ExternalData!$G1718)</f>
        <v>13692</v>
      </c>
      <c r="M1718" s="28">
        <f>ExternalData!$K1718 + SUMIFS(I:I, D:D, ExternalData!$D1718, E:E, ExternalData!$E1718, F:F, ExternalData!$F1718-1, G:G, "&gt;"&amp;ExternalData!$G1718)</f>
        <v>84070</v>
      </c>
    </row>
    <row r="1719" spans="1:13" x14ac:dyDescent="0.25">
      <c r="A1719" s="29" t="s">
        <v>9</v>
      </c>
      <c r="B1719" s="30" t="s">
        <v>24</v>
      </c>
      <c r="C1719" s="30" t="s">
        <v>31</v>
      </c>
      <c r="D1719" s="30" t="s">
        <v>32</v>
      </c>
      <c r="E1719" s="30" t="s">
        <v>13</v>
      </c>
      <c r="F1719" s="30">
        <v>2022</v>
      </c>
      <c r="G1719" s="30">
        <v>10</v>
      </c>
      <c r="H1719" s="30">
        <v>1071</v>
      </c>
      <c r="I1719" s="31">
        <v>6601</v>
      </c>
      <c r="J1719" s="31">
        <f>SUMIFS(H:H, D:D, ExternalData!$D1719, E:E, ExternalData!$E1719, F:F, ExternalData!$F1719, G:G, "&lt;="&amp;ExternalData!$G1719)</f>
        <v>10675</v>
      </c>
      <c r="K1719" s="32">
        <f>SUMIFS(I:I, D:D, ExternalData!$D1719, E:E, ExternalData!$E1719, F:F, ExternalData!$F1719, G:G, "&lt;="&amp;ExternalData!$G1719)</f>
        <v>65597</v>
      </c>
      <c r="L1719" s="31">
        <f>ExternalData!$J1719 + SUMIFS(H:H, D:D, ExternalData!$D1719, E:E, ExternalData!$E1719, F:F, ExternalData!$F1719-1, G:G, "&gt;"&amp;ExternalData!$G1719)</f>
        <v>12607</v>
      </c>
      <c r="M1719" s="33">
        <f>ExternalData!$K1719 + SUMIFS(I:I, D:D, ExternalData!$D1719, E:E, ExternalData!$E1719, F:F, ExternalData!$F1719-1, G:G, "&gt;"&amp;ExternalData!$G1719)</f>
        <v>77441</v>
      </c>
    </row>
    <row r="1720" spans="1:13" x14ac:dyDescent="0.25">
      <c r="A1720" s="24" t="s">
        <v>9</v>
      </c>
      <c r="B1720" s="25" t="s">
        <v>24</v>
      </c>
      <c r="C1720" s="25" t="s">
        <v>31</v>
      </c>
      <c r="D1720" s="25" t="s">
        <v>32</v>
      </c>
      <c r="E1720" s="25" t="s">
        <v>13</v>
      </c>
      <c r="F1720" s="25">
        <v>2022</v>
      </c>
      <c r="G1720" s="25">
        <v>11</v>
      </c>
      <c r="H1720" s="25">
        <v>798</v>
      </c>
      <c r="I1720" s="26">
        <v>4851</v>
      </c>
      <c r="J1720" s="26">
        <f>SUMIFS(H:H, D:D, ExternalData!$D1720, E:E, ExternalData!$E1720, F:F, ExternalData!$F1720, G:G, "&lt;="&amp;ExternalData!$G1720)</f>
        <v>11473</v>
      </c>
      <c r="K1720" s="27">
        <f>SUMIFS(I:I, D:D, ExternalData!$D1720, E:E, ExternalData!$E1720, F:F, ExternalData!$F1720, G:G, "&lt;="&amp;ExternalData!$G1720)</f>
        <v>70448</v>
      </c>
      <c r="L1720" s="26">
        <f>ExternalData!$J1720 + SUMIFS(H:H, D:D, ExternalData!$D1720, E:E, ExternalData!$E1720, F:F, ExternalData!$F1720-1, G:G, "&gt;"&amp;ExternalData!$G1720)</f>
        <v>12544</v>
      </c>
      <c r="M1720" s="28">
        <f>ExternalData!$K1720 + SUMIFS(I:I, D:D, ExternalData!$D1720, E:E, ExternalData!$E1720, F:F, ExternalData!$F1720-1, G:G, "&gt;"&amp;ExternalData!$G1720)</f>
        <v>77021</v>
      </c>
    </row>
    <row r="1721" spans="1:13" x14ac:dyDescent="0.25">
      <c r="A1721" s="29" t="s">
        <v>9</v>
      </c>
      <c r="B1721" s="30" t="s">
        <v>24</v>
      </c>
      <c r="C1721" s="30" t="s">
        <v>31</v>
      </c>
      <c r="D1721" s="30" t="s">
        <v>32</v>
      </c>
      <c r="E1721" s="30" t="s">
        <v>13</v>
      </c>
      <c r="F1721" s="30">
        <v>2022</v>
      </c>
      <c r="G1721" s="30">
        <v>12</v>
      </c>
      <c r="H1721" s="30">
        <v>1421</v>
      </c>
      <c r="I1721" s="31">
        <v>9184</v>
      </c>
      <c r="J1721" s="31">
        <f>SUMIFS(H:H, D:D, ExternalData!$D1721, E:E, ExternalData!$E1721, F:F, ExternalData!$F1721, G:G, "&lt;="&amp;ExternalData!$G1721)</f>
        <v>12894</v>
      </c>
      <c r="K1721" s="32">
        <f>SUMIFS(I:I, D:D, ExternalData!$D1721, E:E, ExternalData!$E1721, F:F, ExternalData!$F1721, G:G, "&lt;="&amp;ExternalData!$G1721)</f>
        <v>79632</v>
      </c>
      <c r="L1721" s="31">
        <f>ExternalData!$J1721 + SUMIFS(H:H, D:D, ExternalData!$D1721, E:E, ExternalData!$E1721, F:F, ExternalData!$F1721-1, G:G, "&gt;"&amp;ExternalData!$G1721)</f>
        <v>12894</v>
      </c>
      <c r="M1721" s="33">
        <f>ExternalData!$K1721 + SUMIFS(I:I, D:D, ExternalData!$D1721, E:E, ExternalData!$E1721, F:F, ExternalData!$F1721-1, G:G, "&gt;"&amp;ExternalData!$G1721)</f>
        <v>79632</v>
      </c>
    </row>
    <row r="1722" spans="1:13" x14ac:dyDescent="0.25">
      <c r="A1722" s="24" t="s">
        <v>9</v>
      </c>
      <c r="B1722" s="25" t="s">
        <v>24</v>
      </c>
      <c r="C1722" s="25" t="s">
        <v>31</v>
      </c>
      <c r="D1722" s="25" t="s">
        <v>32</v>
      </c>
      <c r="E1722" s="25" t="s">
        <v>13</v>
      </c>
      <c r="F1722" s="25">
        <v>2023</v>
      </c>
      <c r="G1722" s="25">
        <v>1</v>
      </c>
      <c r="H1722" s="25">
        <v>1197</v>
      </c>
      <c r="I1722" s="26">
        <v>8589</v>
      </c>
      <c r="J1722" s="26">
        <f>SUMIFS(H:H, D:D, ExternalData!$D1722, E:E, ExternalData!$E1722, F:F, ExternalData!$F1722, G:G, "&lt;="&amp;ExternalData!$G1722)</f>
        <v>1197</v>
      </c>
      <c r="K1722" s="27">
        <f>SUMIFS(I:I, D:D, ExternalData!$D1722, E:E, ExternalData!$E1722, F:F, ExternalData!$F1722, G:G, "&lt;="&amp;ExternalData!$G1722)</f>
        <v>8589</v>
      </c>
      <c r="L1722" s="26">
        <f>ExternalData!$J1722 + SUMIFS(H:H, D:D, ExternalData!$D1722, E:E, ExternalData!$E1722, F:F, ExternalData!$F1722-1, G:G, "&gt;"&amp;ExternalData!$G1722)</f>
        <v>13076</v>
      </c>
      <c r="M1722" s="28">
        <f>ExternalData!$K1722 + SUMIFS(I:I, D:D, ExternalData!$D1722, E:E, ExternalData!$E1722, F:F, ExternalData!$F1722-1, G:G, "&gt;"&amp;ExternalData!$G1722)</f>
        <v>81935</v>
      </c>
    </row>
    <row r="1723" spans="1:13" x14ac:dyDescent="0.25">
      <c r="A1723" s="29" t="s">
        <v>9</v>
      </c>
      <c r="B1723" s="30" t="s">
        <v>24</v>
      </c>
      <c r="C1723" s="30" t="s">
        <v>31</v>
      </c>
      <c r="D1723" s="30" t="s">
        <v>32</v>
      </c>
      <c r="E1723" s="30" t="s">
        <v>13</v>
      </c>
      <c r="F1723" s="30">
        <v>2023</v>
      </c>
      <c r="G1723" s="30">
        <v>2</v>
      </c>
      <c r="H1723" s="30">
        <v>952</v>
      </c>
      <c r="I1723" s="31">
        <v>6811</v>
      </c>
      <c r="J1723" s="31">
        <f>SUMIFS(H:H, D:D, ExternalData!$D1723, E:E, ExternalData!$E1723, F:F, ExternalData!$F1723, G:G, "&lt;="&amp;ExternalData!$G1723)</f>
        <v>2149</v>
      </c>
      <c r="K1723" s="32">
        <f>SUMIFS(I:I, D:D, ExternalData!$D1723, E:E, ExternalData!$E1723, F:F, ExternalData!$F1723, G:G, "&lt;="&amp;ExternalData!$G1723)</f>
        <v>15400</v>
      </c>
      <c r="L1723" s="31">
        <f>ExternalData!$J1723 + SUMIFS(H:H, D:D, ExternalData!$D1723, E:E, ExternalData!$E1723, F:F, ExternalData!$F1723-1, G:G, "&gt;"&amp;ExternalData!$G1723)</f>
        <v>13125</v>
      </c>
      <c r="M1723" s="33">
        <f>ExternalData!$K1723 + SUMIFS(I:I, D:D, ExternalData!$D1723, E:E, ExternalData!$E1723, F:F, ExternalData!$F1723-1, G:G, "&gt;"&amp;ExternalData!$G1723)</f>
        <v>83216</v>
      </c>
    </row>
    <row r="1724" spans="1:13" x14ac:dyDescent="0.25">
      <c r="A1724" s="24" t="s">
        <v>9</v>
      </c>
      <c r="B1724" s="25" t="s">
        <v>24</v>
      </c>
      <c r="C1724" s="25" t="s">
        <v>31</v>
      </c>
      <c r="D1724" s="25" t="s">
        <v>32</v>
      </c>
      <c r="E1724" s="25" t="s">
        <v>13</v>
      </c>
      <c r="F1724" s="25">
        <v>2023</v>
      </c>
      <c r="G1724" s="25">
        <v>3</v>
      </c>
      <c r="H1724" s="25">
        <v>1085</v>
      </c>
      <c r="I1724" s="26">
        <v>7735</v>
      </c>
      <c r="J1724" s="26">
        <f>SUMIFS(H:H, D:D, ExternalData!$D1724, E:E, ExternalData!$E1724, F:F, ExternalData!$F1724, G:G, "&lt;="&amp;ExternalData!$G1724)</f>
        <v>3234</v>
      </c>
      <c r="K1724" s="27">
        <f>SUMIFS(I:I, D:D, ExternalData!$D1724, E:E, ExternalData!$E1724, F:F, ExternalData!$F1724, G:G, "&lt;="&amp;ExternalData!$G1724)</f>
        <v>23135</v>
      </c>
      <c r="L1724" s="26">
        <f>ExternalData!$J1724 + SUMIFS(H:H, D:D, ExternalData!$D1724, E:E, ExternalData!$E1724, F:F, ExternalData!$F1724-1, G:G, "&gt;"&amp;ExternalData!$G1724)</f>
        <v>13391</v>
      </c>
      <c r="M1724" s="28">
        <f>ExternalData!$K1724 + SUMIFS(I:I, D:D, ExternalData!$D1724, E:E, ExternalData!$E1724, F:F, ExternalData!$F1724-1, G:G, "&gt;"&amp;ExternalData!$G1724)</f>
        <v>85904</v>
      </c>
    </row>
    <row r="1725" spans="1:13" x14ac:dyDescent="0.25">
      <c r="A1725" s="29" t="s">
        <v>9</v>
      </c>
      <c r="B1725" s="30" t="s">
        <v>24</v>
      </c>
      <c r="C1725" s="30" t="s">
        <v>31</v>
      </c>
      <c r="D1725" s="30" t="s">
        <v>32</v>
      </c>
      <c r="E1725" s="30" t="s">
        <v>14</v>
      </c>
      <c r="F1725" s="30">
        <v>2018</v>
      </c>
      <c r="G1725" s="30">
        <v>9</v>
      </c>
      <c r="H1725" s="30">
        <v>210</v>
      </c>
      <c r="I1725" s="31">
        <v>1316</v>
      </c>
      <c r="J1725" s="31">
        <f>SUMIFS(H:H, D:D, ExternalData!$D1725, E:E, ExternalData!$E1725, F:F, ExternalData!$F1725, G:G, "&lt;="&amp;ExternalData!$G1725)</f>
        <v>210</v>
      </c>
      <c r="K1725" s="32">
        <f>SUMIFS(I:I, D:D, ExternalData!$D1725, E:E, ExternalData!$E1725, F:F, ExternalData!$F1725, G:G, "&lt;="&amp;ExternalData!$G1725)</f>
        <v>1316</v>
      </c>
      <c r="L1725" s="31">
        <f>ExternalData!$J1725 + SUMIFS(H:H, D:D, ExternalData!$D1725, E:E, ExternalData!$E1725, F:F, ExternalData!$F1725-1, G:G, "&gt;"&amp;ExternalData!$G1725)</f>
        <v>210</v>
      </c>
      <c r="M1725" s="33">
        <f>ExternalData!$K1725 + SUMIFS(I:I, D:D, ExternalData!$D1725, E:E, ExternalData!$E1725, F:F, ExternalData!$F1725-1, G:G, "&gt;"&amp;ExternalData!$G1725)</f>
        <v>1316</v>
      </c>
    </row>
    <row r="1726" spans="1:13" x14ac:dyDescent="0.25">
      <c r="A1726" s="24" t="s">
        <v>9</v>
      </c>
      <c r="B1726" s="25" t="s">
        <v>24</v>
      </c>
      <c r="C1726" s="25" t="s">
        <v>31</v>
      </c>
      <c r="D1726" s="25" t="s">
        <v>32</v>
      </c>
      <c r="E1726" s="25" t="s">
        <v>14</v>
      </c>
      <c r="F1726" s="25">
        <v>2018</v>
      </c>
      <c r="G1726" s="25">
        <v>10</v>
      </c>
      <c r="H1726" s="25">
        <v>574</v>
      </c>
      <c r="I1726" s="26">
        <v>3507</v>
      </c>
      <c r="J1726" s="26">
        <f>SUMIFS(H:H, D:D, ExternalData!$D1726, E:E, ExternalData!$E1726, F:F, ExternalData!$F1726, G:G, "&lt;="&amp;ExternalData!$G1726)</f>
        <v>784</v>
      </c>
      <c r="K1726" s="27">
        <f>SUMIFS(I:I, D:D, ExternalData!$D1726, E:E, ExternalData!$E1726, F:F, ExternalData!$F1726, G:G, "&lt;="&amp;ExternalData!$G1726)</f>
        <v>4823</v>
      </c>
      <c r="L1726" s="26">
        <f>ExternalData!$J1726 + SUMIFS(H:H, D:D, ExternalData!$D1726, E:E, ExternalData!$E1726, F:F, ExternalData!$F1726-1, G:G, "&gt;"&amp;ExternalData!$G1726)</f>
        <v>784</v>
      </c>
      <c r="M1726" s="28">
        <f>ExternalData!$K1726 + SUMIFS(I:I, D:D, ExternalData!$D1726, E:E, ExternalData!$E1726, F:F, ExternalData!$F1726-1, G:G, "&gt;"&amp;ExternalData!$G1726)</f>
        <v>4823</v>
      </c>
    </row>
    <row r="1727" spans="1:13" x14ac:dyDescent="0.25">
      <c r="A1727" s="29" t="s">
        <v>9</v>
      </c>
      <c r="B1727" s="30" t="s">
        <v>24</v>
      </c>
      <c r="C1727" s="30" t="s">
        <v>31</v>
      </c>
      <c r="D1727" s="30" t="s">
        <v>32</v>
      </c>
      <c r="E1727" s="30" t="s">
        <v>14</v>
      </c>
      <c r="F1727" s="30">
        <v>2018</v>
      </c>
      <c r="G1727" s="30">
        <v>11</v>
      </c>
      <c r="H1727" s="30">
        <v>574</v>
      </c>
      <c r="I1727" s="31">
        <v>3521</v>
      </c>
      <c r="J1727" s="31">
        <f>SUMIFS(H:H, D:D, ExternalData!$D1727, E:E, ExternalData!$E1727, F:F, ExternalData!$F1727, G:G, "&lt;="&amp;ExternalData!$G1727)</f>
        <v>1358</v>
      </c>
      <c r="K1727" s="32">
        <f>SUMIFS(I:I, D:D, ExternalData!$D1727, E:E, ExternalData!$E1727, F:F, ExternalData!$F1727, G:G, "&lt;="&amp;ExternalData!$G1727)</f>
        <v>8344</v>
      </c>
      <c r="L1727" s="31">
        <f>ExternalData!$J1727 + SUMIFS(H:H, D:D, ExternalData!$D1727, E:E, ExternalData!$E1727, F:F, ExternalData!$F1727-1, G:G, "&gt;"&amp;ExternalData!$G1727)</f>
        <v>1358</v>
      </c>
      <c r="M1727" s="33">
        <f>ExternalData!$K1727 + SUMIFS(I:I, D:D, ExternalData!$D1727, E:E, ExternalData!$E1727, F:F, ExternalData!$F1727-1, G:G, "&gt;"&amp;ExternalData!$G1727)</f>
        <v>8344</v>
      </c>
    </row>
    <row r="1728" spans="1:13" x14ac:dyDescent="0.25">
      <c r="A1728" s="24" t="s">
        <v>9</v>
      </c>
      <c r="B1728" s="25" t="s">
        <v>24</v>
      </c>
      <c r="C1728" s="25" t="s">
        <v>31</v>
      </c>
      <c r="D1728" s="25" t="s">
        <v>32</v>
      </c>
      <c r="E1728" s="25" t="s">
        <v>14</v>
      </c>
      <c r="F1728" s="25">
        <v>2018</v>
      </c>
      <c r="G1728" s="25">
        <v>12</v>
      </c>
      <c r="H1728" s="25">
        <v>861</v>
      </c>
      <c r="I1728" s="26">
        <v>5334</v>
      </c>
      <c r="J1728" s="26">
        <f>SUMIFS(H:H, D:D, ExternalData!$D1728, E:E, ExternalData!$E1728, F:F, ExternalData!$F1728, G:G, "&lt;="&amp;ExternalData!$G1728)</f>
        <v>2219</v>
      </c>
      <c r="K1728" s="27">
        <f>SUMIFS(I:I, D:D, ExternalData!$D1728, E:E, ExternalData!$E1728, F:F, ExternalData!$F1728, G:G, "&lt;="&amp;ExternalData!$G1728)</f>
        <v>13678</v>
      </c>
      <c r="L1728" s="26">
        <f>ExternalData!$J1728 + SUMIFS(H:H, D:D, ExternalData!$D1728, E:E, ExternalData!$E1728, F:F, ExternalData!$F1728-1, G:G, "&gt;"&amp;ExternalData!$G1728)</f>
        <v>2219</v>
      </c>
      <c r="M1728" s="28">
        <f>ExternalData!$K1728 + SUMIFS(I:I, D:D, ExternalData!$D1728, E:E, ExternalData!$E1728, F:F, ExternalData!$F1728-1, G:G, "&gt;"&amp;ExternalData!$G1728)</f>
        <v>13678</v>
      </c>
    </row>
    <row r="1729" spans="1:13" x14ac:dyDescent="0.25">
      <c r="A1729" s="29" t="s">
        <v>9</v>
      </c>
      <c r="B1729" s="30" t="s">
        <v>24</v>
      </c>
      <c r="C1729" s="30" t="s">
        <v>31</v>
      </c>
      <c r="D1729" s="30" t="s">
        <v>32</v>
      </c>
      <c r="E1729" s="30" t="s">
        <v>14</v>
      </c>
      <c r="F1729" s="30">
        <v>2019</v>
      </c>
      <c r="G1729" s="30">
        <v>1</v>
      </c>
      <c r="H1729" s="30">
        <v>574</v>
      </c>
      <c r="I1729" s="31">
        <v>3563</v>
      </c>
      <c r="J1729" s="31">
        <f>SUMIFS(H:H, D:D, ExternalData!$D1729, E:E, ExternalData!$E1729, F:F, ExternalData!$F1729, G:G, "&lt;="&amp;ExternalData!$G1729)</f>
        <v>574</v>
      </c>
      <c r="K1729" s="32">
        <f>SUMIFS(I:I, D:D, ExternalData!$D1729, E:E, ExternalData!$E1729, F:F, ExternalData!$F1729, G:G, "&lt;="&amp;ExternalData!$G1729)</f>
        <v>3563</v>
      </c>
      <c r="L1729" s="31">
        <f>ExternalData!$J1729 + SUMIFS(H:H, D:D, ExternalData!$D1729, E:E, ExternalData!$E1729, F:F, ExternalData!$F1729-1, G:G, "&gt;"&amp;ExternalData!$G1729)</f>
        <v>2793</v>
      </c>
      <c r="M1729" s="33">
        <f>ExternalData!$K1729 + SUMIFS(I:I, D:D, ExternalData!$D1729, E:E, ExternalData!$E1729, F:F, ExternalData!$F1729-1, G:G, "&gt;"&amp;ExternalData!$G1729)</f>
        <v>17241</v>
      </c>
    </row>
    <row r="1730" spans="1:13" x14ac:dyDescent="0.25">
      <c r="A1730" s="24" t="s">
        <v>9</v>
      </c>
      <c r="B1730" s="25" t="s">
        <v>24</v>
      </c>
      <c r="C1730" s="25" t="s">
        <v>31</v>
      </c>
      <c r="D1730" s="25" t="s">
        <v>32</v>
      </c>
      <c r="E1730" s="25" t="s">
        <v>14</v>
      </c>
      <c r="F1730" s="25">
        <v>2019</v>
      </c>
      <c r="G1730" s="25">
        <v>2</v>
      </c>
      <c r="H1730" s="25">
        <v>455</v>
      </c>
      <c r="I1730" s="26">
        <v>2856</v>
      </c>
      <c r="J1730" s="26">
        <f>SUMIFS(H:H, D:D, ExternalData!$D1730, E:E, ExternalData!$E1730, F:F, ExternalData!$F1730, G:G, "&lt;="&amp;ExternalData!$G1730)</f>
        <v>1029</v>
      </c>
      <c r="K1730" s="27">
        <f>SUMIFS(I:I, D:D, ExternalData!$D1730, E:E, ExternalData!$E1730, F:F, ExternalData!$F1730, G:G, "&lt;="&amp;ExternalData!$G1730)</f>
        <v>6419</v>
      </c>
      <c r="L1730" s="26">
        <f>ExternalData!$J1730 + SUMIFS(H:H, D:D, ExternalData!$D1730, E:E, ExternalData!$E1730, F:F, ExternalData!$F1730-1, G:G, "&gt;"&amp;ExternalData!$G1730)</f>
        <v>3248</v>
      </c>
      <c r="M1730" s="28">
        <f>ExternalData!$K1730 + SUMIFS(I:I, D:D, ExternalData!$D1730, E:E, ExternalData!$E1730, F:F, ExternalData!$F1730-1, G:G, "&gt;"&amp;ExternalData!$G1730)</f>
        <v>20097</v>
      </c>
    </row>
    <row r="1731" spans="1:13" x14ac:dyDescent="0.25">
      <c r="A1731" s="29" t="s">
        <v>9</v>
      </c>
      <c r="B1731" s="30" t="s">
        <v>24</v>
      </c>
      <c r="C1731" s="30" t="s">
        <v>31</v>
      </c>
      <c r="D1731" s="30" t="s">
        <v>32</v>
      </c>
      <c r="E1731" s="30" t="s">
        <v>14</v>
      </c>
      <c r="F1731" s="30">
        <v>2019</v>
      </c>
      <c r="G1731" s="30">
        <v>3</v>
      </c>
      <c r="H1731" s="30">
        <v>819</v>
      </c>
      <c r="I1731" s="31">
        <v>5131</v>
      </c>
      <c r="J1731" s="31">
        <f>SUMIFS(H:H, D:D, ExternalData!$D1731, E:E, ExternalData!$E1731, F:F, ExternalData!$F1731, G:G, "&lt;="&amp;ExternalData!$G1731)</f>
        <v>1848</v>
      </c>
      <c r="K1731" s="32">
        <f>SUMIFS(I:I, D:D, ExternalData!$D1731, E:E, ExternalData!$E1731, F:F, ExternalData!$F1731, G:G, "&lt;="&amp;ExternalData!$G1731)</f>
        <v>11550</v>
      </c>
      <c r="L1731" s="31">
        <f>ExternalData!$J1731 + SUMIFS(H:H, D:D, ExternalData!$D1731, E:E, ExternalData!$E1731, F:F, ExternalData!$F1731-1, G:G, "&gt;"&amp;ExternalData!$G1731)</f>
        <v>4067</v>
      </c>
      <c r="M1731" s="33">
        <f>ExternalData!$K1731 + SUMIFS(I:I, D:D, ExternalData!$D1731, E:E, ExternalData!$E1731, F:F, ExternalData!$F1731-1, G:G, "&gt;"&amp;ExternalData!$G1731)</f>
        <v>25228</v>
      </c>
    </row>
    <row r="1732" spans="1:13" x14ac:dyDescent="0.25">
      <c r="A1732" s="24" t="s">
        <v>9</v>
      </c>
      <c r="B1732" s="25" t="s">
        <v>24</v>
      </c>
      <c r="C1732" s="25" t="s">
        <v>31</v>
      </c>
      <c r="D1732" s="25" t="s">
        <v>32</v>
      </c>
      <c r="E1732" s="25" t="s">
        <v>14</v>
      </c>
      <c r="F1732" s="25">
        <v>2019</v>
      </c>
      <c r="G1732" s="25">
        <v>4</v>
      </c>
      <c r="H1732" s="25">
        <v>707</v>
      </c>
      <c r="I1732" s="26">
        <v>4382</v>
      </c>
      <c r="J1732" s="26">
        <f>SUMIFS(H:H, D:D, ExternalData!$D1732, E:E, ExternalData!$E1732, F:F, ExternalData!$F1732, G:G, "&lt;="&amp;ExternalData!$G1732)</f>
        <v>2555</v>
      </c>
      <c r="K1732" s="27">
        <f>SUMIFS(I:I, D:D, ExternalData!$D1732, E:E, ExternalData!$E1732, F:F, ExternalData!$F1732, G:G, "&lt;="&amp;ExternalData!$G1732)</f>
        <v>15932</v>
      </c>
      <c r="L1732" s="26">
        <f>ExternalData!$J1732 + SUMIFS(H:H, D:D, ExternalData!$D1732, E:E, ExternalData!$E1732, F:F, ExternalData!$F1732-1, G:G, "&gt;"&amp;ExternalData!$G1732)</f>
        <v>4774</v>
      </c>
      <c r="M1732" s="28">
        <f>ExternalData!$K1732 + SUMIFS(I:I, D:D, ExternalData!$D1732, E:E, ExternalData!$E1732, F:F, ExternalData!$F1732-1, G:G, "&gt;"&amp;ExternalData!$G1732)</f>
        <v>29610</v>
      </c>
    </row>
    <row r="1733" spans="1:13" x14ac:dyDescent="0.25">
      <c r="A1733" s="29" t="s">
        <v>9</v>
      </c>
      <c r="B1733" s="30" t="s">
        <v>24</v>
      </c>
      <c r="C1733" s="30" t="s">
        <v>31</v>
      </c>
      <c r="D1733" s="30" t="s">
        <v>32</v>
      </c>
      <c r="E1733" s="30" t="s">
        <v>14</v>
      </c>
      <c r="F1733" s="30">
        <v>2019</v>
      </c>
      <c r="G1733" s="30">
        <v>5</v>
      </c>
      <c r="H1733" s="30">
        <v>1393</v>
      </c>
      <c r="I1733" s="31">
        <v>8610</v>
      </c>
      <c r="J1733" s="31">
        <f>SUMIFS(H:H, D:D, ExternalData!$D1733, E:E, ExternalData!$E1733, F:F, ExternalData!$F1733, G:G, "&lt;="&amp;ExternalData!$G1733)</f>
        <v>3948</v>
      </c>
      <c r="K1733" s="32">
        <f>SUMIFS(I:I, D:D, ExternalData!$D1733, E:E, ExternalData!$E1733, F:F, ExternalData!$F1733, G:G, "&lt;="&amp;ExternalData!$G1733)</f>
        <v>24542</v>
      </c>
      <c r="L1733" s="31">
        <f>ExternalData!$J1733 + SUMIFS(H:H, D:D, ExternalData!$D1733, E:E, ExternalData!$E1733, F:F, ExternalData!$F1733-1, G:G, "&gt;"&amp;ExternalData!$G1733)</f>
        <v>6167</v>
      </c>
      <c r="M1733" s="33">
        <f>ExternalData!$K1733 + SUMIFS(I:I, D:D, ExternalData!$D1733, E:E, ExternalData!$E1733, F:F, ExternalData!$F1733-1, G:G, "&gt;"&amp;ExternalData!$G1733)</f>
        <v>38220</v>
      </c>
    </row>
    <row r="1734" spans="1:13" x14ac:dyDescent="0.25">
      <c r="A1734" s="24" t="s">
        <v>9</v>
      </c>
      <c r="B1734" s="25" t="s">
        <v>24</v>
      </c>
      <c r="C1734" s="25" t="s">
        <v>31</v>
      </c>
      <c r="D1734" s="25" t="s">
        <v>32</v>
      </c>
      <c r="E1734" s="25" t="s">
        <v>14</v>
      </c>
      <c r="F1734" s="25">
        <v>2019</v>
      </c>
      <c r="G1734" s="25">
        <v>6</v>
      </c>
      <c r="H1734" s="25">
        <v>1239</v>
      </c>
      <c r="I1734" s="26">
        <v>7644</v>
      </c>
      <c r="J1734" s="26">
        <f>SUMIFS(H:H, D:D, ExternalData!$D1734, E:E, ExternalData!$E1734, F:F, ExternalData!$F1734, G:G, "&lt;="&amp;ExternalData!$G1734)</f>
        <v>5187</v>
      </c>
      <c r="K1734" s="27">
        <f>SUMIFS(I:I, D:D, ExternalData!$D1734, E:E, ExternalData!$E1734, F:F, ExternalData!$F1734, G:G, "&lt;="&amp;ExternalData!$G1734)</f>
        <v>32186</v>
      </c>
      <c r="L1734" s="26">
        <f>ExternalData!$J1734 + SUMIFS(H:H, D:D, ExternalData!$D1734, E:E, ExternalData!$E1734, F:F, ExternalData!$F1734-1, G:G, "&gt;"&amp;ExternalData!$G1734)</f>
        <v>7406</v>
      </c>
      <c r="M1734" s="28">
        <f>ExternalData!$K1734 + SUMIFS(I:I, D:D, ExternalData!$D1734, E:E, ExternalData!$E1734, F:F, ExternalData!$F1734-1, G:G, "&gt;"&amp;ExternalData!$G1734)</f>
        <v>45864</v>
      </c>
    </row>
    <row r="1735" spans="1:13" x14ac:dyDescent="0.25">
      <c r="A1735" s="29" t="s">
        <v>9</v>
      </c>
      <c r="B1735" s="30" t="s">
        <v>24</v>
      </c>
      <c r="C1735" s="30" t="s">
        <v>31</v>
      </c>
      <c r="D1735" s="30" t="s">
        <v>32</v>
      </c>
      <c r="E1735" s="30" t="s">
        <v>14</v>
      </c>
      <c r="F1735" s="30">
        <v>2019</v>
      </c>
      <c r="G1735" s="30">
        <v>7</v>
      </c>
      <c r="H1735" s="30">
        <v>2037</v>
      </c>
      <c r="I1735" s="31">
        <v>12628</v>
      </c>
      <c r="J1735" s="31">
        <f>SUMIFS(H:H, D:D, ExternalData!$D1735, E:E, ExternalData!$E1735, F:F, ExternalData!$F1735, G:G, "&lt;="&amp;ExternalData!$G1735)</f>
        <v>7224</v>
      </c>
      <c r="K1735" s="32">
        <f>SUMIFS(I:I, D:D, ExternalData!$D1735, E:E, ExternalData!$E1735, F:F, ExternalData!$F1735, G:G, "&lt;="&amp;ExternalData!$G1735)</f>
        <v>44814</v>
      </c>
      <c r="L1735" s="31">
        <f>ExternalData!$J1735 + SUMIFS(H:H, D:D, ExternalData!$D1735, E:E, ExternalData!$E1735, F:F, ExternalData!$F1735-1, G:G, "&gt;"&amp;ExternalData!$G1735)</f>
        <v>9443</v>
      </c>
      <c r="M1735" s="33">
        <f>ExternalData!$K1735 + SUMIFS(I:I, D:D, ExternalData!$D1735, E:E, ExternalData!$E1735, F:F, ExternalData!$F1735-1, G:G, "&gt;"&amp;ExternalData!$G1735)</f>
        <v>58492</v>
      </c>
    </row>
    <row r="1736" spans="1:13" x14ac:dyDescent="0.25">
      <c r="A1736" s="24" t="s">
        <v>9</v>
      </c>
      <c r="B1736" s="25" t="s">
        <v>24</v>
      </c>
      <c r="C1736" s="25" t="s">
        <v>31</v>
      </c>
      <c r="D1736" s="25" t="s">
        <v>32</v>
      </c>
      <c r="E1736" s="25" t="s">
        <v>14</v>
      </c>
      <c r="F1736" s="25">
        <v>2019</v>
      </c>
      <c r="G1736" s="25">
        <v>8</v>
      </c>
      <c r="H1736" s="25">
        <v>1890</v>
      </c>
      <c r="I1736" s="26">
        <v>11718</v>
      </c>
      <c r="J1736" s="26">
        <f>SUMIFS(H:H, D:D, ExternalData!$D1736, E:E, ExternalData!$E1736, F:F, ExternalData!$F1736, G:G, "&lt;="&amp;ExternalData!$G1736)</f>
        <v>9114</v>
      </c>
      <c r="K1736" s="27">
        <f>SUMIFS(I:I, D:D, ExternalData!$D1736, E:E, ExternalData!$E1736, F:F, ExternalData!$F1736, G:G, "&lt;="&amp;ExternalData!$G1736)</f>
        <v>56532</v>
      </c>
      <c r="L1736" s="26">
        <f>ExternalData!$J1736 + SUMIFS(H:H, D:D, ExternalData!$D1736, E:E, ExternalData!$E1736, F:F, ExternalData!$F1736-1, G:G, "&gt;"&amp;ExternalData!$G1736)</f>
        <v>11333</v>
      </c>
      <c r="M1736" s="28">
        <f>ExternalData!$K1736 + SUMIFS(I:I, D:D, ExternalData!$D1736, E:E, ExternalData!$E1736, F:F, ExternalData!$F1736-1, G:G, "&gt;"&amp;ExternalData!$G1736)</f>
        <v>70210</v>
      </c>
    </row>
    <row r="1737" spans="1:13" x14ac:dyDescent="0.25">
      <c r="A1737" s="29" t="s">
        <v>9</v>
      </c>
      <c r="B1737" s="30" t="s">
        <v>24</v>
      </c>
      <c r="C1737" s="30" t="s">
        <v>31</v>
      </c>
      <c r="D1737" s="30" t="s">
        <v>32</v>
      </c>
      <c r="E1737" s="30" t="s">
        <v>14</v>
      </c>
      <c r="F1737" s="30">
        <v>2019</v>
      </c>
      <c r="G1737" s="30">
        <v>9</v>
      </c>
      <c r="H1737" s="30">
        <v>1708</v>
      </c>
      <c r="I1737" s="31">
        <v>10570</v>
      </c>
      <c r="J1737" s="31">
        <f>SUMIFS(H:H, D:D, ExternalData!$D1737, E:E, ExternalData!$E1737, F:F, ExternalData!$F1737, G:G, "&lt;="&amp;ExternalData!$G1737)</f>
        <v>10822</v>
      </c>
      <c r="K1737" s="32">
        <f>SUMIFS(I:I, D:D, ExternalData!$D1737, E:E, ExternalData!$E1737, F:F, ExternalData!$F1737, G:G, "&lt;="&amp;ExternalData!$G1737)</f>
        <v>67102</v>
      </c>
      <c r="L1737" s="31">
        <f>ExternalData!$J1737 + SUMIFS(H:H, D:D, ExternalData!$D1737, E:E, ExternalData!$E1737, F:F, ExternalData!$F1737-1, G:G, "&gt;"&amp;ExternalData!$G1737)</f>
        <v>12831</v>
      </c>
      <c r="M1737" s="33">
        <f>ExternalData!$K1737 + SUMIFS(I:I, D:D, ExternalData!$D1737, E:E, ExternalData!$E1737, F:F, ExternalData!$F1737-1, G:G, "&gt;"&amp;ExternalData!$G1737)</f>
        <v>79464</v>
      </c>
    </row>
    <row r="1738" spans="1:13" x14ac:dyDescent="0.25">
      <c r="A1738" s="24" t="s">
        <v>9</v>
      </c>
      <c r="B1738" s="25" t="s">
        <v>24</v>
      </c>
      <c r="C1738" s="25" t="s">
        <v>31</v>
      </c>
      <c r="D1738" s="25" t="s">
        <v>32</v>
      </c>
      <c r="E1738" s="25" t="s">
        <v>14</v>
      </c>
      <c r="F1738" s="25">
        <v>2019</v>
      </c>
      <c r="G1738" s="25">
        <v>10</v>
      </c>
      <c r="H1738" s="25">
        <v>1407</v>
      </c>
      <c r="I1738" s="26">
        <v>8729</v>
      </c>
      <c r="J1738" s="26">
        <f>SUMIFS(H:H, D:D, ExternalData!$D1738, E:E, ExternalData!$E1738, F:F, ExternalData!$F1738, G:G, "&lt;="&amp;ExternalData!$G1738)</f>
        <v>12229</v>
      </c>
      <c r="K1738" s="27">
        <f>SUMIFS(I:I, D:D, ExternalData!$D1738, E:E, ExternalData!$E1738, F:F, ExternalData!$F1738, G:G, "&lt;="&amp;ExternalData!$G1738)</f>
        <v>75831</v>
      </c>
      <c r="L1738" s="26">
        <f>ExternalData!$J1738 + SUMIFS(H:H, D:D, ExternalData!$D1738, E:E, ExternalData!$E1738, F:F, ExternalData!$F1738-1, G:G, "&gt;"&amp;ExternalData!$G1738)</f>
        <v>13664</v>
      </c>
      <c r="M1738" s="28">
        <f>ExternalData!$K1738 + SUMIFS(I:I, D:D, ExternalData!$D1738, E:E, ExternalData!$E1738, F:F, ExternalData!$F1738-1, G:G, "&gt;"&amp;ExternalData!$G1738)</f>
        <v>84686</v>
      </c>
    </row>
    <row r="1739" spans="1:13" x14ac:dyDescent="0.25">
      <c r="A1739" s="29" t="s">
        <v>9</v>
      </c>
      <c r="B1739" s="30" t="s">
        <v>24</v>
      </c>
      <c r="C1739" s="30" t="s">
        <v>31</v>
      </c>
      <c r="D1739" s="30" t="s">
        <v>32</v>
      </c>
      <c r="E1739" s="30" t="s">
        <v>14</v>
      </c>
      <c r="F1739" s="30">
        <v>2019</v>
      </c>
      <c r="G1739" s="30">
        <v>11</v>
      </c>
      <c r="H1739" s="30">
        <v>1890</v>
      </c>
      <c r="I1739" s="31">
        <v>11690</v>
      </c>
      <c r="J1739" s="31">
        <f>SUMIFS(H:H, D:D, ExternalData!$D1739, E:E, ExternalData!$E1739, F:F, ExternalData!$F1739, G:G, "&lt;="&amp;ExternalData!$G1739)</f>
        <v>14119</v>
      </c>
      <c r="K1739" s="32">
        <f>SUMIFS(I:I, D:D, ExternalData!$D1739, E:E, ExternalData!$E1739, F:F, ExternalData!$F1739, G:G, "&lt;="&amp;ExternalData!$G1739)</f>
        <v>87521</v>
      </c>
      <c r="L1739" s="31">
        <f>ExternalData!$J1739 + SUMIFS(H:H, D:D, ExternalData!$D1739, E:E, ExternalData!$E1739, F:F, ExternalData!$F1739-1, G:G, "&gt;"&amp;ExternalData!$G1739)</f>
        <v>14980</v>
      </c>
      <c r="M1739" s="33">
        <f>ExternalData!$K1739 + SUMIFS(I:I, D:D, ExternalData!$D1739, E:E, ExternalData!$E1739, F:F, ExternalData!$F1739-1, G:G, "&gt;"&amp;ExternalData!$G1739)</f>
        <v>92855</v>
      </c>
    </row>
    <row r="1740" spans="1:13" x14ac:dyDescent="0.25">
      <c r="A1740" s="24" t="s">
        <v>9</v>
      </c>
      <c r="B1740" s="25" t="s">
        <v>24</v>
      </c>
      <c r="C1740" s="25" t="s">
        <v>31</v>
      </c>
      <c r="D1740" s="25" t="s">
        <v>32</v>
      </c>
      <c r="E1740" s="25" t="s">
        <v>14</v>
      </c>
      <c r="F1740" s="25">
        <v>2019</v>
      </c>
      <c r="G1740" s="25">
        <v>12</v>
      </c>
      <c r="H1740" s="25">
        <v>1253</v>
      </c>
      <c r="I1740" s="26">
        <v>7777</v>
      </c>
      <c r="J1740" s="26">
        <f>SUMIFS(H:H, D:D, ExternalData!$D1740, E:E, ExternalData!$E1740, F:F, ExternalData!$F1740, G:G, "&lt;="&amp;ExternalData!$G1740)</f>
        <v>15372</v>
      </c>
      <c r="K1740" s="27">
        <f>SUMIFS(I:I, D:D, ExternalData!$D1740, E:E, ExternalData!$E1740, F:F, ExternalData!$F1740, G:G, "&lt;="&amp;ExternalData!$G1740)</f>
        <v>95298</v>
      </c>
      <c r="L1740" s="26">
        <f>ExternalData!$J1740 + SUMIFS(H:H, D:D, ExternalData!$D1740, E:E, ExternalData!$E1740, F:F, ExternalData!$F1740-1, G:G, "&gt;"&amp;ExternalData!$G1740)</f>
        <v>15372</v>
      </c>
      <c r="M1740" s="28">
        <f>ExternalData!$K1740 + SUMIFS(I:I, D:D, ExternalData!$D1740, E:E, ExternalData!$E1740, F:F, ExternalData!$F1740-1, G:G, "&gt;"&amp;ExternalData!$G1740)</f>
        <v>95298</v>
      </c>
    </row>
    <row r="1741" spans="1:13" x14ac:dyDescent="0.25">
      <c r="A1741" s="29" t="s">
        <v>9</v>
      </c>
      <c r="B1741" s="30" t="s">
        <v>24</v>
      </c>
      <c r="C1741" s="30" t="s">
        <v>31</v>
      </c>
      <c r="D1741" s="30" t="s">
        <v>32</v>
      </c>
      <c r="E1741" s="30" t="s">
        <v>14</v>
      </c>
      <c r="F1741" s="30">
        <v>2020</v>
      </c>
      <c r="G1741" s="30">
        <v>1</v>
      </c>
      <c r="H1741" s="30">
        <v>1267</v>
      </c>
      <c r="I1741" s="31">
        <v>7819</v>
      </c>
      <c r="J1741" s="31">
        <f>SUMIFS(H:H, D:D, ExternalData!$D1741, E:E, ExternalData!$E1741, F:F, ExternalData!$F1741, G:G, "&lt;="&amp;ExternalData!$G1741)</f>
        <v>1267</v>
      </c>
      <c r="K1741" s="32">
        <f>SUMIFS(I:I, D:D, ExternalData!$D1741, E:E, ExternalData!$E1741, F:F, ExternalData!$F1741, G:G, "&lt;="&amp;ExternalData!$G1741)</f>
        <v>7819</v>
      </c>
      <c r="L1741" s="31">
        <f>ExternalData!$J1741 + SUMIFS(H:H, D:D, ExternalData!$D1741, E:E, ExternalData!$E1741, F:F, ExternalData!$F1741-1, G:G, "&gt;"&amp;ExternalData!$G1741)</f>
        <v>16065</v>
      </c>
      <c r="M1741" s="33">
        <f>ExternalData!$K1741 + SUMIFS(I:I, D:D, ExternalData!$D1741, E:E, ExternalData!$E1741, F:F, ExternalData!$F1741-1, G:G, "&gt;"&amp;ExternalData!$G1741)</f>
        <v>99554</v>
      </c>
    </row>
    <row r="1742" spans="1:13" x14ac:dyDescent="0.25">
      <c r="A1742" s="24" t="s">
        <v>9</v>
      </c>
      <c r="B1742" s="25" t="s">
        <v>24</v>
      </c>
      <c r="C1742" s="25" t="s">
        <v>31</v>
      </c>
      <c r="D1742" s="25" t="s">
        <v>32</v>
      </c>
      <c r="E1742" s="25" t="s">
        <v>14</v>
      </c>
      <c r="F1742" s="25">
        <v>2020</v>
      </c>
      <c r="G1742" s="25">
        <v>2</v>
      </c>
      <c r="H1742" s="25">
        <v>1281</v>
      </c>
      <c r="I1742" s="26">
        <v>7945</v>
      </c>
      <c r="J1742" s="26">
        <f>SUMIFS(H:H, D:D, ExternalData!$D1742, E:E, ExternalData!$E1742, F:F, ExternalData!$F1742, G:G, "&lt;="&amp;ExternalData!$G1742)</f>
        <v>2548</v>
      </c>
      <c r="K1742" s="27">
        <f>SUMIFS(I:I, D:D, ExternalData!$D1742, E:E, ExternalData!$E1742, F:F, ExternalData!$F1742, G:G, "&lt;="&amp;ExternalData!$G1742)</f>
        <v>15764</v>
      </c>
      <c r="L1742" s="26">
        <f>ExternalData!$J1742 + SUMIFS(H:H, D:D, ExternalData!$D1742, E:E, ExternalData!$E1742, F:F, ExternalData!$F1742-1, G:G, "&gt;"&amp;ExternalData!$G1742)</f>
        <v>16891</v>
      </c>
      <c r="M1742" s="28">
        <f>ExternalData!$K1742 + SUMIFS(I:I, D:D, ExternalData!$D1742, E:E, ExternalData!$E1742, F:F, ExternalData!$F1742-1, G:G, "&gt;"&amp;ExternalData!$G1742)</f>
        <v>104643</v>
      </c>
    </row>
    <row r="1743" spans="1:13" x14ac:dyDescent="0.25">
      <c r="A1743" s="29" t="s">
        <v>9</v>
      </c>
      <c r="B1743" s="30" t="s">
        <v>24</v>
      </c>
      <c r="C1743" s="30" t="s">
        <v>31</v>
      </c>
      <c r="D1743" s="30" t="s">
        <v>32</v>
      </c>
      <c r="E1743" s="30" t="s">
        <v>14</v>
      </c>
      <c r="F1743" s="30">
        <v>2020</v>
      </c>
      <c r="G1743" s="30">
        <v>3</v>
      </c>
      <c r="H1743" s="30">
        <v>2163</v>
      </c>
      <c r="I1743" s="31">
        <v>13384</v>
      </c>
      <c r="J1743" s="31">
        <f>SUMIFS(H:H, D:D, ExternalData!$D1743, E:E, ExternalData!$E1743, F:F, ExternalData!$F1743, G:G, "&lt;="&amp;ExternalData!$G1743)</f>
        <v>4711</v>
      </c>
      <c r="K1743" s="32">
        <f>SUMIFS(I:I, D:D, ExternalData!$D1743, E:E, ExternalData!$E1743, F:F, ExternalData!$F1743, G:G, "&lt;="&amp;ExternalData!$G1743)</f>
        <v>29148</v>
      </c>
      <c r="L1743" s="31">
        <f>ExternalData!$J1743 + SUMIFS(H:H, D:D, ExternalData!$D1743, E:E, ExternalData!$E1743, F:F, ExternalData!$F1743-1, G:G, "&gt;"&amp;ExternalData!$G1743)</f>
        <v>18235</v>
      </c>
      <c r="M1743" s="33">
        <f>ExternalData!$K1743 + SUMIFS(I:I, D:D, ExternalData!$D1743, E:E, ExternalData!$E1743, F:F, ExternalData!$F1743-1, G:G, "&gt;"&amp;ExternalData!$G1743)</f>
        <v>112896</v>
      </c>
    </row>
    <row r="1744" spans="1:13" x14ac:dyDescent="0.25">
      <c r="A1744" s="24" t="s">
        <v>9</v>
      </c>
      <c r="B1744" s="25" t="s">
        <v>24</v>
      </c>
      <c r="C1744" s="25" t="s">
        <v>31</v>
      </c>
      <c r="D1744" s="25" t="s">
        <v>32</v>
      </c>
      <c r="E1744" s="25" t="s">
        <v>14</v>
      </c>
      <c r="F1744" s="25">
        <v>2020</v>
      </c>
      <c r="G1744" s="25">
        <v>4</v>
      </c>
      <c r="H1744" s="25">
        <v>1120</v>
      </c>
      <c r="I1744" s="26">
        <v>6958</v>
      </c>
      <c r="J1744" s="26">
        <f>SUMIFS(H:H, D:D, ExternalData!$D1744, E:E, ExternalData!$E1744, F:F, ExternalData!$F1744, G:G, "&lt;="&amp;ExternalData!$G1744)</f>
        <v>5831</v>
      </c>
      <c r="K1744" s="27">
        <f>SUMIFS(I:I, D:D, ExternalData!$D1744, E:E, ExternalData!$E1744, F:F, ExternalData!$F1744, G:G, "&lt;="&amp;ExternalData!$G1744)</f>
        <v>36106</v>
      </c>
      <c r="L1744" s="26">
        <f>ExternalData!$J1744 + SUMIFS(H:H, D:D, ExternalData!$D1744, E:E, ExternalData!$E1744, F:F, ExternalData!$F1744-1, G:G, "&gt;"&amp;ExternalData!$G1744)</f>
        <v>18648</v>
      </c>
      <c r="M1744" s="28">
        <f>ExternalData!$K1744 + SUMIFS(I:I, D:D, ExternalData!$D1744, E:E, ExternalData!$E1744, F:F, ExternalData!$F1744-1, G:G, "&gt;"&amp;ExternalData!$G1744)</f>
        <v>115472</v>
      </c>
    </row>
    <row r="1745" spans="1:13" x14ac:dyDescent="0.25">
      <c r="A1745" s="29" t="s">
        <v>9</v>
      </c>
      <c r="B1745" s="30" t="s">
        <v>24</v>
      </c>
      <c r="C1745" s="30" t="s">
        <v>31</v>
      </c>
      <c r="D1745" s="30" t="s">
        <v>32</v>
      </c>
      <c r="E1745" s="30" t="s">
        <v>14</v>
      </c>
      <c r="F1745" s="30">
        <v>2020</v>
      </c>
      <c r="G1745" s="30">
        <v>5</v>
      </c>
      <c r="H1745" s="30">
        <v>1344</v>
      </c>
      <c r="I1745" s="31">
        <v>8323</v>
      </c>
      <c r="J1745" s="31">
        <f>SUMIFS(H:H, D:D, ExternalData!$D1745, E:E, ExternalData!$E1745, F:F, ExternalData!$F1745, G:G, "&lt;="&amp;ExternalData!$G1745)</f>
        <v>7175</v>
      </c>
      <c r="K1745" s="32">
        <f>SUMIFS(I:I, D:D, ExternalData!$D1745, E:E, ExternalData!$E1745, F:F, ExternalData!$F1745, G:G, "&lt;="&amp;ExternalData!$G1745)</f>
        <v>44429</v>
      </c>
      <c r="L1745" s="31">
        <f>ExternalData!$J1745 + SUMIFS(H:H, D:D, ExternalData!$D1745, E:E, ExternalData!$E1745, F:F, ExternalData!$F1745-1, G:G, "&gt;"&amp;ExternalData!$G1745)</f>
        <v>18599</v>
      </c>
      <c r="M1745" s="33">
        <f>ExternalData!$K1745 + SUMIFS(I:I, D:D, ExternalData!$D1745, E:E, ExternalData!$E1745, F:F, ExternalData!$F1745-1, G:G, "&gt;"&amp;ExternalData!$G1745)</f>
        <v>115185</v>
      </c>
    </row>
    <row r="1746" spans="1:13" x14ac:dyDescent="0.25">
      <c r="A1746" s="24" t="s">
        <v>9</v>
      </c>
      <c r="B1746" s="25" t="s">
        <v>24</v>
      </c>
      <c r="C1746" s="25" t="s">
        <v>31</v>
      </c>
      <c r="D1746" s="25" t="s">
        <v>32</v>
      </c>
      <c r="E1746" s="25" t="s">
        <v>14</v>
      </c>
      <c r="F1746" s="25">
        <v>2020</v>
      </c>
      <c r="G1746" s="25">
        <v>6</v>
      </c>
      <c r="H1746" s="25">
        <v>1946</v>
      </c>
      <c r="I1746" s="26">
        <v>12033</v>
      </c>
      <c r="J1746" s="26">
        <f>SUMIFS(H:H, D:D, ExternalData!$D1746, E:E, ExternalData!$E1746, F:F, ExternalData!$F1746, G:G, "&lt;="&amp;ExternalData!$G1746)</f>
        <v>9121</v>
      </c>
      <c r="K1746" s="27">
        <f>SUMIFS(I:I, D:D, ExternalData!$D1746, E:E, ExternalData!$E1746, F:F, ExternalData!$F1746, G:G, "&lt;="&amp;ExternalData!$G1746)</f>
        <v>56462</v>
      </c>
      <c r="L1746" s="26">
        <f>ExternalData!$J1746 + SUMIFS(H:H, D:D, ExternalData!$D1746, E:E, ExternalData!$E1746, F:F, ExternalData!$F1746-1, G:G, "&gt;"&amp;ExternalData!$G1746)</f>
        <v>19306</v>
      </c>
      <c r="M1746" s="28">
        <f>ExternalData!$K1746 + SUMIFS(I:I, D:D, ExternalData!$D1746, E:E, ExternalData!$E1746, F:F, ExternalData!$F1746-1, G:G, "&gt;"&amp;ExternalData!$G1746)</f>
        <v>119574</v>
      </c>
    </row>
    <row r="1747" spans="1:13" x14ac:dyDescent="0.25">
      <c r="A1747" s="29" t="s">
        <v>9</v>
      </c>
      <c r="B1747" s="30" t="s">
        <v>24</v>
      </c>
      <c r="C1747" s="30" t="s">
        <v>31</v>
      </c>
      <c r="D1747" s="30" t="s">
        <v>32</v>
      </c>
      <c r="E1747" s="30" t="s">
        <v>14</v>
      </c>
      <c r="F1747" s="30">
        <v>2020</v>
      </c>
      <c r="G1747" s="30">
        <v>7</v>
      </c>
      <c r="H1747" s="30">
        <v>1785</v>
      </c>
      <c r="I1747" s="31">
        <v>11039</v>
      </c>
      <c r="J1747" s="31">
        <f>SUMIFS(H:H, D:D, ExternalData!$D1747, E:E, ExternalData!$E1747, F:F, ExternalData!$F1747, G:G, "&lt;="&amp;ExternalData!$G1747)</f>
        <v>10906</v>
      </c>
      <c r="K1747" s="32">
        <f>SUMIFS(I:I, D:D, ExternalData!$D1747, E:E, ExternalData!$E1747, F:F, ExternalData!$F1747, G:G, "&lt;="&amp;ExternalData!$G1747)</f>
        <v>67501</v>
      </c>
      <c r="L1747" s="31">
        <f>ExternalData!$J1747 + SUMIFS(H:H, D:D, ExternalData!$D1747, E:E, ExternalData!$E1747, F:F, ExternalData!$F1747-1, G:G, "&gt;"&amp;ExternalData!$G1747)</f>
        <v>19054</v>
      </c>
      <c r="M1747" s="33">
        <f>ExternalData!$K1747 + SUMIFS(I:I, D:D, ExternalData!$D1747, E:E, ExternalData!$E1747, F:F, ExternalData!$F1747-1, G:G, "&gt;"&amp;ExternalData!$G1747)</f>
        <v>117985</v>
      </c>
    </row>
    <row r="1748" spans="1:13" x14ac:dyDescent="0.25">
      <c r="A1748" s="24" t="s">
        <v>9</v>
      </c>
      <c r="B1748" s="25" t="s">
        <v>24</v>
      </c>
      <c r="C1748" s="25" t="s">
        <v>31</v>
      </c>
      <c r="D1748" s="25" t="s">
        <v>32</v>
      </c>
      <c r="E1748" s="25" t="s">
        <v>14</v>
      </c>
      <c r="F1748" s="25">
        <v>2020</v>
      </c>
      <c r="G1748" s="25">
        <v>8</v>
      </c>
      <c r="H1748" s="25">
        <v>1393</v>
      </c>
      <c r="I1748" s="26">
        <v>8666</v>
      </c>
      <c r="J1748" s="26">
        <f>SUMIFS(H:H, D:D, ExternalData!$D1748, E:E, ExternalData!$E1748, F:F, ExternalData!$F1748, G:G, "&lt;="&amp;ExternalData!$G1748)</f>
        <v>12299</v>
      </c>
      <c r="K1748" s="27">
        <f>SUMIFS(I:I, D:D, ExternalData!$D1748, E:E, ExternalData!$E1748, F:F, ExternalData!$F1748, G:G, "&lt;="&amp;ExternalData!$G1748)</f>
        <v>76167</v>
      </c>
      <c r="L1748" s="26">
        <f>ExternalData!$J1748 + SUMIFS(H:H, D:D, ExternalData!$D1748, E:E, ExternalData!$E1748, F:F, ExternalData!$F1748-1, G:G, "&gt;"&amp;ExternalData!$G1748)</f>
        <v>18557</v>
      </c>
      <c r="M1748" s="28">
        <f>ExternalData!$K1748 + SUMIFS(I:I, D:D, ExternalData!$D1748, E:E, ExternalData!$E1748, F:F, ExternalData!$F1748-1, G:G, "&gt;"&amp;ExternalData!$G1748)</f>
        <v>114933</v>
      </c>
    </row>
    <row r="1749" spans="1:13" x14ac:dyDescent="0.25">
      <c r="A1749" s="29" t="s">
        <v>9</v>
      </c>
      <c r="B1749" s="30" t="s">
        <v>24</v>
      </c>
      <c r="C1749" s="30" t="s">
        <v>31</v>
      </c>
      <c r="D1749" s="30" t="s">
        <v>32</v>
      </c>
      <c r="E1749" s="30" t="s">
        <v>14</v>
      </c>
      <c r="F1749" s="30">
        <v>2020</v>
      </c>
      <c r="G1749" s="30">
        <v>9</v>
      </c>
      <c r="H1749" s="30">
        <v>938</v>
      </c>
      <c r="I1749" s="31">
        <v>5845</v>
      </c>
      <c r="J1749" s="31">
        <f>SUMIFS(H:H, D:D, ExternalData!$D1749, E:E, ExternalData!$E1749, F:F, ExternalData!$F1749, G:G, "&lt;="&amp;ExternalData!$G1749)</f>
        <v>13237</v>
      </c>
      <c r="K1749" s="32">
        <f>SUMIFS(I:I, D:D, ExternalData!$D1749, E:E, ExternalData!$E1749, F:F, ExternalData!$F1749, G:G, "&lt;="&amp;ExternalData!$G1749)</f>
        <v>82012</v>
      </c>
      <c r="L1749" s="31">
        <f>ExternalData!$J1749 + SUMIFS(H:H, D:D, ExternalData!$D1749, E:E, ExternalData!$E1749, F:F, ExternalData!$F1749-1, G:G, "&gt;"&amp;ExternalData!$G1749)</f>
        <v>17787</v>
      </c>
      <c r="M1749" s="33">
        <f>ExternalData!$K1749 + SUMIFS(I:I, D:D, ExternalData!$D1749, E:E, ExternalData!$E1749, F:F, ExternalData!$F1749-1, G:G, "&gt;"&amp;ExternalData!$G1749)</f>
        <v>110208</v>
      </c>
    </row>
    <row r="1750" spans="1:13" x14ac:dyDescent="0.25">
      <c r="A1750" s="24" t="s">
        <v>9</v>
      </c>
      <c r="B1750" s="25" t="s">
        <v>24</v>
      </c>
      <c r="C1750" s="25" t="s">
        <v>31</v>
      </c>
      <c r="D1750" s="25" t="s">
        <v>32</v>
      </c>
      <c r="E1750" s="25" t="s">
        <v>14</v>
      </c>
      <c r="F1750" s="25">
        <v>2020</v>
      </c>
      <c r="G1750" s="25">
        <v>10</v>
      </c>
      <c r="H1750" s="25">
        <v>1484</v>
      </c>
      <c r="I1750" s="26">
        <v>9198</v>
      </c>
      <c r="J1750" s="26">
        <f>SUMIFS(H:H, D:D, ExternalData!$D1750, E:E, ExternalData!$E1750, F:F, ExternalData!$F1750, G:G, "&lt;="&amp;ExternalData!$G1750)</f>
        <v>14721</v>
      </c>
      <c r="K1750" s="27">
        <f>SUMIFS(I:I, D:D, ExternalData!$D1750, E:E, ExternalData!$E1750, F:F, ExternalData!$F1750, G:G, "&lt;="&amp;ExternalData!$G1750)</f>
        <v>91210</v>
      </c>
      <c r="L1750" s="26">
        <f>ExternalData!$J1750 + SUMIFS(H:H, D:D, ExternalData!$D1750, E:E, ExternalData!$E1750, F:F, ExternalData!$F1750-1, G:G, "&gt;"&amp;ExternalData!$G1750)</f>
        <v>17864</v>
      </c>
      <c r="M1750" s="28">
        <f>ExternalData!$K1750 + SUMIFS(I:I, D:D, ExternalData!$D1750, E:E, ExternalData!$E1750, F:F, ExternalData!$F1750-1, G:G, "&gt;"&amp;ExternalData!$G1750)</f>
        <v>110677</v>
      </c>
    </row>
    <row r="1751" spans="1:13" x14ac:dyDescent="0.25">
      <c r="A1751" s="29" t="s">
        <v>9</v>
      </c>
      <c r="B1751" s="30" t="s">
        <v>24</v>
      </c>
      <c r="C1751" s="30" t="s">
        <v>31</v>
      </c>
      <c r="D1751" s="30" t="s">
        <v>32</v>
      </c>
      <c r="E1751" s="30" t="s">
        <v>14</v>
      </c>
      <c r="F1751" s="30">
        <v>2020</v>
      </c>
      <c r="G1751" s="30">
        <v>11</v>
      </c>
      <c r="H1751" s="30">
        <v>910</v>
      </c>
      <c r="I1751" s="31">
        <v>5649</v>
      </c>
      <c r="J1751" s="31">
        <f>SUMIFS(H:H, D:D, ExternalData!$D1751, E:E, ExternalData!$E1751, F:F, ExternalData!$F1751, G:G, "&lt;="&amp;ExternalData!$G1751)</f>
        <v>15631</v>
      </c>
      <c r="K1751" s="32">
        <f>SUMIFS(I:I, D:D, ExternalData!$D1751, E:E, ExternalData!$E1751, F:F, ExternalData!$F1751, G:G, "&lt;="&amp;ExternalData!$G1751)</f>
        <v>96859</v>
      </c>
      <c r="L1751" s="31">
        <f>ExternalData!$J1751 + SUMIFS(H:H, D:D, ExternalData!$D1751, E:E, ExternalData!$E1751, F:F, ExternalData!$F1751-1, G:G, "&gt;"&amp;ExternalData!$G1751)</f>
        <v>16884</v>
      </c>
      <c r="M1751" s="33">
        <f>ExternalData!$K1751 + SUMIFS(I:I, D:D, ExternalData!$D1751, E:E, ExternalData!$E1751, F:F, ExternalData!$F1751-1, G:G, "&gt;"&amp;ExternalData!$G1751)</f>
        <v>104636</v>
      </c>
    </row>
    <row r="1752" spans="1:13" x14ac:dyDescent="0.25">
      <c r="A1752" s="24" t="s">
        <v>9</v>
      </c>
      <c r="B1752" s="25" t="s">
        <v>24</v>
      </c>
      <c r="C1752" s="25" t="s">
        <v>31</v>
      </c>
      <c r="D1752" s="25" t="s">
        <v>32</v>
      </c>
      <c r="E1752" s="25" t="s">
        <v>14</v>
      </c>
      <c r="F1752" s="25">
        <v>2020</v>
      </c>
      <c r="G1752" s="25">
        <v>12</v>
      </c>
      <c r="H1752" s="25">
        <v>938</v>
      </c>
      <c r="I1752" s="26">
        <v>5782</v>
      </c>
      <c r="J1752" s="26">
        <f>SUMIFS(H:H, D:D, ExternalData!$D1752, E:E, ExternalData!$E1752, F:F, ExternalData!$F1752, G:G, "&lt;="&amp;ExternalData!$G1752)</f>
        <v>16569</v>
      </c>
      <c r="K1752" s="27">
        <f>SUMIFS(I:I, D:D, ExternalData!$D1752, E:E, ExternalData!$E1752, F:F, ExternalData!$F1752, G:G, "&lt;="&amp;ExternalData!$G1752)</f>
        <v>102641</v>
      </c>
      <c r="L1752" s="26">
        <f>ExternalData!$J1752 + SUMIFS(H:H, D:D, ExternalData!$D1752, E:E, ExternalData!$E1752, F:F, ExternalData!$F1752-1, G:G, "&gt;"&amp;ExternalData!$G1752)</f>
        <v>16569</v>
      </c>
      <c r="M1752" s="28">
        <f>ExternalData!$K1752 + SUMIFS(I:I, D:D, ExternalData!$D1752, E:E, ExternalData!$E1752, F:F, ExternalData!$F1752-1, G:G, "&gt;"&amp;ExternalData!$G1752)</f>
        <v>102641</v>
      </c>
    </row>
    <row r="1753" spans="1:13" x14ac:dyDescent="0.25">
      <c r="A1753" s="29" t="s">
        <v>9</v>
      </c>
      <c r="B1753" s="30" t="s">
        <v>24</v>
      </c>
      <c r="C1753" s="30" t="s">
        <v>31</v>
      </c>
      <c r="D1753" s="30" t="s">
        <v>32</v>
      </c>
      <c r="E1753" s="30" t="s">
        <v>14</v>
      </c>
      <c r="F1753" s="30">
        <v>2021</v>
      </c>
      <c r="G1753" s="30">
        <v>1</v>
      </c>
      <c r="H1753" s="30">
        <v>1281</v>
      </c>
      <c r="I1753" s="31">
        <v>7819</v>
      </c>
      <c r="J1753" s="31">
        <f>SUMIFS(H:H, D:D, ExternalData!$D1753, E:E, ExternalData!$E1753, F:F, ExternalData!$F1753, G:G, "&lt;="&amp;ExternalData!$G1753)</f>
        <v>1281</v>
      </c>
      <c r="K1753" s="32">
        <f>SUMIFS(I:I, D:D, ExternalData!$D1753, E:E, ExternalData!$E1753, F:F, ExternalData!$F1753, G:G, "&lt;="&amp;ExternalData!$G1753)</f>
        <v>7819</v>
      </c>
      <c r="L1753" s="31">
        <f>ExternalData!$J1753 + SUMIFS(H:H, D:D, ExternalData!$D1753, E:E, ExternalData!$E1753, F:F, ExternalData!$F1753-1, G:G, "&gt;"&amp;ExternalData!$G1753)</f>
        <v>16583</v>
      </c>
      <c r="M1753" s="33">
        <f>ExternalData!$K1753 + SUMIFS(I:I, D:D, ExternalData!$D1753, E:E, ExternalData!$E1753, F:F, ExternalData!$F1753-1, G:G, "&gt;"&amp;ExternalData!$G1753)</f>
        <v>102641</v>
      </c>
    </row>
    <row r="1754" spans="1:13" x14ac:dyDescent="0.25">
      <c r="A1754" s="24" t="s">
        <v>9</v>
      </c>
      <c r="B1754" s="25" t="s">
        <v>24</v>
      </c>
      <c r="C1754" s="25" t="s">
        <v>31</v>
      </c>
      <c r="D1754" s="25" t="s">
        <v>32</v>
      </c>
      <c r="E1754" s="25" t="s">
        <v>14</v>
      </c>
      <c r="F1754" s="25">
        <v>2021</v>
      </c>
      <c r="G1754" s="25">
        <v>2</v>
      </c>
      <c r="H1754" s="25">
        <v>693</v>
      </c>
      <c r="I1754" s="26">
        <v>4228</v>
      </c>
      <c r="J1754" s="26">
        <f>SUMIFS(H:H, D:D, ExternalData!$D1754, E:E, ExternalData!$E1754, F:F, ExternalData!$F1754, G:G, "&lt;="&amp;ExternalData!$G1754)</f>
        <v>1974</v>
      </c>
      <c r="K1754" s="27">
        <f>SUMIFS(I:I, D:D, ExternalData!$D1754, E:E, ExternalData!$E1754, F:F, ExternalData!$F1754, G:G, "&lt;="&amp;ExternalData!$G1754)</f>
        <v>12047</v>
      </c>
      <c r="L1754" s="26">
        <f>ExternalData!$J1754 + SUMIFS(H:H, D:D, ExternalData!$D1754, E:E, ExternalData!$E1754, F:F, ExternalData!$F1754-1, G:G, "&gt;"&amp;ExternalData!$G1754)</f>
        <v>15995</v>
      </c>
      <c r="M1754" s="28">
        <f>ExternalData!$K1754 + SUMIFS(I:I, D:D, ExternalData!$D1754, E:E, ExternalData!$E1754, F:F, ExternalData!$F1754-1, G:G, "&gt;"&amp;ExternalData!$G1754)</f>
        <v>98924</v>
      </c>
    </row>
    <row r="1755" spans="1:13" x14ac:dyDescent="0.25">
      <c r="A1755" s="29" t="s">
        <v>9</v>
      </c>
      <c r="B1755" s="30" t="s">
        <v>24</v>
      </c>
      <c r="C1755" s="30" t="s">
        <v>31</v>
      </c>
      <c r="D1755" s="30" t="s">
        <v>32</v>
      </c>
      <c r="E1755" s="30" t="s">
        <v>14</v>
      </c>
      <c r="F1755" s="30">
        <v>2021</v>
      </c>
      <c r="G1755" s="30">
        <v>3</v>
      </c>
      <c r="H1755" s="30">
        <v>1393</v>
      </c>
      <c r="I1755" s="31">
        <v>8589</v>
      </c>
      <c r="J1755" s="31">
        <f>SUMIFS(H:H, D:D, ExternalData!$D1755, E:E, ExternalData!$E1755, F:F, ExternalData!$F1755, G:G, "&lt;="&amp;ExternalData!$G1755)</f>
        <v>3367</v>
      </c>
      <c r="K1755" s="32">
        <f>SUMIFS(I:I, D:D, ExternalData!$D1755, E:E, ExternalData!$E1755, F:F, ExternalData!$F1755, G:G, "&lt;="&amp;ExternalData!$G1755)</f>
        <v>20636</v>
      </c>
      <c r="L1755" s="31">
        <f>ExternalData!$J1755 + SUMIFS(H:H, D:D, ExternalData!$D1755, E:E, ExternalData!$E1755, F:F, ExternalData!$F1755-1, G:G, "&gt;"&amp;ExternalData!$G1755)</f>
        <v>15225</v>
      </c>
      <c r="M1755" s="33">
        <f>ExternalData!$K1755 + SUMIFS(I:I, D:D, ExternalData!$D1755, E:E, ExternalData!$E1755, F:F, ExternalData!$F1755-1, G:G, "&gt;"&amp;ExternalData!$G1755)</f>
        <v>94129</v>
      </c>
    </row>
    <row r="1756" spans="1:13" x14ac:dyDescent="0.25">
      <c r="A1756" s="24" t="s">
        <v>9</v>
      </c>
      <c r="B1756" s="25" t="s">
        <v>24</v>
      </c>
      <c r="C1756" s="25" t="s">
        <v>31</v>
      </c>
      <c r="D1756" s="25" t="s">
        <v>32</v>
      </c>
      <c r="E1756" s="25" t="s">
        <v>14</v>
      </c>
      <c r="F1756" s="25">
        <v>2021</v>
      </c>
      <c r="G1756" s="25">
        <v>4</v>
      </c>
      <c r="H1756" s="25">
        <v>511</v>
      </c>
      <c r="I1756" s="26">
        <v>3157</v>
      </c>
      <c r="J1756" s="26">
        <f>SUMIFS(H:H, D:D, ExternalData!$D1756, E:E, ExternalData!$E1756, F:F, ExternalData!$F1756, G:G, "&lt;="&amp;ExternalData!$G1756)</f>
        <v>3878</v>
      </c>
      <c r="K1756" s="27">
        <f>SUMIFS(I:I, D:D, ExternalData!$D1756, E:E, ExternalData!$E1756, F:F, ExternalData!$F1756, G:G, "&lt;="&amp;ExternalData!$G1756)</f>
        <v>23793</v>
      </c>
      <c r="L1756" s="26">
        <f>ExternalData!$J1756 + SUMIFS(H:H, D:D, ExternalData!$D1756, E:E, ExternalData!$E1756, F:F, ExternalData!$F1756-1, G:G, "&gt;"&amp;ExternalData!$G1756)</f>
        <v>14616</v>
      </c>
      <c r="M1756" s="28">
        <f>ExternalData!$K1756 + SUMIFS(I:I, D:D, ExternalData!$D1756, E:E, ExternalData!$E1756, F:F, ExternalData!$F1756-1, G:G, "&gt;"&amp;ExternalData!$G1756)</f>
        <v>90328</v>
      </c>
    </row>
    <row r="1757" spans="1:13" x14ac:dyDescent="0.25">
      <c r="A1757" s="29" t="s">
        <v>9</v>
      </c>
      <c r="B1757" s="30" t="s">
        <v>24</v>
      </c>
      <c r="C1757" s="30" t="s">
        <v>31</v>
      </c>
      <c r="D1757" s="30" t="s">
        <v>32</v>
      </c>
      <c r="E1757" s="30" t="s">
        <v>14</v>
      </c>
      <c r="F1757" s="30">
        <v>2021</v>
      </c>
      <c r="G1757" s="30">
        <v>5</v>
      </c>
      <c r="H1757" s="30">
        <v>875</v>
      </c>
      <c r="I1757" s="31">
        <v>5404</v>
      </c>
      <c r="J1757" s="31">
        <f>SUMIFS(H:H, D:D, ExternalData!$D1757, E:E, ExternalData!$E1757, F:F, ExternalData!$F1757, G:G, "&lt;="&amp;ExternalData!$G1757)</f>
        <v>4753</v>
      </c>
      <c r="K1757" s="32">
        <f>SUMIFS(I:I, D:D, ExternalData!$D1757, E:E, ExternalData!$E1757, F:F, ExternalData!$F1757, G:G, "&lt;="&amp;ExternalData!$G1757)</f>
        <v>29197</v>
      </c>
      <c r="L1757" s="31">
        <f>ExternalData!$J1757 + SUMIFS(H:H, D:D, ExternalData!$D1757, E:E, ExternalData!$E1757, F:F, ExternalData!$F1757-1, G:G, "&gt;"&amp;ExternalData!$G1757)</f>
        <v>14147</v>
      </c>
      <c r="M1757" s="33">
        <f>ExternalData!$K1757 + SUMIFS(I:I, D:D, ExternalData!$D1757, E:E, ExternalData!$E1757, F:F, ExternalData!$F1757-1, G:G, "&gt;"&amp;ExternalData!$G1757)</f>
        <v>87409</v>
      </c>
    </row>
    <row r="1758" spans="1:13" x14ac:dyDescent="0.25">
      <c r="A1758" s="24" t="s">
        <v>9</v>
      </c>
      <c r="B1758" s="25" t="s">
        <v>24</v>
      </c>
      <c r="C1758" s="25" t="s">
        <v>31</v>
      </c>
      <c r="D1758" s="25" t="s">
        <v>32</v>
      </c>
      <c r="E1758" s="25" t="s">
        <v>14</v>
      </c>
      <c r="F1758" s="25">
        <v>2021</v>
      </c>
      <c r="G1758" s="25">
        <v>6</v>
      </c>
      <c r="H1758" s="25">
        <v>819</v>
      </c>
      <c r="I1758" s="26">
        <v>5026</v>
      </c>
      <c r="J1758" s="26">
        <f>SUMIFS(H:H, D:D, ExternalData!$D1758, E:E, ExternalData!$E1758, F:F, ExternalData!$F1758, G:G, "&lt;="&amp;ExternalData!$G1758)</f>
        <v>5572</v>
      </c>
      <c r="K1758" s="27">
        <f>SUMIFS(I:I, D:D, ExternalData!$D1758, E:E, ExternalData!$E1758, F:F, ExternalData!$F1758, G:G, "&lt;="&amp;ExternalData!$G1758)</f>
        <v>34223</v>
      </c>
      <c r="L1758" s="26">
        <f>ExternalData!$J1758 + SUMIFS(H:H, D:D, ExternalData!$D1758, E:E, ExternalData!$E1758, F:F, ExternalData!$F1758-1, G:G, "&gt;"&amp;ExternalData!$G1758)</f>
        <v>13020</v>
      </c>
      <c r="M1758" s="28">
        <f>ExternalData!$K1758 + SUMIFS(I:I, D:D, ExternalData!$D1758, E:E, ExternalData!$E1758, F:F, ExternalData!$F1758-1, G:G, "&gt;"&amp;ExternalData!$G1758)</f>
        <v>80402</v>
      </c>
    </row>
    <row r="1759" spans="1:13" x14ac:dyDescent="0.25">
      <c r="A1759" s="29" t="s">
        <v>9</v>
      </c>
      <c r="B1759" s="30" t="s">
        <v>24</v>
      </c>
      <c r="C1759" s="30" t="s">
        <v>31</v>
      </c>
      <c r="D1759" s="30" t="s">
        <v>32</v>
      </c>
      <c r="E1759" s="30" t="s">
        <v>14</v>
      </c>
      <c r="F1759" s="30">
        <v>2021</v>
      </c>
      <c r="G1759" s="30">
        <v>7</v>
      </c>
      <c r="H1759" s="30">
        <v>651</v>
      </c>
      <c r="I1759" s="31">
        <v>3969</v>
      </c>
      <c r="J1759" s="31">
        <f>SUMIFS(H:H, D:D, ExternalData!$D1759, E:E, ExternalData!$E1759, F:F, ExternalData!$F1759, G:G, "&lt;="&amp;ExternalData!$G1759)</f>
        <v>6223</v>
      </c>
      <c r="K1759" s="32">
        <f>SUMIFS(I:I, D:D, ExternalData!$D1759, E:E, ExternalData!$E1759, F:F, ExternalData!$F1759, G:G, "&lt;="&amp;ExternalData!$G1759)</f>
        <v>38192</v>
      </c>
      <c r="L1759" s="31">
        <f>ExternalData!$J1759 + SUMIFS(H:H, D:D, ExternalData!$D1759, E:E, ExternalData!$E1759, F:F, ExternalData!$F1759-1, G:G, "&gt;"&amp;ExternalData!$G1759)</f>
        <v>11886</v>
      </c>
      <c r="M1759" s="33">
        <f>ExternalData!$K1759 + SUMIFS(I:I, D:D, ExternalData!$D1759, E:E, ExternalData!$E1759, F:F, ExternalData!$F1759-1, G:G, "&gt;"&amp;ExternalData!$G1759)</f>
        <v>73332</v>
      </c>
    </row>
    <row r="1760" spans="1:13" x14ac:dyDescent="0.25">
      <c r="A1760" s="24" t="s">
        <v>9</v>
      </c>
      <c r="B1760" s="25" t="s">
        <v>24</v>
      </c>
      <c r="C1760" s="25" t="s">
        <v>31</v>
      </c>
      <c r="D1760" s="25" t="s">
        <v>32</v>
      </c>
      <c r="E1760" s="25" t="s">
        <v>14</v>
      </c>
      <c r="F1760" s="25">
        <v>2021</v>
      </c>
      <c r="G1760" s="25">
        <v>8</v>
      </c>
      <c r="H1760" s="25">
        <v>1071</v>
      </c>
      <c r="I1760" s="26">
        <v>6552</v>
      </c>
      <c r="J1760" s="26">
        <f>SUMIFS(H:H, D:D, ExternalData!$D1760, E:E, ExternalData!$E1760, F:F, ExternalData!$F1760, G:G, "&lt;="&amp;ExternalData!$G1760)</f>
        <v>7294</v>
      </c>
      <c r="K1760" s="27">
        <f>SUMIFS(I:I, D:D, ExternalData!$D1760, E:E, ExternalData!$E1760, F:F, ExternalData!$F1760, G:G, "&lt;="&amp;ExternalData!$G1760)</f>
        <v>44744</v>
      </c>
      <c r="L1760" s="26">
        <f>ExternalData!$J1760 + SUMIFS(H:H, D:D, ExternalData!$D1760, E:E, ExternalData!$E1760, F:F, ExternalData!$F1760-1, G:G, "&gt;"&amp;ExternalData!$G1760)</f>
        <v>11564</v>
      </c>
      <c r="M1760" s="28">
        <f>ExternalData!$K1760 + SUMIFS(I:I, D:D, ExternalData!$D1760, E:E, ExternalData!$E1760, F:F, ExternalData!$F1760-1, G:G, "&gt;"&amp;ExternalData!$G1760)</f>
        <v>71218</v>
      </c>
    </row>
    <row r="1761" spans="1:13" x14ac:dyDescent="0.25">
      <c r="A1761" s="29" t="s">
        <v>9</v>
      </c>
      <c r="B1761" s="30" t="s">
        <v>24</v>
      </c>
      <c r="C1761" s="30" t="s">
        <v>31</v>
      </c>
      <c r="D1761" s="30" t="s">
        <v>32</v>
      </c>
      <c r="E1761" s="30" t="s">
        <v>14</v>
      </c>
      <c r="F1761" s="30">
        <v>2021</v>
      </c>
      <c r="G1761" s="30">
        <v>9</v>
      </c>
      <c r="H1761" s="30">
        <v>728</v>
      </c>
      <c r="I1761" s="31">
        <v>4459</v>
      </c>
      <c r="J1761" s="31">
        <f>SUMIFS(H:H, D:D, ExternalData!$D1761, E:E, ExternalData!$E1761, F:F, ExternalData!$F1761, G:G, "&lt;="&amp;ExternalData!$G1761)</f>
        <v>8022</v>
      </c>
      <c r="K1761" s="32">
        <f>SUMIFS(I:I, D:D, ExternalData!$D1761, E:E, ExternalData!$E1761, F:F, ExternalData!$F1761, G:G, "&lt;="&amp;ExternalData!$G1761)</f>
        <v>49203</v>
      </c>
      <c r="L1761" s="31">
        <f>ExternalData!$J1761 + SUMIFS(H:H, D:D, ExternalData!$D1761, E:E, ExternalData!$E1761, F:F, ExternalData!$F1761-1, G:G, "&gt;"&amp;ExternalData!$G1761)</f>
        <v>11354</v>
      </c>
      <c r="M1761" s="33">
        <f>ExternalData!$K1761 + SUMIFS(I:I, D:D, ExternalData!$D1761, E:E, ExternalData!$E1761, F:F, ExternalData!$F1761-1, G:G, "&gt;"&amp;ExternalData!$G1761)</f>
        <v>69832</v>
      </c>
    </row>
    <row r="1762" spans="1:13" x14ac:dyDescent="0.25">
      <c r="A1762" s="24" t="s">
        <v>9</v>
      </c>
      <c r="B1762" s="25" t="s">
        <v>24</v>
      </c>
      <c r="C1762" s="25" t="s">
        <v>31</v>
      </c>
      <c r="D1762" s="25" t="s">
        <v>32</v>
      </c>
      <c r="E1762" s="25" t="s">
        <v>14</v>
      </c>
      <c r="F1762" s="25">
        <v>2021</v>
      </c>
      <c r="G1762" s="25">
        <v>10</v>
      </c>
      <c r="H1762" s="25">
        <v>924</v>
      </c>
      <c r="I1762" s="26">
        <v>5726</v>
      </c>
      <c r="J1762" s="26">
        <f>SUMIFS(H:H, D:D, ExternalData!$D1762, E:E, ExternalData!$E1762, F:F, ExternalData!$F1762, G:G, "&lt;="&amp;ExternalData!$G1762)</f>
        <v>8946</v>
      </c>
      <c r="K1762" s="27">
        <f>SUMIFS(I:I, D:D, ExternalData!$D1762, E:E, ExternalData!$E1762, F:F, ExternalData!$F1762, G:G, "&lt;="&amp;ExternalData!$G1762)</f>
        <v>54929</v>
      </c>
      <c r="L1762" s="26">
        <f>ExternalData!$J1762 + SUMIFS(H:H, D:D, ExternalData!$D1762, E:E, ExternalData!$E1762, F:F, ExternalData!$F1762-1, G:G, "&gt;"&amp;ExternalData!$G1762)</f>
        <v>10794</v>
      </c>
      <c r="M1762" s="28">
        <f>ExternalData!$K1762 + SUMIFS(I:I, D:D, ExternalData!$D1762, E:E, ExternalData!$E1762, F:F, ExternalData!$F1762-1, G:G, "&gt;"&amp;ExternalData!$G1762)</f>
        <v>66360</v>
      </c>
    </row>
    <row r="1763" spans="1:13" x14ac:dyDescent="0.25">
      <c r="A1763" s="29" t="s">
        <v>9</v>
      </c>
      <c r="B1763" s="30" t="s">
        <v>24</v>
      </c>
      <c r="C1763" s="30" t="s">
        <v>31</v>
      </c>
      <c r="D1763" s="30" t="s">
        <v>32</v>
      </c>
      <c r="E1763" s="30" t="s">
        <v>14</v>
      </c>
      <c r="F1763" s="30">
        <v>2021</v>
      </c>
      <c r="G1763" s="30">
        <v>11</v>
      </c>
      <c r="H1763" s="30">
        <v>952</v>
      </c>
      <c r="I1763" s="31">
        <v>5845</v>
      </c>
      <c r="J1763" s="31">
        <f>SUMIFS(H:H, D:D, ExternalData!$D1763, E:E, ExternalData!$E1763, F:F, ExternalData!$F1763, G:G, "&lt;="&amp;ExternalData!$G1763)</f>
        <v>9898</v>
      </c>
      <c r="K1763" s="32">
        <f>SUMIFS(I:I, D:D, ExternalData!$D1763, E:E, ExternalData!$E1763, F:F, ExternalData!$F1763, G:G, "&lt;="&amp;ExternalData!$G1763)</f>
        <v>60774</v>
      </c>
      <c r="L1763" s="31">
        <f>ExternalData!$J1763 + SUMIFS(H:H, D:D, ExternalData!$D1763, E:E, ExternalData!$E1763, F:F, ExternalData!$F1763-1, G:G, "&gt;"&amp;ExternalData!$G1763)</f>
        <v>10836</v>
      </c>
      <c r="M1763" s="33">
        <f>ExternalData!$K1763 + SUMIFS(I:I, D:D, ExternalData!$D1763, E:E, ExternalData!$E1763, F:F, ExternalData!$F1763-1, G:G, "&gt;"&amp;ExternalData!$G1763)</f>
        <v>66556</v>
      </c>
    </row>
    <row r="1764" spans="1:13" x14ac:dyDescent="0.25">
      <c r="A1764" s="24" t="s">
        <v>9</v>
      </c>
      <c r="B1764" s="25" t="s">
        <v>24</v>
      </c>
      <c r="C1764" s="25" t="s">
        <v>31</v>
      </c>
      <c r="D1764" s="25" t="s">
        <v>32</v>
      </c>
      <c r="E1764" s="25" t="s">
        <v>14</v>
      </c>
      <c r="F1764" s="25">
        <v>2021</v>
      </c>
      <c r="G1764" s="25">
        <v>12</v>
      </c>
      <c r="H1764" s="25">
        <v>756</v>
      </c>
      <c r="I1764" s="26">
        <v>4683</v>
      </c>
      <c r="J1764" s="26">
        <f>SUMIFS(H:H, D:D, ExternalData!$D1764, E:E, ExternalData!$E1764, F:F, ExternalData!$F1764, G:G, "&lt;="&amp;ExternalData!$G1764)</f>
        <v>10654</v>
      </c>
      <c r="K1764" s="27">
        <f>SUMIFS(I:I, D:D, ExternalData!$D1764, E:E, ExternalData!$E1764, F:F, ExternalData!$F1764, G:G, "&lt;="&amp;ExternalData!$G1764)</f>
        <v>65457</v>
      </c>
      <c r="L1764" s="26">
        <f>ExternalData!$J1764 + SUMIFS(H:H, D:D, ExternalData!$D1764, E:E, ExternalData!$E1764, F:F, ExternalData!$F1764-1, G:G, "&gt;"&amp;ExternalData!$G1764)</f>
        <v>10654</v>
      </c>
      <c r="M1764" s="28">
        <f>ExternalData!$K1764 + SUMIFS(I:I, D:D, ExternalData!$D1764, E:E, ExternalData!$E1764, F:F, ExternalData!$F1764-1, G:G, "&gt;"&amp;ExternalData!$G1764)</f>
        <v>65457</v>
      </c>
    </row>
    <row r="1765" spans="1:13" x14ac:dyDescent="0.25">
      <c r="A1765" s="29" t="s">
        <v>9</v>
      </c>
      <c r="B1765" s="30" t="s">
        <v>24</v>
      </c>
      <c r="C1765" s="30" t="s">
        <v>31</v>
      </c>
      <c r="D1765" s="30" t="s">
        <v>32</v>
      </c>
      <c r="E1765" s="30" t="s">
        <v>14</v>
      </c>
      <c r="F1765" s="30">
        <v>2022</v>
      </c>
      <c r="G1765" s="30">
        <v>1</v>
      </c>
      <c r="H1765" s="30">
        <v>707</v>
      </c>
      <c r="I1765" s="31">
        <v>4305</v>
      </c>
      <c r="J1765" s="31">
        <f>SUMIFS(H:H, D:D, ExternalData!$D1765, E:E, ExternalData!$E1765, F:F, ExternalData!$F1765, G:G, "&lt;="&amp;ExternalData!$G1765)</f>
        <v>707</v>
      </c>
      <c r="K1765" s="32">
        <f>SUMIFS(I:I, D:D, ExternalData!$D1765, E:E, ExternalData!$E1765, F:F, ExternalData!$F1765, G:G, "&lt;="&amp;ExternalData!$G1765)</f>
        <v>4305</v>
      </c>
      <c r="L1765" s="31">
        <f>ExternalData!$J1765 + SUMIFS(H:H, D:D, ExternalData!$D1765, E:E, ExternalData!$E1765, F:F, ExternalData!$F1765-1, G:G, "&gt;"&amp;ExternalData!$G1765)</f>
        <v>10080</v>
      </c>
      <c r="M1765" s="33">
        <f>ExternalData!$K1765 + SUMIFS(I:I, D:D, ExternalData!$D1765, E:E, ExternalData!$E1765, F:F, ExternalData!$F1765-1, G:G, "&gt;"&amp;ExternalData!$G1765)</f>
        <v>61943</v>
      </c>
    </row>
    <row r="1766" spans="1:13" x14ac:dyDescent="0.25">
      <c r="A1766" s="24" t="s">
        <v>9</v>
      </c>
      <c r="B1766" s="25" t="s">
        <v>24</v>
      </c>
      <c r="C1766" s="25" t="s">
        <v>31</v>
      </c>
      <c r="D1766" s="25" t="s">
        <v>32</v>
      </c>
      <c r="E1766" s="25" t="s">
        <v>14</v>
      </c>
      <c r="F1766" s="25">
        <v>2022</v>
      </c>
      <c r="G1766" s="25">
        <v>2</v>
      </c>
      <c r="H1766" s="25">
        <v>833</v>
      </c>
      <c r="I1766" s="26">
        <v>5138</v>
      </c>
      <c r="J1766" s="26">
        <f>SUMIFS(H:H, D:D, ExternalData!$D1766, E:E, ExternalData!$E1766, F:F, ExternalData!$F1766, G:G, "&lt;="&amp;ExternalData!$G1766)</f>
        <v>1540</v>
      </c>
      <c r="K1766" s="27">
        <f>SUMIFS(I:I, D:D, ExternalData!$D1766, E:E, ExternalData!$E1766, F:F, ExternalData!$F1766, G:G, "&lt;="&amp;ExternalData!$G1766)</f>
        <v>9443</v>
      </c>
      <c r="L1766" s="26">
        <f>ExternalData!$J1766 + SUMIFS(H:H, D:D, ExternalData!$D1766, E:E, ExternalData!$E1766, F:F, ExternalData!$F1766-1, G:G, "&gt;"&amp;ExternalData!$G1766)</f>
        <v>10220</v>
      </c>
      <c r="M1766" s="28">
        <f>ExternalData!$K1766 + SUMIFS(I:I, D:D, ExternalData!$D1766, E:E, ExternalData!$E1766, F:F, ExternalData!$F1766-1, G:G, "&gt;"&amp;ExternalData!$G1766)</f>
        <v>62853</v>
      </c>
    </row>
    <row r="1767" spans="1:13" x14ac:dyDescent="0.25">
      <c r="A1767" s="29" t="s">
        <v>9</v>
      </c>
      <c r="B1767" s="30" t="s">
        <v>24</v>
      </c>
      <c r="C1767" s="30" t="s">
        <v>31</v>
      </c>
      <c r="D1767" s="30" t="s">
        <v>32</v>
      </c>
      <c r="E1767" s="30" t="s">
        <v>14</v>
      </c>
      <c r="F1767" s="30">
        <v>2022</v>
      </c>
      <c r="G1767" s="30">
        <v>3</v>
      </c>
      <c r="H1767" s="30">
        <v>483</v>
      </c>
      <c r="I1767" s="31">
        <v>2989</v>
      </c>
      <c r="J1767" s="31">
        <f>SUMIFS(H:H, D:D, ExternalData!$D1767, E:E, ExternalData!$E1767, F:F, ExternalData!$F1767, G:G, "&lt;="&amp;ExternalData!$G1767)</f>
        <v>2023</v>
      </c>
      <c r="K1767" s="32">
        <f>SUMIFS(I:I, D:D, ExternalData!$D1767, E:E, ExternalData!$E1767, F:F, ExternalData!$F1767, G:G, "&lt;="&amp;ExternalData!$G1767)</f>
        <v>12432</v>
      </c>
      <c r="L1767" s="31">
        <f>ExternalData!$J1767 + SUMIFS(H:H, D:D, ExternalData!$D1767, E:E, ExternalData!$E1767, F:F, ExternalData!$F1767-1, G:G, "&gt;"&amp;ExternalData!$G1767)</f>
        <v>9310</v>
      </c>
      <c r="M1767" s="33">
        <f>ExternalData!$K1767 + SUMIFS(I:I, D:D, ExternalData!$D1767, E:E, ExternalData!$E1767, F:F, ExternalData!$F1767-1, G:G, "&gt;"&amp;ExternalData!$G1767)</f>
        <v>57253</v>
      </c>
    </row>
    <row r="1768" spans="1:13" x14ac:dyDescent="0.25">
      <c r="A1768" s="24" t="s">
        <v>9</v>
      </c>
      <c r="B1768" s="25" t="s">
        <v>24</v>
      </c>
      <c r="C1768" s="25" t="s">
        <v>31</v>
      </c>
      <c r="D1768" s="25" t="s">
        <v>32</v>
      </c>
      <c r="E1768" s="25" t="s">
        <v>14</v>
      </c>
      <c r="F1768" s="25">
        <v>2022</v>
      </c>
      <c r="G1768" s="25">
        <v>4</v>
      </c>
      <c r="H1768" s="25">
        <v>1134</v>
      </c>
      <c r="I1768" s="26">
        <v>6993</v>
      </c>
      <c r="J1768" s="26">
        <f>SUMIFS(H:H, D:D, ExternalData!$D1768, E:E, ExternalData!$E1768, F:F, ExternalData!$F1768, G:G, "&lt;="&amp;ExternalData!$G1768)</f>
        <v>3157</v>
      </c>
      <c r="K1768" s="27">
        <f>SUMIFS(I:I, D:D, ExternalData!$D1768, E:E, ExternalData!$E1768, F:F, ExternalData!$F1768, G:G, "&lt;="&amp;ExternalData!$G1768)</f>
        <v>19425</v>
      </c>
      <c r="L1768" s="26">
        <f>ExternalData!$J1768 + SUMIFS(H:H, D:D, ExternalData!$D1768, E:E, ExternalData!$E1768, F:F, ExternalData!$F1768-1, G:G, "&gt;"&amp;ExternalData!$G1768)</f>
        <v>9933</v>
      </c>
      <c r="M1768" s="28">
        <f>ExternalData!$K1768 + SUMIFS(I:I, D:D, ExternalData!$D1768, E:E, ExternalData!$E1768, F:F, ExternalData!$F1768-1, G:G, "&gt;"&amp;ExternalData!$G1768)</f>
        <v>61089</v>
      </c>
    </row>
    <row r="1769" spans="1:13" x14ac:dyDescent="0.25">
      <c r="A1769" s="29" t="s">
        <v>9</v>
      </c>
      <c r="B1769" s="30" t="s">
        <v>24</v>
      </c>
      <c r="C1769" s="30" t="s">
        <v>31</v>
      </c>
      <c r="D1769" s="30" t="s">
        <v>32</v>
      </c>
      <c r="E1769" s="30" t="s">
        <v>14</v>
      </c>
      <c r="F1769" s="30">
        <v>2022</v>
      </c>
      <c r="G1769" s="30">
        <v>5</v>
      </c>
      <c r="H1769" s="30">
        <v>742</v>
      </c>
      <c r="I1769" s="31">
        <v>4557</v>
      </c>
      <c r="J1769" s="31">
        <f>SUMIFS(H:H, D:D, ExternalData!$D1769, E:E, ExternalData!$E1769, F:F, ExternalData!$F1769, G:G, "&lt;="&amp;ExternalData!$G1769)</f>
        <v>3899</v>
      </c>
      <c r="K1769" s="32">
        <f>SUMIFS(I:I, D:D, ExternalData!$D1769, E:E, ExternalData!$E1769, F:F, ExternalData!$F1769, G:G, "&lt;="&amp;ExternalData!$G1769)</f>
        <v>23982</v>
      </c>
      <c r="L1769" s="31">
        <f>ExternalData!$J1769 + SUMIFS(H:H, D:D, ExternalData!$D1769, E:E, ExternalData!$E1769, F:F, ExternalData!$F1769-1, G:G, "&gt;"&amp;ExternalData!$G1769)</f>
        <v>9800</v>
      </c>
      <c r="M1769" s="33">
        <f>ExternalData!$K1769 + SUMIFS(I:I, D:D, ExternalData!$D1769, E:E, ExternalData!$E1769, F:F, ExternalData!$F1769-1, G:G, "&gt;"&amp;ExternalData!$G1769)</f>
        <v>60242</v>
      </c>
    </row>
    <row r="1770" spans="1:13" x14ac:dyDescent="0.25">
      <c r="A1770" s="24" t="s">
        <v>9</v>
      </c>
      <c r="B1770" s="25" t="s">
        <v>24</v>
      </c>
      <c r="C1770" s="25" t="s">
        <v>31</v>
      </c>
      <c r="D1770" s="25" t="s">
        <v>32</v>
      </c>
      <c r="E1770" s="25" t="s">
        <v>14</v>
      </c>
      <c r="F1770" s="25">
        <v>2022</v>
      </c>
      <c r="G1770" s="25">
        <v>6</v>
      </c>
      <c r="H1770" s="25">
        <v>1015</v>
      </c>
      <c r="I1770" s="26">
        <v>6209</v>
      </c>
      <c r="J1770" s="26">
        <f>SUMIFS(H:H, D:D, ExternalData!$D1770, E:E, ExternalData!$E1770, F:F, ExternalData!$F1770, G:G, "&lt;="&amp;ExternalData!$G1770)</f>
        <v>4914</v>
      </c>
      <c r="K1770" s="27">
        <f>SUMIFS(I:I, D:D, ExternalData!$D1770, E:E, ExternalData!$E1770, F:F, ExternalData!$F1770, G:G, "&lt;="&amp;ExternalData!$G1770)</f>
        <v>30191</v>
      </c>
      <c r="L1770" s="26">
        <f>ExternalData!$J1770 + SUMIFS(H:H, D:D, ExternalData!$D1770, E:E, ExternalData!$E1770, F:F, ExternalData!$F1770-1, G:G, "&gt;"&amp;ExternalData!$G1770)</f>
        <v>9996</v>
      </c>
      <c r="M1770" s="28">
        <f>ExternalData!$K1770 + SUMIFS(I:I, D:D, ExternalData!$D1770, E:E, ExternalData!$E1770, F:F, ExternalData!$F1770-1, G:G, "&gt;"&amp;ExternalData!$G1770)</f>
        <v>61425</v>
      </c>
    </row>
    <row r="1771" spans="1:13" x14ac:dyDescent="0.25">
      <c r="A1771" s="29" t="s">
        <v>9</v>
      </c>
      <c r="B1771" s="30" t="s">
        <v>24</v>
      </c>
      <c r="C1771" s="30" t="s">
        <v>31</v>
      </c>
      <c r="D1771" s="30" t="s">
        <v>32</v>
      </c>
      <c r="E1771" s="30" t="s">
        <v>14</v>
      </c>
      <c r="F1771" s="30">
        <v>2022</v>
      </c>
      <c r="G1771" s="30">
        <v>7</v>
      </c>
      <c r="H1771" s="30">
        <v>756</v>
      </c>
      <c r="I1771" s="31">
        <v>4620</v>
      </c>
      <c r="J1771" s="31">
        <f>SUMIFS(H:H, D:D, ExternalData!$D1771, E:E, ExternalData!$E1771, F:F, ExternalData!$F1771, G:G, "&lt;="&amp;ExternalData!$G1771)</f>
        <v>5670</v>
      </c>
      <c r="K1771" s="32">
        <f>SUMIFS(I:I, D:D, ExternalData!$D1771, E:E, ExternalData!$E1771, F:F, ExternalData!$F1771, G:G, "&lt;="&amp;ExternalData!$G1771)</f>
        <v>34811</v>
      </c>
      <c r="L1771" s="31">
        <f>ExternalData!$J1771 + SUMIFS(H:H, D:D, ExternalData!$D1771, E:E, ExternalData!$E1771, F:F, ExternalData!$F1771-1, G:G, "&gt;"&amp;ExternalData!$G1771)</f>
        <v>10101</v>
      </c>
      <c r="M1771" s="33">
        <f>ExternalData!$K1771 + SUMIFS(I:I, D:D, ExternalData!$D1771, E:E, ExternalData!$E1771, F:F, ExternalData!$F1771-1, G:G, "&gt;"&amp;ExternalData!$G1771)</f>
        <v>62076</v>
      </c>
    </row>
    <row r="1772" spans="1:13" x14ac:dyDescent="0.25">
      <c r="A1772" s="24" t="s">
        <v>9</v>
      </c>
      <c r="B1772" s="25" t="s">
        <v>24</v>
      </c>
      <c r="C1772" s="25" t="s">
        <v>31</v>
      </c>
      <c r="D1772" s="25" t="s">
        <v>32</v>
      </c>
      <c r="E1772" s="25" t="s">
        <v>14</v>
      </c>
      <c r="F1772" s="25">
        <v>2022</v>
      </c>
      <c r="G1772" s="25">
        <v>8</v>
      </c>
      <c r="H1772" s="25">
        <v>616</v>
      </c>
      <c r="I1772" s="26">
        <v>3745</v>
      </c>
      <c r="J1772" s="26">
        <f>SUMIFS(H:H, D:D, ExternalData!$D1772, E:E, ExternalData!$E1772, F:F, ExternalData!$F1772, G:G, "&lt;="&amp;ExternalData!$G1772)</f>
        <v>6286</v>
      </c>
      <c r="K1772" s="27">
        <f>SUMIFS(I:I, D:D, ExternalData!$D1772, E:E, ExternalData!$E1772, F:F, ExternalData!$F1772, G:G, "&lt;="&amp;ExternalData!$G1772)</f>
        <v>38556</v>
      </c>
      <c r="L1772" s="26">
        <f>ExternalData!$J1772 + SUMIFS(H:H, D:D, ExternalData!$D1772, E:E, ExternalData!$E1772, F:F, ExternalData!$F1772-1, G:G, "&gt;"&amp;ExternalData!$G1772)</f>
        <v>9646</v>
      </c>
      <c r="M1772" s="28">
        <f>ExternalData!$K1772 + SUMIFS(I:I, D:D, ExternalData!$D1772, E:E, ExternalData!$E1772, F:F, ExternalData!$F1772-1, G:G, "&gt;"&amp;ExternalData!$G1772)</f>
        <v>59269</v>
      </c>
    </row>
    <row r="1773" spans="1:13" x14ac:dyDescent="0.25">
      <c r="A1773" s="29" t="s">
        <v>9</v>
      </c>
      <c r="B1773" s="30" t="s">
        <v>24</v>
      </c>
      <c r="C1773" s="30" t="s">
        <v>31</v>
      </c>
      <c r="D1773" s="30" t="s">
        <v>32</v>
      </c>
      <c r="E1773" s="30" t="s">
        <v>14</v>
      </c>
      <c r="F1773" s="30">
        <v>2022</v>
      </c>
      <c r="G1773" s="30">
        <v>9</v>
      </c>
      <c r="H1773" s="30">
        <v>994</v>
      </c>
      <c r="I1773" s="31">
        <v>6069</v>
      </c>
      <c r="J1773" s="31">
        <f>SUMIFS(H:H, D:D, ExternalData!$D1773, E:E, ExternalData!$E1773, F:F, ExternalData!$F1773, G:G, "&lt;="&amp;ExternalData!$G1773)</f>
        <v>7280</v>
      </c>
      <c r="K1773" s="32">
        <f>SUMIFS(I:I, D:D, ExternalData!$D1773, E:E, ExternalData!$E1773, F:F, ExternalData!$F1773, G:G, "&lt;="&amp;ExternalData!$G1773)</f>
        <v>44625</v>
      </c>
      <c r="L1773" s="31">
        <f>ExternalData!$J1773 + SUMIFS(H:H, D:D, ExternalData!$D1773, E:E, ExternalData!$E1773, F:F, ExternalData!$F1773-1, G:G, "&gt;"&amp;ExternalData!$G1773)</f>
        <v>9912</v>
      </c>
      <c r="M1773" s="33">
        <f>ExternalData!$K1773 + SUMIFS(I:I, D:D, ExternalData!$D1773, E:E, ExternalData!$E1773, F:F, ExternalData!$F1773-1, G:G, "&gt;"&amp;ExternalData!$G1773)</f>
        <v>60879</v>
      </c>
    </row>
    <row r="1774" spans="1:13" x14ac:dyDescent="0.25">
      <c r="A1774" s="24" t="s">
        <v>9</v>
      </c>
      <c r="B1774" s="25" t="s">
        <v>24</v>
      </c>
      <c r="C1774" s="25" t="s">
        <v>31</v>
      </c>
      <c r="D1774" s="25" t="s">
        <v>32</v>
      </c>
      <c r="E1774" s="25" t="s">
        <v>14</v>
      </c>
      <c r="F1774" s="25">
        <v>2022</v>
      </c>
      <c r="G1774" s="25">
        <v>10</v>
      </c>
      <c r="H1774" s="25">
        <v>1085</v>
      </c>
      <c r="I1774" s="26">
        <v>6678</v>
      </c>
      <c r="J1774" s="26">
        <f>SUMIFS(H:H, D:D, ExternalData!$D1774, E:E, ExternalData!$E1774, F:F, ExternalData!$F1774, G:G, "&lt;="&amp;ExternalData!$G1774)</f>
        <v>8365</v>
      </c>
      <c r="K1774" s="27">
        <f>SUMIFS(I:I, D:D, ExternalData!$D1774, E:E, ExternalData!$E1774, F:F, ExternalData!$F1774, G:G, "&lt;="&amp;ExternalData!$G1774)</f>
        <v>51303</v>
      </c>
      <c r="L1774" s="26">
        <f>ExternalData!$J1774 + SUMIFS(H:H, D:D, ExternalData!$D1774, E:E, ExternalData!$E1774, F:F, ExternalData!$F1774-1, G:G, "&gt;"&amp;ExternalData!$G1774)</f>
        <v>10073</v>
      </c>
      <c r="M1774" s="28">
        <f>ExternalData!$K1774 + SUMIFS(I:I, D:D, ExternalData!$D1774, E:E, ExternalData!$E1774, F:F, ExternalData!$F1774-1, G:G, "&gt;"&amp;ExternalData!$G1774)</f>
        <v>61831</v>
      </c>
    </row>
    <row r="1775" spans="1:13" x14ac:dyDescent="0.25">
      <c r="A1775" s="29" t="s">
        <v>9</v>
      </c>
      <c r="B1775" s="30" t="s">
        <v>24</v>
      </c>
      <c r="C1775" s="30" t="s">
        <v>31</v>
      </c>
      <c r="D1775" s="30" t="s">
        <v>32</v>
      </c>
      <c r="E1775" s="30" t="s">
        <v>14</v>
      </c>
      <c r="F1775" s="30">
        <v>2022</v>
      </c>
      <c r="G1775" s="30">
        <v>11</v>
      </c>
      <c r="H1775" s="30">
        <v>665</v>
      </c>
      <c r="I1775" s="31">
        <v>4074</v>
      </c>
      <c r="J1775" s="31">
        <f>SUMIFS(H:H, D:D, ExternalData!$D1775, E:E, ExternalData!$E1775, F:F, ExternalData!$F1775, G:G, "&lt;="&amp;ExternalData!$G1775)</f>
        <v>9030</v>
      </c>
      <c r="K1775" s="32">
        <f>SUMIFS(I:I, D:D, ExternalData!$D1775, E:E, ExternalData!$E1775, F:F, ExternalData!$F1775, G:G, "&lt;="&amp;ExternalData!$G1775)</f>
        <v>55377</v>
      </c>
      <c r="L1775" s="31">
        <f>ExternalData!$J1775 + SUMIFS(H:H, D:D, ExternalData!$D1775, E:E, ExternalData!$E1775, F:F, ExternalData!$F1775-1, G:G, "&gt;"&amp;ExternalData!$G1775)</f>
        <v>9786</v>
      </c>
      <c r="M1775" s="33">
        <f>ExternalData!$K1775 + SUMIFS(I:I, D:D, ExternalData!$D1775, E:E, ExternalData!$E1775, F:F, ExternalData!$F1775-1, G:G, "&gt;"&amp;ExternalData!$G1775)</f>
        <v>60060</v>
      </c>
    </row>
    <row r="1776" spans="1:13" x14ac:dyDescent="0.25">
      <c r="A1776" s="24" t="s">
        <v>9</v>
      </c>
      <c r="B1776" s="25" t="s">
        <v>24</v>
      </c>
      <c r="C1776" s="25" t="s">
        <v>31</v>
      </c>
      <c r="D1776" s="25" t="s">
        <v>32</v>
      </c>
      <c r="E1776" s="25" t="s">
        <v>14</v>
      </c>
      <c r="F1776" s="25">
        <v>2022</v>
      </c>
      <c r="G1776" s="25">
        <v>12</v>
      </c>
      <c r="H1776" s="25">
        <v>1190</v>
      </c>
      <c r="I1776" s="26">
        <v>8001</v>
      </c>
      <c r="J1776" s="26">
        <f>SUMIFS(H:H, D:D, ExternalData!$D1776, E:E, ExternalData!$E1776, F:F, ExternalData!$F1776, G:G, "&lt;="&amp;ExternalData!$G1776)</f>
        <v>10220</v>
      </c>
      <c r="K1776" s="27">
        <f>SUMIFS(I:I, D:D, ExternalData!$D1776, E:E, ExternalData!$E1776, F:F, ExternalData!$F1776, G:G, "&lt;="&amp;ExternalData!$G1776)</f>
        <v>63378</v>
      </c>
      <c r="L1776" s="26">
        <f>ExternalData!$J1776 + SUMIFS(H:H, D:D, ExternalData!$D1776, E:E, ExternalData!$E1776, F:F, ExternalData!$F1776-1, G:G, "&gt;"&amp;ExternalData!$G1776)</f>
        <v>10220</v>
      </c>
      <c r="M1776" s="28">
        <f>ExternalData!$K1776 + SUMIFS(I:I, D:D, ExternalData!$D1776, E:E, ExternalData!$E1776, F:F, ExternalData!$F1776-1, G:G, "&gt;"&amp;ExternalData!$G1776)</f>
        <v>63378</v>
      </c>
    </row>
    <row r="1777" spans="1:13" x14ac:dyDescent="0.25">
      <c r="A1777" s="29" t="s">
        <v>9</v>
      </c>
      <c r="B1777" s="30" t="s">
        <v>24</v>
      </c>
      <c r="C1777" s="30" t="s">
        <v>31</v>
      </c>
      <c r="D1777" s="30" t="s">
        <v>32</v>
      </c>
      <c r="E1777" s="30" t="s">
        <v>14</v>
      </c>
      <c r="F1777" s="30">
        <v>2023</v>
      </c>
      <c r="G1777" s="30">
        <v>1</v>
      </c>
      <c r="H1777" s="30">
        <v>455</v>
      </c>
      <c r="I1777" s="31">
        <v>3311</v>
      </c>
      <c r="J1777" s="31">
        <f>SUMIFS(H:H, D:D, ExternalData!$D1777, E:E, ExternalData!$E1777, F:F, ExternalData!$F1777, G:G, "&lt;="&amp;ExternalData!$G1777)</f>
        <v>455</v>
      </c>
      <c r="K1777" s="32">
        <f>SUMIFS(I:I, D:D, ExternalData!$D1777, E:E, ExternalData!$E1777, F:F, ExternalData!$F1777, G:G, "&lt;="&amp;ExternalData!$G1777)</f>
        <v>3311</v>
      </c>
      <c r="L1777" s="31">
        <f>ExternalData!$J1777 + SUMIFS(H:H, D:D, ExternalData!$D1777, E:E, ExternalData!$E1777, F:F, ExternalData!$F1777-1, G:G, "&gt;"&amp;ExternalData!$G1777)</f>
        <v>9968</v>
      </c>
      <c r="M1777" s="33">
        <f>ExternalData!$K1777 + SUMIFS(I:I, D:D, ExternalData!$D1777, E:E, ExternalData!$E1777, F:F, ExternalData!$F1777-1, G:G, "&gt;"&amp;ExternalData!$G1777)</f>
        <v>62384</v>
      </c>
    </row>
    <row r="1778" spans="1:13" x14ac:dyDescent="0.25">
      <c r="A1778" s="24" t="s">
        <v>9</v>
      </c>
      <c r="B1778" s="25" t="s">
        <v>24</v>
      </c>
      <c r="C1778" s="25" t="s">
        <v>31</v>
      </c>
      <c r="D1778" s="25" t="s">
        <v>32</v>
      </c>
      <c r="E1778" s="25" t="s">
        <v>14</v>
      </c>
      <c r="F1778" s="25">
        <v>2023</v>
      </c>
      <c r="G1778" s="25">
        <v>2</v>
      </c>
      <c r="H1778" s="25">
        <v>861</v>
      </c>
      <c r="I1778" s="26">
        <v>6118</v>
      </c>
      <c r="J1778" s="26">
        <f>SUMIFS(H:H, D:D, ExternalData!$D1778, E:E, ExternalData!$E1778, F:F, ExternalData!$F1778, G:G, "&lt;="&amp;ExternalData!$G1778)</f>
        <v>1316</v>
      </c>
      <c r="K1778" s="27">
        <f>SUMIFS(I:I, D:D, ExternalData!$D1778, E:E, ExternalData!$E1778, F:F, ExternalData!$F1778, G:G, "&lt;="&amp;ExternalData!$G1778)</f>
        <v>9429</v>
      </c>
      <c r="L1778" s="26">
        <f>ExternalData!$J1778 + SUMIFS(H:H, D:D, ExternalData!$D1778, E:E, ExternalData!$E1778, F:F, ExternalData!$F1778-1, G:G, "&gt;"&amp;ExternalData!$G1778)</f>
        <v>9996</v>
      </c>
      <c r="M1778" s="28">
        <f>ExternalData!$K1778 + SUMIFS(I:I, D:D, ExternalData!$D1778, E:E, ExternalData!$E1778, F:F, ExternalData!$F1778-1, G:G, "&gt;"&amp;ExternalData!$G1778)</f>
        <v>63364</v>
      </c>
    </row>
    <row r="1779" spans="1:13" x14ac:dyDescent="0.25">
      <c r="A1779" s="29" t="s">
        <v>9</v>
      </c>
      <c r="B1779" s="30" t="s">
        <v>24</v>
      </c>
      <c r="C1779" s="30" t="s">
        <v>31</v>
      </c>
      <c r="D1779" s="30" t="s">
        <v>32</v>
      </c>
      <c r="E1779" s="30" t="s">
        <v>14</v>
      </c>
      <c r="F1779" s="30">
        <v>2023</v>
      </c>
      <c r="G1779" s="30">
        <v>3</v>
      </c>
      <c r="H1779" s="30">
        <v>1015</v>
      </c>
      <c r="I1779" s="31">
        <v>7280</v>
      </c>
      <c r="J1779" s="31">
        <f>SUMIFS(H:H, D:D, ExternalData!$D1779, E:E, ExternalData!$E1779, F:F, ExternalData!$F1779, G:G, "&lt;="&amp;ExternalData!$G1779)</f>
        <v>2331</v>
      </c>
      <c r="K1779" s="32">
        <f>SUMIFS(I:I, D:D, ExternalData!$D1779, E:E, ExternalData!$E1779, F:F, ExternalData!$F1779, G:G, "&lt;="&amp;ExternalData!$G1779)</f>
        <v>16709</v>
      </c>
      <c r="L1779" s="31">
        <f>ExternalData!$J1779 + SUMIFS(H:H, D:D, ExternalData!$D1779, E:E, ExternalData!$E1779, F:F, ExternalData!$F1779-1, G:G, "&gt;"&amp;ExternalData!$G1779)</f>
        <v>10528</v>
      </c>
      <c r="M1779" s="33">
        <f>ExternalData!$K1779 + SUMIFS(I:I, D:D, ExternalData!$D1779, E:E, ExternalData!$E1779, F:F, ExternalData!$F1779-1, G:G, "&gt;"&amp;ExternalData!$G1779)</f>
        <v>67655</v>
      </c>
    </row>
    <row r="1780" spans="1:13" x14ac:dyDescent="0.25">
      <c r="A1780" s="24" t="s">
        <v>9</v>
      </c>
      <c r="B1780" s="25" t="s">
        <v>24</v>
      </c>
      <c r="C1780" s="25" t="s">
        <v>31</v>
      </c>
      <c r="D1780" s="25" t="s">
        <v>32</v>
      </c>
      <c r="E1780" s="25" t="s">
        <v>15</v>
      </c>
      <c r="F1780" s="25">
        <v>2018</v>
      </c>
      <c r="G1780" s="25">
        <v>9</v>
      </c>
      <c r="H1780" s="25">
        <v>168</v>
      </c>
      <c r="I1780" s="26">
        <v>1057</v>
      </c>
      <c r="J1780" s="26">
        <f>SUMIFS(H:H, D:D, ExternalData!$D1780, E:E, ExternalData!$E1780, F:F, ExternalData!$F1780, G:G, "&lt;="&amp;ExternalData!$G1780)</f>
        <v>168</v>
      </c>
      <c r="K1780" s="27">
        <f>SUMIFS(I:I, D:D, ExternalData!$D1780, E:E, ExternalData!$E1780, F:F, ExternalData!$F1780, G:G, "&lt;="&amp;ExternalData!$G1780)</f>
        <v>1057</v>
      </c>
      <c r="L1780" s="26">
        <f>ExternalData!$J1780 + SUMIFS(H:H, D:D, ExternalData!$D1780, E:E, ExternalData!$E1780, F:F, ExternalData!$F1780-1, G:G, "&gt;"&amp;ExternalData!$G1780)</f>
        <v>168</v>
      </c>
      <c r="M1780" s="28">
        <f>ExternalData!$K1780 + SUMIFS(I:I, D:D, ExternalData!$D1780, E:E, ExternalData!$E1780, F:F, ExternalData!$F1780-1, G:G, "&gt;"&amp;ExternalData!$G1780)</f>
        <v>1057</v>
      </c>
    </row>
    <row r="1781" spans="1:13" x14ac:dyDescent="0.25">
      <c r="A1781" s="29" t="s">
        <v>9</v>
      </c>
      <c r="B1781" s="30" t="s">
        <v>24</v>
      </c>
      <c r="C1781" s="30" t="s">
        <v>31</v>
      </c>
      <c r="D1781" s="30" t="s">
        <v>32</v>
      </c>
      <c r="E1781" s="30" t="s">
        <v>15</v>
      </c>
      <c r="F1781" s="30">
        <v>2018</v>
      </c>
      <c r="G1781" s="30">
        <v>10</v>
      </c>
      <c r="H1781" s="30">
        <v>1085</v>
      </c>
      <c r="I1781" s="31">
        <v>6748</v>
      </c>
      <c r="J1781" s="31">
        <f>SUMIFS(H:H, D:D, ExternalData!$D1781, E:E, ExternalData!$E1781, F:F, ExternalData!$F1781, G:G, "&lt;="&amp;ExternalData!$G1781)</f>
        <v>1253</v>
      </c>
      <c r="K1781" s="32">
        <f>SUMIFS(I:I, D:D, ExternalData!$D1781, E:E, ExternalData!$E1781, F:F, ExternalData!$F1781, G:G, "&lt;="&amp;ExternalData!$G1781)</f>
        <v>7805</v>
      </c>
      <c r="L1781" s="31">
        <f>ExternalData!$J1781 + SUMIFS(H:H, D:D, ExternalData!$D1781, E:E, ExternalData!$E1781, F:F, ExternalData!$F1781-1, G:G, "&gt;"&amp;ExternalData!$G1781)</f>
        <v>1253</v>
      </c>
      <c r="M1781" s="33">
        <f>ExternalData!$K1781 + SUMIFS(I:I, D:D, ExternalData!$D1781, E:E, ExternalData!$E1781, F:F, ExternalData!$F1781-1, G:G, "&gt;"&amp;ExternalData!$G1781)</f>
        <v>7805</v>
      </c>
    </row>
    <row r="1782" spans="1:13" x14ac:dyDescent="0.25">
      <c r="A1782" s="24" t="s">
        <v>9</v>
      </c>
      <c r="B1782" s="25" t="s">
        <v>24</v>
      </c>
      <c r="C1782" s="25" t="s">
        <v>31</v>
      </c>
      <c r="D1782" s="25" t="s">
        <v>32</v>
      </c>
      <c r="E1782" s="25" t="s">
        <v>15</v>
      </c>
      <c r="F1782" s="25">
        <v>2018</v>
      </c>
      <c r="G1782" s="25">
        <v>11</v>
      </c>
      <c r="H1782" s="25">
        <v>938</v>
      </c>
      <c r="I1782" s="26">
        <v>5817</v>
      </c>
      <c r="J1782" s="26">
        <f>SUMIFS(H:H, D:D, ExternalData!$D1782, E:E, ExternalData!$E1782, F:F, ExternalData!$F1782, G:G, "&lt;="&amp;ExternalData!$G1782)</f>
        <v>2191</v>
      </c>
      <c r="K1782" s="27">
        <f>SUMIFS(I:I, D:D, ExternalData!$D1782, E:E, ExternalData!$E1782, F:F, ExternalData!$F1782, G:G, "&lt;="&amp;ExternalData!$G1782)</f>
        <v>13622</v>
      </c>
      <c r="L1782" s="26">
        <f>ExternalData!$J1782 + SUMIFS(H:H, D:D, ExternalData!$D1782, E:E, ExternalData!$E1782, F:F, ExternalData!$F1782-1, G:G, "&gt;"&amp;ExternalData!$G1782)</f>
        <v>2191</v>
      </c>
      <c r="M1782" s="28">
        <f>ExternalData!$K1782 + SUMIFS(I:I, D:D, ExternalData!$D1782, E:E, ExternalData!$E1782, F:F, ExternalData!$F1782-1, G:G, "&gt;"&amp;ExternalData!$G1782)</f>
        <v>13622</v>
      </c>
    </row>
    <row r="1783" spans="1:13" x14ac:dyDescent="0.25">
      <c r="A1783" s="29" t="s">
        <v>9</v>
      </c>
      <c r="B1783" s="30" t="s">
        <v>24</v>
      </c>
      <c r="C1783" s="30" t="s">
        <v>31</v>
      </c>
      <c r="D1783" s="30" t="s">
        <v>32</v>
      </c>
      <c r="E1783" s="30" t="s">
        <v>15</v>
      </c>
      <c r="F1783" s="30">
        <v>2018</v>
      </c>
      <c r="G1783" s="30">
        <v>12</v>
      </c>
      <c r="H1783" s="30">
        <v>588</v>
      </c>
      <c r="I1783" s="31">
        <v>3640</v>
      </c>
      <c r="J1783" s="31">
        <f>SUMIFS(H:H, D:D, ExternalData!$D1783, E:E, ExternalData!$E1783, F:F, ExternalData!$F1783, G:G, "&lt;="&amp;ExternalData!$G1783)</f>
        <v>2779</v>
      </c>
      <c r="K1783" s="32">
        <f>SUMIFS(I:I, D:D, ExternalData!$D1783, E:E, ExternalData!$E1783, F:F, ExternalData!$F1783, G:G, "&lt;="&amp;ExternalData!$G1783)</f>
        <v>17262</v>
      </c>
      <c r="L1783" s="31">
        <f>ExternalData!$J1783 + SUMIFS(H:H, D:D, ExternalData!$D1783, E:E, ExternalData!$E1783, F:F, ExternalData!$F1783-1, G:G, "&gt;"&amp;ExternalData!$G1783)</f>
        <v>2779</v>
      </c>
      <c r="M1783" s="33">
        <f>ExternalData!$K1783 + SUMIFS(I:I, D:D, ExternalData!$D1783, E:E, ExternalData!$E1783, F:F, ExternalData!$F1783-1, G:G, "&gt;"&amp;ExternalData!$G1783)</f>
        <v>17262</v>
      </c>
    </row>
    <row r="1784" spans="1:13" x14ac:dyDescent="0.25">
      <c r="A1784" s="24" t="s">
        <v>9</v>
      </c>
      <c r="B1784" s="25" t="s">
        <v>24</v>
      </c>
      <c r="C1784" s="25" t="s">
        <v>31</v>
      </c>
      <c r="D1784" s="25" t="s">
        <v>32</v>
      </c>
      <c r="E1784" s="25" t="s">
        <v>15</v>
      </c>
      <c r="F1784" s="25">
        <v>2019</v>
      </c>
      <c r="G1784" s="25">
        <v>1</v>
      </c>
      <c r="H1784" s="25">
        <v>574</v>
      </c>
      <c r="I1784" s="26">
        <v>3563</v>
      </c>
      <c r="J1784" s="26">
        <f>SUMIFS(H:H, D:D, ExternalData!$D1784, E:E, ExternalData!$E1784, F:F, ExternalData!$F1784, G:G, "&lt;="&amp;ExternalData!$G1784)</f>
        <v>574</v>
      </c>
      <c r="K1784" s="27">
        <f>SUMIFS(I:I, D:D, ExternalData!$D1784, E:E, ExternalData!$E1784, F:F, ExternalData!$F1784, G:G, "&lt;="&amp;ExternalData!$G1784)</f>
        <v>3563</v>
      </c>
      <c r="L1784" s="26">
        <f>ExternalData!$J1784 + SUMIFS(H:H, D:D, ExternalData!$D1784, E:E, ExternalData!$E1784, F:F, ExternalData!$F1784-1, G:G, "&gt;"&amp;ExternalData!$G1784)</f>
        <v>3353</v>
      </c>
      <c r="M1784" s="28">
        <f>ExternalData!$K1784 + SUMIFS(I:I, D:D, ExternalData!$D1784, E:E, ExternalData!$E1784, F:F, ExternalData!$F1784-1, G:G, "&gt;"&amp;ExternalData!$G1784)</f>
        <v>20825</v>
      </c>
    </row>
    <row r="1785" spans="1:13" x14ac:dyDescent="0.25">
      <c r="A1785" s="29" t="s">
        <v>9</v>
      </c>
      <c r="B1785" s="30" t="s">
        <v>24</v>
      </c>
      <c r="C1785" s="30" t="s">
        <v>31</v>
      </c>
      <c r="D1785" s="30" t="s">
        <v>32</v>
      </c>
      <c r="E1785" s="30" t="s">
        <v>15</v>
      </c>
      <c r="F1785" s="30">
        <v>2019</v>
      </c>
      <c r="G1785" s="30">
        <v>2</v>
      </c>
      <c r="H1785" s="30">
        <v>350</v>
      </c>
      <c r="I1785" s="31">
        <v>2219</v>
      </c>
      <c r="J1785" s="31">
        <f>SUMIFS(H:H, D:D, ExternalData!$D1785, E:E, ExternalData!$E1785, F:F, ExternalData!$F1785, G:G, "&lt;="&amp;ExternalData!$G1785)</f>
        <v>924</v>
      </c>
      <c r="K1785" s="32">
        <f>SUMIFS(I:I, D:D, ExternalData!$D1785, E:E, ExternalData!$E1785, F:F, ExternalData!$F1785, G:G, "&lt;="&amp;ExternalData!$G1785)</f>
        <v>5782</v>
      </c>
      <c r="L1785" s="31">
        <f>ExternalData!$J1785 + SUMIFS(H:H, D:D, ExternalData!$D1785, E:E, ExternalData!$E1785, F:F, ExternalData!$F1785-1, G:G, "&gt;"&amp;ExternalData!$G1785)</f>
        <v>3703</v>
      </c>
      <c r="M1785" s="33">
        <f>ExternalData!$K1785 + SUMIFS(I:I, D:D, ExternalData!$D1785, E:E, ExternalData!$E1785, F:F, ExternalData!$F1785-1, G:G, "&gt;"&amp;ExternalData!$G1785)</f>
        <v>23044</v>
      </c>
    </row>
    <row r="1786" spans="1:13" x14ac:dyDescent="0.25">
      <c r="A1786" s="24" t="s">
        <v>9</v>
      </c>
      <c r="B1786" s="25" t="s">
        <v>24</v>
      </c>
      <c r="C1786" s="25" t="s">
        <v>31</v>
      </c>
      <c r="D1786" s="25" t="s">
        <v>32</v>
      </c>
      <c r="E1786" s="25" t="s">
        <v>15</v>
      </c>
      <c r="F1786" s="25">
        <v>2019</v>
      </c>
      <c r="G1786" s="25">
        <v>3</v>
      </c>
      <c r="H1786" s="25">
        <v>756</v>
      </c>
      <c r="I1786" s="26">
        <v>4697</v>
      </c>
      <c r="J1786" s="26">
        <f>SUMIFS(H:H, D:D, ExternalData!$D1786, E:E, ExternalData!$E1786, F:F, ExternalData!$F1786, G:G, "&lt;="&amp;ExternalData!$G1786)</f>
        <v>1680</v>
      </c>
      <c r="K1786" s="27">
        <f>SUMIFS(I:I, D:D, ExternalData!$D1786, E:E, ExternalData!$E1786, F:F, ExternalData!$F1786, G:G, "&lt;="&amp;ExternalData!$G1786)</f>
        <v>10479</v>
      </c>
      <c r="L1786" s="26">
        <f>ExternalData!$J1786 + SUMIFS(H:H, D:D, ExternalData!$D1786, E:E, ExternalData!$E1786, F:F, ExternalData!$F1786-1, G:G, "&gt;"&amp;ExternalData!$G1786)</f>
        <v>4459</v>
      </c>
      <c r="M1786" s="28">
        <f>ExternalData!$K1786 + SUMIFS(I:I, D:D, ExternalData!$D1786, E:E, ExternalData!$E1786, F:F, ExternalData!$F1786-1, G:G, "&gt;"&amp;ExternalData!$G1786)</f>
        <v>27741</v>
      </c>
    </row>
    <row r="1787" spans="1:13" x14ac:dyDescent="0.25">
      <c r="A1787" s="29" t="s">
        <v>9</v>
      </c>
      <c r="B1787" s="30" t="s">
        <v>24</v>
      </c>
      <c r="C1787" s="30" t="s">
        <v>31</v>
      </c>
      <c r="D1787" s="30" t="s">
        <v>32</v>
      </c>
      <c r="E1787" s="30" t="s">
        <v>15</v>
      </c>
      <c r="F1787" s="30">
        <v>2019</v>
      </c>
      <c r="G1787" s="30">
        <v>4</v>
      </c>
      <c r="H1787" s="30">
        <v>259</v>
      </c>
      <c r="I1787" s="31">
        <v>1617</v>
      </c>
      <c r="J1787" s="31">
        <f>SUMIFS(H:H, D:D, ExternalData!$D1787, E:E, ExternalData!$E1787, F:F, ExternalData!$F1787, G:G, "&lt;="&amp;ExternalData!$G1787)</f>
        <v>1939</v>
      </c>
      <c r="K1787" s="32">
        <f>SUMIFS(I:I, D:D, ExternalData!$D1787, E:E, ExternalData!$E1787, F:F, ExternalData!$F1787, G:G, "&lt;="&amp;ExternalData!$G1787)</f>
        <v>12096</v>
      </c>
      <c r="L1787" s="31">
        <f>ExternalData!$J1787 + SUMIFS(H:H, D:D, ExternalData!$D1787, E:E, ExternalData!$E1787, F:F, ExternalData!$F1787-1, G:G, "&gt;"&amp;ExternalData!$G1787)</f>
        <v>4718</v>
      </c>
      <c r="M1787" s="33">
        <f>ExternalData!$K1787 + SUMIFS(I:I, D:D, ExternalData!$D1787, E:E, ExternalData!$E1787, F:F, ExternalData!$F1787-1, G:G, "&gt;"&amp;ExternalData!$G1787)</f>
        <v>29358</v>
      </c>
    </row>
    <row r="1788" spans="1:13" x14ac:dyDescent="0.25">
      <c r="A1788" s="24" t="s">
        <v>9</v>
      </c>
      <c r="B1788" s="25" t="s">
        <v>24</v>
      </c>
      <c r="C1788" s="25" t="s">
        <v>31</v>
      </c>
      <c r="D1788" s="25" t="s">
        <v>32</v>
      </c>
      <c r="E1788" s="25" t="s">
        <v>15</v>
      </c>
      <c r="F1788" s="25">
        <v>2019</v>
      </c>
      <c r="G1788" s="25">
        <v>5</v>
      </c>
      <c r="H1788" s="25">
        <v>966</v>
      </c>
      <c r="I1788" s="26">
        <v>5999</v>
      </c>
      <c r="J1788" s="26">
        <f>SUMIFS(H:H, D:D, ExternalData!$D1788, E:E, ExternalData!$E1788, F:F, ExternalData!$F1788, G:G, "&lt;="&amp;ExternalData!$G1788)</f>
        <v>2905</v>
      </c>
      <c r="K1788" s="27">
        <f>SUMIFS(I:I, D:D, ExternalData!$D1788, E:E, ExternalData!$E1788, F:F, ExternalData!$F1788, G:G, "&lt;="&amp;ExternalData!$G1788)</f>
        <v>18095</v>
      </c>
      <c r="L1788" s="26">
        <f>ExternalData!$J1788 + SUMIFS(H:H, D:D, ExternalData!$D1788, E:E, ExternalData!$E1788, F:F, ExternalData!$F1788-1, G:G, "&gt;"&amp;ExternalData!$G1788)</f>
        <v>5684</v>
      </c>
      <c r="M1788" s="28">
        <f>ExternalData!$K1788 + SUMIFS(I:I, D:D, ExternalData!$D1788, E:E, ExternalData!$E1788, F:F, ExternalData!$F1788-1, G:G, "&gt;"&amp;ExternalData!$G1788)</f>
        <v>35357</v>
      </c>
    </row>
    <row r="1789" spans="1:13" x14ac:dyDescent="0.25">
      <c r="A1789" s="29" t="s">
        <v>9</v>
      </c>
      <c r="B1789" s="30" t="s">
        <v>24</v>
      </c>
      <c r="C1789" s="30" t="s">
        <v>31</v>
      </c>
      <c r="D1789" s="30" t="s">
        <v>32</v>
      </c>
      <c r="E1789" s="30" t="s">
        <v>15</v>
      </c>
      <c r="F1789" s="30">
        <v>2019</v>
      </c>
      <c r="G1789" s="30">
        <v>6</v>
      </c>
      <c r="H1789" s="30">
        <v>721</v>
      </c>
      <c r="I1789" s="31">
        <v>4473</v>
      </c>
      <c r="J1789" s="31">
        <f>SUMIFS(H:H, D:D, ExternalData!$D1789, E:E, ExternalData!$E1789, F:F, ExternalData!$F1789, G:G, "&lt;="&amp;ExternalData!$G1789)</f>
        <v>3626</v>
      </c>
      <c r="K1789" s="32">
        <f>SUMIFS(I:I, D:D, ExternalData!$D1789, E:E, ExternalData!$E1789, F:F, ExternalData!$F1789, G:G, "&lt;="&amp;ExternalData!$G1789)</f>
        <v>22568</v>
      </c>
      <c r="L1789" s="31">
        <f>ExternalData!$J1789 + SUMIFS(H:H, D:D, ExternalData!$D1789, E:E, ExternalData!$E1789, F:F, ExternalData!$F1789-1, G:G, "&gt;"&amp;ExternalData!$G1789)</f>
        <v>6405</v>
      </c>
      <c r="M1789" s="33">
        <f>ExternalData!$K1789 + SUMIFS(I:I, D:D, ExternalData!$D1789, E:E, ExternalData!$E1789, F:F, ExternalData!$F1789-1, G:G, "&gt;"&amp;ExternalData!$G1789)</f>
        <v>39830</v>
      </c>
    </row>
    <row r="1790" spans="1:13" x14ac:dyDescent="0.25">
      <c r="A1790" s="24" t="s">
        <v>9</v>
      </c>
      <c r="B1790" s="25" t="s">
        <v>24</v>
      </c>
      <c r="C1790" s="25" t="s">
        <v>31</v>
      </c>
      <c r="D1790" s="25" t="s">
        <v>32</v>
      </c>
      <c r="E1790" s="25" t="s">
        <v>15</v>
      </c>
      <c r="F1790" s="25">
        <v>2019</v>
      </c>
      <c r="G1790" s="25">
        <v>7</v>
      </c>
      <c r="H1790" s="25">
        <v>1407</v>
      </c>
      <c r="I1790" s="26">
        <v>8715</v>
      </c>
      <c r="J1790" s="26">
        <f>SUMIFS(H:H, D:D, ExternalData!$D1790, E:E, ExternalData!$E1790, F:F, ExternalData!$F1790, G:G, "&lt;="&amp;ExternalData!$G1790)</f>
        <v>5033</v>
      </c>
      <c r="K1790" s="27">
        <f>SUMIFS(I:I, D:D, ExternalData!$D1790, E:E, ExternalData!$E1790, F:F, ExternalData!$F1790, G:G, "&lt;="&amp;ExternalData!$G1790)</f>
        <v>31283</v>
      </c>
      <c r="L1790" s="26">
        <f>ExternalData!$J1790 + SUMIFS(H:H, D:D, ExternalData!$D1790, E:E, ExternalData!$E1790, F:F, ExternalData!$F1790-1, G:G, "&gt;"&amp;ExternalData!$G1790)</f>
        <v>7812</v>
      </c>
      <c r="M1790" s="28">
        <f>ExternalData!$K1790 + SUMIFS(I:I, D:D, ExternalData!$D1790, E:E, ExternalData!$E1790, F:F, ExternalData!$F1790-1, G:G, "&gt;"&amp;ExternalData!$G1790)</f>
        <v>48545</v>
      </c>
    </row>
    <row r="1791" spans="1:13" x14ac:dyDescent="0.25">
      <c r="A1791" s="29" t="s">
        <v>9</v>
      </c>
      <c r="B1791" s="30" t="s">
        <v>24</v>
      </c>
      <c r="C1791" s="30" t="s">
        <v>31</v>
      </c>
      <c r="D1791" s="30" t="s">
        <v>32</v>
      </c>
      <c r="E1791" s="30" t="s">
        <v>15</v>
      </c>
      <c r="F1791" s="30">
        <v>2019</v>
      </c>
      <c r="G1791" s="30">
        <v>8</v>
      </c>
      <c r="H1791" s="30">
        <v>364</v>
      </c>
      <c r="I1791" s="31">
        <v>2296</v>
      </c>
      <c r="J1791" s="31">
        <f>SUMIFS(H:H, D:D, ExternalData!$D1791, E:E, ExternalData!$E1791, F:F, ExternalData!$F1791, G:G, "&lt;="&amp;ExternalData!$G1791)</f>
        <v>5397</v>
      </c>
      <c r="K1791" s="32">
        <f>SUMIFS(I:I, D:D, ExternalData!$D1791, E:E, ExternalData!$E1791, F:F, ExternalData!$F1791, G:G, "&lt;="&amp;ExternalData!$G1791)</f>
        <v>33579</v>
      </c>
      <c r="L1791" s="31">
        <f>ExternalData!$J1791 + SUMIFS(H:H, D:D, ExternalData!$D1791, E:E, ExternalData!$E1791, F:F, ExternalData!$F1791-1, G:G, "&gt;"&amp;ExternalData!$G1791)</f>
        <v>8176</v>
      </c>
      <c r="M1791" s="33">
        <f>ExternalData!$K1791 + SUMIFS(I:I, D:D, ExternalData!$D1791, E:E, ExternalData!$E1791, F:F, ExternalData!$F1791-1, G:G, "&gt;"&amp;ExternalData!$G1791)</f>
        <v>50841</v>
      </c>
    </row>
    <row r="1792" spans="1:13" x14ac:dyDescent="0.25">
      <c r="A1792" s="24" t="s">
        <v>9</v>
      </c>
      <c r="B1792" s="25" t="s">
        <v>24</v>
      </c>
      <c r="C1792" s="25" t="s">
        <v>31</v>
      </c>
      <c r="D1792" s="25" t="s">
        <v>32</v>
      </c>
      <c r="E1792" s="25" t="s">
        <v>15</v>
      </c>
      <c r="F1792" s="25">
        <v>2019</v>
      </c>
      <c r="G1792" s="25">
        <v>9</v>
      </c>
      <c r="H1792" s="25">
        <v>1302</v>
      </c>
      <c r="I1792" s="26">
        <v>8064</v>
      </c>
      <c r="J1792" s="26">
        <f>SUMIFS(H:H, D:D, ExternalData!$D1792, E:E, ExternalData!$E1792, F:F, ExternalData!$F1792, G:G, "&lt;="&amp;ExternalData!$G1792)</f>
        <v>6699</v>
      </c>
      <c r="K1792" s="27">
        <f>SUMIFS(I:I, D:D, ExternalData!$D1792, E:E, ExternalData!$E1792, F:F, ExternalData!$F1792, G:G, "&lt;="&amp;ExternalData!$G1792)</f>
        <v>41643</v>
      </c>
      <c r="L1792" s="26">
        <f>ExternalData!$J1792 + SUMIFS(H:H, D:D, ExternalData!$D1792, E:E, ExternalData!$E1792, F:F, ExternalData!$F1792-1, G:G, "&gt;"&amp;ExternalData!$G1792)</f>
        <v>9310</v>
      </c>
      <c r="M1792" s="28">
        <f>ExternalData!$K1792 + SUMIFS(I:I, D:D, ExternalData!$D1792, E:E, ExternalData!$E1792, F:F, ExternalData!$F1792-1, G:G, "&gt;"&amp;ExternalData!$G1792)</f>
        <v>57848</v>
      </c>
    </row>
    <row r="1793" spans="1:13" x14ac:dyDescent="0.25">
      <c r="A1793" s="29" t="s">
        <v>9</v>
      </c>
      <c r="B1793" s="30" t="s">
        <v>24</v>
      </c>
      <c r="C1793" s="30" t="s">
        <v>31</v>
      </c>
      <c r="D1793" s="30" t="s">
        <v>32</v>
      </c>
      <c r="E1793" s="30" t="s">
        <v>15</v>
      </c>
      <c r="F1793" s="30">
        <v>2019</v>
      </c>
      <c r="G1793" s="30">
        <v>10</v>
      </c>
      <c r="H1793" s="30">
        <v>259</v>
      </c>
      <c r="I1793" s="31">
        <v>1659</v>
      </c>
      <c r="J1793" s="31">
        <f>SUMIFS(H:H, D:D, ExternalData!$D1793, E:E, ExternalData!$E1793, F:F, ExternalData!$F1793, G:G, "&lt;="&amp;ExternalData!$G1793)</f>
        <v>6958</v>
      </c>
      <c r="K1793" s="32">
        <f>SUMIFS(I:I, D:D, ExternalData!$D1793, E:E, ExternalData!$E1793, F:F, ExternalData!$F1793, G:G, "&lt;="&amp;ExternalData!$G1793)</f>
        <v>43302</v>
      </c>
      <c r="L1793" s="31">
        <f>ExternalData!$J1793 + SUMIFS(H:H, D:D, ExternalData!$D1793, E:E, ExternalData!$E1793, F:F, ExternalData!$F1793-1, G:G, "&gt;"&amp;ExternalData!$G1793)</f>
        <v>8484</v>
      </c>
      <c r="M1793" s="33">
        <f>ExternalData!$K1793 + SUMIFS(I:I, D:D, ExternalData!$D1793, E:E, ExternalData!$E1793, F:F, ExternalData!$F1793-1, G:G, "&gt;"&amp;ExternalData!$G1793)</f>
        <v>52759</v>
      </c>
    </row>
    <row r="1794" spans="1:13" x14ac:dyDescent="0.25">
      <c r="A1794" s="24" t="s">
        <v>9</v>
      </c>
      <c r="B1794" s="25" t="s">
        <v>24</v>
      </c>
      <c r="C1794" s="25" t="s">
        <v>31</v>
      </c>
      <c r="D1794" s="25" t="s">
        <v>32</v>
      </c>
      <c r="E1794" s="25" t="s">
        <v>15</v>
      </c>
      <c r="F1794" s="25">
        <v>2019</v>
      </c>
      <c r="G1794" s="25">
        <v>11</v>
      </c>
      <c r="H1794" s="25">
        <v>1085</v>
      </c>
      <c r="I1794" s="26">
        <v>6720</v>
      </c>
      <c r="J1794" s="26">
        <f>SUMIFS(H:H, D:D, ExternalData!$D1794, E:E, ExternalData!$E1794, F:F, ExternalData!$F1794, G:G, "&lt;="&amp;ExternalData!$G1794)</f>
        <v>8043</v>
      </c>
      <c r="K1794" s="27">
        <f>SUMIFS(I:I, D:D, ExternalData!$D1794, E:E, ExternalData!$E1794, F:F, ExternalData!$F1794, G:G, "&lt;="&amp;ExternalData!$G1794)</f>
        <v>50022</v>
      </c>
      <c r="L1794" s="26">
        <f>ExternalData!$J1794 + SUMIFS(H:H, D:D, ExternalData!$D1794, E:E, ExternalData!$E1794, F:F, ExternalData!$F1794-1, G:G, "&gt;"&amp;ExternalData!$G1794)</f>
        <v>8631</v>
      </c>
      <c r="M1794" s="28">
        <f>ExternalData!$K1794 + SUMIFS(I:I, D:D, ExternalData!$D1794, E:E, ExternalData!$E1794, F:F, ExternalData!$F1794-1, G:G, "&gt;"&amp;ExternalData!$G1794)</f>
        <v>53662</v>
      </c>
    </row>
    <row r="1795" spans="1:13" x14ac:dyDescent="0.25">
      <c r="A1795" s="29" t="s">
        <v>9</v>
      </c>
      <c r="B1795" s="30" t="s">
        <v>24</v>
      </c>
      <c r="C1795" s="30" t="s">
        <v>31</v>
      </c>
      <c r="D1795" s="30" t="s">
        <v>32</v>
      </c>
      <c r="E1795" s="30" t="s">
        <v>15</v>
      </c>
      <c r="F1795" s="30">
        <v>2019</v>
      </c>
      <c r="G1795" s="30">
        <v>12</v>
      </c>
      <c r="H1795" s="30">
        <v>1197</v>
      </c>
      <c r="I1795" s="31">
        <v>7413</v>
      </c>
      <c r="J1795" s="31">
        <f>SUMIFS(H:H, D:D, ExternalData!$D1795, E:E, ExternalData!$E1795, F:F, ExternalData!$F1795, G:G, "&lt;="&amp;ExternalData!$G1795)</f>
        <v>9240</v>
      </c>
      <c r="K1795" s="32">
        <f>SUMIFS(I:I, D:D, ExternalData!$D1795, E:E, ExternalData!$E1795, F:F, ExternalData!$F1795, G:G, "&lt;="&amp;ExternalData!$G1795)</f>
        <v>57435</v>
      </c>
      <c r="L1795" s="31">
        <f>ExternalData!$J1795 + SUMIFS(H:H, D:D, ExternalData!$D1795, E:E, ExternalData!$E1795, F:F, ExternalData!$F1795-1, G:G, "&gt;"&amp;ExternalData!$G1795)</f>
        <v>9240</v>
      </c>
      <c r="M1795" s="33">
        <f>ExternalData!$K1795 + SUMIFS(I:I, D:D, ExternalData!$D1795, E:E, ExternalData!$E1795, F:F, ExternalData!$F1795-1, G:G, "&gt;"&amp;ExternalData!$G1795)</f>
        <v>57435</v>
      </c>
    </row>
    <row r="1796" spans="1:13" x14ac:dyDescent="0.25">
      <c r="A1796" s="24" t="s">
        <v>9</v>
      </c>
      <c r="B1796" s="25" t="s">
        <v>24</v>
      </c>
      <c r="C1796" s="25" t="s">
        <v>31</v>
      </c>
      <c r="D1796" s="25" t="s">
        <v>32</v>
      </c>
      <c r="E1796" s="25" t="s">
        <v>15</v>
      </c>
      <c r="F1796" s="25">
        <v>2020</v>
      </c>
      <c r="G1796" s="25">
        <v>1</v>
      </c>
      <c r="H1796" s="25">
        <v>966</v>
      </c>
      <c r="I1796" s="26">
        <v>5992</v>
      </c>
      <c r="J1796" s="26">
        <f>SUMIFS(H:H, D:D, ExternalData!$D1796, E:E, ExternalData!$E1796, F:F, ExternalData!$F1796, G:G, "&lt;="&amp;ExternalData!$G1796)</f>
        <v>966</v>
      </c>
      <c r="K1796" s="27">
        <f>SUMIFS(I:I, D:D, ExternalData!$D1796, E:E, ExternalData!$E1796, F:F, ExternalData!$F1796, G:G, "&lt;="&amp;ExternalData!$G1796)</f>
        <v>5992</v>
      </c>
      <c r="L1796" s="26">
        <f>ExternalData!$J1796 + SUMIFS(H:H, D:D, ExternalData!$D1796, E:E, ExternalData!$E1796, F:F, ExternalData!$F1796-1, G:G, "&gt;"&amp;ExternalData!$G1796)</f>
        <v>9632</v>
      </c>
      <c r="M1796" s="28">
        <f>ExternalData!$K1796 + SUMIFS(I:I, D:D, ExternalData!$D1796, E:E, ExternalData!$E1796, F:F, ExternalData!$F1796-1, G:G, "&gt;"&amp;ExternalData!$G1796)</f>
        <v>59864</v>
      </c>
    </row>
    <row r="1797" spans="1:13" x14ac:dyDescent="0.25">
      <c r="A1797" s="29" t="s">
        <v>9</v>
      </c>
      <c r="B1797" s="30" t="s">
        <v>24</v>
      </c>
      <c r="C1797" s="30" t="s">
        <v>31</v>
      </c>
      <c r="D1797" s="30" t="s">
        <v>32</v>
      </c>
      <c r="E1797" s="30" t="s">
        <v>15</v>
      </c>
      <c r="F1797" s="30">
        <v>2020</v>
      </c>
      <c r="G1797" s="30">
        <v>2</v>
      </c>
      <c r="H1797" s="30">
        <v>616</v>
      </c>
      <c r="I1797" s="31">
        <v>3836</v>
      </c>
      <c r="J1797" s="31">
        <f>SUMIFS(H:H, D:D, ExternalData!$D1797, E:E, ExternalData!$E1797, F:F, ExternalData!$F1797, G:G, "&lt;="&amp;ExternalData!$G1797)</f>
        <v>1582</v>
      </c>
      <c r="K1797" s="32">
        <f>SUMIFS(I:I, D:D, ExternalData!$D1797, E:E, ExternalData!$E1797, F:F, ExternalData!$F1797, G:G, "&lt;="&amp;ExternalData!$G1797)</f>
        <v>9828</v>
      </c>
      <c r="L1797" s="31">
        <f>ExternalData!$J1797 + SUMIFS(H:H, D:D, ExternalData!$D1797, E:E, ExternalData!$E1797, F:F, ExternalData!$F1797-1, G:G, "&gt;"&amp;ExternalData!$G1797)</f>
        <v>9898</v>
      </c>
      <c r="M1797" s="33">
        <f>ExternalData!$K1797 + SUMIFS(I:I, D:D, ExternalData!$D1797, E:E, ExternalData!$E1797, F:F, ExternalData!$F1797-1, G:G, "&gt;"&amp;ExternalData!$G1797)</f>
        <v>61481</v>
      </c>
    </row>
    <row r="1798" spans="1:13" x14ac:dyDescent="0.25">
      <c r="A1798" s="24" t="s">
        <v>9</v>
      </c>
      <c r="B1798" s="25" t="s">
        <v>24</v>
      </c>
      <c r="C1798" s="25" t="s">
        <v>31</v>
      </c>
      <c r="D1798" s="25" t="s">
        <v>32</v>
      </c>
      <c r="E1798" s="25" t="s">
        <v>15</v>
      </c>
      <c r="F1798" s="25">
        <v>2020</v>
      </c>
      <c r="G1798" s="25">
        <v>3</v>
      </c>
      <c r="H1798" s="25">
        <v>756</v>
      </c>
      <c r="I1798" s="26">
        <v>4711</v>
      </c>
      <c r="J1798" s="26">
        <f>SUMIFS(H:H, D:D, ExternalData!$D1798, E:E, ExternalData!$E1798, F:F, ExternalData!$F1798, G:G, "&lt;="&amp;ExternalData!$G1798)</f>
        <v>2338</v>
      </c>
      <c r="K1798" s="27">
        <f>SUMIFS(I:I, D:D, ExternalData!$D1798, E:E, ExternalData!$E1798, F:F, ExternalData!$F1798, G:G, "&lt;="&amp;ExternalData!$G1798)</f>
        <v>14539</v>
      </c>
      <c r="L1798" s="26">
        <f>ExternalData!$J1798 + SUMIFS(H:H, D:D, ExternalData!$D1798, E:E, ExternalData!$E1798, F:F, ExternalData!$F1798-1, G:G, "&gt;"&amp;ExternalData!$G1798)</f>
        <v>9898</v>
      </c>
      <c r="M1798" s="28">
        <f>ExternalData!$K1798 + SUMIFS(I:I, D:D, ExternalData!$D1798, E:E, ExternalData!$E1798, F:F, ExternalData!$F1798-1, G:G, "&gt;"&amp;ExternalData!$G1798)</f>
        <v>61495</v>
      </c>
    </row>
    <row r="1799" spans="1:13" x14ac:dyDescent="0.25">
      <c r="A1799" s="29" t="s">
        <v>9</v>
      </c>
      <c r="B1799" s="30" t="s">
        <v>24</v>
      </c>
      <c r="C1799" s="30" t="s">
        <v>31</v>
      </c>
      <c r="D1799" s="30" t="s">
        <v>32</v>
      </c>
      <c r="E1799" s="30" t="s">
        <v>15</v>
      </c>
      <c r="F1799" s="30">
        <v>2020</v>
      </c>
      <c r="G1799" s="30">
        <v>4</v>
      </c>
      <c r="H1799" s="30">
        <v>455</v>
      </c>
      <c r="I1799" s="31">
        <v>2793</v>
      </c>
      <c r="J1799" s="31">
        <f>SUMIFS(H:H, D:D, ExternalData!$D1799, E:E, ExternalData!$E1799, F:F, ExternalData!$F1799, G:G, "&lt;="&amp;ExternalData!$G1799)</f>
        <v>2793</v>
      </c>
      <c r="K1799" s="32">
        <f>SUMIFS(I:I, D:D, ExternalData!$D1799, E:E, ExternalData!$E1799, F:F, ExternalData!$F1799, G:G, "&lt;="&amp;ExternalData!$G1799)</f>
        <v>17332</v>
      </c>
      <c r="L1799" s="31">
        <f>ExternalData!$J1799 + SUMIFS(H:H, D:D, ExternalData!$D1799, E:E, ExternalData!$E1799, F:F, ExternalData!$F1799-1, G:G, "&gt;"&amp;ExternalData!$G1799)</f>
        <v>10094</v>
      </c>
      <c r="M1799" s="33">
        <f>ExternalData!$K1799 + SUMIFS(I:I, D:D, ExternalData!$D1799, E:E, ExternalData!$E1799, F:F, ExternalData!$F1799-1, G:G, "&gt;"&amp;ExternalData!$G1799)</f>
        <v>62671</v>
      </c>
    </row>
    <row r="1800" spans="1:13" x14ac:dyDescent="0.25">
      <c r="A1800" s="24" t="s">
        <v>9</v>
      </c>
      <c r="B1800" s="25" t="s">
        <v>24</v>
      </c>
      <c r="C1800" s="25" t="s">
        <v>31</v>
      </c>
      <c r="D1800" s="25" t="s">
        <v>32</v>
      </c>
      <c r="E1800" s="25" t="s">
        <v>15</v>
      </c>
      <c r="F1800" s="25">
        <v>2020</v>
      </c>
      <c r="G1800" s="25">
        <v>5</v>
      </c>
      <c r="H1800" s="25">
        <v>4361</v>
      </c>
      <c r="I1800" s="26">
        <v>26985</v>
      </c>
      <c r="J1800" s="26">
        <f>SUMIFS(H:H, D:D, ExternalData!$D1800, E:E, ExternalData!$E1800, F:F, ExternalData!$F1800, G:G, "&lt;="&amp;ExternalData!$G1800)</f>
        <v>7154</v>
      </c>
      <c r="K1800" s="27">
        <f>SUMIFS(I:I, D:D, ExternalData!$D1800, E:E, ExternalData!$E1800, F:F, ExternalData!$F1800, G:G, "&lt;="&amp;ExternalData!$G1800)</f>
        <v>44317</v>
      </c>
      <c r="L1800" s="26">
        <f>ExternalData!$J1800 + SUMIFS(H:H, D:D, ExternalData!$D1800, E:E, ExternalData!$E1800, F:F, ExternalData!$F1800-1, G:G, "&gt;"&amp;ExternalData!$G1800)</f>
        <v>13489</v>
      </c>
      <c r="M1800" s="28">
        <f>ExternalData!$K1800 + SUMIFS(I:I, D:D, ExternalData!$D1800, E:E, ExternalData!$E1800, F:F, ExternalData!$F1800-1, G:G, "&gt;"&amp;ExternalData!$G1800)</f>
        <v>83657</v>
      </c>
    </row>
    <row r="1801" spans="1:13" x14ac:dyDescent="0.25">
      <c r="A1801" s="29" t="s">
        <v>9</v>
      </c>
      <c r="B1801" s="30" t="s">
        <v>24</v>
      </c>
      <c r="C1801" s="30" t="s">
        <v>31</v>
      </c>
      <c r="D1801" s="30" t="s">
        <v>32</v>
      </c>
      <c r="E1801" s="30" t="s">
        <v>15</v>
      </c>
      <c r="F1801" s="30">
        <v>2020</v>
      </c>
      <c r="G1801" s="30">
        <v>6</v>
      </c>
      <c r="H1801" s="30">
        <v>1162</v>
      </c>
      <c r="I1801" s="31">
        <v>7231</v>
      </c>
      <c r="J1801" s="31">
        <f>SUMIFS(H:H, D:D, ExternalData!$D1801, E:E, ExternalData!$E1801, F:F, ExternalData!$F1801, G:G, "&lt;="&amp;ExternalData!$G1801)</f>
        <v>8316</v>
      </c>
      <c r="K1801" s="32">
        <f>SUMIFS(I:I, D:D, ExternalData!$D1801, E:E, ExternalData!$E1801, F:F, ExternalData!$F1801, G:G, "&lt;="&amp;ExternalData!$G1801)</f>
        <v>51548</v>
      </c>
      <c r="L1801" s="31">
        <f>ExternalData!$J1801 + SUMIFS(H:H, D:D, ExternalData!$D1801, E:E, ExternalData!$E1801, F:F, ExternalData!$F1801-1, G:G, "&gt;"&amp;ExternalData!$G1801)</f>
        <v>13930</v>
      </c>
      <c r="M1801" s="33">
        <f>ExternalData!$K1801 + SUMIFS(I:I, D:D, ExternalData!$D1801, E:E, ExternalData!$E1801, F:F, ExternalData!$F1801-1, G:G, "&gt;"&amp;ExternalData!$G1801)</f>
        <v>86415</v>
      </c>
    </row>
    <row r="1802" spans="1:13" x14ac:dyDescent="0.25">
      <c r="A1802" s="24" t="s">
        <v>9</v>
      </c>
      <c r="B1802" s="25" t="s">
        <v>24</v>
      </c>
      <c r="C1802" s="25" t="s">
        <v>31</v>
      </c>
      <c r="D1802" s="25" t="s">
        <v>32</v>
      </c>
      <c r="E1802" s="25" t="s">
        <v>15</v>
      </c>
      <c r="F1802" s="25">
        <v>2020</v>
      </c>
      <c r="G1802" s="25">
        <v>7</v>
      </c>
      <c r="H1802" s="25">
        <v>1869</v>
      </c>
      <c r="I1802" s="26">
        <v>11536</v>
      </c>
      <c r="J1802" s="26">
        <f>SUMIFS(H:H, D:D, ExternalData!$D1802, E:E, ExternalData!$E1802, F:F, ExternalData!$F1802, G:G, "&lt;="&amp;ExternalData!$G1802)</f>
        <v>10185</v>
      </c>
      <c r="K1802" s="27">
        <f>SUMIFS(I:I, D:D, ExternalData!$D1802, E:E, ExternalData!$E1802, F:F, ExternalData!$F1802, G:G, "&lt;="&amp;ExternalData!$G1802)</f>
        <v>63084</v>
      </c>
      <c r="L1802" s="26">
        <f>ExternalData!$J1802 + SUMIFS(H:H, D:D, ExternalData!$D1802, E:E, ExternalData!$E1802, F:F, ExternalData!$F1802-1, G:G, "&gt;"&amp;ExternalData!$G1802)</f>
        <v>14392</v>
      </c>
      <c r="M1802" s="28">
        <f>ExternalData!$K1802 + SUMIFS(I:I, D:D, ExternalData!$D1802, E:E, ExternalData!$E1802, F:F, ExternalData!$F1802-1, G:G, "&gt;"&amp;ExternalData!$G1802)</f>
        <v>89236</v>
      </c>
    </row>
    <row r="1803" spans="1:13" x14ac:dyDescent="0.25">
      <c r="A1803" s="29" t="s">
        <v>9</v>
      </c>
      <c r="B1803" s="30" t="s">
        <v>24</v>
      </c>
      <c r="C1803" s="30" t="s">
        <v>31</v>
      </c>
      <c r="D1803" s="30" t="s">
        <v>32</v>
      </c>
      <c r="E1803" s="30" t="s">
        <v>15</v>
      </c>
      <c r="F1803" s="30">
        <v>2020</v>
      </c>
      <c r="G1803" s="30">
        <v>8</v>
      </c>
      <c r="H1803" s="30">
        <v>1225</v>
      </c>
      <c r="I1803" s="31">
        <v>7595</v>
      </c>
      <c r="J1803" s="31">
        <f>SUMIFS(H:H, D:D, ExternalData!$D1803, E:E, ExternalData!$E1803, F:F, ExternalData!$F1803, G:G, "&lt;="&amp;ExternalData!$G1803)</f>
        <v>11410</v>
      </c>
      <c r="K1803" s="32">
        <f>SUMIFS(I:I, D:D, ExternalData!$D1803, E:E, ExternalData!$E1803, F:F, ExternalData!$F1803, G:G, "&lt;="&amp;ExternalData!$G1803)</f>
        <v>70679</v>
      </c>
      <c r="L1803" s="31">
        <f>ExternalData!$J1803 + SUMIFS(H:H, D:D, ExternalData!$D1803, E:E, ExternalData!$E1803, F:F, ExternalData!$F1803-1, G:G, "&gt;"&amp;ExternalData!$G1803)</f>
        <v>15253</v>
      </c>
      <c r="M1803" s="33">
        <f>ExternalData!$K1803 + SUMIFS(I:I, D:D, ExternalData!$D1803, E:E, ExternalData!$E1803, F:F, ExternalData!$F1803-1, G:G, "&gt;"&amp;ExternalData!$G1803)</f>
        <v>94535</v>
      </c>
    </row>
    <row r="1804" spans="1:13" x14ac:dyDescent="0.25">
      <c r="A1804" s="24" t="s">
        <v>9</v>
      </c>
      <c r="B1804" s="25" t="s">
        <v>24</v>
      </c>
      <c r="C1804" s="25" t="s">
        <v>31</v>
      </c>
      <c r="D1804" s="25" t="s">
        <v>32</v>
      </c>
      <c r="E1804" s="25" t="s">
        <v>15</v>
      </c>
      <c r="F1804" s="25">
        <v>2020</v>
      </c>
      <c r="G1804" s="25">
        <v>9</v>
      </c>
      <c r="H1804" s="25">
        <v>861</v>
      </c>
      <c r="I1804" s="26">
        <v>5299</v>
      </c>
      <c r="J1804" s="26">
        <f>SUMIFS(H:H, D:D, ExternalData!$D1804, E:E, ExternalData!$E1804, F:F, ExternalData!$F1804, G:G, "&lt;="&amp;ExternalData!$G1804)</f>
        <v>12271</v>
      </c>
      <c r="K1804" s="27">
        <f>SUMIFS(I:I, D:D, ExternalData!$D1804, E:E, ExternalData!$E1804, F:F, ExternalData!$F1804, G:G, "&lt;="&amp;ExternalData!$G1804)</f>
        <v>75978</v>
      </c>
      <c r="L1804" s="26">
        <f>ExternalData!$J1804 + SUMIFS(H:H, D:D, ExternalData!$D1804, E:E, ExternalData!$E1804, F:F, ExternalData!$F1804-1, G:G, "&gt;"&amp;ExternalData!$G1804)</f>
        <v>14812</v>
      </c>
      <c r="M1804" s="28">
        <f>ExternalData!$K1804 + SUMIFS(I:I, D:D, ExternalData!$D1804, E:E, ExternalData!$E1804, F:F, ExternalData!$F1804-1, G:G, "&gt;"&amp;ExternalData!$G1804)</f>
        <v>91770</v>
      </c>
    </row>
    <row r="1805" spans="1:13" x14ac:dyDescent="0.25">
      <c r="A1805" s="29" t="s">
        <v>9</v>
      </c>
      <c r="B1805" s="30" t="s">
        <v>24</v>
      </c>
      <c r="C1805" s="30" t="s">
        <v>31</v>
      </c>
      <c r="D1805" s="30" t="s">
        <v>32</v>
      </c>
      <c r="E1805" s="30" t="s">
        <v>15</v>
      </c>
      <c r="F1805" s="30">
        <v>2020</v>
      </c>
      <c r="G1805" s="30">
        <v>10</v>
      </c>
      <c r="H1805" s="30">
        <v>1239</v>
      </c>
      <c r="I1805" s="31">
        <v>7658</v>
      </c>
      <c r="J1805" s="31">
        <f>SUMIFS(H:H, D:D, ExternalData!$D1805, E:E, ExternalData!$E1805, F:F, ExternalData!$F1805, G:G, "&lt;="&amp;ExternalData!$G1805)</f>
        <v>13510</v>
      </c>
      <c r="K1805" s="32">
        <f>SUMIFS(I:I, D:D, ExternalData!$D1805, E:E, ExternalData!$E1805, F:F, ExternalData!$F1805, G:G, "&lt;="&amp;ExternalData!$G1805)</f>
        <v>83636</v>
      </c>
      <c r="L1805" s="31">
        <f>ExternalData!$J1805 + SUMIFS(H:H, D:D, ExternalData!$D1805, E:E, ExternalData!$E1805, F:F, ExternalData!$F1805-1, G:G, "&gt;"&amp;ExternalData!$G1805)</f>
        <v>15792</v>
      </c>
      <c r="M1805" s="33">
        <f>ExternalData!$K1805 + SUMIFS(I:I, D:D, ExternalData!$D1805, E:E, ExternalData!$E1805, F:F, ExternalData!$F1805-1, G:G, "&gt;"&amp;ExternalData!$G1805)</f>
        <v>97769</v>
      </c>
    </row>
    <row r="1806" spans="1:13" x14ac:dyDescent="0.25">
      <c r="A1806" s="24" t="s">
        <v>9</v>
      </c>
      <c r="B1806" s="25" t="s">
        <v>24</v>
      </c>
      <c r="C1806" s="25" t="s">
        <v>31</v>
      </c>
      <c r="D1806" s="25" t="s">
        <v>32</v>
      </c>
      <c r="E1806" s="25" t="s">
        <v>15</v>
      </c>
      <c r="F1806" s="25">
        <v>2020</v>
      </c>
      <c r="G1806" s="25">
        <v>11</v>
      </c>
      <c r="H1806" s="25">
        <v>910</v>
      </c>
      <c r="I1806" s="26">
        <v>5600</v>
      </c>
      <c r="J1806" s="26">
        <f>SUMIFS(H:H, D:D, ExternalData!$D1806, E:E, ExternalData!$E1806, F:F, ExternalData!$F1806, G:G, "&lt;="&amp;ExternalData!$G1806)</f>
        <v>14420</v>
      </c>
      <c r="K1806" s="27">
        <f>SUMIFS(I:I, D:D, ExternalData!$D1806, E:E, ExternalData!$E1806, F:F, ExternalData!$F1806, G:G, "&lt;="&amp;ExternalData!$G1806)</f>
        <v>89236</v>
      </c>
      <c r="L1806" s="26">
        <f>ExternalData!$J1806 + SUMIFS(H:H, D:D, ExternalData!$D1806, E:E, ExternalData!$E1806, F:F, ExternalData!$F1806-1, G:G, "&gt;"&amp;ExternalData!$G1806)</f>
        <v>15617</v>
      </c>
      <c r="M1806" s="28">
        <f>ExternalData!$K1806 + SUMIFS(I:I, D:D, ExternalData!$D1806, E:E, ExternalData!$E1806, F:F, ExternalData!$F1806-1, G:G, "&gt;"&amp;ExternalData!$G1806)</f>
        <v>96649</v>
      </c>
    </row>
    <row r="1807" spans="1:13" x14ac:dyDescent="0.25">
      <c r="A1807" s="29" t="s">
        <v>9</v>
      </c>
      <c r="B1807" s="30" t="s">
        <v>24</v>
      </c>
      <c r="C1807" s="30" t="s">
        <v>31</v>
      </c>
      <c r="D1807" s="30" t="s">
        <v>32</v>
      </c>
      <c r="E1807" s="30" t="s">
        <v>15</v>
      </c>
      <c r="F1807" s="30">
        <v>2020</v>
      </c>
      <c r="G1807" s="30">
        <v>12</v>
      </c>
      <c r="H1807" s="30">
        <v>1085</v>
      </c>
      <c r="I1807" s="31">
        <v>6643</v>
      </c>
      <c r="J1807" s="31">
        <f>SUMIFS(H:H, D:D, ExternalData!$D1807, E:E, ExternalData!$E1807, F:F, ExternalData!$F1807, G:G, "&lt;="&amp;ExternalData!$G1807)</f>
        <v>15505</v>
      </c>
      <c r="K1807" s="32">
        <f>SUMIFS(I:I, D:D, ExternalData!$D1807, E:E, ExternalData!$E1807, F:F, ExternalData!$F1807, G:G, "&lt;="&amp;ExternalData!$G1807)</f>
        <v>95879</v>
      </c>
      <c r="L1807" s="31">
        <f>ExternalData!$J1807 + SUMIFS(H:H, D:D, ExternalData!$D1807, E:E, ExternalData!$E1807, F:F, ExternalData!$F1807-1, G:G, "&gt;"&amp;ExternalData!$G1807)</f>
        <v>15505</v>
      </c>
      <c r="M1807" s="33">
        <f>ExternalData!$K1807 + SUMIFS(I:I, D:D, ExternalData!$D1807, E:E, ExternalData!$E1807, F:F, ExternalData!$F1807-1, G:G, "&gt;"&amp;ExternalData!$G1807)</f>
        <v>95879</v>
      </c>
    </row>
    <row r="1808" spans="1:13" x14ac:dyDescent="0.25">
      <c r="A1808" s="24" t="s">
        <v>9</v>
      </c>
      <c r="B1808" s="25" t="s">
        <v>24</v>
      </c>
      <c r="C1808" s="25" t="s">
        <v>31</v>
      </c>
      <c r="D1808" s="25" t="s">
        <v>32</v>
      </c>
      <c r="E1808" s="25" t="s">
        <v>15</v>
      </c>
      <c r="F1808" s="25">
        <v>2021</v>
      </c>
      <c r="G1808" s="25">
        <v>1</v>
      </c>
      <c r="H1808" s="25">
        <v>875</v>
      </c>
      <c r="I1808" s="26">
        <v>5334</v>
      </c>
      <c r="J1808" s="26">
        <f>SUMIFS(H:H, D:D, ExternalData!$D1808, E:E, ExternalData!$E1808, F:F, ExternalData!$F1808, G:G, "&lt;="&amp;ExternalData!$G1808)</f>
        <v>875</v>
      </c>
      <c r="K1808" s="27">
        <f>SUMIFS(I:I, D:D, ExternalData!$D1808, E:E, ExternalData!$E1808, F:F, ExternalData!$F1808, G:G, "&lt;="&amp;ExternalData!$G1808)</f>
        <v>5334</v>
      </c>
      <c r="L1808" s="26">
        <f>ExternalData!$J1808 + SUMIFS(H:H, D:D, ExternalData!$D1808, E:E, ExternalData!$E1808, F:F, ExternalData!$F1808-1, G:G, "&gt;"&amp;ExternalData!$G1808)</f>
        <v>15414</v>
      </c>
      <c r="M1808" s="28">
        <f>ExternalData!$K1808 + SUMIFS(I:I, D:D, ExternalData!$D1808, E:E, ExternalData!$E1808, F:F, ExternalData!$F1808-1, G:G, "&gt;"&amp;ExternalData!$G1808)</f>
        <v>95221</v>
      </c>
    </row>
    <row r="1809" spans="1:13" x14ac:dyDescent="0.25">
      <c r="A1809" s="29" t="s">
        <v>9</v>
      </c>
      <c r="B1809" s="30" t="s">
        <v>24</v>
      </c>
      <c r="C1809" s="30" t="s">
        <v>31</v>
      </c>
      <c r="D1809" s="30" t="s">
        <v>32</v>
      </c>
      <c r="E1809" s="30" t="s">
        <v>15</v>
      </c>
      <c r="F1809" s="30">
        <v>2021</v>
      </c>
      <c r="G1809" s="30">
        <v>2</v>
      </c>
      <c r="H1809" s="30">
        <v>560</v>
      </c>
      <c r="I1809" s="31">
        <v>3472</v>
      </c>
      <c r="J1809" s="31">
        <f>SUMIFS(H:H, D:D, ExternalData!$D1809, E:E, ExternalData!$E1809, F:F, ExternalData!$F1809, G:G, "&lt;="&amp;ExternalData!$G1809)</f>
        <v>1435</v>
      </c>
      <c r="K1809" s="32">
        <f>SUMIFS(I:I, D:D, ExternalData!$D1809, E:E, ExternalData!$E1809, F:F, ExternalData!$F1809, G:G, "&lt;="&amp;ExternalData!$G1809)</f>
        <v>8806</v>
      </c>
      <c r="L1809" s="31">
        <f>ExternalData!$J1809 + SUMIFS(H:H, D:D, ExternalData!$D1809, E:E, ExternalData!$E1809, F:F, ExternalData!$F1809-1, G:G, "&gt;"&amp;ExternalData!$G1809)</f>
        <v>15358</v>
      </c>
      <c r="M1809" s="33">
        <f>ExternalData!$K1809 + SUMIFS(I:I, D:D, ExternalData!$D1809, E:E, ExternalData!$E1809, F:F, ExternalData!$F1809-1, G:G, "&gt;"&amp;ExternalData!$G1809)</f>
        <v>94857</v>
      </c>
    </row>
    <row r="1810" spans="1:13" x14ac:dyDescent="0.25">
      <c r="A1810" s="24" t="s">
        <v>9</v>
      </c>
      <c r="B1810" s="25" t="s">
        <v>24</v>
      </c>
      <c r="C1810" s="25" t="s">
        <v>31</v>
      </c>
      <c r="D1810" s="25" t="s">
        <v>32</v>
      </c>
      <c r="E1810" s="25" t="s">
        <v>15</v>
      </c>
      <c r="F1810" s="25">
        <v>2021</v>
      </c>
      <c r="G1810" s="25">
        <v>3</v>
      </c>
      <c r="H1810" s="25">
        <v>742</v>
      </c>
      <c r="I1810" s="26">
        <v>4578</v>
      </c>
      <c r="J1810" s="26">
        <f>SUMIFS(H:H, D:D, ExternalData!$D1810, E:E, ExternalData!$E1810, F:F, ExternalData!$F1810, G:G, "&lt;="&amp;ExternalData!$G1810)</f>
        <v>2177</v>
      </c>
      <c r="K1810" s="27">
        <f>SUMIFS(I:I, D:D, ExternalData!$D1810, E:E, ExternalData!$E1810, F:F, ExternalData!$F1810, G:G, "&lt;="&amp;ExternalData!$G1810)</f>
        <v>13384</v>
      </c>
      <c r="L1810" s="26">
        <f>ExternalData!$J1810 + SUMIFS(H:H, D:D, ExternalData!$D1810, E:E, ExternalData!$E1810, F:F, ExternalData!$F1810-1, G:G, "&gt;"&amp;ExternalData!$G1810)</f>
        <v>15344</v>
      </c>
      <c r="M1810" s="28">
        <f>ExternalData!$K1810 + SUMIFS(I:I, D:D, ExternalData!$D1810, E:E, ExternalData!$E1810, F:F, ExternalData!$F1810-1, G:G, "&gt;"&amp;ExternalData!$G1810)</f>
        <v>94724</v>
      </c>
    </row>
    <row r="1811" spans="1:13" x14ac:dyDescent="0.25">
      <c r="A1811" s="29" t="s">
        <v>9</v>
      </c>
      <c r="B1811" s="30" t="s">
        <v>24</v>
      </c>
      <c r="C1811" s="30" t="s">
        <v>31</v>
      </c>
      <c r="D1811" s="30" t="s">
        <v>32</v>
      </c>
      <c r="E1811" s="30" t="s">
        <v>15</v>
      </c>
      <c r="F1811" s="30">
        <v>2021</v>
      </c>
      <c r="G1811" s="30">
        <v>4</v>
      </c>
      <c r="H1811" s="30">
        <v>378</v>
      </c>
      <c r="I1811" s="31">
        <v>2310</v>
      </c>
      <c r="J1811" s="31">
        <f>SUMIFS(H:H, D:D, ExternalData!$D1811, E:E, ExternalData!$E1811, F:F, ExternalData!$F1811, G:G, "&lt;="&amp;ExternalData!$G1811)</f>
        <v>2555</v>
      </c>
      <c r="K1811" s="32">
        <f>SUMIFS(I:I, D:D, ExternalData!$D1811, E:E, ExternalData!$E1811, F:F, ExternalData!$F1811, G:G, "&lt;="&amp;ExternalData!$G1811)</f>
        <v>15694</v>
      </c>
      <c r="L1811" s="31">
        <f>ExternalData!$J1811 + SUMIFS(H:H, D:D, ExternalData!$D1811, E:E, ExternalData!$E1811, F:F, ExternalData!$F1811-1, G:G, "&gt;"&amp;ExternalData!$G1811)</f>
        <v>15267</v>
      </c>
      <c r="M1811" s="33">
        <f>ExternalData!$K1811 + SUMIFS(I:I, D:D, ExternalData!$D1811, E:E, ExternalData!$E1811, F:F, ExternalData!$F1811-1, G:G, "&gt;"&amp;ExternalData!$G1811)</f>
        <v>94241</v>
      </c>
    </row>
    <row r="1812" spans="1:13" x14ac:dyDescent="0.25">
      <c r="A1812" s="24" t="s">
        <v>9</v>
      </c>
      <c r="B1812" s="25" t="s">
        <v>24</v>
      </c>
      <c r="C1812" s="25" t="s">
        <v>31</v>
      </c>
      <c r="D1812" s="25" t="s">
        <v>32</v>
      </c>
      <c r="E1812" s="25" t="s">
        <v>15</v>
      </c>
      <c r="F1812" s="25">
        <v>2021</v>
      </c>
      <c r="G1812" s="25">
        <v>5</v>
      </c>
      <c r="H1812" s="25">
        <v>378</v>
      </c>
      <c r="I1812" s="26">
        <v>2296</v>
      </c>
      <c r="J1812" s="26">
        <f>SUMIFS(H:H, D:D, ExternalData!$D1812, E:E, ExternalData!$E1812, F:F, ExternalData!$F1812, G:G, "&lt;="&amp;ExternalData!$G1812)</f>
        <v>2933</v>
      </c>
      <c r="K1812" s="27">
        <f>SUMIFS(I:I, D:D, ExternalData!$D1812, E:E, ExternalData!$E1812, F:F, ExternalData!$F1812, G:G, "&lt;="&amp;ExternalData!$G1812)</f>
        <v>17990</v>
      </c>
      <c r="L1812" s="26">
        <f>ExternalData!$J1812 + SUMIFS(H:H, D:D, ExternalData!$D1812, E:E, ExternalData!$E1812, F:F, ExternalData!$F1812-1, G:G, "&gt;"&amp;ExternalData!$G1812)</f>
        <v>11284</v>
      </c>
      <c r="M1812" s="28">
        <f>ExternalData!$K1812 + SUMIFS(I:I, D:D, ExternalData!$D1812, E:E, ExternalData!$E1812, F:F, ExternalData!$F1812-1, G:G, "&gt;"&amp;ExternalData!$G1812)</f>
        <v>69552</v>
      </c>
    </row>
    <row r="1813" spans="1:13" x14ac:dyDescent="0.25">
      <c r="A1813" s="29" t="s">
        <v>9</v>
      </c>
      <c r="B1813" s="30" t="s">
        <v>24</v>
      </c>
      <c r="C1813" s="30" t="s">
        <v>31</v>
      </c>
      <c r="D1813" s="30" t="s">
        <v>32</v>
      </c>
      <c r="E1813" s="30" t="s">
        <v>15</v>
      </c>
      <c r="F1813" s="30">
        <v>2021</v>
      </c>
      <c r="G1813" s="30">
        <v>6</v>
      </c>
      <c r="H1813" s="30">
        <v>903</v>
      </c>
      <c r="I1813" s="31">
        <v>5558</v>
      </c>
      <c r="J1813" s="31">
        <f>SUMIFS(H:H, D:D, ExternalData!$D1813, E:E, ExternalData!$E1813, F:F, ExternalData!$F1813, G:G, "&lt;="&amp;ExternalData!$G1813)</f>
        <v>3836</v>
      </c>
      <c r="K1813" s="32">
        <f>SUMIFS(I:I, D:D, ExternalData!$D1813, E:E, ExternalData!$E1813, F:F, ExternalData!$F1813, G:G, "&lt;="&amp;ExternalData!$G1813)</f>
        <v>23548</v>
      </c>
      <c r="L1813" s="31">
        <f>ExternalData!$J1813 + SUMIFS(H:H, D:D, ExternalData!$D1813, E:E, ExternalData!$E1813, F:F, ExternalData!$F1813-1, G:G, "&gt;"&amp;ExternalData!$G1813)</f>
        <v>11025</v>
      </c>
      <c r="M1813" s="33">
        <f>ExternalData!$K1813 + SUMIFS(I:I, D:D, ExternalData!$D1813, E:E, ExternalData!$E1813, F:F, ExternalData!$F1813-1, G:G, "&gt;"&amp;ExternalData!$G1813)</f>
        <v>67879</v>
      </c>
    </row>
    <row r="1814" spans="1:13" x14ac:dyDescent="0.25">
      <c r="A1814" s="24" t="s">
        <v>9</v>
      </c>
      <c r="B1814" s="25" t="s">
        <v>24</v>
      </c>
      <c r="C1814" s="25" t="s">
        <v>31</v>
      </c>
      <c r="D1814" s="25" t="s">
        <v>32</v>
      </c>
      <c r="E1814" s="25" t="s">
        <v>15</v>
      </c>
      <c r="F1814" s="25">
        <v>2021</v>
      </c>
      <c r="G1814" s="25">
        <v>7</v>
      </c>
      <c r="H1814" s="25">
        <v>728</v>
      </c>
      <c r="I1814" s="26">
        <v>4501</v>
      </c>
      <c r="J1814" s="26">
        <f>SUMIFS(H:H, D:D, ExternalData!$D1814, E:E, ExternalData!$E1814, F:F, ExternalData!$F1814, G:G, "&lt;="&amp;ExternalData!$G1814)</f>
        <v>4564</v>
      </c>
      <c r="K1814" s="27">
        <f>SUMIFS(I:I, D:D, ExternalData!$D1814, E:E, ExternalData!$E1814, F:F, ExternalData!$F1814, G:G, "&lt;="&amp;ExternalData!$G1814)</f>
        <v>28049</v>
      </c>
      <c r="L1814" s="26">
        <f>ExternalData!$J1814 + SUMIFS(H:H, D:D, ExternalData!$D1814, E:E, ExternalData!$E1814, F:F, ExternalData!$F1814-1, G:G, "&gt;"&amp;ExternalData!$G1814)</f>
        <v>9884</v>
      </c>
      <c r="M1814" s="28">
        <f>ExternalData!$K1814 + SUMIFS(I:I, D:D, ExternalData!$D1814, E:E, ExternalData!$E1814, F:F, ExternalData!$F1814-1, G:G, "&gt;"&amp;ExternalData!$G1814)</f>
        <v>60844</v>
      </c>
    </row>
    <row r="1815" spans="1:13" x14ac:dyDescent="0.25">
      <c r="A1815" s="29" t="s">
        <v>9</v>
      </c>
      <c r="B1815" s="30" t="s">
        <v>24</v>
      </c>
      <c r="C1815" s="30" t="s">
        <v>31</v>
      </c>
      <c r="D1815" s="30" t="s">
        <v>32</v>
      </c>
      <c r="E1815" s="30" t="s">
        <v>15</v>
      </c>
      <c r="F1815" s="30">
        <v>2021</v>
      </c>
      <c r="G1815" s="30">
        <v>8</v>
      </c>
      <c r="H1815" s="30">
        <v>329</v>
      </c>
      <c r="I1815" s="31">
        <v>1967</v>
      </c>
      <c r="J1815" s="31">
        <f>SUMIFS(H:H, D:D, ExternalData!$D1815, E:E, ExternalData!$E1815, F:F, ExternalData!$F1815, G:G, "&lt;="&amp;ExternalData!$G1815)</f>
        <v>4893</v>
      </c>
      <c r="K1815" s="32">
        <f>SUMIFS(I:I, D:D, ExternalData!$D1815, E:E, ExternalData!$E1815, F:F, ExternalData!$F1815, G:G, "&lt;="&amp;ExternalData!$G1815)</f>
        <v>30016</v>
      </c>
      <c r="L1815" s="31">
        <f>ExternalData!$J1815 + SUMIFS(H:H, D:D, ExternalData!$D1815, E:E, ExternalData!$E1815, F:F, ExternalData!$F1815-1, G:G, "&gt;"&amp;ExternalData!$G1815)</f>
        <v>8988</v>
      </c>
      <c r="M1815" s="33">
        <f>ExternalData!$K1815 + SUMIFS(I:I, D:D, ExternalData!$D1815, E:E, ExternalData!$E1815, F:F, ExternalData!$F1815-1, G:G, "&gt;"&amp;ExternalData!$G1815)</f>
        <v>55216</v>
      </c>
    </row>
    <row r="1816" spans="1:13" x14ac:dyDescent="0.25">
      <c r="A1816" s="24" t="s">
        <v>9</v>
      </c>
      <c r="B1816" s="25" t="s">
        <v>24</v>
      </c>
      <c r="C1816" s="25" t="s">
        <v>31</v>
      </c>
      <c r="D1816" s="25" t="s">
        <v>32</v>
      </c>
      <c r="E1816" s="25" t="s">
        <v>15</v>
      </c>
      <c r="F1816" s="25">
        <v>2021</v>
      </c>
      <c r="G1816" s="25">
        <v>9</v>
      </c>
      <c r="H1816" s="25">
        <v>560</v>
      </c>
      <c r="I1816" s="26">
        <v>3444</v>
      </c>
      <c r="J1816" s="26">
        <f>SUMIFS(H:H, D:D, ExternalData!$D1816, E:E, ExternalData!$E1816, F:F, ExternalData!$F1816, G:G, "&lt;="&amp;ExternalData!$G1816)</f>
        <v>5453</v>
      </c>
      <c r="K1816" s="27">
        <f>SUMIFS(I:I, D:D, ExternalData!$D1816, E:E, ExternalData!$E1816, F:F, ExternalData!$F1816, G:G, "&lt;="&amp;ExternalData!$G1816)</f>
        <v>33460</v>
      </c>
      <c r="L1816" s="26">
        <f>ExternalData!$J1816 + SUMIFS(H:H, D:D, ExternalData!$D1816, E:E, ExternalData!$E1816, F:F, ExternalData!$F1816-1, G:G, "&gt;"&amp;ExternalData!$G1816)</f>
        <v>8687</v>
      </c>
      <c r="M1816" s="28">
        <f>ExternalData!$K1816 + SUMIFS(I:I, D:D, ExternalData!$D1816, E:E, ExternalData!$E1816, F:F, ExternalData!$F1816-1, G:G, "&gt;"&amp;ExternalData!$G1816)</f>
        <v>53361</v>
      </c>
    </row>
    <row r="1817" spans="1:13" x14ac:dyDescent="0.25">
      <c r="A1817" s="29" t="s">
        <v>9</v>
      </c>
      <c r="B1817" s="30" t="s">
        <v>24</v>
      </c>
      <c r="C1817" s="30" t="s">
        <v>31</v>
      </c>
      <c r="D1817" s="30" t="s">
        <v>32</v>
      </c>
      <c r="E1817" s="30" t="s">
        <v>15</v>
      </c>
      <c r="F1817" s="30">
        <v>2021</v>
      </c>
      <c r="G1817" s="30">
        <v>10</v>
      </c>
      <c r="H1817" s="30">
        <v>721</v>
      </c>
      <c r="I1817" s="31">
        <v>4410</v>
      </c>
      <c r="J1817" s="31">
        <f>SUMIFS(H:H, D:D, ExternalData!$D1817, E:E, ExternalData!$E1817, F:F, ExternalData!$F1817, G:G, "&lt;="&amp;ExternalData!$G1817)</f>
        <v>6174</v>
      </c>
      <c r="K1817" s="32">
        <f>SUMIFS(I:I, D:D, ExternalData!$D1817, E:E, ExternalData!$E1817, F:F, ExternalData!$F1817, G:G, "&lt;="&amp;ExternalData!$G1817)</f>
        <v>37870</v>
      </c>
      <c r="L1817" s="31">
        <f>ExternalData!$J1817 + SUMIFS(H:H, D:D, ExternalData!$D1817, E:E, ExternalData!$E1817, F:F, ExternalData!$F1817-1, G:G, "&gt;"&amp;ExternalData!$G1817)</f>
        <v>8169</v>
      </c>
      <c r="M1817" s="33">
        <f>ExternalData!$K1817 + SUMIFS(I:I, D:D, ExternalData!$D1817, E:E, ExternalData!$E1817, F:F, ExternalData!$F1817-1, G:G, "&gt;"&amp;ExternalData!$G1817)</f>
        <v>50113</v>
      </c>
    </row>
    <row r="1818" spans="1:13" x14ac:dyDescent="0.25">
      <c r="A1818" s="24" t="s">
        <v>9</v>
      </c>
      <c r="B1818" s="25" t="s">
        <v>24</v>
      </c>
      <c r="C1818" s="25" t="s">
        <v>31</v>
      </c>
      <c r="D1818" s="25" t="s">
        <v>32</v>
      </c>
      <c r="E1818" s="25" t="s">
        <v>15</v>
      </c>
      <c r="F1818" s="25">
        <v>2021</v>
      </c>
      <c r="G1818" s="25">
        <v>11</v>
      </c>
      <c r="H1818" s="25">
        <v>623</v>
      </c>
      <c r="I1818" s="26">
        <v>3836</v>
      </c>
      <c r="J1818" s="26">
        <f>SUMIFS(H:H, D:D, ExternalData!$D1818, E:E, ExternalData!$E1818, F:F, ExternalData!$F1818, G:G, "&lt;="&amp;ExternalData!$G1818)</f>
        <v>6797</v>
      </c>
      <c r="K1818" s="27">
        <f>SUMIFS(I:I, D:D, ExternalData!$D1818, E:E, ExternalData!$E1818, F:F, ExternalData!$F1818, G:G, "&lt;="&amp;ExternalData!$G1818)</f>
        <v>41706</v>
      </c>
      <c r="L1818" s="26">
        <f>ExternalData!$J1818 + SUMIFS(H:H, D:D, ExternalData!$D1818, E:E, ExternalData!$E1818, F:F, ExternalData!$F1818-1, G:G, "&gt;"&amp;ExternalData!$G1818)</f>
        <v>7882</v>
      </c>
      <c r="M1818" s="28">
        <f>ExternalData!$K1818 + SUMIFS(I:I, D:D, ExternalData!$D1818, E:E, ExternalData!$E1818, F:F, ExternalData!$F1818-1, G:G, "&gt;"&amp;ExternalData!$G1818)</f>
        <v>48349</v>
      </c>
    </row>
    <row r="1819" spans="1:13" x14ac:dyDescent="0.25">
      <c r="A1819" s="29" t="s">
        <v>9</v>
      </c>
      <c r="B1819" s="30" t="s">
        <v>24</v>
      </c>
      <c r="C1819" s="30" t="s">
        <v>31</v>
      </c>
      <c r="D1819" s="30" t="s">
        <v>32</v>
      </c>
      <c r="E1819" s="30" t="s">
        <v>15</v>
      </c>
      <c r="F1819" s="30">
        <v>2021</v>
      </c>
      <c r="G1819" s="30">
        <v>12</v>
      </c>
      <c r="H1819" s="30">
        <v>812</v>
      </c>
      <c r="I1819" s="31">
        <v>4998</v>
      </c>
      <c r="J1819" s="31">
        <f>SUMIFS(H:H, D:D, ExternalData!$D1819, E:E, ExternalData!$E1819, F:F, ExternalData!$F1819, G:G, "&lt;="&amp;ExternalData!$G1819)</f>
        <v>7609</v>
      </c>
      <c r="K1819" s="32">
        <f>SUMIFS(I:I, D:D, ExternalData!$D1819, E:E, ExternalData!$E1819, F:F, ExternalData!$F1819, G:G, "&lt;="&amp;ExternalData!$G1819)</f>
        <v>46704</v>
      </c>
      <c r="L1819" s="31">
        <f>ExternalData!$J1819 + SUMIFS(H:H, D:D, ExternalData!$D1819, E:E, ExternalData!$E1819, F:F, ExternalData!$F1819-1, G:G, "&gt;"&amp;ExternalData!$G1819)</f>
        <v>7609</v>
      </c>
      <c r="M1819" s="33">
        <f>ExternalData!$K1819 + SUMIFS(I:I, D:D, ExternalData!$D1819, E:E, ExternalData!$E1819, F:F, ExternalData!$F1819-1, G:G, "&gt;"&amp;ExternalData!$G1819)</f>
        <v>46704</v>
      </c>
    </row>
    <row r="1820" spans="1:13" x14ac:dyDescent="0.25">
      <c r="A1820" s="24" t="s">
        <v>9</v>
      </c>
      <c r="B1820" s="25" t="s">
        <v>24</v>
      </c>
      <c r="C1820" s="25" t="s">
        <v>31</v>
      </c>
      <c r="D1820" s="25" t="s">
        <v>32</v>
      </c>
      <c r="E1820" s="25" t="s">
        <v>15</v>
      </c>
      <c r="F1820" s="25">
        <v>2022</v>
      </c>
      <c r="G1820" s="25">
        <v>1</v>
      </c>
      <c r="H1820" s="25">
        <v>924</v>
      </c>
      <c r="I1820" s="26">
        <v>5663</v>
      </c>
      <c r="J1820" s="26">
        <f>SUMIFS(H:H, D:D, ExternalData!$D1820, E:E, ExternalData!$E1820, F:F, ExternalData!$F1820, G:G, "&lt;="&amp;ExternalData!$G1820)</f>
        <v>924</v>
      </c>
      <c r="K1820" s="27">
        <f>SUMIFS(I:I, D:D, ExternalData!$D1820, E:E, ExternalData!$E1820, F:F, ExternalData!$F1820, G:G, "&lt;="&amp;ExternalData!$G1820)</f>
        <v>5663</v>
      </c>
      <c r="L1820" s="26">
        <f>ExternalData!$J1820 + SUMIFS(H:H, D:D, ExternalData!$D1820, E:E, ExternalData!$E1820, F:F, ExternalData!$F1820-1, G:G, "&gt;"&amp;ExternalData!$G1820)</f>
        <v>7658</v>
      </c>
      <c r="M1820" s="28">
        <f>ExternalData!$K1820 + SUMIFS(I:I, D:D, ExternalData!$D1820, E:E, ExternalData!$E1820, F:F, ExternalData!$F1820-1, G:G, "&gt;"&amp;ExternalData!$G1820)</f>
        <v>47033</v>
      </c>
    </row>
    <row r="1821" spans="1:13" x14ac:dyDescent="0.25">
      <c r="A1821" s="29" t="s">
        <v>9</v>
      </c>
      <c r="B1821" s="30" t="s">
        <v>24</v>
      </c>
      <c r="C1821" s="30" t="s">
        <v>31</v>
      </c>
      <c r="D1821" s="30" t="s">
        <v>32</v>
      </c>
      <c r="E1821" s="30" t="s">
        <v>15</v>
      </c>
      <c r="F1821" s="30">
        <v>2022</v>
      </c>
      <c r="G1821" s="30">
        <v>2</v>
      </c>
      <c r="H1821" s="30">
        <v>770</v>
      </c>
      <c r="I1821" s="31">
        <v>4697</v>
      </c>
      <c r="J1821" s="31">
        <f>SUMIFS(H:H, D:D, ExternalData!$D1821, E:E, ExternalData!$E1821, F:F, ExternalData!$F1821, G:G, "&lt;="&amp;ExternalData!$G1821)</f>
        <v>1694</v>
      </c>
      <c r="K1821" s="32">
        <f>SUMIFS(I:I, D:D, ExternalData!$D1821, E:E, ExternalData!$E1821, F:F, ExternalData!$F1821, G:G, "&lt;="&amp;ExternalData!$G1821)</f>
        <v>10360</v>
      </c>
      <c r="L1821" s="31">
        <f>ExternalData!$J1821 + SUMIFS(H:H, D:D, ExternalData!$D1821, E:E, ExternalData!$E1821, F:F, ExternalData!$F1821-1, G:G, "&gt;"&amp;ExternalData!$G1821)</f>
        <v>7868</v>
      </c>
      <c r="M1821" s="33">
        <f>ExternalData!$K1821 + SUMIFS(I:I, D:D, ExternalData!$D1821, E:E, ExternalData!$E1821, F:F, ExternalData!$F1821-1, G:G, "&gt;"&amp;ExternalData!$G1821)</f>
        <v>48258</v>
      </c>
    </row>
    <row r="1822" spans="1:13" x14ac:dyDescent="0.25">
      <c r="A1822" s="24" t="s">
        <v>9</v>
      </c>
      <c r="B1822" s="25" t="s">
        <v>24</v>
      </c>
      <c r="C1822" s="25" t="s">
        <v>31</v>
      </c>
      <c r="D1822" s="25" t="s">
        <v>32</v>
      </c>
      <c r="E1822" s="25" t="s">
        <v>15</v>
      </c>
      <c r="F1822" s="25">
        <v>2022</v>
      </c>
      <c r="G1822" s="25">
        <v>3</v>
      </c>
      <c r="H1822" s="25">
        <v>952</v>
      </c>
      <c r="I1822" s="26">
        <v>5817</v>
      </c>
      <c r="J1822" s="26">
        <f>SUMIFS(H:H, D:D, ExternalData!$D1822, E:E, ExternalData!$E1822, F:F, ExternalData!$F1822, G:G, "&lt;="&amp;ExternalData!$G1822)</f>
        <v>2646</v>
      </c>
      <c r="K1822" s="27">
        <f>SUMIFS(I:I, D:D, ExternalData!$D1822, E:E, ExternalData!$E1822, F:F, ExternalData!$F1822, G:G, "&lt;="&amp;ExternalData!$G1822)</f>
        <v>16177</v>
      </c>
      <c r="L1822" s="26">
        <f>ExternalData!$J1822 + SUMIFS(H:H, D:D, ExternalData!$D1822, E:E, ExternalData!$E1822, F:F, ExternalData!$F1822-1, G:G, "&gt;"&amp;ExternalData!$G1822)</f>
        <v>8078</v>
      </c>
      <c r="M1822" s="28">
        <f>ExternalData!$K1822 + SUMIFS(I:I, D:D, ExternalData!$D1822, E:E, ExternalData!$E1822, F:F, ExternalData!$F1822-1, G:G, "&gt;"&amp;ExternalData!$G1822)</f>
        <v>49497</v>
      </c>
    </row>
    <row r="1823" spans="1:13" x14ac:dyDescent="0.25">
      <c r="A1823" s="29" t="s">
        <v>9</v>
      </c>
      <c r="B1823" s="30" t="s">
        <v>24</v>
      </c>
      <c r="C1823" s="30" t="s">
        <v>31</v>
      </c>
      <c r="D1823" s="30" t="s">
        <v>32</v>
      </c>
      <c r="E1823" s="30" t="s">
        <v>15</v>
      </c>
      <c r="F1823" s="30">
        <v>2022</v>
      </c>
      <c r="G1823" s="30">
        <v>4</v>
      </c>
      <c r="H1823" s="30">
        <v>1043</v>
      </c>
      <c r="I1823" s="31">
        <v>6391</v>
      </c>
      <c r="J1823" s="31">
        <f>SUMIFS(H:H, D:D, ExternalData!$D1823, E:E, ExternalData!$E1823, F:F, ExternalData!$F1823, G:G, "&lt;="&amp;ExternalData!$G1823)</f>
        <v>3689</v>
      </c>
      <c r="K1823" s="32">
        <f>SUMIFS(I:I, D:D, ExternalData!$D1823, E:E, ExternalData!$E1823, F:F, ExternalData!$F1823, G:G, "&lt;="&amp;ExternalData!$G1823)</f>
        <v>22568</v>
      </c>
      <c r="L1823" s="31">
        <f>ExternalData!$J1823 + SUMIFS(H:H, D:D, ExternalData!$D1823, E:E, ExternalData!$E1823, F:F, ExternalData!$F1823-1, G:G, "&gt;"&amp;ExternalData!$G1823)</f>
        <v>8743</v>
      </c>
      <c r="M1823" s="33">
        <f>ExternalData!$K1823 + SUMIFS(I:I, D:D, ExternalData!$D1823, E:E, ExternalData!$E1823, F:F, ExternalData!$F1823-1, G:G, "&gt;"&amp;ExternalData!$G1823)</f>
        <v>53578</v>
      </c>
    </row>
    <row r="1824" spans="1:13" x14ac:dyDescent="0.25">
      <c r="A1824" s="24" t="s">
        <v>9</v>
      </c>
      <c r="B1824" s="25" t="s">
        <v>24</v>
      </c>
      <c r="C1824" s="25" t="s">
        <v>31</v>
      </c>
      <c r="D1824" s="25" t="s">
        <v>32</v>
      </c>
      <c r="E1824" s="25" t="s">
        <v>15</v>
      </c>
      <c r="F1824" s="25">
        <v>2022</v>
      </c>
      <c r="G1824" s="25">
        <v>5</v>
      </c>
      <c r="H1824" s="25">
        <v>875</v>
      </c>
      <c r="I1824" s="26">
        <v>5348</v>
      </c>
      <c r="J1824" s="26">
        <f>SUMIFS(H:H, D:D, ExternalData!$D1824, E:E, ExternalData!$E1824, F:F, ExternalData!$F1824, G:G, "&lt;="&amp;ExternalData!$G1824)</f>
        <v>4564</v>
      </c>
      <c r="K1824" s="27">
        <f>SUMIFS(I:I, D:D, ExternalData!$D1824, E:E, ExternalData!$E1824, F:F, ExternalData!$F1824, G:G, "&lt;="&amp;ExternalData!$G1824)</f>
        <v>27916</v>
      </c>
      <c r="L1824" s="26">
        <f>ExternalData!$J1824 + SUMIFS(H:H, D:D, ExternalData!$D1824, E:E, ExternalData!$E1824, F:F, ExternalData!$F1824-1, G:G, "&gt;"&amp;ExternalData!$G1824)</f>
        <v>9240</v>
      </c>
      <c r="M1824" s="28">
        <f>ExternalData!$K1824 + SUMIFS(I:I, D:D, ExternalData!$D1824, E:E, ExternalData!$E1824, F:F, ExternalData!$F1824-1, G:G, "&gt;"&amp;ExternalData!$G1824)</f>
        <v>56630</v>
      </c>
    </row>
    <row r="1825" spans="1:13" x14ac:dyDescent="0.25">
      <c r="A1825" s="29" t="s">
        <v>9</v>
      </c>
      <c r="B1825" s="30" t="s">
        <v>24</v>
      </c>
      <c r="C1825" s="30" t="s">
        <v>31</v>
      </c>
      <c r="D1825" s="30" t="s">
        <v>32</v>
      </c>
      <c r="E1825" s="30" t="s">
        <v>15</v>
      </c>
      <c r="F1825" s="30">
        <v>2022</v>
      </c>
      <c r="G1825" s="30">
        <v>6</v>
      </c>
      <c r="H1825" s="30">
        <v>980</v>
      </c>
      <c r="I1825" s="31">
        <v>5992</v>
      </c>
      <c r="J1825" s="31">
        <f>SUMIFS(H:H, D:D, ExternalData!$D1825, E:E, ExternalData!$E1825, F:F, ExternalData!$F1825, G:G, "&lt;="&amp;ExternalData!$G1825)</f>
        <v>5544</v>
      </c>
      <c r="K1825" s="32">
        <f>SUMIFS(I:I, D:D, ExternalData!$D1825, E:E, ExternalData!$E1825, F:F, ExternalData!$F1825, G:G, "&lt;="&amp;ExternalData!$G1825)</f>
        <v>33908</v>
      </c>
      <c r="L1825" s="31">
        <f>ExternalData!$J1825 + SUMIFS(H:H, D:D, ExternalData!$D1825, E:E, ExternalData!$E1825, F:F, ExternalData!$F1825-1, G:G, "&gt;"&amp;ExternalData!$G1825)</f>
        <v>9317</v>
      </c>
      <c r="M1825" s="33">
        <f>ExternalData!$K1825 + SUMIFS(I:I, D:D, ExternalData!$D1825, E:E, ExternalData!$E1825, F:F, ExternalData!$F1825-1, G:G, "&gt;"&amp;ExternalData!$G1825)</f>
        <v>57064</v>
      </c>
    </row>
    <row r="1826" spans="1:13" x14ac:dyDescent="0.25">
      <c r="A1826" s="24" t="s">
        <v>9</v>
      </c>
      <c r="B1826" s="25" t="s">
        <v>24</v>
      </c>
      <c r="C1826" s="25" t="s">
        <v>31</v>
      </c>
      <c r="D1826" s="25" t="s">
        <v>32</v>
      </c>
      <c r="E1826" s="25" t="s">
        <v>15</v>
      </c>
      <c r="F1826" s="25">
        <v>2022</v>
      </c>
      <c r="G1826" s="25">
        <v>7</v>
      </c>
      <c r="H1826" s="25">
        <v>742</v>
      </c>
      <c r="I1826" s="26">
        <v>4557</v>
      </c>
      <c r="J1826" s="26">
        <f>SUMIFS(H:H, D:D, ExternalData!$D1826, E:E, ExternalData!$E1826, F:F, ExternalData!$F1826, G:G, "&lt;="&amp;ExternalData!$G1826)</f>
        <v>6286</v>
      </c>
      <c r="K1826" s="27">
        <f>SUMIFS(I:I, D:D, ExternalData!$D1826, E:E, ExternalData!$E1826, F:F, ExternalData!$F1826, G:G, "&lt;="&amp;ExternalData!$G1826)</f>
        <v>38465</v>
      </c>
      <c r="L1826" s="26">
        <f>ExternalData!$J1826 + SUMIFS(H:H, D:D, ExternalData!$D1826, E:E, ExternalData!$E1826, F:F, ExternalData!$F1826-1, G:G, "&gt;"&amp;ExternalData!$G1826)</f>
        <v>9331</v>
      </c>
      <c r="M1826" s="28">
        <f>ExternalData!$K1826 + SUMIFS(I:I, D:D, ExternalData!$D1826, E:E, ExternalData!$E1826, F:F, ExternalData!$F1826-1, G:G, "&gt;"&amp;ExternalData!$G1826)</f>
        <v>57120</v>
      </c>
    </row>
    <row r="1827" spans="1:13" x14ac:dyDescent="0.25">
      <c r="A1827" s="29" t="s">
        <v>9</v>
      </c>
      <c r="B1827" s="30" t="s">
        <v>24</v>
      </c>
      <c r="C1827" s="30" t="s">
        <v>31</v>
      </c>
      <c r="D1827" s="30" t="s">
        <v>32</v>
      </c>
      <c r="E1827" s="30" t="s">
        <v>15</v>
      </c>
      <c r="F1827" s="30">
        <v>2022</v>
      </c>
      <c r="G1827" s="30">
        <v>8</v>
      </c>
      <c r="H1827" s="30">
        <v>1736</v>
      </c>
      <c r="I1827" s="31">
        <v>10633</v>
      </c>
      <c r="J1827" s="31">
        <f>SUMIFS(H:H, D:D, ExternalData!$D1827, E:E, ExternalData!$E1827, F:F, ExternalData!$F1827, G:G, "&lt;="&amp;ExternalData!$G1827)</f>
        <v>8022</v>
      </c>
      <c r="K1827" s="32">
        <f>SUMIFS(I:I, D:D, ExternalData!$D1827, E:E, ExternalData!$E1827, F:F, ExternalData!$F1827, G:G, "&lt;="&amp;ExternalData!$G1827)</f>
        <v>49098</v>
      </c>
      <c r="L1827" s="31">
        <f>ExternalData!$J1827 + SUMIFS(H:H, D:D, ExternalData!$D1827, E:E, ExternalData!$E1827, F:F, ExternalData!$F1827-1, G:G, "&gt;"&amp;ExternalData!$G1827)</f>
        <v>10738</v>
      </c>
      <c r="M1827" s="33">
        <f>ExternalData!$K1827 + SUMIFS(I:I, D:D, ExternalData!$D1827, E:E, ExternalData!$E1827, F:F, ExternalData!$F1827-1, G:G, "&gt;"&amp;ExternalData!$G1827)</f>
        <v>65786</v>
      </c>
    </row>
    <row r="1828" spans="1:13" x14ac:dyDescent="0.25">
      <c r="A1828" s="24" t="s">
        <v>9</v>
      </c>
      <c r="B1828" s="25" t="s">
        <v>24</v>
      </c>
      <c r="C1828" s="25" t="s">
        <v>31</v>
      </c>
      <c r="D1828" s="25" t="s">
        <v>32</v>
      </c>
      <c r="E1828" s="25" t="s">
        <v>15</v>
      </c>
      <c r="F1828" s="25">
        <v>2022</v>
      </c>
      <c r="G1828" s="25">
        <v>9</v>
      </c>
      <c r="H1828" s="25">
        <v>1330</v>
      </c>
      <c r="I1828" s="26">
        <v>8155</v>
      </c>
      <c r="J1828" s="26">
        <f>SUMIFS(H:H, D:D, ExternalData!$D1828, E:E, ExternalData!$E1828, F:F, ExternalData!$F1828, G:G, "&lt;="&amp;ExternalData!$G1828)</f>
        <v>9352</v>
      </c>
      <c r="K1828" s="27">
        <f>SUMIFS(I:I, D:D, ExternalData!$D1828, E:E, ExternalData!$E1828, F:F, ExternalData!$F1828, G:G, "&lt;="&amp;ExternalData!$G1828)</f>
        <v>57253</v>
      </c>
      <c r="L1828" s="26">
        <f>ExternalData!$J1828 + SUMIFS(H:H, D:D, ExternalData!$D1828, E:E, ExternalData!$E1828, F:F, ExternalData!$F1828-1, G:G, "&gt;"&amp;ExternalData!$G1828)</f>
        <v>11508</v>
      </c>
      <c r="M1828" s="28">
        <f>ExternalData!$K1828 + SUMIFS(I:I, D:D, ExternalData!$D1828, E:E, ExternalData!$E1828, F:F, ExternalData!$F1828-1, G:G, "&gt;"&amp;ExternalData!$G1828)</f>
        <v>70497</v>
      </c>
    </row>
    <row r="1829" spans="1:13" x14ac:dyDescent="0.25">
      <c r="A1829" s="29" t="s">
        <v>9</v>
      </c>
      <c r="B1829" s="30" t="s">
        <v>24</v>
      </c>
      <c r="C1829" s="30" t="s">
        <v>31</v>
      </c>
      <c r="D1829" s="30" t="s">
        <v>32</v>
      </c>
      <c r="E1829" s="30" t="s">
        <v>15</v>
      </c>
      <c r="F1829" s="30">
        <v>2022</v>
      </c>
      <c r="G1829" s="30">
        <v>10</v>
      </c>
      <c r="H1829" s="30">
        <v>847</v>
      </c>
      <c r="I1829" s="31">
        <v>5208</v>
      </c>
      <c r="J1829" s="31">
        <f>SUMIFS(H:H, D:D, ExternalData!$D1829, E:E, ExternalData!$E1829, F:F, ExternalData!$F1829, G:G, "&lt;="&amp;ExternalData!$G1829)</f>
        <v>10199</v>
      </c>
      <c r="K1829" s="32">
        <f>SUMIFS(I:I, D:D, ExternalData!$D1829, E:E, ExternalData!$E1829, F:F, ExternalData!$F1829, G:G, "&lt;="&amp;ExternalData!$G1829)</f>
        <v>62461</v>
      </c>
      <c r="L1829" s="31">
        <f>ExternalData!$J1829 + SUMIFS(H:H, D:D, ExternalData!$D1829, E:E, ExternalData!$E1829, F:F, ExternalData!$F1829-1, G:G, "&gt;"&amp;ExternalData!$G1829)</f>
        <v>11634</v>
      </c>
      <c r="M1829" s="33">
        <f>ExternalData!$K1829 + SUMIFS(I:I, D:D, ExternalData!$D1829, E:E, ExternalData!$E1829, F:F, ExternalData!$F1829-1, G:G, "&gt;"&amp;ExternalData!$G1829)</f>
        <v>71295</v>
      </c>
    </row>
    <row r="1830" spans="1:13" x14ac:dyDescent="0.25">
      <c r="A1830" s="24" t="s">
        <v>9</v>
      </c>
      <c r="B1830" s="25" t="s">
        <v>24</v>
      </c>
      <c r="C1830" s="25" t="s">
        <v>31</v>
      </c>
      <c r="D1830" s="25" t="s">
        <v>32</v>
      </c>
      <c r="E1830" s="25" t="s">
        <v>15</v>
      </c>
      <c r="F1830" s="25">
        <v>2022</v>
      </c>
      <c r="G1830" s="25">
        <v>11</v>
      </c>
      <c r="H1830" s="25">
        <v>728</v>
      </c>
      <c r="I1830" s="26">
        <v>4459</v>
      </c>
      <c r="J1830" s="26">
        <f>SUMIFS(H:H, D:D, ExternalData!$D1830, E:E, ExternalData!$E1830, F:F, ExternalData!$F1830, G:G, "&lt;="&amp;ExternalData!$G1830)</f>
        <v>10927</v>
      </c>
      <c r="K1830" s="27">
        <f>SUMIFS(I:I, D:D, ExternalData!$D1830, E:E, ExternalData!$E1830, F:F, ExternalData!$F1830, G:G, "&lt;="&amp;ExternalData!$G1830)</f>
        <v>66920</v>
      </c>
      <c r="L1830" s="26">
        <f>ExternalData!$J1830 + SUMIFS(H:H, D:D, ExternalData!$D1830, E:E, ExternalData!$E1830, F:F, ExternalData!$F1830-1, G:G, "&gt;"&amp;ExternalData!$G1830)</f>
        <v>11739</v>
      </c>
      <c r="M1830" s="28">
        <f>ExternalData!$K1830 + SUMIFS(I:I, D:D, ExternalData!$D1830, E:E, ExternalData!$E1830, F:F, ExternalData!$F1830-1, G:G, "&gt;"&amp;ExternalData!$G1830)</f>
        <v>71918</v>
      </c>
    </row>
    <row r="1831" spans="1:13" x14ac:dyDescent="0.25">
      <c r="A1831" s="29" t="s">
        <v>9</v>
      </c>
      <c r="B1831" s="30" t="s">
        <v>24</v>
      </c>
      <c r="C1831" s="30" t="s">
        <v>31</v>
      </c>
      <c r="D1831" s="30" t="s">
        <v>32</v>
      </c>
      <c r="E1831" s="30" t="s">
        <v>15</v>
      </c>
      <c r="F1831" s="30">
        <v>2022</v>
      </c>
      <c r="G1831" s="30">
        <v>12</v>
      </c>
      <c r="H1831" s="30">
        <v>1449</v>
      </c>
      <c r="I1831" s="31">
        <v>9681</v>
      </c>
      <c r="J1831" s="31">
        <f>SUMIFS(H:H, D:D, ExternalData!$D1831, E:E, ExternalData!$E1831, F:F, ExternalData!$F1831, G:G, "&lt;="&amp;ExternalData!$G1831)</f>
        <v>12376</v>
      </c>
      <c r="K1831" s="32">
        <f>SUMIFS(I:I, D:D, ExternalData!$D1831, E:E, ExternalData!$E1831, F:F, ExternalData!$F1831, G:G, "&lt;="&amp;ExternalData!$G1831)</f>
        <v>76601</v>
      </c>
      <c r="L1831" s="31">
        <f>ExternalData!$J1831 + SUMIFS(H:H, D:D, ExternalData!$D1831, E:E, ExternalData!$E1831, F:F, ExternalData!$F1831-1, G:G, "&gt;"&amp;ExternalData!$G1831)</f>
        <v>12376</v>
      </c>
      <c r="M1831" s="33">
        <f>ExternalData!$K1831 + SUMIFS(I:I, D:D, ExternalData!$D1831, E:E, ExternalData!$E1831, F:F, ExternalData!$F1831-1, G:G, "&gt;"&amp;ExternalData!$G1831)</f>
        <v>76601</v>
      </c>
    </row>
    <row r="1832" spans="1:13" x14ac:dyDescent="0.25">
      <c r="A1832" s="24" t="s">
        <v>9</v>
      </c>
      <c r="B1832" s="25" t="s">
        <v>24</v>
      </c>
      <c r="C1832" s="25" t="s">
        <v>31</v>
      </c>
      <c r="D1832" s="25" t="s">
        <v>32</v>
      </c>
      <c r="E1832" s="25" t="s">
        <v>15</v>
      </c>
      <c r="F1832" s="25">
        <v>2023</v>
      </c>
      <c r="G1832" s="25">
        <v>1</v>
      </c>
      <c r="H1832" s="25">
        <v>952</v>
      </c>
      <c r="I1832" s="26">
        <v>6769</v>
      </c>
      <c r="J1832" s="26">
        <f>SUMIFS(H:H, D:D, ExternalData!$D1832, E:E, ExternalData!$E1832, F:F, ExternalData!$F1832, G:G, "&lt;="&amp;ExternalData!$G1832)</f>
        <v>952</v>
      </c>
      <c r="K1832" s="27">
        <f>SUMIFS(I:I, D:D, ExternalData!$D1832, E:E, ExternalData!$E1832, F:F, ExternalData!$F1832, G:G, "&lt;="&amp;ExternalData!$G1832)</f>
        <v>6769</v>
      </c>
      <c r="L1832" s="26">
        <f>ExternalData!$J1832 + SUMIFS(H:H, D:D, ExternalData!$D1832, E:E, ExternalData!$E1832, F:F, ExternalData!$F1832-1, G:G, "&gt;"&amp;ExternalData!$G1832)</f>
        <v>12404</v>
      </c>
      <c r="M1832" s="28">
        <f>ExternalData!$K1832 + SUMIFS(I:I, D:D, ExternalData!$D1832, E:E, ExternalData!$E1832, F:F, ExternalData!$F1832-1, G:G, "&gt;"&amp;ExternalData!$G1832)</f>
        <v>77707</v>
      </c>
    </row>
    <row r="1833" spans="1:13" x14ac:dyDescent="0.25">
      <c r="A1833" s="29" t="s">
        <v>9</v>
      </c>
      <c r="B1833" s="30" t="s">
        <v>24</v>
      </c>
      <c r="C1833" s="30" t="s">
        <v>31</v>
      </c>
      <c r="D1833" s="30" t="s">
        <v>32</v>
      </c>
      <c r="E1833" s="30" t="s">
        <v>15</v>
      </c>
      <c r="F1833" s="30">
        <v>2023</v>
      </c>
      <c r="G1833" s="30">
        <v>2</v>
      </c>
      <c r="H1833" s="30">
        <v>819</v>
      </c>
      <c r="I1833" s="31">
        <v>5873</v>
      </c>
      <c r="J1833" s="31">
        <f>SUMIFS(H:H, D:D, ExternalData!$D1833, E:E, ExternalData!$E1833, F:F, ExternalData!$F1833, G:G, "&lt;="&amp;ExternalData!$G1833)</f>
        <v>1771</v>
      </c>
      <c r="K1833" s="32">
        <f>SUMIFS(I:I, D:D, ExternalData!$D1833, E:E, ExternalData!$E1833, F:F, ExternalData!$F1833, G:G, "&lt;="&amp;ExternalData!$G1833)</f>
        <v>12642</v>
      </c>
      <c r="L1833" s="31">
        <f>ExternalData!$J1833 + SUMIFS(H:H, D:D, ExternalData!$D1833, E:E, ExternalData!$E1833, F:F, ExternalData!$F1833-1, G:G, "&gt;"&amp;ExternalData!$G1833)</f>
        <v>12453</v>
      </c>
      <c r="M1833" s="33">
        <f>ExternalData!$K1833 + SUMIFS(I:I, D:D, ExternalData!$D1833, E:E, ExternalData!$E1833, F:F, ExternalData!$F1833-1, G:G, "&gt;"&amp;ExternalData!$G1833)</f>
        <v>78883</v>
      </c>
    </row>
    <row r="1834" spans="1:13" x14ac:dyDescent="0.25">
      <c r="A1834" s="24" t="s">
        <v>9</v>
      </c>
      <c r="B1834" s="25" t="s">
        <v>24</v>
      </c>
      <c r="C1834" s="25" t="s">
        <v>31</v>
      </c>
      <c r="D1834" s="25" t="s">
        <v>32</v>
      </c>
      <c r="E1834" s="25" t="s">
        <v>15</v>
      </c>
      <c r="F1834" s="25">
        <v>2023</v>
      </c>
      <c r="G1834" s="25">
        <v>3</v>
      </c>
      <c r="H1834" s="25">
        <v>938</v>
      </c>
      <c r="I1834" s="26">
        <v>6734</v>
      </c>
      <c r="J1834" s="26">
        <f>SUMIFS(H:H, D:D, ExternalData!$D1834, E:E, ExternalData!$E1834, F:F, ExternalData!$F1834, G:G, "&lt;="&amp;ExternalData!$G1834)</f>
        <v>2709</v>
      </c>
      <c r="K1834" s="27">
        <f>SUMIFS(I:I, D:D, ExternalData!$D1834, E:E, ExternalData!$E1834, F:F, ExternalData!$F1834, G:G, "&lt;="&amp;ExternalData!$G1834)</f>
        <v>19376</v>
      </c>
      <c r="L1834" s="26">
        <f>ExternalData!$J1834 + SUMIFS(H:H, D:D, ExternalData!$D1834, E:E, ExternalData!$E1834, F:F, ExternalData!$F1834-1, G:G, "&gt;"&amp;ExternalData!$G1834)</f>
        <v>12439</v>
      </c>
      <c r="M1834" s="28">
        <f>ExternalData!$K1834 + SUMIFS(I:I, D:D, ExternalData!$D1834, E:E, ExternalData!$E1834, F:F, ExternalData!$F1834-1, G:G, "&gt;"&amp;ExternalData!$G1834)</f>
        <v>79800</v>
      </c>
    </row>
    <row r="1835" spans="1:13" x14ac:dyDescent="0.25">
      <c r="A1835" s="29" t="s">
        <v>9</v>
      </c>
      <c r="B1835" s="30" t="s">
        <v>24</v>
      </c>
      <c r="C1835" s="30" t="s">
        <v>33</v>
      </c>
      <c r="D1835" s="30" t="s">
        <v>34</v>
      </c>
      <c r="E1835" s="30" t="s">
        <v>13</v>
      </c>
      <c r="F1835" s="30">
        <v>2018</v>
      </c>
      <c r="G1835" s="30">
        <v>1</v>
      </c>
      <c r="H1835" s="30">
        <v>3374</v>
      </c>
      <c r="I1835" s="31">
        <v>16667</v>
      </c>
      <c r="J1835" s="31">
        <f>SUMIFS(H:H, D:D, ExternalData!$D1835, E:E, ExternalData!$E1835, F:F, ExternalData!$F1835, G:G, "&lt;="&amp;ExternalData!$G1835)</f>
        <v>3374</v>
      </c>
      <c r="K1835" s="32">
        <f>SUMIFS(I:I, D:D, ExternalData!$D1835, E:E, ExternalData!$E1835, F:F, ExternalData!$F1835, G:G, "&lt;="&amp;ExternalData!$G1835)</f>
        <v>16667</v>
      </c>
      <c r="L1835" s="31">
        <f>ExternalData!$J1835 + SUMIFS(H:H, D:D, ExternalData!$D1835, E:E, ExternalData!$E1835, F:F, ExternalData!$F1835-1, G:G, "&gt;"&amp;ExternalData!$G1835)</f>
        <v>3374</v>
      </c>
      <c r="M1835" s="33">
        <f>ExternalData!$K1835 + SUMIFS(I:I, D:D, ExternalData!$D1835, E:E, ExternalData!$E1835, F:F, ExternalData!$F1835-1, G:G, "&gt;"&amp;ExternalData!$G1835)</f>
        <v>16667</v>
      </c>
    </row>
    <row r="1836" spans="1:13" x14ac:dyDescent="0.25">
      <c r="A1836" s="24" t="s">
        <v>9</v>
      </c>
      <c r="B1836" s="25" t="s">
        <v>24</v>
      </c>
      <c r="C1836" s="25" t="s">
        <v>33</v>
      </c>
      <c r="D1836" s="25" t="s">
        <v>34</v>
      </c>
      <c r="E1836" s="25" t="s">
        <v>13</v>
      </c>
      <c r="F1836" s="25">
        <v>2018</v>
      </c>
      <c r="G1836" s="25">
        <v>2</v>
      </c>
      <c r="H1836" s="25">
        <v>2527</v>
      </c>
      <c r="I1836" s="26">
        <v>12502</v>
      </c>
      <c r="J1836" s="26">
        <f>SUMIFS(H:H, D:D, ExternalData!$D1836, E:E, ExternalData!$E1836, F:F, ExternalData!$F1836, G:G, "&lt;="&amp;ExternalData!$G1836)</f>
        <v>5901</v>
      </c>
      <c r="K1836" s="27">
        <f>SUMIFS(I:I, D:D, ExternalData!$D1836, E:E, ExternalData!$E1836, F:F, ExternalData!$F1836, G:G, "&lt;="&amp;ExternalData!$G1836)</f>
        <v>29169</v>
      </c>
      <c r="L1836" s="26">
        <f>ExternalData!$J1836 + SUMIFS(H:H, D:D, ExternalData!$D1836, E:E, ExternalData!$E1836, F:F, ExternalData!$F1836-1, G:G, "&gt;"&amp;ExternalData!$G1836)</f>
        <v>5901</v>
      </c>
      <c r="M1836" s="28">
        <f>ExternalData!$K1836 + SUMIFS(I:I, D:D, ExternalData!$D1836, E:E, ExternalData!$E1836, F:F, ExternalData!$F1836-1, G:G, "&gt;"&amp;ExternalData!$G1836)</f>
        <v>29169</v>
      </c>
    </row>
    <row r="1837" spans="1:13" x14ac:dyDescent="0.25">
      <c r="A1837" s="29" t="s">
        <v>9</v>
      </c>
      <c r="B1837" s="30" t="s">
        <v>24</v>
      </c>
      <c r="C1837" s="30" t="s">
        <v>33</v>
      </c>
      <c r="D1837" s="30" t="s">
        <v>34</v>
      </c>
      <c r="E1837" s="30" t="s">
        <v>13</v>
      </c>
      <c r="F1837" s="30">
        <v>2018</v>
      </c>
      <c r="G1837" s="30">
        <v>3</v>
      </c>
      <c r="H1837" s="30">
        <v>3325</v>
      </c>
      <c r="I1837" s="31">
        <v>16464</v>
      </c>
      <c r="J1837" s="31">
        <f>SUMIFS(H:H, D:D, ExternalData!$D1837, E:E, ExternalData!$E1837, F:F, ExternalData!$F1837, G:G, "&lt;="&amp;ExternalData!$G1837)</f>
        <v>9226</v>
      </c>
      <c r="K1837" s="32">
        <f>SUMIFS(I:I, D:D, ExternalData!$D1837, E:E, ExternalData!$E1837, F:F, ExternalData!$F1837, G:G, "&lt;="&amp;ExternalData!$G1837)</f>
        <v>45633</v>
      </c>
      <c r="L1837" s="31">
        <f>ExternalData!$J1837 + SUMIFS(H:H, D:D, ExternalData!$D1837, E:E, ExternalData!$E1837, F:F, ExternalData!$F1837-1, G:G, "&gt;"&amp;ExternalData!$G1837)</f>
        <v>9226</v>
      </c>
      <c r="M1837" s="33">
        <f>ExternalData!$K1837 + SUMIFS(I:I, D:D, ExternalData!$D1837, E:E, ExternalData!$E1837, F:F, ExternalData!$F1837-1, G:G, "&gt;"&amp;ExternalData!$G1837)</f>
        <v>45633</v>
      </c>
    </row>
    <row r="1838" spans="1:13" x14ac:dyDescent="0.25">
      <c r="A1838" s="24" t="s">
        <v>9</v>
      </c>
      <c r="B1838" s="25" t="s">
        <v>24</v>
      </c>
      <c r="C1838" s="25" t="s">
        <v>33</v>
      </c>
      <c r="D1838" s="25" t="s">
        <v>34</v>
      </c>
      <c r="E1838" s="25" t="s">
        <v>13</v>
      </c>
      <c r="F1838" s="25">
        <v>2018</v>
      </c>
      <c r="G1838" s="25">
        <v>4</v>
      </c>
      <c r="H1838" s="25">
        <v>3031</v>
      </c>
      <c r="I1838" s="26">
        <v>15008</v>
      </c>
      <c r="J1838" s="26">
        <f>SUMIFS(H:H, D:D, ExternalData!$D1838, E:E, ExternalData!$E1838, F:F, ExternalData!$F1838, G:G, "&lt;="&amp;ExternalData!$G1838)</f>
        <v>12257</v>
      </c>
      <c r="K1838" s="27">
        <f>SUMIFS(I:I, D:D, ExternalData!$D1838, E:E, ExternalData!$E1838, F:F, ExternalData!$F1838, G:G, "&lt;="&amp;ExternalData!$G1838)</f>
        <v>60641</v>
      </c>
      <c r="L1838" s="26">
        <f>ExternalData!$J1838 + SUMIFS(H:H, D:D, ExternalData!$D1838, E:E, ExternalData!$E1838, F:F, ExternalData!$F1838-1, G:G, "&gt;"&amp;ExternalData!$G1838)</f>
        <v>12257</v>
      </c>
      <c r="M1838" s="28">
        <f>ExternalData!$K1838 + SUMIFS(I:I, D:D, ExternalData!$D1838, E:E, ExternalData!$E1838, F:F, ExternalData!$F1838-1, G:G, "&gt;"&amp;ExternalData!$G1838)</f>
        <v>60641</v>
      </c>
    </row>
    <row r="1839" spans="1:13" x14ac:dyDescent="0.25">
      <c r="A1839" s="29" t="s">
        <v>9</v>
      </c>
      <c r="B1839" s="30" t="s">
        <v>24</v>
      </c>
      <c r="C1839" s="30" t="s">
        <v>33</v>
      </c>
      <c r="D1839" s="30" t="s">
        <v>34</v>
      </c>
      <c r="E1839" s="30" t="s">
        <v>13</v>
      </c>
      <c r="F1839" s="30">
        <v>2018</v>
      </c>
      <c r="G1839" s="30">
        <v>5</v>
      </c>
      <c r="H1839" s="30">
        <v>3444</v>
      </c>
      <c r="I1839" s="31">
        <v>17052</v>
      </c>
      <c r="J1839" s="31">
        <f>SUMIFS(H:H, D:D, ExternalData!$D1839, E:E, ExternalData!$E1839, F:F, ExternalData!$F1839, G:G, "&lt;="&amp;ExternalData!$G1839)</f>
        <v>15701</v>
      </c>
      <c r="K1839" s="32">
        <f>SUMIFS(I:I, D:D, ExternalData!$D1839, E:E, ExternalData!$E1839, F:F, ExternalData!$F1839, G:G, "&lt;="&amp;ExternalData!$G1839)</f>
        <v>77693</v>
      </c>
      <c r="L1839" s="31">
        <f>ExternalData!$J1839 + SUMIFS(H:H, D:D, ExternalData!$D1839, E:E, ExternalData!$E1839, F:F, ExternalData!$F1839-1, G:G, "&gt;"&amp;ExternalData!$G1839)</f>
        <v>15701</v>
      </c>
      <c r="M1839" s="33">
        <f>ExternalData!$K1839 + SUMIFS(I:I, D:D, ExternalData!$D1839, E:E, ExternalData!$E1839, F:F, ExternalData!$F1839-1, G:G, "&gt;"&amp;ExternalData!$G1839)</f>
        <v>77693</v>
      </c>
    </row>
    <row r="1840" spans="1:13" x14ac:dyDescent="0.25">
      <c r="A1840" s="24" t="s">
        <v>9</v>
      </c>
      <c r="B1840" s="25" t="s">
        <v>24</v>
      </c>
      <c r="C1840" s="25" t="s">
        <v>33</v>
      </c>
      <c r="D1840" s="25" t="s">
        <v>34</v>
      </c>
      <c r="E1840" s="25" t="s">
        <v>13</v>
      </c>
      <c r="F1840" s="25">
        <v>2018</v>
      </c>
      <c r="G1840" s="25">
        <v>6</v>
      </c>
      <c r="H1840" s="25">
        <v>4221</v>
      </c>
      <c r="I1840" s="26">
        <v>20895</v>
      </c>
      <c r="J1840" s="26">
        <f>SUMIFS(H:H, D:D, ExternalData!$D1840, E:E, ExternalData!$E1840, F:F, ExternalData!$F1840, G:G, "&lt;="&amp;ExternalData!$G1840)</f>
        <v>19922</v>
      </c>
      <c r="K1840" s="27">
        <f>SUMIFS(I:I, D:D, ExternalData!$D1840, E:E, ExternalData!$E1840, F:F, ExternalData!$F1840, G:G, "&lt;="&amp;ExternalData!$G1840)</f>
        <v>98588</v>
      </c>
      <c r="L1840" s="26">
        <f>ExternalData!$J1840 + SUMIFS(H:H, D:D, ExternalData!$D1840, E:E, ExternalData!$E1840, F:F, ExternalData!$F1840-1, G:G, "&gt;"&amp;ExternalData!$G1840)</f>
        <v>19922</v>
      </c>
      <c r="M1840" s="28">
        <f>ExternalData!$K1840 + SUMIFS(I:I, D:D, ExternalData!$D1840, E:E, ExternalData!$E1840, F:F, ExternalData!$F1840-1, G:G, "&gt;"&amp;ExternalData!$G1840)</f>
        <v>98588</v>
      </c>
    </row>
    <row r="1841" spans="1:13" x14ac:dyDescent="0.25">
      <c r="A1841" s="29" t="s">
        <v>9</v>
      </c>
      <c r="B1841" s="30" t="s">
        <v>24</v>
      </c>
      <c r="C1841" s="30" t="s">
        <v>33</v>
      </c>
      <c r="D1841" s="30" t="s">
        <v>34</v>
      </c>
      <c r="E1841" s="30" t="s">
        <v>13</v>
      </c>
      <c r="F1841" s="30">
        <v>2018</v>
      </c>
      <c r="G1841" s="30">
        <v>7</v>
      </c>
      <c r="H1841" s="30">
        <v>3318</v>
      </c>
      <c r="I1841" s="31">
        <v>16436</v>
      </c>
      <c r="J1841" s="31">
        <f>SUMIFS(H:H, D:D, ExternalData!$D1841, E:E, ExternalData!$E1841, F:F, ExternalData!$F1841, G:G, "&lt;="&amp;ExternalData!$G1841)</f>
        <v>23240</v>
      </c>
      <c r="K1841" s="32">
        <f>SUMIFS(I:I, D:D, ExternalData!$D1841, E:E, ExternalData!$E1841, F:F, ExternalData!$F1841, G:G, "&lt;="&amp;ExternalData!$G1841)</f>
        <v>115024</v>
      </c>
      <c r="L1841" s="31">
        <f>ExternalData!$J1841 + SUMIFS(H:H, D:D, ExternalData!$D1841, E:E, ExternalData!$E1841, F:F, ExternalData!$F1841-1, G:G, "&gt;"&amp;ExternalData!$G1841)</f>
        <v>23240</v>
      </c>
      <c r="M1841" s="33">
        <f>ExternalData!$K1841 + SUMIFS(I:I, D:D, ExternalData!$D1841, E:E, ExternalData!$E1841, F:F, ExternalData!$F1841-1, G:G, "&gt;"&amp;ExternalData!$G1841)</f>
        <v>115024</v>
      </c>
    </row>
    <row r="1842" spans="1:13" x14ac:dyDescent="0.25">
      <c r="A1842" s="24" t="s">
        <v>9</v>
      </c>
      <c r="B1842" s="25" t="s">
        <v>24</v>
      </c>
      <c r="C1842" s="25" t="s">
        <v>33</v>
      </c>
      <c r="D1842" s="25" t="s">
        <v>34</v>
      </c>
      <c r="E1842" s="25" t="s">
        <v>13</v>
      </c>
      <c r="F1842" s="25">
        <v>2018</v>
      </c>
      <c r="G1842" s="25">
        <v>8</v>
      </c>
      <c r="H1842" s="25">
        <v>3108</v>
      </c>
      <c r="I1842" s="26">
        <v>15379</v>
      </c>
      <c r="J1842" s="26">
        <f>SUMIFS(H:H, D:D, ExternalData!$D1842, E:E, ExternalData!$E1842, F:F, ExternalData!$F1842, G:G, "&lt;="&amp;ExternalData!$G1842)</f>
        <v>26348</v>
      </c>
      <c r="K1842" s="27">
        <f>SUMIFS(I:I, D:D, ExternalData!$D1842, E:E, ExternalData!$E1842, F:F, ExternalData!$F1842, G:G, "&lt;="&amp;ExternalData!$G1842)</f>
        <v>130403</v>
      </c>
      <c r="L1842" s="26">
        <f>ExternalData!$J1842 + SUMIFS(H:H, D:D, ExternalData!$D1842, E:E, ExternalData!$E1842, F:F, ExternalData!$F1842-1, G:G, "&gt;"&amp;ExternalData!$G1842)</f>
        <v>26348</v>
      </c>
      <c r="M1842" s="28">
        <f>ExternalData!$K1842 + SUMIFS(I:I, D:D, ExternalData!$D1842, E:E, ExternalData!$E1842, F:F, ExternalData!$F1842-1, G:G, "&gt;"&amp;ExternalData!$G1842)</f>
        <v>130403</v>
      </c>
    </row>
    <row r="1843" spans="1:13" x14ac:dyDescent="0.25">
      <c r="A1843" s="29" t="s">
        <v>9</v>
      </c>
      <c r="B1843" s="30" t="s">
        <v>24</v>
      </c>
      <c r="C1843" s="30" t="s">
        <v>33</v>
      </c>
      <c r="D1843" s="30" t="s">
        <v>34</v>
      </c>
      <c r="E1843" s="30" t="s">
        <v>13</v>
      </c>
      <c r="F1843" s="30">
        <v>2018</v>
      </c>
      <c r="G1843" s="30">
        <v>9</v>
      </c>
      <c r="H1843" s="30">
        <v>2821</v>
      </c>
      <c r="I1843" s="31">
        <v>13972</v>
      </c>
      <c r="J1843" s="31">
        <f>SUMIFS(H:H, D:D, ExternalData!$D1843, E:E, ExternalData!$E1843, F:F, ExternalData!$F1843, G:G, "&lt;="&amp;ExternalData!$G1843)</f>
        <v>29169</v>
      </c>
      <c r="K1843" s="32">
        <f>SUMIFS(I:I, D:D, ExternalData!$D1843, E:E, ExternalData!$E1843, F:F, ExternalData!$F1843, G:G, "&lt;="&amp;ExternalData!$G1843)</f>
        <v>144375</v>
      </c>
      <c r="L1843" s="31">
        <f>ExternalData!$J1843 + SUMIFS(H:H, D:D, ExternalData!$D1843, E:E, ExternalData!$E1843, F:F, ExternalData!$F1843-1, G:G, "&gt;"&amp;ExternalData!$G1843)</f>
        <v>29169</v>
      </c>
      <c r="M1843" s="33">
        <f>ExternalData!$K1843 + SUMIFS(I:I, D:D, ExternalData!$D1843, E:E, ExternalData!$E1843, F:F, ExternalData!$F1843-1, G:G, "&gt;"&amp;ExternalData!$G1843)</f>
        <v>144375</v>
      </c>
    </row>
    <row r="1844" spans="1:13" x14ac:dyDescent="0.25">
      <c r="A1844" s="24" t="s">
        <v>9</v>
      </c>
      <c r="B1844" s="25" t="s">
        <v>24</v>
      </c>
      <c r="C1844" s="25" t="s">
        <v>33</v>
      </c>
      <c r="D1844" s="25" t="s">
        <v>34</v>
      </c>
      <c r="E1844" s="25" t="s">
        <v>13</v>
      </c>
      <c r="F1844" s="25">
        <v>2018</v>
      </c>
      <c r="G1844" s="25">
        <v>10</v>
      </c>
      <c r="H1844" s="25">
        <v>3696</v>
      </c>
      <c r="I1844" s="26">
        <v>18277</v>
      </c>
      <c r="J1844" s="26">
        <f>SUMIFS(H:H, D:D, ExternalData!$D1844, E:E, ExternalData!$E1844, F:F, ExternalData!$F1844, G:G, "&lt;="&amp;ExternalData!$G1844)</f>
        <v>32865</v>
      </c>
      <c r="K1844" s="27">
        <f>SUMIFS(I:I, D:D, ExternalData!$D1844, E:E, ExternalData!$E1844, F:F, ExternalData!$F1844, G:G, "&lt;="&amp;ExternalData!$G1844)</f>
        <v>162652</v>
      </c>
      <c r="L1844" s="26">
        <f>ExternalData!$J1844 + SUMIFS(H:H, D:D, ExternalData!$D1844, E:E, ExternalData!$E1844, F:F, ExternalData!$F1844-1, G:G, "&gt;"&amp;ExternalData!$G1844)</f>
        <v>32865</v>
      </c>
      <c r="M1844" s="28">
        <f>ExternalData!$K1844 + SUMIFS(I:I, D:D, ExternalData!$D1844, E:E, ExternalData!$E1844, F:F, ExternalData!$F1844-1, G:G, "&gt;"&amp;ExternalData!$G1844)</f>
        <v>162652</v>
      </c>
    </row>
    <row r="1845" spans="1:13" x14ac:dyDescent="0.25">
      <c r="A1845" s="29" t="s">
        <v>9</v>
      </c>
      <c r="B1845" s="30" t="s">
        <v>24</v>
      </c>
      <c r="C1845" s="30" t="s">
        <v>33</v>
      </c>
      <c r="D1845" s="30" t="s">
        <v>34</v>
      </c>
      <c r="E1845" s="30" t="s">
        <v>13</v>
      </c>
      <c r="F1845" s="30">
        <v>2018</v>
      </c>
      <c r="G1845" s="30">
        <v>11</v>
      </c>
      <c r="H1845" s="30">
        <v>3395</v>
      </c>
      <c r="I1845" s="31">
        <v>16786</v>
      </c>
      <c r="J1845" s="31">
        <f>SUMIFS(H:H, D:D, ExternalData!$D1845, E:E, ExternalData!$E1845, F:F, ExternalData!$F1845, G:G, "&lt;="&amp;ExternalData!$G1845)</f>
        <v>36260</v>
      </c>
      <c r="K1845" s="32">
        <f>SUMIFS(I:I, D:D, ExternalData!$D1845, E:E, ExternalData!$E1845, F:F, ExternalData!$F1845, G:G, "&lt;="&amp;ExternalData!$G1845)</f>
        <v>179438</v>
      </c>
      <c r="L1845" s="31">
        <f>ExternalData!$J1845 + SUMIFS(H:H, D:D, ExternalData!$D1845, E:E, ExternalData!$E1845, F:F, ExternalData!$F1845-1, G:G, "&gt;"&amp;ExternalData!$G1845)</f>
        <v>36260</v>
      </c>
      <c r="M1845" s="33">
        <f>ExternalData!$K1845 + SUMIFS(I:I, D:D, ExternalData!$D1845, E:E, ExternalData!$E1845, F:F, ExternalData!$F1845-1, G:G, "&gt;"&amp;ExternalData!$G1845)</f>
        <v>179438</v>
      </c>
    </row>
    <row r="1846" spans="1:13" x14ac:dyDescent="0.25">
      <c r="A1846" s="24" t="s">
        <v>9</v>
      </c>
      <c r="B1846" s="25" t="s">
        <v>24</v>
      </c>
      <c r="C1846" s="25" t="s">
        <v>33</v>
      </c>
      <c r="D1846" s="25" t="s">
        <v>34</v>
      </c>
      <c r="E1846" s="25" t="s">
        <v>13</v>
      </c>
      <c r="F1846" s="25">
        <v>2018</v>
      </c>
      <c r="G1846" s="25">
        <v>12</v>
      </c>
      <c r="H1846" s="25">
        <v>2870</v>
      </c>
      <c r="I1846" s="26">
        <v>14217</v>
      </c>
      <c r="J1846" s="26">
        <f>SUMIFS(H:H, D:D, ExternalData!$D1846, E:E, ExternalData!$E1846, F:F, ExternalData!$F1846, G:G, "&lt;="&amp;ExternalData!$G1846)</f>
        <v>39130</v>
      </c>
      <c r="K1846" s="27">
        <f>SUMIFS(I:I, D:D, ExternalData!$D1846, E:E, ExternalData!$E1846, F:F, ExternalData!$F1846, G:G, "&lt;="&amp;ExternalData!$G1846)</f>
        <v>193655</v>
      </c>
      <c r="L1846" s="26">
        <f>ExternalData!$J1846 + SUMIFS(H:H, D:D, ExternalData!$D1846, E:E, ExternalData!$E1846, F:F, ExternalData!$F1846-1, G:G, "&gt;"&amp;ExternalData!$G1846)</f>
        <v>39130</v>
      </c>
      <c r="M1846" s="28">
        <f>ExternalData!$K1846 + SUMIFS(I:I, D:D, ExternalData!$D1846, E:E, ExternalData!$E1846, F:F, ExternalData!$F1846-1, G:G, "&gt;"&amp;ExternalData!$G1846)</f>
        <v>193655</v>
      </c>
    </row>
    <row r="1847" spans="1:13" x14ac:dyDescent="0.25">
      <c r="A1847" s="29" t="s">
        <v>9</v>
      </c>
      <c r="B1847" s="30" t="s">
        <v>24</v>
      </c>
      <c r="C1847" s="30" t="s">
        <v>33</v>
      </c>
      <c r="D1847" s="30" t="s">
        <v>34</v>
      </c>
      <c r="E1847" s="30" t="s">
        <v>13</v>
      </c>
      <c r="F1847" s="30">
        <v>2019</v>
      </c>
      <c r="G1847" s="30">
        <v>1</v>
      </c>
      <c r="H1847" s="30">
        <v>2632</v>
      </c>
      <c r="I1847" s="31">
        <v>13027</v>
      </c>
      <c r="J1847" s="31">
        <f>SUMIFS(H:H, D:D, ExternalData!$D1847, E:E, ExternalData!$E1847, F:F, ExternalData!$F1847, G:G, "&lt;="&amp;ExternalData!$G1847)</f>
        <v>2632</v>
      </c>
      <c r="K1847" s="32">
        <f>SUMIFS(I:I, D:D, ExternalData!$D1847, E:E, ExternalData!$E1847, F:F, ExternalData!$F1847, G:G, "&lt;="&amp;ExternalData!$G1847)</f>
        <v>13027</v>
      </c>
      <c r="L1847" s="31">
        <f>ExternalData!$J1847 + SUMIFS(H:H, D:D, ExternalData!$D1847, E:E, ExternalData!$E1847, F:F, ExternalData!$F1847-1, G:G, "&gt;"&amp;ExternalData!$G1847)</f>
        <v>38388</v>
      </c>
      <c r="M1847" s="33">
        <f>ExternalData!$K1847 + SUMIFS(I:I, D:D, ExternalData!$D1847, E:E, ExternalData!$E1847, F:F, ExternalData!$F1847-1, G:G, "&gt;"&amp;ExternalData!$G1847)</f>
        <v>190015</v>
      </c>
    </row>
    <row r="1848" spans="1:13" x14ac:dyDescent="0.25">
      <c r="A1848" s="24" t="s">
        <v>9</v>
      </c>
      <c r="B1848" s="25" t="s">
        <v>24</v>
      </c>
      <c r="C1848" s="25" t="s">
        <v>33</v>
      </c>
      <c r="D1848" s="25" t="s">
        <v>34</v>
      </c>
      <c r="E1848" s="25" t="s">
        <v>13</v>
      </c>
      <c r="F1848" s="25">
        <v>2019</v>
      </c>
      <c r="G1848" s="25">
        <v>2</v>
      </c>
      <c r="H1848" s="25">
        <v>2926</v>
      </c>
      <c r="I1848" s="26">
        <v>14455</v>
      </c>
      <c r="J1848" s="26">
        <f>SUMIFS(H:H, D:D, ExternalData!$D1848, E:E, ExternalData!$E1848, F:F, ExternalData!$F1848, G:G, "&lt;="&amp;ExternalData!$G1848)</f>
        <v>5558</v>
      </c>
      <c r="K1848" s="27">
        <f>SUMIFS(I:I, D:D, ExternalData!$D1848, E:E, ExternalData!$E1848, F:F, ExternalData!$F1848, G:G, "&lt;="&amp;ExternalData!$G1848)</f>
        <v>27482</v>
      </c>
      <c r="L1848" s="26">
        <f>ExternalData!$J1848 + SUMIFS(H:H, D:D, ExternalData!$D1848, E:E, ExternalData!$E1848, F:F, ExternalData!$F1848-1, G:G, "&gt;"&amp;ExternalData!$G1848)</f>
        <v>38787</v>
      </c>
      <c r="M1848" s="28">
        <f>ExternalData!$K1848 + SUMIFS(I:I, D:D, ExternalData!$D1848, E:E, ExternalData!$E1848, F:F, ExternalData!$F1848-1, G:G, "&gt;"&amp;ExternalData!$G1848)</f>
        <v>191968</v>
      </c>
    </row>
    <row r="1849" spans="1:13" x14ac:dyDescent="0.25">
      <c r="A1849" s="29" t="s">
        <v>9</v>
      </c>
      <c r="B1849" s="30" t="s">
        <v>24</v>
      </c>
      <c r="C1849" s="30" t="s">
        <v>33</v>
      </c>
      <c r="D1849" s="30" t="s">
        <v>34</v>
      </c>
      <c r="E1849" s="30" t="s">
        <v>13</v>
      </c>
      <c r="F1849" s="30">
        <v>2019</v>
      </c>
      <c r="G1849" s="30">
        <v>3</v>
      </c>
      <c r="H1849" s="30">
        <v>3654</v>
      </c>
      <c r="I1849" s="31">
        <v>18095</v>
      </c>
      <c r="J1849" s="31">
        <f>SUMIFS(H:H, D:D, ExternalData!$D1849, E:E, ExternalData!$E1849, F:F, ExternalData!$F1849, G:G, "&lt;="&amp;ExternalData!$G1849)</f>
        <v>9212</v>
      </c>
      <c r="K1849" s="32">
        <f>SUMIFS(I:I, D:D, ExternalData!$D1849, E:E, ExternalData!$E1849, F:F, ExternalData!$F1849, G:G, "&lt;="&amp;ExternalData!$G1849)</f>
        <v>45577</v>
      </c>
      <c r="L1849" s="31">
        <f>ExternalData!$J1849 + SUMIFS(H:H, D:D, ExternalData!$D1849, E:E, ExternalData!$E1849, F:F, ExternalData!$F1849-1, G:G, "&gt;"&amp;ExternalData!$G1849)</f>
        <v>39116</v>
      </c>
      <c r="M1849" s="33">
        <f>ExternalData!$K1849 + SUMIFS(I:I, D:D, ExternalData!$D1849, E:E, ExternalData!$E1849, F:F, ExternalData!$F1849-1, G:G, "&gt;"&amp;ExternalData!$G1849)</f>
        <v>193599</v>
      </c>
    </row>
    <row r="1850" spans="1:13" x14ac:dyDescent="0.25">
      <c r="A1850" s="24" t="s">
        <v>9</v>
      </c>
      <c r="B1850" s="25" t="s">
        <v>24</v>
      </c>
      <c r="C1850" s="25" t="s">
        <v>33</v>
      </c>
      <c r="D1850" s="25" t="s">
        <v>34</v>
      </c>
      <c r="E1850" s="25" t="s">
        <v>13</v>
      </c>
      <c r="F1850" s="25">
        <v>2019</v>
      </c>
      <c r="G1850" s="25">
        <v>4</v>
      </c>
      <c r="H1850" s="25">
        <v>2912</v>
      </c>
      <c r="I1850" s="26">
        <v>14406</v>
      </c>
      <c r="J1850" s="26">
        <f>SUMIFS(H:H, D:D, ExternalData!$D1850, E:E, ExternalData!$E1850, F:F, ExternalData!$F1850, G:G, "&lt;="&amp;ExternalData!$G1850)</f>
        <v>12124</v>
      </c>
      <c r="K1850" s="27">
        <f>SUMIFS(I:I, D:D, ExternalData!$D1850, E:E, ExternalData!$E1850, F:F, ExternalData!$F1850, G:G, "&lt;="&amp;ExternalData!$G1850)</f>
        <v>59983</v>
      </c>
      <c r="L1850" s="26">
        <f>ExternalData!$J1850 + SUMIFS(H:H, D:D, ExternalData!$D1850, E:E, ExternalData!$E1850, F:F, ExternalData!$F1850-1, G:G, "&gt;"&amp;ExternalData!$G1850)</f>
        <v>38997</v>
      </c>
      <c r="M1850" s="28">
        <f>ExternalData!$K1850 + SUMIFS(I:I, D:D, ExternalData!$D1850, E:E, ExternalData!$E1850, F:F, ExternalData!$F1850-1, G:G, "&gt;"&amp;ExternalData!$G1850)</f>
        <v>192997</v>
      </c>
    </row>
    <row r="1851" spans="1:13" x14ac:dyDescent="0.25">
      <c r="A1851" s="29" t="s">
        <v>9</v>
      </c>
      <c r="B1851" s="30" t="s">
        <v>24</v>
      </c>
      <c r="C1851" s="30" t="s">
        <v>33</v>
      </c>
      <c r="D1851" s="30" t="s">
        <v>34</v>
      </c>
      <c r="E1851" s="30" t="s">
        <v>13</v>
      </c>
      <c r="F1851" s="30">
        <v>2019</v>
      </c>
      <c r="G1851" s="30">
        <v>5</v>
      </c>
      <c r="H1851" s="30">
        <v>3374</v>
      </c>
      <c r="I1851" s="31">
        <v>16695</v>
      </c>
      <c r="J1851" s="31">
        <f>SUMIFS(H:H, D:D, ExternalData!$D1851, E:E, ExternalData!$E1851, F:F, ExternalData!$F1851, G:G, "&lt;="&amp;ExternalData!$G1851)</f>
        <v>15498</v>
      </c>
      <c r="K1851" s="32">
        <f>SUMIFS(I:I, D:D, ExternalData!$D1851, E:E, ExternalData!$E1851, F:F, ExternalData!$F1851, G:G, "&lt;="&amp;ExternalData!$G1851)</f>
        <v>76678</v>
      </c>
      <c r="L1851" s="31">
        <f>ExternalData!$J1851 + SUMIFS(H:H, D:D, ExternalData!$D1851, E:E, ExternalData!$E1851, F:F, ExternalData!$F1851-1, G:G, "&gt;"&amp;ExternalData!$G1851)</f>
        <v>38927</v>
      </c>
      <c r="M1851" s="33">
        <f>ExternalData!$K1851 + SUMIFS(I:I, D:D, ExternalData!$D1851, E:E, ExternalData!$E1851, F:F, ExternalData!$F1851-1, G:G, "&gt;"&amp;ExternalData!$G1851)</f>
        <v>192640</v>
      </c>
    </row>
    <row r="1852" spans="1:13" x14ac:dyDescent="0.25">
      <c r="A1852" s="24" t="s">
        <v>9</v>
      </c>
      <c r="B1852" s="25" t="s">
        <v>24</v>
      </c>
      <c r="C1852" s="25" t="s">
        <v>33</v>
      </c>
      <c r="D1852" s="25" t="s">
        <v>34</v>
      </c>
      <c r="E1852" s="25" t="s">
        <v>13</v>
      </c>
      <c r="F1852" s="25">
        <v>2019</v>
      </c>
      <c r="G1852" s="25">
        <v>6</v>
      </c>
      <c r="H1852" s="25">
        <v>2226</v>
      </c>
      <c r="I1852" s="26">
        <v>11025</v>
      </c>
      <c r="J1852" s="26">
        <f>SUMIFS(H:H, D:D, ExternalData!$D1852, E:E, ExternalData!$E1852, F:F, ExternalData!$F1852, G:G, "&lt;="&amp;ExternalData!$G1852)</f>
        <v>17724</v>
      </c>
      <c r="K1852" s="27">
        <f>SUMIFS(I:I, D:D, ExternalData!$D1852, E:E, ExternalData!$E1852, F:F, ExternalData!$F1852, G:G, "&lt;="&amp;ExternalData!$G1852)</f>
        <v>87703</v>
      </c>
      <c r="L1852" s="26">
        <f>ExternalData!$J1852 + SUMIFS(H:H, D:D, ExternalData!$D1852, E:E, ExternalData!$E1852, F:F, ExternalData!$F1852-1, G:G, "&gt;"&amp;ExternalData!$G1852)</f>
        <v>36932</v>
      </c>
      <c r="M1852" s="28">
        <f>ExternalData!$K1852 + SUMIFS(I:I, D:D, ExternalData!$D1852, E:E, ExternalData!$E1852, F:F, ExternalData!$F1852-1, G:G, "&gt;"&amp;ExternalData!$G1852)</f>
        <v>182770</v>
      </c>
    </row>
    <row r="1853" spans="1:13" x14ac:dyDescent="0.25">
      <c r="A1853" s="29" t="s">
        <v>9</v>
      </c>
      <c r="B1853" s="30" t="s">
        <v>24</v>
      </c>
      <c r="C1853" s="30" t="s">
        <v>33</v>
      </c>
      <c r="D1853" s="30" t="s">
        <v>34</v>
      </c>
      <c r="E1853" s="30" t="s">
        <v>13</v>
      </c>
      <c r="F1853" s="30">
        <v>2019</v>
      </c>
      <c r="G1853" s="30">
        <v>7</v>
      </c>
      <c r="H1853" s="30">
        <v>2807</v>
      </c>
      <c r="I1853" s="31">
        <v>13888</v>
      </c>
      <c r="J1853" s="31">
        <f>SUMIFS(H:H, D:D, ExternalData!$D1853, E:E, ExternalData!$E1853, F:F, ExternalData!$F1853, G:G, "&lt;="&amp;ExternalData!$G1853)</f>
        <v>20531</v>
      </c>
      <c r="K1853" s="32">
        <f>SUMIFS(I:I, D:D, ExternalData!$D1853, E:E, ExternalData!$E1853, F:F, ExternalData!$F1853, G:G, "&lt;="&amp;ExternalData!$G1853)</f>
        <v>101591</v>
      </c>
      <c r="L1853" s="31">
        <f>ExternalData!$J1853 + SUMIFS(H:H, D:D, ExternalData!$D1853, E:E, ExternalData!$E1853, F:F, ExternalData!$F1853-1, G:G, "&gt;"&amp;ExternalData!$G1853)</f>
        <v>36421</v>
      </c>
      <c r="M1853" s="33">
        <f>ExternalData!$K1853 + SUMIFS(I:I, D:D, ExternalData!$D1853, E:E, ExternalData!$E1853, F:F, ExternalData!$F1853-1, G:G, "&gt;"&amp;ExternalData!$G1853)</f>
        <v>180222</v>
      </c>
    </row>
    <row r="1854" spans="1:13" x14ac:dyDescent="0.25">
      <c r="A1854" s="24" t="s">
        <v>9</v>
      </c>
      <c r="B1854" s="25" t="s">
        <v>24</v>
      </c>
      <c r="C1854" s="25" t="s">
        <v>33</v>
      </c>
      <c r="D1854" s="25" t="s">
        <v>34</v>
      </c>
      <c r="E1854" s="25" t="s">
        <v>13</v>
      </c>
      <c r="F1854" s="25">
        <v>2019</v>
      </c>
      <c r="G1854" s="25">
        <v>8</v>
      </c>
      <c r="H1854" s="25">
        <v>2723</v>
      </c>
      <c r="I1854" s="26">
        <v>13482</v>
      </c>
      <c r="J1854" s="26">
        <f>SUMIFS(H:H, D:D, ExternalData!$D1854, E:E, ExternalData!$E1854, F:F, ExternalData!$F1854, G:G, "&lt;="&amp;ExternalData!$G1854)</f>
        <v>23254</v>
      </c>
      <c r="K1854" s="27">
        <f>SUMIFS(I:I, D:D, ExternalData!$D1854, E:E, ExternalData!$E1854, F:F, ExternalData!$F1854, G:G, "&lt;="&amp;ExternalData!$G1854)</f>
        <v>115073</v>
      </c>
      <c r="L1854" s="26">
        <f>ExternalData!$J1854 + SUMIFS(H:H, D:D, ExternalData!$D1854, E:E, ExternalData!$E1854, F:F, ExternalData!$F1854-1, G:G, "&gt;"&amp;ExternalData!$G1854)</f>
        <v>36036</v>
      </c>
      <c r="M1854" s="28">
        <f>ExternalData!$K1854 + SUMIFS(I:I, D:D, ExternalData!$D1854, E:E, ExternalData!$E1854, F:F, ExternalData!$F1854-1, G:G, "&gt;"&amp;ExternalData!$G1854)</f>
        <v>178325</v>
      </c>
    </row>
    <row r="1855" spans="1:13" x14ac:dyDescent="0.25">
      <c r="A1855" s="29" t="s">
        <v>9</v>
      </c>
      <c r="B1855" s="30" t="s">
        <v>24</v>
      </c>
      <c r="C1855" s="30" t="s">
        <v>33</v>
      </c>
      <c r="D1855" s="30" t="s">
        <v>34</v>
      </c>
      <c r="E1855" s="30" t="s">
        <v>13</v>
      </c>
      <c r="F1855" s="30">
        <v>2019</v>
      </c>
      <c r="G1855" s="30">
        <v>9</v>
      </c>
      <c r="H1855" s="30">
        <v>2856</v>
      </c>
      <c r="I1855" s="31">
        <v>14161</v>
      </c>
      <c r="J1855" s="31">
        <f>SUMIFS(H:H, D:D, ExternalData!$D1855, E:E, ExternalData!$E1855, F:F, ExternalData!$F1855, G:G, "&lt;="&amp;ExternalData!$G1855)</f>
        <v>26110</v>
      </c>
      <c r="K1855" s="32">
        <f>SUMIFS(I:I, D:D, ExternalData!$D1855, E:E, ExternalData!$E1855, F:F, ExternalData!$F1855, G:G, "&lt;="&amp;ExternalData!$G1855)</f>
        <v>129234</v>
      </c>
      <c r="L1855" s="31">
        <f>ExternalData!$J1855 + SUMIFS(H:H, D:D, ExternalData!$D1855, E:E, ExternalData!$E1855, F:F, ExternalData!$F1855-1, G:G, "&gt;"&amp;ExternalData!$G1855)</f>
        <v>36071</v>
      </c>
      <c r="M1855" s="33">
        <f>ExternalData!$K1855 + SUMIFS(I:I, D:D, ExternalData!$D1855, E:E, ExternalData!$E1855, F:F, ExternalData!$F1855-1, G:G, "&gt;"&amp;ExternalData!$G1855)</f>
        <v>178514</v>
      </c>
    </row>
    <row r="1856" spans="1:13" x14ac:dyDescent="0.25">
      <c r="A1856" s="24" t="s">
        <v>9</v>
      </c>
      <c r="B1856" s="25" t="s">
        <v>24</v>
      </c>
      <c r="C1856" s="25" t="s">
        <v>33</v>
      </c>
      <c r="D1856" s="25" t="s">
        <v>34</v>
      </c>
      <c r="E1856" s="25" t="s">
        <v>13</v>
      </c>
      <c r="F1856" s="25">
        <v>2019</v>
      </c>
      <c r="G1856" s="25">
        <v>10</v>
      </c>
      <c r="H1856" s="25">
        <v>2289</v>
      </c>
      <c r="I1856" s="26">
        <v>11305</v>
      </c>
      <c r="J1856" s="26">
        <f>SUMIFS(H:H, D:D, ExternalData!$D1856, E:E, ExternalData!$E1856, F:F, ExternalData!$F1856, G:G, "&lt;="&amp;ExternalData!$G1856)</f>
        <v>28399</v>
      </c>
      <c r="K1856" s="27">
        <f>SUMIFS(I:I, D:D, ExternalData!$D1856, E:E, ExternalData!$E1856, F:F, ExternalData!$F1856, G:G, "&lt;="&amp;ExternalData!$G1856)</f>
        <v>140539</v>
      </c>
      <c r="L1856" s="26">
        <f>ExternalData!$J1856 + SUMIFS(H:H, D:D, ExternalData!$D1856, E:E, ExternalData!$E1856, F:F, ExternalData!$F1856-1, G:G, "&gt;"&amp;ExternalData!$G1856)</f>
        <v>34664</v>
      </c>
      <c r="M1856" s="28">
        <f>ExternalData!$K1856 + SUMIFS(I:I, D:D, ExternalData!$D1856, E:E, ExternalData!$E1856, F:F, ExternalData!$F1856-1, G:G, "&gt;"&amp;ExternalData!$G1856)</f>
        <v>171542</v>
      </c>
    </row>
    <row r="1857" spans="1:13" x14ac:dyDescent="0.25">
      <c r="A1857" s="29" t="s">
        <v>9</v>
      </c>
      <c r="B1857" s="30" t="s">
        <v>24</v>
      </c>
      <c r="C1857" s="30" t="s">
        <v>33</v>
      </c>
      <c r="D1857" s="30" t="s">
        <v>34</v>
      </c>
      <c r="E1857" s="30" t="s">
        <v>13</v>
      </c>
      <c r="F1857" s="30">
        <v>2019</v>
      </c>
      <c r="G1857" s="30">
        <v>11</v>
      </c>
      <c r="H1857" s="30">
        <v>1498</v>
      </c>
      <c r="I1857" s="31">
        <v>7413</v>
      </c>
      <c r="J1857" s="31">
        <f>SUMIFS(H:H, D:D, ExternalData!$D1857, E:E, ExternalData!$E1857, F:F, ExternalData!$F1857, G:G, "&lt;="&amp;ExternalData!$G1857)</f>
        <v>29897</v>
      </c>
      <c r="K1857" s="32">
        <f>SUMIFS(I:I, D:D, ExternalData!$D1857, E:E, ExternalData!$E1857, F:F, ExternalData!$F1857, G:G, "&lt;="&amp;ExternalData!$G1857)</f>
        <v>147952</v>
      </c>
      <c r="L1857" s="31">
        <f>ExternalData!$J1857 + SUMIFS(H:H, D:D, ExternalData!$D1857, E:E, ExternalData!$E1857, F:F, ExternalData!$F1857-1, G:G, "&gt;"&amp;ExternalData!$G1857)</f>
        <v>32767</v>
      </c>
      <c r="M1857" s="33">
        <f>ExternalData!$K1857 + SUMIFS(I:I, D:D, ExternalData!$D1857, E:E, ExternalData!$E1857, F:F, ExternalData!$F1857-1, G:G, "&gt;"&amp;ExternalData!$G1857)</f>
        <v>162169</v>
      </c>
    </row>
    <row r="1858" spans="1:13" x14ac:dyDescent="0.25">
      <c r="A1858" s="24" t="s">
        <v>9</v>
      </c>
      <c r="B1858" s="25" t="s">
        <v>24</v>
      </c>
      <c r="C1858" s="25" t="s">
        <v>33</v>
      </c>
      <c r="D1858" s="25" t="s">
        <v>34</v>
      </c>
      <c r="E1858" s="25" t="s">
        <v>13</v>
      </c>
      <c r="F1858" s="25">
        <v>2019</v>
      </c>
      <c r="G1858" s="25">
        <v>12</v>
      </c>
      <c r="H1858" s="25">
        <v>1862</v>
      </c>
      <c r="I1858" s="26">
        <v>9205</v>
      </c>
      <c r="J1858" s="26">
        <f>SUMIFS(H:H, D:D, ExternalData!$D1858, E:E, ExternalData!$E1858, F:F, ExternalData!$F1858, G:G, "&lt;="&amp;ExternalData!$G1858)</f>
        <v>31759</v>
      </c>
      <c r="K1858" s="27">
        <f>SUMIFS(I:I, D:D, ExternalData!$D1858, E:E, ExternalData!$E1858, F:F, ExternalData!$F1858, G:G, "&lt;="&amp;ExternalData!$G1858)</f>
        <v>157157</v>
      </c>
      <c r="L1858" s="26">
        <f>ExternalData!$J1858 + SUMIFS(H:H, D:D, ExternalData!$D1858, E:E, ExternalData!$E1858, F:F, ExternalData!$F1858-1, G:G, "&gt;"&amp;ExternalData!$G1858)</f>
        <v>31759</v>
      </c>
      <c r="M1858" s="28">
        <f>ExternalData!$K1858 + SUMIFS(I:I, D:D, ExternalData!$D1858, E:E, ExternalData!$E1858, F:F, ExternalData!$F1858-1, G:G, "&gt;"&amp;ExternalData!$G1858)</f>
        <v>157157</v>
      </c>
    </row>
    <row r="1859" spans="1:13" x14ac:dyDescent="0.25">
      <c r="A1859" s="29" t="s">
        <v>9</v>
      </c>
      <c r="B1859" s="30" t="s">
        <v>24</v>
      </c>
      <c r="C1859" s="30" t="s">
        <v>33</v>
      </c>
      <c r="D1859" s="30" t="s">
        <v>34</v>
      </c>
      <c r="E1859" s="30" t="s">
        <v>13</v>
      </c>
      <c r="F1859" s="30">
        <v>2020</v>
      </c>
      <c r="G1859" s="30">
        <v>1</v>
      </c>
      <c r="H1859" s="30">
        <v>1470</v>
      </c>
      <c r="I1859" s="31">
        <v>7301</v>
      </c>
      <c r="J1859" s="31">
        <f>SUMIFS(H:H, D:D, ExternalData!$D1859, E:E, ExternalData!$E1859, F:F, ExternalData!$F1859, G:G, "&lt;="&amp;ExternalData!$G1859)</f>
        <v>1470</v>
      </c>
      <c r="K1859" s="32">
        <f>SUMIFS(I:I, D:D, ExternalData!$D1859, E:E, ExternalData!$E1859, F:F, ExternalData!$F1859, G:G, "&lt;="&amp;ExternalData!$G1859)</f>
        <v>7301</v>
      </c>
      <c r="L1859" s="31">
        <f>ExternalData!$J1859 + SUMIFS(H:H, D:D, ExternalData!$D1859, E:E, ExternalData!$E1859, F:F, ExternalData!$F1859-1, G:G, "&gt;"&amp;ExternalData!$G1859)</f>
        <v>30597</v>
      </c>
      <c r="M1859" s="33">
        <f>ExternalData!$K1859 + SUMIFS(I:I, D:D, ExternalData!$D1859, E:E, ExternalData!$E1859, F:F, ExternalData!$F1859-1, G:G, "&gt;"&amp;ExternalData!$G1859)</f>
        <v>151431</v>
      </c>
    </row>
    <row r="1860" spans="1:13" x14ac:dyDescent="0.25">
      <c r="A1860" s="24" t="s">
        <v>9</v>
      </c>
      <c r="B1860" s="25" t="s">
        <v>24</v>
      </c>
      <c r="C1860" s="25" t="s">
        <v>33</v>
      </c>
      <c r="D1860" s="25" t="s">
        <v>34</v>
      </c>
      <c r="E1860" s="25" t="s">
        <v>13</v>
      </c>
      <c r="F1860" s="25">
        <v>2020</v>
      </c>
      <c r="G1860" s="25">
        <v>2</v>
      </c>
      <c r="H1860" s="25">
        <v>1666</v>
      </c>
      <c r="I1860" s="26">
        <v>8253</v>
      </c>
      <c r="J1860" s="26">
        <f>SUMIFS(H:H, D:D, ExternalData!$D1860, E:E, ExternalData!$E1860, F:F, ExternalData!$F1860, G:G, "&lt;="&amp;ExternalData!$G1860)</f>
        <v>3136</v>
      </c>
      <c r="K1860" s="27">
        <f>SUMIFS(I:I, D:D, ExternalData!$D1860, E:E, ExternalData!$E1860, F:F, ExternalData!$F1860, G:G, "&lt;="&amp;ExternalData!$G1860)</f>
        <v>15554</v>
      </c>
      <c r="L1860" s="26">
        <f>ExternalData!$J1860 + SUMIFS(H:H, D:D, ExternalData!$D1860, E:E, ExternalData!$E1860, F:F, ExternalData!$F1860-1, G:G, "&gt;"&amp;ExternalData!$G1860)</f>
        <v>29337</v>
      </c>
      <c r="M1860" s="28">
        <f>ExternalData!$K1860 + SUMIFS(I:I, D:D, ExternalData!$D1860, E:E, ExternalData!$E1860, F:F, ExternalData!$F1860-1, G:G, "&gt;"&amp;ExternalData!$G1860)</f>
        <v>145229</v>
      </c>
    </row>
    <row r="1861" spans="1:13" x14ac:dyDescent="0.25">
      <c r="A1861" s="29" t="s">
        <v>9</v>
      </c>
      <c r="B1861" s="30" t="s">
        <v>24</v>
      </c>
      <c r="C1861" s="30" t="s">
        <v>33</v>
      </c>
      <c r="D1861" s="30" t="s">
        <v>34</v>
      </c>
      <c r="E1861" s="30" t="s">
        <v>13</v>
      </c>
      <c r="F1861" s="30">
        <v>2020</v>
      </c>
      <c r="G1861" s="30">
        <v>3</v>
      </c>
      <c r="H1861" s="30">
        <v>2002</v>
      </c>
      <c r="I1861" s="31">
        <v>9891</v>
      </c>
      <c r="J1861" s="31">
        <f>SUMIFS(H:H, D:D, ExternalData!$D1861, E:E, ExternalData!$E1861, F:F, ExternalData!$F1861, G:G, "&lt;="&amp;ExternalData!$G1861)</f>
        <v>5138</v>
      </c>
      <c r="K1861" s="32">
        <f>SUMIFS(I:I, D:D, ExternalData!$D1861, E:E, ExternalData!$E1861, F:F, ExternalData!$F1861, G:G, "&lt;="&amp;ExternalData!$G1861)</f>
        <v>25445</v>
      </c>
      <c r="L1861" s="31">
        <f>ExternalData!$J1861 + SUMIFS(H:H, D:D, ExternalData!$D1861, E:E, ExternalData!$E1861, F:F, ExternalData!$F1861-1, G:G, "&gt;"&amp;ExternalData!$G1861)</f>
        <v>27685</v>
      </c>
      <c r="M1861" s="33">
        <f>ExternalData!$K1861 + SUMIFS(I:I, D:D, ExternalData!$D1861, E:E, ExternalData!$E1861, F:F, ExternalData!$F1861-1, G:G, "&gt;"&amp;ExternalData!$G1861)</f>
        <v>137025</v>
      </c>
    </row>
    <row r="1862" spans="1:13" x14ac:dyDescent="0.25">
      <c r="A1862" s="24" t="s">
        <v>9</v>
      </c>
      <c r="B1862" s="25" t="s">
        <v>24</v>
      </c>
      <c r="C1862" s="25" t="s">
        <v>33</v>
      </c>
      <c r="D1862" s="25" t="s">
        <v>34</v>
      </c>
      <c r="E1862" s="25" t="s">
        <v>13</v>
      </c>
      <c r="F1862" s="25">
        <v>2020</v>
      </c>
      <c r="G1862" s="25">
        <v>4</v>
      </c>
      <c r="H1862" s="25">
        <v>1232</v>
      </c>
      <c r="I1862" s="26">
        <v>6104</v>
      </c>
      <c r="J1862" s="26">
        <f>SUMIFS(H:H, D:D, ExternalData!$D1862, E:E, ExternalData!$E1862, F:F, ExternalData!$F1862, G:G, "&lt;="&amp;ExternalData!$G1862)</f>
        <v>6370</v>
      </c>
      <c r="K1862" s="27">
        <f>SUMIFS(I:I, D:D, ExternalData!$D1862, E:E, ExternalData!$E1862, F:F, ExternalData!$F1862, G:G, "&lt;="&amp;ExternalData!$G1862)</f>
        <v>31549</v>
      </c>
      <c r="L1862" s="26">
        <f>ExternalData!$J1862 + SUMIFS(H:H, D:D, ExternalData!$D1862, E:E, ExternalData!$E1862, F:F, ExternalData!$F1862-1, G:G, "&gt;"&amp;ExternalData!$G1862)</f>
        <v>26005</v>
      </c>
      <c r="M1862" s="28">
        <f>ExternalData!$K1862 + SUMIFS(I:I, D:D, ExternalData!$D1862, E:E, ExternalData!$E1862, F:F, ExternalData!$F1862-1, G:G, "&gt;"&amp;ExternalData!$G1862)</f>
        <v>128723</v>
      </c>
    </row>
    <row r="1863" spans="1:13" x14ac:dyDescent="0.25">
      <c r="A1863" s="29" t="s">
        <v>9</v>
      </c>
      <c r="B1863" s="30" t="s">
        <v>24</v>
      </c>
      <c r="C1863" s="30" t="s">
        <v>33</v>
      </c>
      <c r="D1863" s="30" t="s">
        <v>34</v>
      </c>
      <c r="E1863" s="30" t="s">
        <v>13</v>
      </c>
      <c r="F1863" s="30">
        <v>2020</v>
      </c>
      <c r="G1863" s="30">
        <v>5</v>
      </c>
      <c r="H1863" s="30">
        <v>1232</v>
      </c>
      <c r="I1863" s="31">
        <v>6076</v>
      </c>
      <c r="J1863" s="31">
        <f>SUMIFS(H:H, D:D, ExternalData!$D1863, E:E, ExternalData!$E1863, F:F, ExternalData!$F1863, G:G, "&lt;="&amp;ExternalData!$G1863)</f>
        <v>7602</v>
      </c>
      <c r="K1863" s="32">
        <f>SUMIFS(I:I, D:D, ExternalData!$D1863, E:E, ExternalData!$E1863, F:F, ExternalData!$F1863, G:G, "&lt;="&amp;ExternalData!$G1863)</f>
        <v>37625</v>
      </c>
      <c r="L1863" s="31">
        <f>ExternalData!$J1863 + SUMIFS(H:H, D:D, ExternalData!$D1863, E:E, ExternalData!$E1863, F:F, ExternalData!$F1863-1, G:G, "&gt;"&amp;ExternalData!$G1863)</f>
        <v>23863</v>
      </c>
      <c r="M1863" s="33">
        <f>ExternalData!$K1863 + SUMIFS(I:I, D:D, ExternalData!$D1863, E:E, ExternalData!$E1863, F:F, ExternalData!$F1863-1, G:G, "&gt;"&amp;ExternalData!$G1863)</f>
        <v>118104</v>
      </c>
    </row>
    <row r="1864" spans="1:13" x14ac:dyDescent="0.25">
      <c r="A1864" s="24" t="s">
        <v>9</v>
      </c>
      <c r="B1864" s="25" t="s">
        <v>24</v>
      </c>
      <c r="C1864" s="25" t="s">
        <v>33</v>
      </c>
      <c r="D1864" s="25" t="s">
        <v>34</v>
      </c>
      <c r="E1864" s="25" t="s">
        <v>13</v>
      </c>
      <c r="F1864" s="25">
        <v>2020</v>
      </c>
      <c r="G1864" s="25">
        <v>6</v>
      </c>
      <c r="H1864" s="25">
        <v>854</v>
      </c>
      <c r="I1864" s="26">
        <v>4256</v>
      </c>
      <c r="J1864" s="26">
        <f>SUMIFS(H:H, D:D, ExternalData!$D1864, E:E, ExternalData!$E1864, F:F, ExternalData!$F1864, G:G, "&lt;="&amp;ExternalData!$G1864)</f>
        <v>8456</v>
      </c>
      <c r="K1864" s="27">
        <f>SUMIFS(I:I, D:D, ExternalData!$D1864, E:E, ExternalData!$E1864, F:F, ExternalData!$F1864, G:G, "&lt;="&amp;ExternalData!$G1864)</f>
        <v>41881</v>
      </c>
      <c r="L1864" s="26">
        <f>ExternalData!$J1864 + SUMIFS(H:H, D:D, ExternalData!$D1864, E:E, ExternalData!$E1864, F:F, ExternalData!$F1864-1, G:G, "&gt;"&amp;ExternalData!$G1864)</f>
        <v>22491</v>
      </c>
      <c r="M1864" s="28">
        <f>ExternalData!$K1864 + SUMIFS(I:I, D:D, ExternalData!$D1864, E:E, ExternalData!$E1864, F:F, ExternalData!$F1864-1, G:G, "&gt;"&amp;ExternalData!$G1864)</f>
        <v>111335</v>
      </c>
    </row>
    <row r="1865" spans="1:13" x14ac:dyDescent="0.25">
      <c r="A1865" s="29" t="s">
        <v>9</v>
      </c>
      <c r="B1865" s="30" t="s">
        <v>24</v>
      </c>
      <c r="C1865" s="30" t="s">
        <v>33</v>
      </c>
      <c r="D1865" s="30" t="s">
        <v>34</v>
      </c>
      <c r="E1865" s="30" t="s">
        <v>13</v>
      </c>
      <c r="F1865" s="30">
        <v>2020</v>
      </c>
      <c r="G1865" s="30">
        <v>7</v>
      </c>
      <c r="H1865" s="30">
        <v>917</v>
      </c>
      <c r="I1865" s="31">
        <v>4550</v>
      </c>
      <c r="J1865" s="31">
        <f>SUMIFS(H:H, D:D, ExternalData!$D1865, E:E, ExternalData!$E1865, F:F, ExternalData!$F1865, G:G, "&lt;="&amp;ExternalData!$G1865)</f>
        <v>9373</v>
      </c>
      <c r="K1865" s="32">
        <f>SUMIFS(I:I, D:D, ExternalData!$D1865, E:E, ExternalData!$E1865, F:F, ExternalData!$F1865, G:G, "&lt;="&amp;ExternalData!$G1865)</f>
        <v>46431</v>
      </c>
      <c r="L1865" s="31">
        <f>ExternalData!$J1865 + SUMIFS(H:H, D:D, ExternalData!$D1865, E:E, ExternalData!$E1865, F:F, ExternalData!$F1865-1, G:G, "&gt;"&amp;ExternalData!$G1865)</f>
        <v>20601</v>
      </c>
      <c r="M1865" s="33">
        <f>ExternalData!$K1865 + SUMIFS(I:I, D:D, ExternalData!$D1865, E:E, ExternalData!$E1865, F:F, ExternalData!$F1865-1, G:G, "&gt;"&amp;ExternalData!$G1865)</f>
        <v>101997</v>
      </c>
    </row>
    <row r="1866" spans="1:13" x14ac:dyDescent="0.25">
      <c r="A1866" s="24" t="s">
        <v>9</v>
      </c>
      <c r="B1866" s="25" t="s">
        <v>24</v>
      </c>
      <c r="C1866" s="25" t="s">
        <v>33</v>
      </c>
      <c r="D1866" s="25" t="s">
        <v>34</v>
      </c>
      <c r="E1866" s="25" t="s">
        <v>13</v>
      </c>
      <c r="F1866" s="25">
        <v>2020</v>
      </c>
      <c r="G1866" s="25">
        <v>8</v>
      </c>
      <c r="H1866" s="25">
        <v>231</v>
      </c>
      <c r="I1866" s="26">
        <v>1169</v>
      </c>
      <c r="J1866" s="26">
        <f>SUMIFS(H:H, D:D, ExternalData!$D1866, E:E, ExternalData!$E1866, F:F, ExternalData!$F1866, G:G, "&lt;="&amp;ExternalData!$G1866)</f>
        <v>9604</v>
      </c>
      <c r="K1866" s="27">
        <f>SUMIFS(I:I, D:D, ExternalData!$D1866, E:E, ExternalData!$E1866, F:F, ExternalData!$F1866, G:G, "&lt;="&amp;ExternalData!$G1866)</f>
        <v>47600</v>
      </c>
      <c r="L1866" s="26">
        <f>ExternalData!$J1866 + SUMIFS(H:H, D:D, ExternalData!$D1866, E:E, ExternalData!$E1866, F:F, ExternalData!$F1866-1, G:G, "&gt;"&amp;ExternalData!$G1866)</f>
        <v>18109</v>
      </c>
      <c r="M1866" s="28">
        <f>ExternalData!$K1866 + SUMIFS(I:I, D:D, ExternalData!$D1866, E:E, ExternalData!$E1866, F:F, ExternalData!$F1866-1, G:G, "&gt;"&amp;ExternalData!$G1866)</f>
        <v>89684</v>
      </c>
    </row>
    <row r="1867" spans="1:13" x14ac:dyDescent="0.25">
      <c r="A1867" s="29" t="s">
        <v>9</v>
      </c>
      <c r="B1867" s="30" t="s">
        <v>24</v>
      </c>
      <c r="C1867" s="30" t="s">
        <v>33</v>
      </c>
      <c r="D1867" s="30" t="s">
        <v>34</v>
      </c>
      <c r="E1867" s="30" t="s">
        <v>13</v>
      </c>
      <c r="F1867" s="30">
        <v>2020</v>
      </c>
      <c r="G1867" s="30">
        <v>9</v>
      </c>
      <c r="H1867" s="30">
        <v>364</v>
      </c>
      <c r="I1867" s="31">
        <v>1827</v>
      </c>
      <c r="J1867" s="31">
        <f>SUMIFS(H:H, D:D, ExternalData!$D1867, E:E, ExternalData!$E1867, F:F, ExternalData!$F1867, G:G, "&lt;="&amp;ExternalData!$G1867)</f>
        <v>9968</v>
      </c>
      <c r="K1867" s="32">
        <f>SUMIFS(I:I, D:D, ExternalData!$D1867, E:E, ExternalData!$E1867, F:F, ExternalData!$F1867, G:G, "&lt;="&amp;ExternalData!$G1867)</f>
        <v>49427</v>
      </c>
      <c r="L1867" s="31">
        <f>ExternalData!$J1867 + SUMIFS(H:H, D:D, ExternalData!$D1867, E:E, ExternalData!$E1867, F:F, ExternalData!$F1867-1, G:G, "&gt;"&amp;ExternalData!$G1867)</f>
        <v>15617</v>
      </c>
      <c r="M1867" s="33">
        <f>ExternalData!$K1867 + SUMIFS(I:I, D:D, ExternalData!$D1867, E:E, ExternalData!$E1867, F:F, ExternalData!$F1867-1, G:G, "&gt;"&amp;ExternalData!$G1867)</f>
        <v>77350</v>
      </c>
    </row>
    <row r="1868" spans="1:13" x14ac:dyDescent="0.25">
      <c r="A1868" s="24" t="s">
        <v>9</v>
      </c>
      <c r="B1868" s="25" t="s">
        <v>24</v>
      </c>
      <c r="C1868" s="25" t="s">
        <v>33</v>
      </c>
      <c r="D1868" s="25" t="s">
        <v>34</v>
      </c>
      <c r="E1868" s="25" t="s">
        <v>13</v>
      </c>
      <c r="F1868" s="25">
        <v>2020</v>
      </c>
      <c r="G1868" s="25">
        <v>10</v>
      </c>
      <c r="H1868" s="25">
        <v>434</v>
      </c>
      <c r="I1868" s="26">
        <v>2142</v>
      </c>
      <c r="J1868" s="26">
        <f>SUMIFS(H:H, D:D, ExternalData!$D1868, E:E, ExternalData!$E1868, F:F, ExternalData!$F1868, G:G, "&lt;="&amp;ExternalData!$G1868)</f>
        <v>10402</v>
      </c>
      <c r="K1868" s="27">
        <f>SUMIFS(I:I, D:D, ExternalData!$D1868, E:E, ExternalData!$E1868, F:F, ExternalData!$F1868, G:G, "&lt;="&amp;ExternalData!$G1868)</f>
        <v>51569</v>
      </c>
      <c r="L1868" s="26">
        <f>ExternalData!$J1868 + SUMIFS(H:H, D:D, ExternalData!$D1868, E:E, ExternalData!$E1868, F:F, ExternalData!$F1868-1, G:G, "&gt;"&amp;ExternalData!$G1868)</f>
        <v>13762</v>
      </c>
      <c r="M1868" s="28">
        <f>ExternalData!$K1868 + SUMIFS(I:I, D:D, ExternalData!$D1868, E:E, ExternalData!$E1868, F:F, ExternalData!$F1868-1, G:G, "&gt;"&amp;ExternalData!$G1868)</f>
        <v>68187</v>
      </c>
    </row>
    <row r="1869" spans="1:13" x14ac:dyDescent="0.25">
      <c r="A1869" s="29" t="s">
        <v>9</v>
      </c>
      <c r="B1869" s="30" t="s">
        <v>24</v>
      </c>
      <c r="C1869" s="30" t="s">
        <v>33</v>
      </c>
      <c r="D1869" s="30" t="s">
        <v>34</v>
      </c>
      <c r="E1869" s="30" t="s">
        <v>13</v>
      </c>
      <c r="F1869" s="30">
        <v>2020</v>
      </c>
      <c r="G1869" s="30">
        <v>11</v>
      </c>
      <c r="H1869" s="30">
        <v>266</v>
      </c>
      <c r="I1869" s="31">
        <v>1302</v>
      </c>
      <c r="J1869" s="31">
        <f>SUMIFS(H:H, D:D, ExternalData!$D1869, E:E, ExternalData!$E1869, F:F, ExternalData!$F1869, G:G, "&lt;="&amp;ExternalData!$G1869)</f>
        <v>10668</v>
      </c>
      <c r="K1869" s="32">
        <f>SUMIFS(I:I, D:D, ExternalData!$D1869, E:E, ExternalData!$E1869, F:F, ExternalData!$F1869, G:G, "&lt;="&amp;ExternalData!$G1869)</f>
        <v>52871</v>
      </c>
      <c r="L1869" s="31">
        <f>ExternalData!$J1869 + SUMIFS(H:H, D:D, ExternalData!$D1869, E:E, ExternalData!$E1869, F:F, ExternalData!$F1869-1, G:G, "&gt;"&amp;ExternalData!$G1869)</f>
        <v>12530</v>
      </c>
      <c r="M1869" s="33">
        <f>ExternalData!$K1869 + SUMIFS(I:I, D:D, ExternalData!$D1869, E:E, ExternalData!$E1869, F:F, ExternalData!$F1869-1, G:G, "&gt;"&amp;ExternalData!$G1869)</f>
        <v>62076</v>
      </c>
    </row>
    <row r="1870" spans="1:13" x14ac:dyDescent="0.25">
      <c r="A1870" s="24" t="s">
        <v>9</v>
      </c>
      <c r="B1870" s="25" t="s">
        <v>24</v>
      </c>
      <c r="C1870" s="25" t="s">
        <v>33</v>
      </c>
      <c r="D1870" s="25" t="s">
        <v>34</v>
      </c>
      <c r="E1870" s="25" t="s">
        <v>13</v>
      </c>
      <c r="F1870" s="25">
        <v>2020</v>
      </c>
      <c r="G1870" s="25">
        <v>12</v>
      </c>
      <c r="H1870" s="25">
        <v>273</v>
      </c>
      <c r="I1870" s="26">
        <v>1351</v>
      </c>
      <c r="J1870" s="26">
        <f>SUMIFS(H:H, D:D, ExternalData!$D1870, E:E, ExternalData!$E1870, F:F, ExternalData!$F1870, G:G, "&lt;="&amp;ExternalData!$G1870)</f>
        <v>10941</v>
      </c>
      <c r="K1870" s="27">
        <f>SUMIFS(I:I, D:D, ExternalData!$D1870, E:E, ExternalData!$E1870, F:F, ExternalData!$F1870, G:G, "&lt;="&amp;ExternalData!$G1870)</f>
        <v>54222</v>
      </c>
      <c r="L1870" s="26">
        <f>ExternalData!$J1870 + SUMIFS(H:H, D:D, ExternalData!$D1870, E:E, ExternalData!$E1870, F:F, ExternalData!$F1870-1, G:G, "&gt;"&amp;ExternalData!$G1870)</f>
        <v>10941</v>
      </c>
      <c r="M1870" s="28">
        <f>ExternalData!$K1870 + SUMIFS(I:I, D:D, ExternalData!$D1870, E:E, ExternalData!$E1870, F:F, ExternalData!$F1870-1, G:G, "&gt;"&amp;ExternalData!$G1870)</f>
        <v>54222</v>
      </c>
    </row>
    <row r="1871" spans="1:13" x14ac:dyDescent="0.25">
      <c r="A1871" s="29" t="s">
        <v>9</v>
      </c>
      <c r="B1871" s="30" t="s">
        <v>24</v>
      </c>
      <c r="C1871" s="30" t="s">
        <v>33</v>
      </c>
      <c r="D1871" s="30" t="s">
        <v>34</v>
      </c>
      <c r="E1871" s="30" t="s">
        <v>13</v>
      </c>
      <c r="F1871" s="30">
        <v>2021</v>
      </c>
      <c r="G1871" s="30">
        <v>1</v>
      </c>
      <c r="H1871" s="30">
        <v>273</v>
      </c>
      <c r="I1871" s="31">
        <v>1351</v>
      </c>
      <c r="J1871" s="31">
        <f>SUMIFS(H:H, D:D, ExternalData!$D1871, E:E, ExternalData!$E1871, F:F, ExternalData!$F1871, G:G, "&lt;="&amp;ExternalData!$G1871)</f>
        <v>273</v>
      </c>
      <c r="K1871" s="32">
        <f>SUMIFS(I:I, D:D, ExternalData!$D1871, E:E, ExternalData!$E1871, F:F, ExternalData!$F1871, G:G, "&lt;="&amp;ExternalData!$G1871)</f>
        <v>1351</v>
      </c>
      <c r="L1871" s="31">
        <f>ExternalData!$J1871 + SUMIFS(H:H, D:D, ExternalData!$D1871, E:E, ExternalData!$E1871, F:F, ExternalData!$F1871-1, G:G, "&gt;"&amp;ExternalData!$G1871)</f>
        <v>9744</v>
      </c>
      <c r="M1871" s="33">
        <f>ExternalData!$K1871 + SUMIFS(I:I, D:D, ExternalData!$D1871, E:E, ExternalData!$E1871, F:F, ExternalData!$F1871-1, G:G, "&gt;"&amp;ExternalData!$G1871)</f>
        <v>48272</v>
      </c>
    </row>
    <row r="1872" spans="1:13" x14ac:dyDescent="0.25">
      <c r="A1872" s="24" t="s">
        <v>9</v>
      </c>
      <c r="B1872" s="25" t="s">
        <v>24</v>
      </c>
      <c r="C1872" s="25" t="s">
        <v>33</v>
      </c>
      <c r="D1872" s="25" t="s">
        <v>34</v>
      </c>
      <c r="E1872" s="25" t="s">
        <v>13</v>
      </c>
      <c r="F1872" s="25">
        <v>2021</v>
      </c>
      <c r="G1872" s="25">
        <v>2</v>
      </c>
      <c r="H1872" s="25">
        <v>168</v>
      </c>
      <c r="I1872" s="26">
        <v>847</v>
      </c>
      <c r="J1872" s="26">
        <f>SUMIFS(H:H, D:D, ExternalData!$D1872, E:E, ExternalData!$E1872, F:F, ExternalData!$F1872, G:G, "&lt;="&amp;ExternalData!$G1872)</f>
        <v>441</v>
      </c>
      <c r="K1872" s="27">
        <f>SUMIFS(I:I, D:D, ExternalData!$D1872, E:E, ExternalData!$E1872, F:F, ExternalData!$F1872, G:G, "&lt;="&amp;ExternalData!$G1872)</f>
        <v>2198</v>
      </c>
      <c r="L1872" s="26">
        <f>ExternalData!$J1872 + SUMIFS(H:H, D:D, ExternalData!$D1872, E:E, ExternalData!$E1872, F:F, ExternalData!$F1872-1, G:G, "&gt;"&amp;ExternalData!$G1872)</f>
        <v>8246</v>
      </c>
      <c r="M1872" s="28">
        <f>ExternalData!$K1872 + SUMIFS(I:I, D:D, ExternalData!$D1872, E:E, ExternalData!$E1872, F:F, ExternalData!$F1872-1, G:G, "&gt;"&amp;ExternalData!$G1872)</f>
        <v>40866</v>
      </c>
    </row>
    <row r="1873" spans="1:13" x14ac:dyDescent="0.25">
      <c r="A1873" s="29" t="s">
        <v>9</v>
      </c>
      <c r="B1873" s="30" t="s">
        <v>24</v>
      </c>
      <c r="C1873" s="30" t="s">
        <v>33</v>
      </c>
      <c r="D1873" s="30" t="s">
        <v>34</v>
      </c>
      <c r="E1873" s="30" t="s">
        <v>13</v>
      </c>
      <c r="F1873" s="30">
        <v>2021</v>
      </c>
      <c r="G1873" s="30">
        <v>3</v>
      </c>
      <c r="H1873" s="30">
        <v>245</v>
      </c>
      <c r="I1873" s="31">
        <v>1183</v>
      </c>
      <c r="J1873" s="31">
        <f>SUMIFS(H:H, D:D, ExternalData!$D1873, E:E, ExternalData!$E1873, F:F, ExternalData!$F1873, G:G, "&lt;="&amp;ExternalData!$G1873)</f>
        <v>686</v>
      </c>
      <c r="K1873" s="32">
        <f>SUMIFS(I:I, D:D, ExternalData!$D1873, E:E, ExternalData!$E1873, F:F, ExternalData!$F1873, G:G, "&lt;="&amp;ExternalData!$G1873)</f>
        <v>3381</v>
      </c>
      <c r="L1873" s="31">
        <f>ExternalData!$J1873 + SUMIFS(H:H, D:D, ExternalData!$D1873, E:E, ExternalData!$E1873, F:F, ExternalData!$F1873-1, G:G, "&gt;"&amp;ExternalData!$G1873)</f>
        <v>6489</v>
      </c>
      <c r="M1873" s="33">
        <f>ExternalData!$K1873 + SUMIFS(I:I, D:D, ExternalData!$D1873, E:E, ExternalData!$E1873, F:F, ExternalData!$F1873-1, G:G, "&gt;"&amp;ExternalData!$G1873)</f>
        <v>32158</v>
      </c>
    </row>
    <row r="1874" spans="1:13" x14ac:dyDescent="0.25">
      <c r="A1874" s="24" t="s">
        <v>9</v>
      </c>
      <c r="B1874" s="25" t="s">
        <v>24</v>
      </c>
      <c r="C1874" s="25" t="s">
        <v>33</v>
      </c>
      <c r="D1874" s="25" t="s">
        <v>34</v>
      </c>
      <c r="E1874" s="25" t="s">
        <v>13</v>
      </c>
      <c r="F1874" s="25">
        <v>2021</v>
      </c>
      <c r="G1874" s="25">
        <v>4</v>
      </c>
      <c r="H1874" s="25">
        <v>189</v>
      </c>
      <c r="I1874" s="26">
        <v>959</v>
      </c>
      <c r="J1874" s="26">
        <f>SUMIFS(H:H, D:D, ExternalData!$D1874, E:E, ExternalData!$E1874, F:F, ExternalData!$F1874, G:G, "&lt;="&amp;ExternalData!$G1874)</f>
        <v>875</v>
      </c>
      <c r="K1874" s="27">
        <f>SUMIFS(I:I, D:D, ExternalData!$D1874, E:E, ExternalData!$E1874, F:F, ExternalData!$F1874, G:G, "&lt;="&amp;ExternalData!$G1874)</f>
        <v>4340</v>
      </c>
      <c r="L1874" s="26">
        <f>ExternalData!$J1874 + SUMIFS(H:H, D:D, ExternalData!$D1874, E:E, ExternalData!$E1874, F:F, ExternalData!$F1874-1, G:G, "&gt;"&amp;ExternalData!$G1874)</f>
        <v>5446</v>
      </c>
      <c r="M1874" s="28">
        <f>ExternalData!$K1874 + SUMIFS(I:I, D:D, ExternalData!$D1874, E:E, ExternalData!$E1874, F:F, ExternalData!$F1874-1, G:G, "&gt;"&amp;ExternalData!$G1874)</f>
        <v>27013</v>
      </c>
    </row>
    <row r="1875" spans="1:13" x14ac:dyDescent="0.25">
      <c r="A1875" s="29" t="s">
        <v>9</v>
      </c>
      <c r="B1875" s="30" t="s">
        <v>24</v>
      </c>
      <c r="C1875" s="30" t="s">
        <v>33</v>
      </c>
      <c r="D1875" s="30" t="s">
        <v>34</v>
      </c>
      <c r="E1875" s="30" t="s">
        <v>13</v>
      </c>
      <c r="F1875" s="30">
        <v>2021</v>
      </c>
      <c r="G1875" s="30">
        <v>5</v>
      </c>
      <c r="H1875" s="30">
        <v>63</v>
      </c>
      <c r="I1875" s="31">
        <v>336</v>
      </c>
      <c r="J1875" s="31">
        <f>SUMIFS(H:H, D:D, ExternalData!$D1875, E:E, ExternalData!$E1875, F:F, ExternalData!$F1875, G:G, "&lt;="&amp;ExternalData!$G1875)</f>
        <v>938</v>
      </c>
      <c r="K1875" s="32">
        <f>SUMIFS(I:I, D:D, ExternalData!$D1875, E:E, ExternalData!$E1875, F:F, ExternalData!$F1875, G:G, "&lt;="&amp;ExternalData!$G1875)</f>
        <v>4676</v>
      </c>
      <c r="L1875" s="31">
        <f>ExternalData!$J1875 + SUMIFS(H:H, D:D, ExternalData!$D1875, E:E, ExternalData!$E1875, F:F, ExternalData!$F1875-1, G:G, "&gt;"&amp;ExternalData!$G1875)</f>
        <v>4277</v>
      </c>
      <c r="M1875" s="33">
        <f>ExternalData!$K1875 + SUMIFS(I:I, D:D, ExternalData!$D1875, E:E, ExternalData!$E1875, F:F, ExternalData!$F1875-1, G:G, "&gt;"&amp;ExternalData!$G1875)</f>
        <v>21273</v>
      </c>
    </row>
    <row r="1876" spans="1:13" x14ac:dyDescent="0.25">
      <c r="A1876" s="24" t="s">
        <v>9</v>
      </c>
      <c r="B1876" s="25" t="s">
        <v>24</v>
      </c>
      <c r="C1876" s="25" t="s">
        <v>33</v>
      </c>
      <c r="D1876" s="25" t="s">
        <v>34</v>
      </c>
      <c r="E1876" s="25" t="s">
        <v>13</v>
      </c>
      <c r="F1876" s="25">
        <v>2021</v>
      </c>
      <c r="G1876" s="25">
        <v>6</v>
      </c>
      <c r="H1876" s="25">
        <v>119</v>
      </c>
      <c r="I1876" s="26">
        <v>588</v>
      </c>
      <c r="J1876" s="26">
        <f>SUMIFS(H:H, D:D, ExternalData!$D1876, E:E, ExternalData!$E1876, F:F, ExternalData!$F1876, G:G, "&lt;="&amp;ExternalData!$G1876)</f>
        <v>1057</v>
      </c>
      <c r="K1876" s="27">
        <f>SUMIFS(I:I, D:D, ExternalData!$D1876, E:E, ExternalData!$E1876, F:F, ExternalData!$F1876, G:G, "&lt;="&amp;ExternalData!$G1876)</f>
        <v>5264</v>
      </c>
      <c r="L1876" s="26">
        <f>ExternalData!$J1876 + SUMIFS(H:H, D:D, ExternalData!$D1876, E:E, ExternalData!$E1876, F:F, ExternalData!$F1876-1, G:G, "&gt;"&amp;ExternalData!$G1876)</f>
        <v>3542</v>
      </c>
      <c r="M1876" s="28">
        <f>ExternalData!$K1876 + SUMIFS(I:I, D:D, ExternalData!$D1876, E:E, ExternalData!$E1876, F:F, ExternalData!$F1876-1, G:G, "&gt;"&amp;ExternalData!$G1876)</f>
        <v>17605</v>
      </c>
    </row>
    <row r="1877" spans="1:13" x14ac:dyDescent="0.25">
      <c r="A1877" s="29" t="s">
        <v>9</v>
      </c>
      <c r="B1877" s="30" t="s">
        <v>24</v>
      </c>
      <c r="C1877" s="30" t="s">
        <v>33</v>
      </c>
      <c r="D1877" s="30" t="s">
        <v>34</v>
      </c>
      <c r="E1877" s="30" t="s">
        <v>13</v>
      </c>
      <c r="F1877" s="30">
        <v>2021</v>
      </c>
      <c r="G1877" s="30">
        <v>7</v>
      </c>
      <c r="H1877" s="30">
        <v>168</v>
      </c>
      <c r="I1877" s="31">
        <v>826</v>
      </c>
      <c r="J1877" s="31">
        <f>SUMIFS(H:H, D:D, ExternalData!$D1877, E:E, ExternalData!$E1877, F:F, ExternalData!$F1877, G:G, "&lt;="&amp;ExternalData!$G1877)</f>
        <v>1225</v>
      </c>
      <c r="K1877" s="32">
        <f>SUMIFS(I:I, D:D, ExternalData!$D1877, E:E, ExternalData!$E1877, F:F, ExternalData!$F1877, G:G, "&lt;="&amp;ExternalData!$G1877)</f>
        <v>6090</v>
      </c>
      <c r="L1877" s="31">
        <f>ExternalData!$J1877 + SUMIFS(H:H, D:D, ExternalData!$D1877, E:E, ExternalData!$E1877, F:F, ExternalData!$F1877-1, G:G, "&gt;"&amp;ExternalData!$G1877)</f>
        <v>2793</v>
      </c>
      <c r="M1877" s="33">
        <f>ExternalData!$K1877 + SUMIFS(I:I, D:D, ExternalData!$D1877, E:E, ExternalData!$E1877, F:F, ExternalData!$F1877-1, G:G, "&gt;"&amp;ExternalData!$G1877)</f>
        <v>13881</v>
      </c>
    </row>
    <row r="1878" spans="1:13" x14ac:dyDescent="0.25">
      <c r="A1878" s="24" t="s">
        <v>9</v>
      </c>
      <c r="B1878" s="25" t="s">
        <v>24</v>
      </c>
      <c r="C1878" s="25" t="s">
        <v>33</v>
      </c>
      <c r="D1878" s="25" t="s">
        <v>34</v>
      </c>
      <c r="E1878" s="25" t="s">
        <v>13</v>
      </c>
      <c r="F1878" s="25">
        <v>2021</v>
      </c>
      <c r="G1878" s="25">
        <v>8</v>
      </c>
      <c r="H1878" s="25">
        <v>98</v>
      </c>
      <c r="I1878" s="26">
        <v>462</v>
      </c>
      <c r="J1878" s="26">
        <f>SUMIFS(H:H, D:D, ExternalData!$D1878, E:E, ExternalData!$E1878, F:F, ExternalData!$F1878, G:G, "&lt;="&amp;ExternalData!$G1878)</f>
        <v>1323</v>
      </c>
      <c r="K1878" s="27">
        <f>SUMIFS(I:I, D:D, ExternalData!$D1878, E:E, ExternalData!$E1878, F:F, ExternalData!$F1878, G:G, "&lt;="&amp;ExternalData!$G1878)</f>
        <v>6552</v>
      </c>
      <c r="L1878" s="26">
        <f>ExternalData!$J1878 + SUMIFS(H:H, D:D, ExternalData!$D1878, E:E, ExternalData!$E1878, F:F, ExternalData!$F1878-1, G:G, "&gt;"&amp;ExternalData!$G1878)</f>
        <v>2660</v>
      </c>
      <c r="M1878" s="28">
        <f>ExternalData!$K1878 + SUMIFS(I:I, D:D, ExternalData!$D1878, E:E, ExternalData!$E1878, F:F, ExternalData!$F1878-1, G:G, "&gt;"&amp;ExternalData!$G1878)</f>
        <v>13174</v>
      </c>
    </row>
    <row r="1879" spans="1:13" x14ac:dyDescent="0.25">
      <c r="A1879" s="29" t="s">
        <v>9</v>
      </c>
      <c r="B1879" s="30" t="s">
        <v>24</v>
      </c>
      <c r="C1879" s="30" t="s">
        <v>33</v>
      </c>
      <c r="D1879" s="30" t="s">
        <v>34</v>
      </c>
      <c r="E1879" s="30" t="s">
        <v>13</v>
      </c>
      <c r="F1879" s="30">
        <v>2021</v>
      </c>
      <c r="G1879" s="30">
        <v>9</v>
      </c>
      <c r="H1879" s="30">
        <v>126</v>
      </c>
      <c r="I1879" s="31">
        <v>616</v>
      </c>
      <c r="J1879" s="31">
        <f>SUMIFS(H:H, D:D, ExternalData!$D1879, E:E, ExternalData!$E1879, F:F, ExternalData!$F1879, G:G, "&lt;="&amp;ExternalData!$G1879)</f>
        <v>1449</v>
      </c>
      <c r="K1879" s="32">
        <f>SUMIFS(I:I, D:D, ExternalData!$D1879, E:E, ExternalData!$E1879, F:F, ExternalData!$F1879, G:G, "&lt;="&amp;ExternalData!$G1879)</f>
        <v>7168</v>
      </c>
      <c r="L1879" s="31">
        <f>ExternalData!$J1879 + SUMIFS(H:H, D:D, ExternalData!$D1879, E:E, ExternalData!$E1879, F:F, ExternalData!$F1879-1, G:G, "&gt;"&amp;ExternalData!$G1879)</f>
        <v>2422</v>
      </c>
      <c r="M1879" s="33">
        <f>ExternalData!$K1879 + SUMIFS(I:I, D:D, ExternalData!$D1879, E:E, ExternalData!$E1879, F:F, ExternalData!$F1879-1, G:G, "&gt;"&amp;ExternalData!$G1879)</f>
        <v>11963</v>
      </c>
    </row>
    <row r="1880" spans="1:13" x14ac:dyDescent="0.25">
      <c r="A1880" s="24" t="s">
        <v>9</v>
      </c>
      <c r="B1880" s="25" t="s">
        <v>24</v>
      </c>
      <c r="C1880" s="25" t="s">
        <v>33</v>
      </c>
      <c r="D1880" s="25" t="s">
        <v>34</v>
      </c>
      <c r="E1880" s="25" t="s">
        <v>13</v>
      </c>
      <c r="F1880" s="25">
        <v>2021</v>
      </c>
      <c r="G1880" s="25">
        <v>10</v>
      </c>
      <c r="H1880" s="25">
        <v>112</v>
      </c>
      <c r="I1880" s="26">
        <v>532</v>
      </c>
      <c r="J1880" s="26">
        <f>SUMIFS(H:H, D:D, ExternalData!$D1880, E:E, ExternalData!$E1880, F:F, ExternalData!$F1880, G:G, "&lt;="&amp;ExternalData!$G1880)</f>
        <v>1561</v>
      </c>
      <c r="K1880" s="27">
        <f>SUMIFS(I:I, D:D, ExternalData!$D1880, E:E, ExternalData!$E1880, F:F, ExternalData!$F1880, G:G, "&lt;="&amp;ExternalData!$G1880)</f>
        <v>7700</v>
      </c>
      <c r="L1880" s="26">
        <f>ExternalData!$J1880 + SUMIFS(H:H, D:D, ExternalData!$D1880, E:E, ExternalData!$E1880, F:F, ExternalData!$F1880-1, G:G, "&gt;"&amp;ExternalData!$G1880)</f>
        <v>2100</v>
      </c>
      <c r="M1880" s="28">
        <f>ExternalData!$K1880 + SUMIFS(I:I, D:D, ExternalData!$D1880, E:E, ExternalData!$E1880, F:F, ExternalData!$F1880-1, G:G, "&gt;"&amp;ExternalData!$G1880)</f>
        <v>10353</v>
      </c>
    </row>
    <row r="1881" spans="1:13" x14ac:dyDescent="0.25">
      <c r="A1881" s="29" t="s">
        <v>9</v>
      </c>
      <c r="B1881" s="30" t="s">
        <v>24</v>
      </c>
      <c r="C1881" s="30" t="s">
        <v>33</v>
      </c>
      <c r="D1881" s="30" t="s">
        <v>34</v>
      </c>
      <c r="E1881" s="30" t="s">
        <v>13</v>
      </c>
      <c r="F1881" s="30">
        <v>2021</v>
      </c>
      <c r="G1881" s="30">
        <v>11</v>
      </c>
      <c r="H1881" s="30">
        <v>35</v>
      </c>
      <c r="I1881" s="31">
        <v>189</v>
      </c>
      <c r="J1881" s="31">
        <f>SUMIFS(H:H, D:D, ExternalData!$D1881, E:E, ExternalData!$E1881, F:F, ExternalData!$F1881, G:G, "&lt;="&amp;ExternalData!$G1881)</f>
        <v>1596</v>
      </c>
      <c r="K1881" s="32">
        <f>SUMIFS(I:I, D:D, ExternalData!$D1881, E:E, ExternalData!$E1881, F:F, ExternalData!$F1881, G:G, "&lt;="&amp;ExternalData!$G1881)</f>
        <v>7889</v>
      </c>
      <c r="L1881" s="31">
        <f>ExternalData!$J1881 + SUMIFS(H:H, D:D, ExternalData!$D1881, E:E, ExternalData!$E1881, F:F, ExternalData!$F1881-1, G:G, "&gt;"&amp;ExternalData!$G1881)</f>
        <v>1869</v>
      </c>
      <c r="M1881" s="33">
        <f>ExternalData!$K1881 + SUMIFS(I:I, D:D, ExternalData!$D1881, E:E, ExternalData!$E1881, F:F, ExternalData!$F1881-1, G:G, "&gt;"&amp;ExternalData!$G1881)</f>
        <v>9240</v>
      </c>
    </row>
    <row r="1882" spans="1:13" x14ac:dyDescent="0.25">
      <c r="A1882" s="24" t="s">
        <v>9</v>
      </c>
      <c r="B1882" s="25" t="s">
        <v>24</v>
      </c>
      <c r="C1882" s="25" t="s">
        <v>33</v>
      </c>
      <c r="D1882" s="25" t="s">
        <v>34</v>
      </c>
      <c r="E1882" s="25" t="s">
        <v>13</v>
      </c>
      <c r="F1882" s="25">
        <v>2021</v>
      </c>
      <c r="G1882" s="25">
        <v>12</v>
      </c>
      <c r="H1882" s="25">
        <v>175</v>
      </c>
      <c r="I1882" s="26">
        <v>854</v>
      </c>
      <c r="J1882" s="26">
        <f>SUMIFS(H:H, D:D, ExternalData!$D1882, E:E, ExternalData!$E1882, F:F, ExternalData!$F1882, G:G, "&lt;="&amp;ExternalData!$G1882)</f>
        <v>1771</v>
      </c>
      <c r="K1882" s="27">
        <f>SUMIFS(I:I, D:D, ExternalData!$D1882, E:E, ExternalData!$E1882, F:F, ExternalData!$F1882, G:G, "&lt;="&amp;ExternalData!$G1882)</f>
        <v>8743</v>
      </c>
      <c r="L1882" s="26">
        <f>ExternalData!$J1882 + SUMIFS(H:H, D:D, ExternalData!$D1882, E:E, ExternalData!$E1882, F:F, ExternalData!$F1882-1, G:G, "&gt;"&amp;ExternalData!$G1882)</f>
        <v>1771</v>
      </c>
      <c r="M1882" s="28">
        <f>ExternalData!$K1882 + SUMIFS(I:I, D:D, ExternalData!$D1882, E:E, ExternalData!$E1882, F:F, ExternalData!$F1882-1, G:G, "&gt;"&amp;ExternalData!$G1882)</f>
        <v>8743</v>
      </c>
    </row>
    <row r="1883" spans="1:13" x14ac:dyDescent="0.25">
      <c r="A1883" s="29" t="s">
        <v>9</v>
      </c>
      <c r="B1883" s="30" t="s">
        <v>24</v>
      </c>
      <c r="C1883" s="30" t="s">
        <v>33</v>
      </c>
      <c r="D1883" s="30" t="s">
        <v>34</v>
      </c>
      <c r="E1883" s="30" t="s">
        <v>13</v>
      </c>
      <c r="F1883" s="30">
        <v>2022</v>
      </c>
      <c r="G1883" s="30">
        <v>1</v>
      </c>
      <c r="H1883" s="30">
        <v>35</v>
      </c>
      <c r="I1883" s="31">
        <v>196</v>
      </c>
      <c r="J1883" s="31">
        <f>SUMIFS(H:H, D:D, ExternalData!$D1883, E:E, ExternalData!$E1883, F:F, ExternalData!$F1883, G:G, "&lt;="&amp;ExternalData!$G1883)</f>
        <v>35</v>
      </c>
      <c r="K1883" s="32">
        <f>SUMIFS(I:I, D:D, ExternalData!$D1883, E:E, ExternalData!$E1883, F:F, ExternalData!$F1883, G:G, "&lt;="&amp;ExternalData!$G1883)</f>
        <v>196</v>
      </c>
      <c r="L1883" s="31">
        <f>ExternalData!$J1883 + SUMIFS(H:H, D:D, ExternalData!$D1883, E:E, ExternalData!$E1883, F:F, ExternalData!$F1883-1, G:G, "&gt;"&amp;ExternalData!$G1883)</f>
        <v>1533</v>
      </c>
      <c r="M1883" s="33">
        <f>ExternalData!$K1883 + SUMIFS(I:I, D:D, ExternalData!$D1883, E:E, ExternalData!$E1883, F:F, ExternalData!$F1883-1, G:G, "&gt;"&amp;ExternalData!$G1883)</f>
        <v>7588</v>
      </c>
    </row>
    <row r="1884" spans="1:13" x14ac:dyDescent="0.25">
      <c r="A1884" s="24" t="s">
        <v>9</v>
      </c>
      <c r="B1884" s="25" t="s">
        <v>24</v>
      </c>
      <c r="C1884" s="25" t="s">
        <v>33</v>
      </c>
      <c r="D1884" s="25" t="s">
        <v>34</v>
      </c>
      <c r="E1884" s="25" t="s">
        <v>13</v>
      </c>
      <c r="F1884" s="25">
        <v>2022</v>
      </c>
      <c r="G1884" s="25">
        <v>2</v>
      </c>
      <c r="H1884" s="25">
        <v>14</v>
      </c>
      <c r="I1884" s="26">
        <v>91</v>
      </c>
      <c r="J1884" s="26">
        <f>SUMIFS(H:H, D:D, ExternalData!$D1884, E:E, ExternalData!$E1884, F:F, ExternalData!$F1884, G:G, "&lt;="&amp;ExternalData!$G1884)</f>
        <v>49</v>
      </c>
      <c r="K1884" s="27">
        <f>SUMIFS(I:I, D:D, ExternalData!$D1884, E:E, ExternalData!$E1884, F:F, ExternalData!$F1884, G:G, "&lt;="&amp;ExternalData!$G1884)</f>
        <v>287</v>
      </c>
      <c r="L1884" s="26">
        <f>ExternalData!$J1884 + SUMIFS(H:H, D:D, ExternalData!$D1884, E:E, ExternalData!$E1884, F:F, ExternalData!$F1884-1, G:G, "&gt;"&amp;ExternalData!$G1884)</f>
        <v>1379</v>
      </c>
      <c r="M1884" s="28">
        <f>ExternalData!$K1884 + SUMIFS(I:I, D:D, ExternalData!$D1884, E:E, ExternalData!$E1884, F:F, ExternalData!$F1884-1, G:G, "&gt;"&amp;ExternalData!$G1884)</f>
        <v>6832</v>
      </c>
    </row>
    <row r="1885" spans="1:13" x14ac:dyDescent="0.25">
      <c r="A1885" s="29" t="s">
        <v>9</v>
      </c>
      <c r="B1885" s="30" t="s">
        <v>24</v>
      </c>
      <c r="C1885" s="30" t="s">
        <v>33</v>
      </c>
      <c r="D1885" s="30" t="s">
        <v>34</v>
      </c>
      <c r="E1885" s="30" t="s">
        <v>13</v>
      </c>
      <c r="F1885" s="30">
        <v>2022</v>
      </c>
      <c r="G1885" s="30">
        <v>3</v>
      </c>
      <c r="H1885" s="30">
        <v>14</v>
      </c>
      <c r="I1885" s="31">
        <v>84</v>
      </c>
      <c r="J1885" s="31">
        <f>SUMIFS(H:H, D:D, ExternalData!$D1885, E:E, ExternalData!$E1885, F:F, ExternalData!$F1885, G:G, "&lt;="&amp;ExternalData!$G1885)</f>
        <v>63</v>
      </c>
      <c r="K1885" s="32">
        <f>SUMIFS(I:I, D:D, ExternalData!$D1885, E:E, ExternalData!$E1885, F:F, ExternalData!$F1885, G:G, "&lt;="&amp;ExternalData!$G1885)</f>
        <v>371</v>
      </c>
      <c r="L1885" s="31">
        <f>ExternalData!$J1885 + SUMIFS(H:H, D:D, ExternalData!$D1885, E:E, ExternalData!$E1885, F:F, ExternalData!$F1885-1, G:G, "&gt;"&amp;ExternalData!$G1885)</f>
        <v>1148</v>
      </c>
      <c r="M1885" s="33">
        <f>ExternalData!$K1885 + SUMIFS(I:I, D:D, ExternalData!$D1885, E:E, ExternalData!$E1885, F:F, ExternalData!$F1885-1, G:G, "&gt;"&amp;ExternalData!$G1885)</f>
        <v>5733</v>
      </c>
    </row>
    <row r="1886" spans="1:13" x14ac:dyDescent="0.25">
      <c r="A1886" s="24" t="s">
        <v>9</v>
      </c>
      <c r="B1886" s="25" t="s">
        <v>24</v>
      </c>
      <c r="C1886" s="25" t="s">
        <v>33</v>
      </c>
      <c r="D1886" s="25" t="s">
        <v>34</v>
      </c>
      <c r="E1886" s="25" t="s">
        <v>13</v>
      </c>
      <c r="F1886" s="25">
        <v>2022</v>
      </c>
      <c r="G1886" s="25">
        <v>4</v>
      </c>
      <c r="H1886" s="25">
        <v>42</v>
      </c>
      <c r="I1886" s="26">
        <v>203</v>
      </c>
      <c r="J1886" s="26">
        <f>SUMIFS(H:H, D:D, ExternalData!$D1886, E:E, ExternalData!$E1886, F:F, ExternalData!$F1886, G:G, "&lt;="&amp;ExternalData!$G1886)</f>
        <v>105</v>
      </c>
      <c r="K1886" s="27">
        <f>SUMIFS(I:I, D:D, ExternalData!$D1886, E:E, ExternalData!$E1886, F:F, ExternalData!$F1886, G:G, "&lt;="&amp;ExternalData!$G1886)</f>
        <v>574</v>
      </c>
      <c r="L1886" s="26">
        <f>ExternalData!$J1886 + SUMIFS(H:H, D:D, ExternalData!$D1886, E:E, ExternalData!$E1886, F:F, ExternalData!$F1886-1, G:G, "&gt;"&amp;ExternalData!$G1886)</f>
        <v>1001</v>
      </c>
      <c r="M1886" s="28">
        <f>ExternalData!$K1886 + SUMIFS(I:I, D:D, ExternalData!$D1886, E:E, ExternalData!$E1886, F:F, ExternalData!$F1886-1, G:G, "&gt;"&amp;ExternalData!$G1886)</f>
        <v>4977</v>
      </c>
    </row>
    <row r="1887" spans="1:13" x14ac:dyDescent="0.25">
      <c r="A1887" s="29" t="s">
        <v>9</v>
      </c>
      <c r="B1887" s="30" t="s">
        <v>24</v>
      </c>
      <c r="C1887" s="30" t="s">
        <v>33</v>
      </c>
      <c r="D1887" s="30" t="s">
        <v>34</v>
      </c>
      <c r="E1887" s="30" t="s">
        <v>13</v>
      </c>
      <c r="F1887" s="30">
        <v>2022</v>
      </c>
      <c r="G1887" s="30">
        <v>5</v>
      </c>
      <c r="H1887" s="30">
        <v>105</v>
      </c>
      <c r="I1887" s="31">
        <v>511</v>
      </c>
      <c r="J1887" s="31">
        <f>SUMIFS(H:H, D:D, ExternalData!$D1887, E:E, ExternalData!$E1887, F:F, ExternalData!$F1887, G:G, "&lt;="&amp;ExternalData!$G1887)</f>
        <v>210</v>
      </c>
      <c r="K1887" s="32">
        <f>SUMIFS(I:I, D:D, ExternalData!$D1887, E:E, ExternalData!$E1887, F:F, ExternalData!$F1887, G:G, "&lt;="&amp;ExternalData!$G1887)</f>
        <v>1085</v>
      </c>
      <c r="L1887" s="31">
        <f>ExternalData!$J1887 + SUMIFS(H:H, D:D, ExternalData!$D1887, E:E, ExternalData!$E1887, F:F, ExternalData!$F1887-1, G:G, "&gt;"&amp;ExternalData!$G1887)</f>
        <v>1043</v>
      </c>
      <c r="M1887" s="33">
        <f>ExternalData!$K1887 + SUMIFS(I:I, D:D, ExternalData!$D1887, E:E, ExternalData!$E1887, F:F, ExternalData!$F1887-1, G:G, "&gt;"&amp;ExternalData!$G1887)</f>
        <v>5152</v>
      </c>
    </row>
    <row r="1888" spans="1:13" x14ac:dyDescent="0.25">
      <c r="A1888" s="24" t="s">
        <v>9</v>
      </c>
      <c r="B1888" s="25" t="s">
        <v>24</v>
      </c>
      <c r="C1888" s="25" t="s">
        <v>33</v>
      </c>
      <c r="D1888" s="25" t="s">
        <v>34</v>
      </c>
      <c r="E1888" s="25" t="s">
        <v>13</v>
      </c>
      <c r="F1888" s="25">
        <v>2022</v>
      </c>
      <c r="G1888" s="25">
        <v>6</v>
      </c>
      <c r="H1888" s="25">
        <v>63</v>
      </c>
      <c r="I1888" s="26">
        <v>322</v>
      </c>
      <c r="J1888" s="26">
        <f>SUMIFS(H:H, D:D, ExternalData!$D1888, E:E, ExternalData!$E1888, F:F, ExternalData!$F1888, G:G, "&lt;="&amp;ExternalData!$G1888)</f>
        <v>273</v>
      </c>
      <c r="K1888" s="27">
        <f>SUMIFS(I:I, D:D, ExternalData!$D1888, E:E, ExternalData!$E1888, F:F, ExternalData!$F1888, G:G, "&lt;="&amp;ExternalData!$G1888)</f>
        <v>1407</v>
      </c>
      <c r="L1888" s="26">
        <f>ExternalData!$J1888 + SUMIFS(H:H, D:D, ExternalData!$D1888, E:E, ExternalData!$E1888, F:F, ExternalData!$F1888-1, G:G, "&gt;"&amp;ExternalData!$G1888)</f>
        <v>987</v>
      </c>
      <c r="M1888" s="28">
        <f>ExternalData!$K1888 + SUMIFS(I:I, D:D, ExternalData!$D1888, E:E, ExternalData!$E1888, F:F, ExternalData!$F1888-1, G:G, "&gt;"&amp;ExternalData!$G1888)</f>
        <v>4886</v>
      </c>
    </row>
    <row r="1889" spans="1:13" x14ac:dyDescent="0.25">
      <c r="A1889" s="29" t="s">
        <v>9</v>
      </c>
      <c r="B1889" s="30" t="s">
        <v>24</v>
      </c>
      <c r="C1889" s="30" t="s">
        <v>33</v>
      </c>
      <c r="D1889" s="30" t="s">
        <v>34</v>
      </c>
      <c r="E1889" s="30" t="s">
        <v>13</v>
      </c>
      <c r="F1889" s="30">
        <v>2022</v>
      </c>
      <c r="G1889" s="30">
        <v>7</v>
      </c>
      <c r="H1889" s="30">
        <v>28</v>
      </c>
      <c r="I1889" s="31">
        <v>154</v>
      </c>
      <c r="J1889" s="31">
        <f>SUMIFS(H:H, D:D, ExternalData!$D1889, E:E, ExternalData!$E1889, F:F, ExternalData!$F1889, G:G, "&lt;="&amp;ExternalData!$G1889)</f>
        <v>301</v>
      </c>
      <c r="K1889" s="32">
        <f>SUMIFS(I:I, D:D, ExternalData!$D1889, E:E, ExternalData!$E1889, F:F, ExternalData!$F1889, G:G, "&lt;="&amp;ExternalData!$G1889)</f>
        <v>1561</v>
      </c>
      <c r="L1889" s="31">
        <f>ExternalData!$J1889 + SUMIFS(H:H, D:D, ExternalData!$D1889, E:E, ExternalData!$E1889, F:F, ExternalData!$F1889-1, G:G, "&gt;"&amp;ExternalData!$G1889)</f>
        <v>847</v>
      </c>
      <c r="M1889" s="33">
        <f>ExternalData!$K1889 + SUMIFS(I:I, D:D, ExternalData!$D1889, E:E, ExternalData!$E1889, F:F, ExternalData!$F1889-1, G:G, "&gt;"&amp;ExternalData!$G1889)</f>
        <v>4214</v>
      </c>
    </row>
    <row r="1890" spans="1:13" x14ac:dyDescent="0.25">
      <c r="A1890" s="24" t="s">
        <v>9</v>
      </c>
      <c r="B1890" s="25" t="s">
        <v>24</v>
      </c>
      <c r="C1890" s="25" t="s">
        <v>33</v>
      </c>
      <c r="D1890" s="25" t="s">
        <v>34</v>
      </c>
      <c r="E1890" s="25" t="s">
        <v>13</v>
      </c>
      <c r="F1890" s="25">
        <v>2022</v>
      </c>
      <c r="G1890" s="25">
        <v>8</v>
      </c>
      <c r="H1890" s="25">
        <v>42</v>
      </c>
      <c r="I1890" s="26">
        <v>203</v>
      </c>
      <c r="J1890" s="26">
        <f>SUMIFS(H:H, D:D, ExternalData!$D1890, E:E, ExternalData!$E1890, F:F, ExternalData!$F1890, G:G, "&lt;="&amp;ExternalData!$G1890)</f>
        <v>343</v>
      </c>
      <c r="K1890" s="27">
        <f>SUMIFS(I:I, D:D, ExternalData!$D1890, E:E, ExternalData!$E1890, F:F, ExternalData!$F1890, G:G, "&lt;="&amp;ExternalData!$G1890)</f>
        <v>1764</v>
      </c>
      <c r="L1890" s="26">
        <f>ExternalData!$J1890 + SUMIFS(H:H, D:D, ExternalData!$D1890, E:E, ExternalData!$E1890, F:F, ExternalData!$F1890-1, G:G, "&gt;"&amp;ExternalData!$G1890)</f>
        <v>791</v>
      </c>
      <c r="M1890" s="28">
        <f>ExternalData!$K1890 + SUMIFS(I:I, D:D, ExternalData!$D1890, E:E, ExternalData!$E1890, F:F, ExternalData!$F1890-1, G:G, "&gt;"&amp;ExternalData!$G1890)</f>
        <v>3955</v>
      </c>
    </row>
    <row r="1891" spans="1:13" x14ac:dyDescent="0.25">
      <c r="A1891" s="29" t="s">
        <v>9</v>
      </c>
      <c r="B1891" s="30" t="s">
        <v>24</v>
      </c>
      <c r="C1891" s="30" t="s">
        <v>33</v>
      </c>
      <c r="D1891" s="30" t="s">
        <v>34</v>
      </c>
      <c r="E1891" s="30" t="s">
        <v>13</v>
      </c>
      <c r="F1891" s="30">
        <v>2022</v>
      </c>
      <c r="G1891" s="30">
        <v>9</v>
      </c>
      <c r="H1891" s="30">
        <v>49</v>
      </c>
      <c r="I1891" s="31">
        <v>245</v>
      </c>
      <c r="J1891" s="31">
        <f>SUMIFS(H:H, D:D, ExternalData!$D1891, E:E, ExternalData!$E1891, F:F, ExternalData!$F1891, G:G, "&lt;="&amp;ExternalData!$G1891)</f>
        <v>392</v>
      </c>
      <c r="K1891" s="32">
        <f>SUMIFS(I:I, D:D, ExternalData!$D1891, E:E, ExternalData!$E1891, F:F, ExternalData!$F1891, G:G, "&lt;="&amp;ExternalData!$G1891)</f>
        <v>2009</v>
      </c>
      <c r="L1891" s="31">
        <f>ExternalData!$J1891 + SUMIFS(H:H, D:D, ExternalData!$D1891, E:E, ExternalData!$E1891, F:F, ExternalData!$F1891-1, G:G, "&gt;"&amp;ExternalData!$G1891)</f>
        <v>714</v>
      </c>
      <c r="M1891" s="33">
        <f>ExternalData!$K1891 + SUMIFS(I:I, D:D, ExternalData!$D1891, E:E, ExternalData!$E1891, F:F, ExternalData!$F1891-1, G:G, "&gt;"&amp;ExternalData!$G1891)</f>
        <v>3584</v>
      </c>
    </row>
    <row r="1892" spans="1:13" x14ac:dyDescent="0.25">
      <c r="A1892" s="24" t="s">
        <v>9</v>
      </c>
      <c r="B1892" s="25" t="s">
        <v>24</v>
      </c>
      <c r="C1892" s="25" t="s">
        <v>33</v>
      </c>
      <c r="D1892" s="25" t="s">
        <v>34</v>
      </c>
      <c r="E1892" s="25" t="s">
        <v>13</v>
      </c>
      <c r="F1892" s="25">
        <v>2022</v>
      </c>
      <c r="G1892" s="25">
        <v>10</v>
      </c>
      <c r="H1892" s="25">
        <v>56</v>
      </c>
      <c r="I1892" s="26">
        <v>308</v>
      </c>
      <c r="J1892" s="26">
        <f>SUMIFS(H:H, D:D, ExternalData!$D1892, E:E, ExternalData!$E1892, F:F, ExternalData!$F1892, G:G, "&lt;="&amp;ExternalData!$G1892)</f>
        <v>448</v>
      </c>
      <c r="K1892" s="27">
        <f>SUMIFS(I:I, D:D, ExternalData!$D1892, E:E, ExternalData!$E1892, F:F, ExternalData!$F1892, G:G, "&lt;="&amp;ExternalData!$G1892)</f>
        <v>2317</v>
      </c>
      <c r="L1892" s="26">
        <f>ExternalData!$J1892 + SUMIFS(H:H, D:D, ExternalData!$D1892, E:E, ExternalData!$E1892, F:F, ExternalData!$F1892-1, G:G, "&gt;"&amp;ExternalData!$G1892)</f>
        <v>658</v>
      </c>
      <c r="M1892" s="28">
        <f>ExternalData!$K1892 + SUMIFS(I:I, D:D, ExternalData!$D1892, E:E, ExternalData!$E1892, F:F, ExternalData!$F1892-1, G:G, "&gt;"&amp;ExternalData!$G1892)</f>
        <v>3360</v>
      </c>
    </row>
    <row r="1893" spans="1:13" x14ac:dyDescent="0.25">
      <c r="A1893" s="29" t="s">
        <v>9</v>
      </c>
      <c r="B1893" s="30" t="s">
        <v>24</v>
      </c>
      <c r="C1893" s="30" t="s">
        <v>33</v>
      </c>
      <c r="D1893" s="30" t="s">
        <v>34</v>
      </c>
      <c r="E1893" s="30" t="s">
        <v>13</v>
      </c>
      <c r="F1893" s="30">
        <v>2022</v>
      </c>
      <c r="G1893" s="30">
        <v>11</v>
      </c>
      <c r="H1893" s="30">
        <v>28</v>
      </c>
      <c r="I1893" s="31">
        <v>140</v>
      </c>
      <c r="J1893" s="31">
        <f>SUMIFS(H:H, D:D, ExternalData!$D1893, E:E, ExternalData!$E1893, F:F, ExternalData!$F1893, G:G, "&lt;="&amp;ExternalData!$G1893)</f>
        <v>476</v>
      </c>
      <c r="K1893" s="32">
        <f>SUMIFS(I:I, D:D, ExternalData!$D1893, E:E, ExternalData!$E1893, F:F, ExternalData!$F1893, G:G, "&lt;="&amp;ExternalData!$G1893)</f>
        <v>2457</v>
      </c>
      <c r="L1893" s="31">
        <f>ExternalData!$J1893 + SUMIFS(H:H, D:D, ExternalData!$D1893, E:E, ExternalData!$E1893, F:F, ExternalData!$F1893-1, G:G, "&gt;"&amp;ExternalData!$G1893)</f>
        <v>651</v>
      </c>
      <c r="M1893" s="33">
        <f>ExternalData!$K1893 + SUMIFS(I:I, D:D, ExternalData!$D1893, E:E, ExternalData!$E1893, F:F, ExternalData!$F1893-1, G:G, "&gt;"&amp;ExternalData!$G1893)</f>
        <v>3311</v>
      </c>
    </row>
    <row r="1894" spans="1:13" x14ac:dyDescent="0.25">
      <c r="A1894" s="24" t="s">
        <v>9</v>
      </c>
      <c r="B1894" s="25" t="s">
        <v>24</v>
      </c>
      <c r="C1894" s="25" t="s">
        <v>33</v>
      </c>
      <c r="D1894" s="25" t="s">
        <v>34</v>
      </c>
      <c r="E1894" s="25" t="s">
        <v>13</v>
      </c>
      <c r="F1894" s="25">
        <v>2023</v>
      </c>
      <c r="G1894" s="25">
        <v>1</v>
      </c>
      <c r="H1894" s="25">
        <v>70</v>
      </c>
      <c r="I1894" s="26">
        <v>371</v>
      </c>
      <c r="J1894" s="26">
        <f>SUMIFS(H:H, D:D, ExternalData!$D1894, E:E, ExternalData!$E1894, F:F, ExternalData!$F1894, G:G, "&lt;="&amp;ExternalData!$G1894)</f>
        <v>70</v>
      </c>
      <c r="K1894" s="27">
        <f>SUMIFS(I:I, D:D, ExternalData!$D1894, E:E, ExternalData!$E1894, F:F, ExternalData!$F1894, G:G, "&lt;="&amp;ExternalData!$G1894)</f>
        <v>371</v>
      </c>
      <c r="L1894" s="26">
        <f>ExternalData!$J1894 + SUMIFS(H:H, D:D, ExternalData!$D1894, E:E, ExternalData!$E1894, F:F, ExternalData!$F1894-1, G:G, "&gt;"&amp;ExternalData!$G1894)</f>
        <v>511</v>
      </c>
      <c r="M1894" s="28">
        <f>ExternalData!$K1894 + SUMIFS(I:I, D:D, ExternalData!$D1894, E:E, ExternalData!$E1894, F:F, ExternalData!$F1894-1, G:G, "&gt;"&amp;ExternalData!$G1894)</f>
        <v>2632</v>
      </c>
    </row>
    <row r="1895" spans="1:13" x14ac:dyDescent="0.25">
      <c r="A1895" s="29" t="s">
        <v>9</v>
      </c>
      <c r="B1895" s="30" t="s">
        <v>24</v>
      </c>
      <c r="C1895" s="30" t="s">
        <v>33</v>
      </c>
      <c r="D1895" s="30" t="s">
        <v>34</v>
      </c>
      <c r="E1895" s="30" t="s">
        <v>13</v>
      </c>
      <c r="F1895" s="30">
        <v>2023</v>
      </c>
      <c r="G1895" s="30">
        <v>2</v>
      </c>
      <c r="H1895" s="30">
        <v>21</v>
      </c>
      <c r="I1895" s="31">
        <v>98</v>
      </c>
      <c r="J1895" s="31">
        <f>SUMIFS(H:H, D:D, ExternalData!$D1895, E:E, ExternalData!$E1895, F:F, ExternalData!$F1895, G:G, "&lt;="&amp;ExternalData!$G1895)</f>
        <v>91</v>
      </c>
      <c r="K1895" s="32">
        <f>SUMIFS(I:I, D:D, ExternalData!$D1895, E:E, ExternalData!$E1895, F:F, ExternalData!$F1895, G:G, "&lt;="&amp;ExternalData!$G1895)</f>
        <v>469</v>
      </c>
      <c r="L1895" s="31">
        <f>ExternalData!$J1895 + SUMIFS(H:H, D:D, ExternalData!$D1895, E:E, ExternalData!$E1895, F:F, ExternalData!$F1895-1, G:G, "&gt;"&amp;ExternalData!$G1895)</f>
        <v>518</v>
      </c>
      <c r="M1895" s="33">
        <f>ExternalData!$K1895 + SUMIFS(I:I, D:D, ExternalData!$D1895, E:E, ExternalData!$E1895, F:F, ExternalData!$F1895-1, G:G, "&gt;"&amp;ExternalData!$G1895)</f>
        <v>2639</v>
      </c>
    </row>
    <row r="1896" spans="1:13" x14ac:dyDescent="0.25">
      <c r="A1896" s="24" t="s">
        <v>9</v>
      </c>
      <c r="B1896" s="25" t="s">
        <v>24</v>
      </c>
      <c r="C1896" s="25" t="s">
        <v>33</v>
      </c>
      <c r="D1896" s="25" t="s">
        <v>34</v>
      </c>
      <c r="E1896" s="25" t="s">
        <v>13</v>
      </c>
      <c r="F1896" s="25">
        <v>2023</v>
      </c>
      <c r="G1896" s="25">
        <v>3</v>
      </c>
      <c r="H1896" s="25">
        <v>84</v>
      </c>
      <c r="I1896" s="26">
        <v>385</v>
      </c>
      <c r="J1896" s="26">
        <f>SUMIFS(H:H, D:D, ExternalData!$D1896, E:E, ExternalData!$E1896, F:F, ExternalData!$F1896, G:G, "&lt;="&amp;ExternalData!$G1896)</f>
        <v>175</v>
      </c>
      <c r="K1896" s="27">
        <f>SUMIFS(I:I, D:D, ExternalData!$D1896, E:E, ExternalData!$E1896, F:F, ExternalData!$F1896, G:G, "&lt;="&amp;ExternalData!$G1896)</f>
        <v>854</v>
      </c>
      <c r="L1896" s="26">
        <f>ExternalData!$J1896 + SUMIFS(H:H, D:D, ExternalData!$D1896, E:E, ExternalData!$E1896, F:F, ExternalData!$F1896-1, G:G, "&gt;"&amp;ExternalData!$G1896)</f>
        <v>588</v>
      </c>
      <c r="M1896" s="28">
        <f>ExternalData!$K1896 + SUMIFS(I:I, D:D, ExternalData!$D1896, E:E, ExternalData!$E1896, F:F, ExternalData!$F1896-1, G:G, "&gt;"&amp;ExternalData!$G1896)</f>
        <v>2940</v>
      </c>
    </row>
    <row r="1897" spans="1:13" x14ac:dyDescent="0.25">
      <c r="A1897" s="29" t="s">
        <v>9</v>
      </c>
      <c r="B1897" s="30" t="s">
        <v>24</v>
      </c>
      <c r="C1897" s="30" t="s">
        <v>33</v>
      </c>
      <c r="D1897" s="30" t="s">
        <v>34</v>
      </c>
      <c r="E1897" s="30" t="s">
        <v>14</v>
      </c>
      <c r="F1897" s="30">
        <v>2018</v>
      </c>
      <c r="G1897" s="30">
        <v>1</v>
      </c>
      <c r="H1897" s="30">
        <v>2667</v>
      </c>
      <c r="I1897" s="31">
        <v>13202</v>
      </c>
      <c r="J1897" s="31">
        <f>SUMIFS(H:H, D:D, ExternalData!$D1897, E:E, ExternalData!$E1897, F:F, ExternalData!$F1897, G:G, "&lt;="&amp;ExternalData!$G1897)</f>
        <v>2667</v>
      </c>
      <c r="K1897" s="32">
        <f>SUMIFS(I:I, D:D, ExternalData!$D1897, E:E, ExternalData!$E1897, F:F, ExternalData!$F1897, G:G, "&lt;="&amp;ExternalData!$G1897)</f>
        <v>13202</v>
      </c>
      <c r="L1897" s="31">
        <f>ExternalData!$J1897 + SUMIFS(H:H, D:D, ExternalData!$D1897, E:E, ExternalData!$E1897, F:F, ExternalData!$F1897-1, G:G, "&gt;"&amp;ExternalData!$G1897)</f>
        <v>2667</v>
      </c>
      <c r="M1897" s="33">
        <f>ExternalData!$K1897 + SUMIFS(I:I, D:D, ExternalData!$D1897, E:E, ExternalData!$E1897, F:F, ExternalData!$F1897-1, G:G, "&gt;"&amp;ExternalData!$G1897)</f>
        <v>13202</v>
      </c>
    </row>
    <row r="1898" spans="1:13" x14ac:dyDescent="0.25">
      <c r="A1898" s="24" t="s">
        <v>9</v>
      </c>
      <c r="B1898" s="25" t="s">
        <v>24</v>
      </c>
      <c r="C1898" s="25" t="s">
        <v>33</v>
      </c>
      <c r="D1898" s="25" t="s">
        <v>34</v>
      </c>
      <c r="E1898" s="25" t="s">
        <v>14</v>
      </c>
      <c r="F1898" s="25">
        <v>2018</v>
      </c>
      <c r="G1898" s="25">
        <v>2</v>
      </c>
      <c r="H1898" s="25">
        <v>2107</v>
      </c>
      <c r="I1898" s="26">
        <v>10444</v>
      </c>
      <c r="J1898" s="26">
        <f>SUMIFS(H:H, D:D, ExternalData!$D1898, E:E, ExternalData!$E1898, F:F, ExternalData!$F1898, G:G, "&lt;="&amp;ExternalData!$G1898)</f>
        <v>4774</v>
      </c>
      <c r="K1898" s="27">
        <f>SUMIFS(I:I, D:D, ExternalData!$D1898, E:E, ExternalData!$E1898, F:F, ExternalData!$F1898, G:G, "&lt;="&amp;ExternalData!$G1898)</f>
        <v>23646</v>
      </c>
      <c r="L1898" s="26">
        <f>ExternalData!$J1898 + SUMIFS(H:H, D:D, ExternalData!$D1898, E:E, ExternalData!$E1898, F:F, ExternalData!$F1898-1, G:G, "&gt;"&amp;ExternalData!$G1898)</f>
        <v>4774</v>
      </c>
      <c r="M1898" s="28">
        <f>ExternalData!$K1898 + SUMIFS(I:I, D:D, ExternalData!$D1898, E:E, ExternalData!$E1898, F:F, ExternalData!$F1898-1, G:G, "&gt;"&amp;ExternalData!$G1898)</f>
        <v>23646</v>
      </c>
    </row>
    <row r="1899" spans="1:13" x14ac:dyDescent="0.25">
      <c r="A1899" s="29" t="s">
        <v>9</v>
      </c>
      <c r="B1899" s="30" t="s">
        <v>24</v>
      </c>
      <c r="C1899" s="30" t="s">
        <v>33</v>
      </c>
      <c r="D1899" s="30" t="s">
        <v>34</v>
      </c>
      <c r="E1899" s="30" t="s">
        <v>14</v>
      </c>
      <c r="F1899" s="30">
        <v>2018</v>
      </c>
      <c r="G1899" s="30">
        <v>3</v>
      </c>
      <c r="H1899" s="30">
        <v>2793</v>
      </c>
      <c r="I1899" s="31">
        <v>13818</v>
      </c>
      <c r="J1899" s="31">
        <f>SUMIFS(H:H, D:D, ExternalData!$D1899, E:E, ExternalData!$E1899, F:F, ExternalData!$F1899, G:G, "&lt;="&amp;ExternalData!$G1899)</f>
        <v>7567</v>
      </c>
      <c r="K1899" s="32">
        <f>SUMIFS(I:I, D:D, ExternalData!$D1899, E:E, ExternalData!$E1899, F:F, ExternalData!$F1899, G:G, "&lt;="&amp;ExternalData!$G1899)</f>
        <v>37464</v>
      </c>
      <c r="L1899" s="31">
        <f>ExternalData!$J1899 + SUMIFS(H:H, D:D, ExternalData!$D1899, E:E, ExternalData!$E1899, F:F, ExternalData!$F1899-1, G:G, "&gt;"&amp;ExternalData!$G1899)</f>
        <v>7567</v>
      </c>
      <c r="M1899" s="33">
        <f>ExternalData!$K1899 + SUMIFS(I:I, D:D, ExternalData!$D1899, E:E, ExternalData!$E1899, F:F, ExternalData!$F1899-1, G:G, "&gt;"&amp;ExternalData!$G1899)</f>
        <v>37464</v>
      </c>
    </row>
    <row r="1900" spans="1:13" x14ac:dyDescent="0.25">
      <c r="A1900" s="24" t="s">
        <v>9</v>
      </c>
      <c r="B1900" s="25" t="s">
        <v>24</v>
      </c>
      <c r="C1900" s="25" t="s">
        <v>33</v>
      </c>
      <c r="D1900" s="25" t="s">
        <v>34</v>
      </c>
      <c r="E1900" s="25" t="s">
        <v>14</v>
      </c>
      <c r="F1900" s="25">
        <v>2018</v>
      </c>
      <c r="G1900" s="25">
        <v>4</v>
      </c>
      <c r="H1900" s="25">
        <v>1764</v>
      </c>
      <c r="I1900" s="26">
        <v>8736</v>
      </c>
      <c r="J1900" s="26">
        <f>SUMIFS(H:H, D:D, ExternalData!$D1900, E:E, ExternalData!$E1900, F:F, ExternalData!$F1900, G:G, "&lt;="&amp;ExternalData!$G1900)</f>
        <v>9331</v>
      </c>
      <c r="K1900" s="27">
        <f>SUMIFS(I:I, D:D, ExternalData!$D1900, E:E, ExternalData!$E1900, F:F, ExternalData!$F1900, G:G, "&lt;="&amp;ExternalData!$G1900)</f>
        <v>46200</v>
      </c>
      <c r="L1900" s="26">
        <f>ExternalData!$J1900 + SUMIFS(H:H, D:D, ExternalData!$D1900, E:E, ExternalData!$E1900, F:F, ExternalData!$F1900-1, G:G, "&gt;"&amp;ExternalData!$G1900)</f>
        <v>9331</v>
      </c>
      <c r="M1900" s="28">
        <f>ExternalData!$K1900 + SUMIFS(I:I, D:D, ExternalData!$D1900, E:E, ExternalData!$E1900, F:F, ExternalData!$F1900-1, G:G, "&gt;"&amp;ExternalData!$G1900)</f>
        <v>46200</v>
      </c>
    </row>
    <row r="1901" spans="1:13" x14ac:dyDescent="0.25">
      <c r="A1901" s="29" t="s">
        <v>9</v>
      </c>
      <c r="B1901" s="30" t="s">
        <v>24</v>
      </c>
      <c r="C1901" s="30" t="s">
        <v>33</v>
      </c>
      <c r="D1901" s="30" t="s">
        <v>34</v>
      </c>
      <c r="E1901" s="30" t="s">
        <v>14</v>
      </c>
      <c r="F1901" s="30">
        <v>2018</v>
      </c>
      <c r="G1901" s="30">
        <v>5</v>
      </c>
      <c r="H1901" s="30">
        <v>2366</v>
      </c>
      <c r="I1901" s="31">
        <v>11711</v>
      </c>
      <c r="J1901" s="31">
        <f>SUMIFS(H:H, D:D, ExternalData!$D1901, E:E, ExternalData!$E1901, F:F, ExternalData!$F1901, G:G, "&lt;="&amp;ExternalData!$G1901)</f>
        <v>11697</v>
      </c>
      <c r="K1901" s="32">
        <f>SUMIFS(I:I, D:D, ExternalData!$D1901, E:E, ExternalData!$E1901, F:F, ExternalData!$F1901, G:G, "&lt;="&amp;ExternalData!$G1901)</f>
        <v>57911</v>
      </c>
      <c r="L1901" s="31">
        <f>ExternalData!$J1901 + SUMIFS(H:H, D:D, ExternalData!$D1901, E:E, ExternalData!$E1901, F:F, ExternalData!$F1901-1, G:G, "&gt;"&amp;ExternalData!$G1901)</f>
        <v>11697</v>
      </c>
      <c r="M1901" s="33">
        <f>ExternalData!$K1901 + SUMIFS(I:I, D:D, ExternalData!$D1901, E:E, ExternalData!$E1901, F:F, ExternalData!$F1901-1, G:G, "&gt;"&amp;ExternalData!$G1901)</f>
        <v>57911</v>
      </c>
    </row>
    <row r="1902" spans="1:13" x14ac:dyDescent="0.25">
      <c r="A1902" s="24" t="s">
        <v>9</v>
      </c>
      <c r="B1902" s="25" t="s">
        <v>24</v>
      </c>
      <c r="C1902" s="25" t="s">
        <v>33</v>
      </c>
      <c r="D1902" s="25" t="s">
        <v>34</v>
      </c>
      <c r="E1902" s="25" t="s">
        <v>14</v>
      </c>
      <c r="F1902" s="25">
        <v>2018</v>
      </c>
      <c r="G1902" s="25">
        <v>6</v>
      </c>
      <c r="H1902" s="25">
        <v>2387</v>
      </c>
      <c r="I1902" s="26">
        <v>11837</v>
      </c>
      <c r="J1902" s="26">
        <f>SUMIFS(H:H, D:D, ExternalData!$D1902, E:E, ExternalData!$E1902, F:F, ExternalData!$F1902, G:G, "&lt;="&amp;ExternalData!$G1902)</f>
        <v>14084</v>
      </c>
      <c r="K1902" s="27">
        <f>SUMIFS(I:I, D:D, ExternalData!$D1902, E:E, ExternalData!$E1902, F:F, ExternalData!$F1902, G:G, "&lt;="&amp;ExternalData!$G1902)</f>
        <v>69748</v>
      </c>
      <c r="L1902" s="26">
        <f>ExternalData!$J1902 + SUMIFS(H:H, D:D, ExternalData!$D1902, E:E, ExternalData!$E1902, F:F, ExternalData!$F1902-1, G:G, "&gt;"&amp;ExternalData!$G1902)</f>
        <v>14084</v>
      </c>
      <c r="M1902" s="28">
        <f>ExternalData!$K1902 + SUMIFS(I:I, D:D, ExternalData!$D1902, E:E, ExternalData!$E1902, F:F, ExternalData!$F1902-1, G:G, "&gt;"&amp;ExternalData!$G1902)</f>
        <v>69748</v>
      </c>
    </row>
    <row r="1903" spans="1:13" x14ac:dyDescent="0.25">
      <c r="A1903" s="29" t="s">
        <v>9</v>
      </c>
      <c r="B1903" s="30" t="s">
        <v>24</v>
      </c>
      <c r="C1903" s="30" t="s">
        <v>33</v>
      </c>
      <c r="D1903" s="30" t="s">
        <v>34</v>
      </c>
      <c r="E1903" s="30" t="s">
        <v>14</v>
      </c>
      <c r="F1903" s="30">
        <v>2018</v>
      </c>
      <c r="G1903" s="30">
        <v>7</v>
      </c>
      <c r="H1903" s="30">
        <v>2100</v>
      </c>
      <c r="I1903" s="31">
        <v>10430</v>
      </c>
      <c r="J1903" s="31">
        <f>SUMIFS(H:H, D:D, ExternalData!$D1903, E:E, ExternalData!$E1903, F:F, ExternalData!$F1903, G:G, "&lt;="&amp;ExternalData!$G1903)</f>
        <v>16184</v>
      </c>
      <c r="K1903" s="32">
        <f>SUMIFS(I:I, D:D, ExternalData!$D1903, E:E, ExternalData!$E1903, F:F, ExternalData!$F1903, G:G, "&lt;="&amp;ExternalData!$G1903)</f>
        <v>80178</v>
      </c>
      <c r="L1903" s="31">
        <f>ExternalData!$J1903 + SUMIFS(H:H, D:D, ExternalData!$D1903, E:E, ExternalData!$E1903, F:F, ExternalData!$F1903-1, G:G, "&gt;"&amp;ExternalData!$G1903)</f>
        <v>16184</v>
      </c>
      <c r="M1903" s="33">
        <f>ExternalData!$K1903 + SUMIFS(I:I, D:D, ExternalData!$D1903, E:E, ExternalData!$E1903, F:F, ExternalData!$F1903-1, G:G, "&gt;"&amp;ExternalData!$G1903)</f>
        <v>80178</v>
      </c>
    </row>
    <row r="1904" spans="1:13" x14ac:dyDescent="0.25">
      <c r="A1904" s="24" t="s">
        <v>9</v>
      </c>
      <c r="B1904" s="25" t="s">
        <v>24</v>
      </c>
      <c r="C1904" s="25" t="s">
        <v>33</v>
      </c>
      <c r="D1904" s="25" t="s">
        <v>34</v>
      </c>
      <c r="E1904" s="25" t="s">
        <v>14</v>
      </c>
      <c r="F1904" s="25">
        <v>2018</v>
      </c>
      <c r="G1904" s="25">
        <v>8</v>
      </c>
      <c r="H1904" s="25">
        <v>2226</v>
      </c>
      <c r="I1904" s="26">
        <v>11025</v>
      </c>
      <c r="J1904" s="26">
        <f>SUMIFS(H:H, D:D, ExternalData!$D1904, E:E, ExternalData!$E1904, F:F, ExternalData!$F1904, G:G, "&lt;="&amp;ExternalData!$G1904)</f>
        <v>18410</v>
      </c>
      <c r="K1904" s="27">
        <f>SUMIFS(I:I, D:D, ExternalData!$D1904, E:E, ExternalData!$E1904, F:F, ExternalData!$F1904, G:G, "&lt;="&amp;ExternalData!$G1904)</f>
        <v>91203</v>
      </c>
      <c r="L1904" s="26">
        <f>ExternalData!$J1904 + SUMIFS(H:H, D:D, ExternalData!$D1904, E:E, ExternalData!$E1904, F:F, ExternalData!$F1904-1, G:G, "&gt;"&amp;ExternalData!$G1904)</f>
        <v>18410</v>
      </c>
      <c r="M1904" s="28">
        <f>ExternalData!$K1904 + SUMIFS(I:I, D:D, ExternalData!$D1904, E:E, ExternalData!$E1904, F:F, ExternalData!$F1904-1, G:G, "&gt;"&amp;ExternalData!$G1904)</f>
        <v>91203</v>
      </c>
    </row>
    <row r="1905" spans="1:13" x14ac:dyDescent="0.25">
      <c r="A1905" s="29" t="s">
        <v>9</v>
      </c>
      <c r="B1905" s="30" t="s">
        <v>24</v>
      </c>
      <c r="C1905" s="30" t="s">
        <v>33</v>
      </c>
      <c r="D1905" s="30" t="s">
        <v>34</v>
      </c>
      <c r="E1905" s="30" t="s">
        <v>14</v>
      </c>
      <c r="F1905" s="30">
        <v>2018</v>
      </c>
      <c r="G1905" s="30">
        <v>9</v>
      </c>
      <c r="H1905" s="30">
        <v>1848</v>
      </c>
      <c r="I1905" s="31">
        <v>9135</v>
      </c>
      <c r="J1905" s="31">
        <f>SUMIFS(H:H, D:D, ExternalData!$D1905, E:E, ExternalData!$E1905, F:F, ExternalData!$F1905, G:G, "&lt;="&amp;ExternalData!$G1905)</f>
        <v>20258</v>
      </c>
      <c r="K1905" s="32">
        <f>SUMIFS(I:I, D:D, ExternalData!$D1905, E:E, ExternalData!$E1905, F:F, ExternalData!$F1905, G:G, "&lt;="&amp;ExternalData!$G1905)</f>
        <v>100338</v>
      </c>
      <c r="L1905" s="31">
        <f>ExternalData!$J1905 + SUMIFS(H:H, D:D, ExternalData!$D1905, E:E, ExternalData!$E1905, F:F, ExternalData!$F1905-1, G:G, "&gt;"&amp;ExternalData!$G1905)</f>
        <v>20258</v>
      </c>
      <c r="M1905" s="33">
        <f>ExternalData!$K1905 + SUMIFS(I:I, D:D, ExternalData!$D1905, E:E, ExternalData!$E1905, F:F, ExternalData!$F1905-1, G:G, "&gt;"&amp;ExternalData!$G1905)</f>
        <v>100338</v>
      </c>
    </row>
    <row r="1906" spans="1:13" x14ac:dyDescent="0.25">
      <c r="A1906" s="24" t="s">
        <v>9</v>
      </c>
      <c r="B1906" s="25" t="s">
        <v>24</v>
      </c>
      <c r="C1906" s="25" t="s">
        <v>33</v>
      </c>
      <c r="D1906" s="25" t="s">
        <v>34</v>
      </c>
      <c r="E1906" s="25" t="s">
        <v>14</v>
      </c>
      <c r="F1906" s="25">
        <v>2018</v>
      </c>
      <c r="G1906" s="25">
        <v>10</v>
      </c>
      <c r="H1906" s="25">
        <v>1666</v>
      </c>
      <c r="I1906" s="26">
        <v>8225</v>
      </c>
      <c r="J1906" s="26">
        <f>SUMIFS(H:H, D:D, ExternalData!$D1906, E:E, ExternalData!$E1906, F:F, ExternalData!$F1906, G:G, "&lt;="&amp;ExternalData!$G1906)</f>
        <v>21924</v>
      </c>
      <c r="K1906" s="27">
        <f>SUMIFS(I:I, D:D, ExternalData!$D1906, E:E, ExternalData!$E1906, F:F, ExternalData!$F1906, G:G, "&lt;="&amp;ExternalData!$G1906)</f>
        <v>108563</v>
      </c>
      <c r="L1906" s="26">
        <f>ExternalData!$J1906 + SUMIFS(H:H, D:D, ExternalData!$D1906, E:E, ExternalData!$E1906, F:F, ExternalData!$F1906-1, G:G, "&gt;"&amp;ExternalData!$G1906)</f>
        <v>21924</v>
      </c>
      <c r="M1906" s="28">
        <f>ExternalData!$K1906 + SUMIFS(I:I, D:D, ExternalData!$D1906, E:E, ExternalData!$E1906, F:F, ExternalData!$F1906-1, G:G, "&gt;"&amp;ExternalData!$G1906)</f>
        <v>108563</v>
      </c>
    </row>
    <row r="1907" spans="1:13" x14ac:dyDescent="0.25">
      <c r="A1907" s="29" t="s">
        <v>9</v>
      </c>
      <c r="B1907" s="30" t="s">
        <v>24</v>
      </c>
      <c r="C1907" s="30" t="s">
        <v>33</v>
      </c>
      <c r="D1907" s="30" t="s">
        <v>34</v>
      </c>
      <c r="E1907" s="30" t="s">
        <v>14</v>
      </c>
      <c r="F1907" s="30">
        <v>2018</v>
      </c>
      <c r="G1907" s="30">
        <v>11</v>
      </c>
      <c r="H1907" s="30">
        <v>1911</v>
      </c>
      <c r="I1907" s="31">
        <v>9450</v>
      </c>
      <c r="J1907" s="31">
        <f>SUMIFS(H:H, D:D, ExternalData!$D1907, E:E, ExternalData!$E1907, F:F, ExternalData!$F1907, G:G, "&lt;="&amp;ExternalData!$G1907)</f>
        <v>23835</v>
      </c>
      <c r="K1907" s="32">
        <f>SUMIFS(I:I, D:D, ExternalData!$D1907, E:E, ExternalData!$E1907, F:F, ExternalData!$F1907, G:G, "&lt;="&amp;ExternalData!$G1907)</f>
        <v>118013</v>
      </c>
      <c r="L1907" s="31">
        <f>ExternalData!$J1907 + SUMIFS(H:H, D:D, ExternalData!$D1907, E:E, ExternalData!$E1907, F:F, ExternalData!$F1907-1, G:G, "&gt;"&amp;ExternalData!$G1907)</f>
        <v>23835</v>
      </c>
      <c r="M1907" s="33">
        <f>ExternalData!$K1907 + SUMIFS(I:I, D:D, ExternalData!$D1907, E:E, ExternalData!$E1907, F:F, ExternalData!$F1907-1, G:G, "&gt;"&amp;ExternalData!$G1907)</f>
        <v>118013</v>
      </c>
    </row>
    <row r="1908" spans="1:13" x14ac:dyDescent="0.25">
      <c r="A1908" s="24" t="s">
        <v>9</v>
      </c>
      <c r="B1908" s="25" t="s">
        <v>24</v>
      </c>
      <c r="C1908" s="25" t="s">
        <v>33</v>
      </c>
      <c r="D1908" s="25" t="s">
        <v>34</v>
      </c>
      <c r="E1908" s="25" t="s">
        <v>14</v>
      </c>
      <c r="F1908" s="25">
        <v>2018</v>
      </c>
      <c r="G1908" s="25">
        <v>12</v>
      </c>
      <c r="H1908" s="25">
        <v>2212</v>
      </c>
      <c r="I1908" s="26">
        <v>10955</v>
      </c>
      <c r="J1908" s="26">
        <f>SUMIFS(H:H, D:D, ExternalData!$D1908, E:E, ExternalData!$E1908, F:F, ExternalData!$F1908, G:G, "&lt;="&amp;ExternalData!$G1908)</f>
        <v>26047</v>
      </c>
      <c r="K1908" s="27">
        <f>SUMIFS(I:I, D:D, ExternalData!$D1908, E:E, ExternalData!$E1908, F:F, ExternalData!$F1908, G:G, "&lt;="&amp;ExternalData!$G1908)</f>
        <v>128968</v>
      </c>
      <c r="L1908" s="26">
        <f>ExternalData!$J1908 + SUMIFS(H:H, D:D, ExternalData!$D1908, E:E, ExternalData!$E1908, F:F, ExternalData!$F1908-1, G:G, "&gt;"&amp;ExternalData!$G1908)</f>
        <v>26047</v>
      </c>
      <c r="M1908" s="28">
        <f>ExternalData!$K1908 + SUMIFS(I:I, D:D, ExternalData!$D1908, E:E, ExternalData!$E1908, F:F, ExternalData!$F1908-1, G:G, "&gt;"&amp;ExternalData!$G1908)</f>
        <v>128968</v>
      </c>
    </row>
    <row r="1909" spans="1:13" x14ac:dyDescent="0.25">
      <c r="A1909" s="29" t="s">
        <v>9</v>
      </c>
      <c r="B1909" s="30" t="s">
        <v>24</v>
      </c>
      <c r="C1909" s="30" t="s">
        <v>33</v>
      </c>
      <c r="D1909" s="30" t="s">
        <v>34</v>
      </c>
      <c r="E1909" s="30" t="s">
        <v>14</v>
      </c>
      <c r="F1909" s="30">
        <v>2019</v>
      </c>
      <c r="G1909" s="30">
        <v>1</v>
      </c>
      <c r="H1909" s="30">
        <v>1659</v>
      </c>
      <c r="I1909" s="31">
        <v>8211</v>
      </c>
      <c r="J1909" s="31">
        <f>SUMIFS(H:H, D:D, ExternalData!$D1909, E:E, ExternalData!$E1909, F:F, ExternalData!$F1909, G:G, "&lt;="&amp;ExternalData!$G1909)</f>
        <v>1659</v>
      </c>
      <c r="K1909" s="32">
        <f>SUMIFS(I:I, D:D, ExternalData!$D1909, E:E, ExternalData!$E1909, F:F, ExternalData!$F1909, G:G, "&lt;="&amp;ExternalData!$G1909)</f>
        <v>8211</v>
      </c>
      <c r="L1909" s="31">
        <f>ExternalData!$J1909 + SUMIFS(H:H, D:D, ExternalData!$D1909, E:E, ExternalData!$E1909, F:F, ExternalData!$F1909-1, G:G, "&gt;"&amp;ExternalData!$G1909)</f>
        <v>25039</v>
      </c>
      <c r="M1909" s="33">
        <f>ExternalData!$K1909 + SUMIFS(I:I, D:D, ExternalData!$D1909, E:E, ExternalData!$E1909, F:F, ExternalData!$F1909-1, G:G, "&gt;"&amp;ExternalData!$G1909)</f>
        <v>123977</v>
      </c>
    </row>
    <row r="1910" spans="1:13" x14ac:dyDescent="0.25">
      <c r="A1910" s="24" t="s">
        <v>9</v>
      </c>
      <c r="B1910" s="25" t="s">
        <v>24</v>
      </c>
      <c r="C1910" s="25" t="s">
        <v>33</v>
      </c>
      <c r="D1910" s="25" t="s">
        <v>34</v>
      </c>
      <c r="E1910" s="25" t="s">
        <v>14</v>
      </c>
      <c r="F1910" s="25">
        <v>2019</v>
      </c>
      <c r="G1910" s="25">
        <v>2</v>
      </c>
      <c r="H1910" s="25">
        <v>2051</v>
      </c>
      <c r="I1910" s="26">
        <v>10171</v>
      </c>
      <c r="J1910" s="26">
        <f>SUMIFS(H:H, D:D, ExternalData!$D1910, E:E, ExternalData!$E1910, F:F, ExternalData!$F1910, G:G, "&lt;="&amp;ExternalData!$G1910)</f>
        <v>3710</v>
      </c>
      <c r="K1910" s="27">
        <f>SUMIFS(I:I, D:D, ExternalData!$D1910, E:E, ExternalData!$E1910, F:F, ExternalData!$F1910, G:G, "&lt;="&amp;ExternalData!$G1910)</f>
        <v>18382</v>
      </c>
      <c r="L1910" s="26">
        <f>ExternalData!$J1910 + SUMIFS(H:H, D:D, ExternalData!$D1910, E:E, ExternalData!$E1910, F:F, ExternalData!$F1910-1, G:G, "&gt;"&amp;ExternalData!$G1910)</f>
        <v>24983</v>
      </c>
      <c r="M1910" s="28">
        <f>ExternalData!$K1910 + SUMIFS(I:I, D:D, ExternalData!$D1910, E:E, ExternalData!$E1910, F:F, ExternalData!$F1910-1, G:G, "&gt;"&amp;ExternalData!$G1910)</f>
        <v>123704</v>
      </c>
    </row>
    <row r="1911" spans="1:13" x14ac:dyDescent="0.25">
      <c r="A1911" s="29" t="s">
        <v>9</v>
      </c>
      <c r="B1911" s="30" t="s">
        <v>24</v>
      </c>
      <c r="C1911" s="30" t="s">
        <v>33</v>
      </c>
      <c r="D1911" s="30" t="s">
        <v>34</v>
      </c>
      <c r="E1911" s="30" t="s">
        <v>14</v>
      </c>
      <c r="F1911" s="30">
        <v>2019</v>
      </c>
      <c r="G1911" s="30">
        <v>3</v>
      </c>
      <c r="H1911" s="30">
        <v>1309</v>
      </c>
      <c r="I1911" s="31">
        <v>6489</v>
      </c>
      <c r="J1911" s="31">
        <f>SUMIFS(H:H, D:D, ExternalData!$D1911, E:E, ExternalData!$E1911, F:F, ExternalData!$F1911, G:G, "&lt;="&amp;ExternalData!$G1911)</f>
        <v>5019</v>
      </c>
      <c r="K1911" s="32">
        <f>SUMIFS(I:I, D:D, ExternalData!$D1911, E:E, ExternalData!$E1911, F:F, ExternalData!$F1911, G:G, "&lt;="&amp;ExternalData!$G1911)</f>
        <v>24871</v>
      </c>
      <c r="L1911" s="31">
        <f>ExternalData!$J1911 + SUMIFS(H:H, D:D, ExternalData!$D1911, E:E, ExternalData!$E1911, F:F, ExternalData!$F1911-1, G:G, "&gt;"&amp;ExternalData!$G1911)</f>
        <v>23499</v>
      </c>
      <c r="M1911" s="33">
        <f>ExternalData!$K1911 + SUMIFS(I:I, D:D, ExternalData!$D1911, E:E, ExternalData!$E1911, F:F, ExternalData!$F1911-1, G:G, "&gt;"&amp;ExternalData!$G1911)</f>
        <v>116375</v>
      </c>
    </row>
    <row r="1912" spans="1:13" x14ac:dyDescent="0.25">
      <c r="A1912" s="24" t="s">
        <v>9</v>
      </c>
      <c r="B1912" s="25" t="s">
        <v>24</v>
      </c>
      <c r="C1912" s="25" t="s">
        <v>33</v>
      </c>
      <c r="D1912" s="25" t="s">
        <v>34</v>
      </c>
      <c r="E1912" s="25" t="s">
        <v>14</v>
      </c>
      <c r="F1912" s="25">
        <v>2019</v>
      </c>
      <c r="G1912" s="25">
        <v>4</v>
      </c>
      <c r="H1912" s="25">
        <v>1631</v>
      </c>
      <c r="I1912" s="26">
        <v>8099</v>
      </c>
      <c r="J1912" s="26">
        <f>SUMIFS(H:H, D:D, ExternalData!$D1912, E:E, ExternalData!$E1912, F:F, ExternalData!$F1912, G:G, "&lt;="&amp;ExternalData!$G1912)</f>
        <v>6650</v>
      </c>
      <c r="K1912" s="27">
        <f>SUMIFS(I:I, D:D, ExternalData!$D1912, E:E, ExternalData!$E1912, F:F, ExternalData!$F1912, G:G, "&lt;="&amp;ExternalData!$G1912)</f>
        <v>32970</v>
      </c>
      <c r="L1912" s="26">
        <f>ExternalData!$J1912 + SUMIFS(H:H, D:D, ExternalData!$D1912, E:E, ExternalData!$E1912, F:F, ExternalData!$F1912-1, G:G, "&gt;"&amp;ExternalData!$G1912)</f>
        <v>23366</v>
      </c>
      <c r="M1912" s="28">
        <f>ExternalData!$K1912 + SUMIFS(I:I, D:D, ExternalData!$D1912, E:E, ExternalData!$E1912, F:F, ExternalData!$F1912-1, G:G, "&gt;"&amp;ExternalData!$G1912)</f>
        <v>115738</v>
      </c>
    </row>
    <row r="1913" spans="1:13" x14ac:dyDescent="0.25">
      <c r="A1913" s="29" t="s">
        <v>9</v>
      </c>
      <c r="B1913" s="30" t="s">
        <v>24</v>
      </c>
      <c r="C1913" s="30" t="s">
        <v>33</v>
      </c>
      <c r="D1913" s="30" t="s">
        <v>34</v>
      </c>
      <c r="E1913" s="30" t="s">
        <v>14</v>
      </c>
      <c r="F1913" s="30">
        <v>2019</v>
      </c>
      <c r="G1913" s="30">
        <v>5</v>
      </c>
      <c r="H1913" s="30">
        <v>2457</v>
      </c>
      <c r="I1913" s="31">
        <v>12138</v>
      </c>
      <c r="J1913" s="31">
        <f>SUMIFS(H:H, D:D, ExternalData!$D1913, E:E, ExternalData!$E1913, F:F, ExternalData!$F1913, G:G, "&lt;="&amp;ExternalData!$G1913)</f>
        <v>9107</v>
      </c>
      <c r="K1913" s="32">
        <f>SUMIFS(I:I, D:D, ExternalData!$D1913, E:E, ExternalData!$E1913, F:F, ExternalData!$F1913, G:G, "&lt;="&amp;ExternalData!$G1913)</f>
        <v>45108</v>
      </c>
      <c r="L1913" s="31">
        <f>ExternalData!$J1913 + SUMIFS(H:H, D:D, ExternalData!$D1913, E:E, ExternalData!$E1913, F:F, ExternalData!$F1913-1, G:G, "&gt;"&amp;ExternalData!$G1913)</f>
        <v>23457</v>
      </c>
      <c r="M1913" s="33">
        <f>ExternalData!$K1913 + SUMIFS(I:I, D:D, ExternalData!$D1913, E:E, ExternalData!$E1913, F:F, ExternalData!$F1913-1, G:G, "&gt;"&amp;ExternalData!$G1913)</f>
        <v>116165</v>
      </c>
    </row>
    <row r="1914" spans="1:13" x14ac:dyDescent="0.25">
      <c r="A1914" s="24" t="s">
        <v>9</v>
      </c>
      <c r="B1914" s="25" t="s">
        <v>24</v>
      </c>
      <c r="C1914" s="25" t="s">
        <v>33</v>
      </c>
      <c r="D1914" s="25" t="s">
        <v>34</v>
      </c>
      <c r="E1914" s="25" t="s">
        <v>14</v>
      </c>
      <c r="F1914" s="25">
        <v>2019</v>
      </c>
      <c r="G1914" s="25">
        <v>6</v>
      </c>
      <c r="H1914" s="25">
        <v>1925</v>
      </c>
      <c r="I1914" s="26">
        <v>9527</v>
      </c>
      <c r="J1914" s="26">
        <f>SUMIFS(H:H, D:D, ExternalData!$D1914, E:E, ExternalData!$E1914, F:F, ExternalData!$F1914, G:G, "&lt;="&amp;ExternalData!$G1914)</f>
        <v>11032</v>
      </c>
      <c r="K1914" s="27">
        <f>SUMIFS(I:I, D:D, ExternalData!$D1914, E:E, ExternalData!$E1914, F:F, ExternalData!$F1914, G:G, "&lt;="&amp;ExternalData!$G1914)</f>
        <v>54635</v>
      </c>
      <c r="L1914" s="26">
        <f>ExternalData!$J1914 + SUMIFS(H:H, D:D, ExternalData!$D1914, E:E, ExternalData!$E1914, F:F, ExternalData!$F1914-1, G:G, "&gt;"&amp;ExternalData!$G1914)</f>
        <v>22995</v>
      </c>
      <c r="M1914" s="28">
        <f>ExternalData!$K1914 + SUMIFS(I:I, D:D, ExternalData!$D1914, E:E, ExternalData!$E1914, F:F, ExternalData!$F1914-1, G:G, "&gt;"&amp;ExternalData!$G1914)</f>
        <v>113855</v>
      </c>
    </row>
    <row r="1915" spans="1:13" x14ac:dyDescent="0.25">
      <c r="A1915" s="29" t="s">
        <v>9</v>
      </c>
      <c r="B1915" s="30" t="s">
        <v>24</v>
      </c>
      <c r="C1915" s="30" t="s">
        <v>33</v>
      </c>
      <c r="D1915" s="30" t="s">
        <v>34</v>
      </c>
      <c r="E1915" s="30" t="s">
        <v>14</v>
      </c>
      <c r="F1915" s="30">
        <v>2019</v>
      </c>
      <c r="G1915" s="30">
        <v>7</v>
      </c>
      <c r="H1915" s="30">
        <v>2002</v>
      </c>
      <c r="I1915" s="31">
        <v>9884</v>
      </c>
      <c r="J1915" s="31">
        <f>SUMIFS(H:H, D:D, ExternalData!$D1915, E:E, ExternalData!$E1915, F:F, ExternalData!$F1915, G:G, "&lt;="&amp;ExternalData!$G1915)</f>
        <v>13034</v>
      </c>
      <c r="K1915" s="32">
        <f>SUMIFS(I:I, D:D, ExternalData!$D1915, E:E, ExternalData!$E1915, F:F, ExternalData!$F1915, G:G, "&lt;="&amp;ExternalData!$G1915)</f>
        <v>64519</v>
      </c>
      <c r="L1915" s="31">
        <f>ExternalData!$J1915 + SUMIFS(H:H, D:D, ExternalData!$D1915, E:E, ExternalData!$E1915, F:F, ExternalData!$F1915-1, G:G, "&gt;"&amp;ExternalData!$G1915)</f>
        <v>22897</v>
      </c>
      <c r="M1915" s="33">
        <f>ExternalData!$K1915 + SUMIFS(I:I, D:D, ExternalData!$D1915, E:E, ExternalData!$E1915, F:F, ExternalData!$F1915-1, G:G, "&gt;"&amp;ExternalData!$G1915)</f>
        <v>113309</v>
      </c>
    </row>
    <row r="1916" spans="1:13" x14ac:dyDescent="0.25">
      <c r="A1916" s="24" t="s">
        <v>9</v>
      </c>
      <c r="B1916" s="25" t="s">
        <v>24</v>
      </c>
      <c r="C1916" s="25" t="s">
        <v>33</v>
      </c>
      <c r="D1916" s="25" t="s">
        <v>34</v>
      </c>
      <c r="E1916" s="25" t="s">
        <v>14</v>
      </c>
      <c r="F1916" s="25">
        <v>2019</v>
      </c>
      <c r="G1916" s="25">
        <v>8</v>
      </c>
      <c r="H1916" s="25">
        <v>2023</v>
      </c>
      <c r="I1916" s="26">
        <v>10003</v>
      </c>
      <c r="J1916" s="26">
        <f>SUMIFS(H:H, D:D, ExternalData!$D1916, E:E, ExternalData!$E1916, F:F, ExternalData!$F1916, G:G, "&lt;="&amp;ExternalData!$G1916)</f>
        <v>15057</v>
      </c>
      <c r="K1916" s="27">
        <f>SUMIFS(I:I, D:D, ExternalData!$D1916, E:E, ExternalData!$E1916, F:F, ExternalData!$F1916, G:G, "&lt;="&amp;ExternalData!$G1916)</f>
        <v>74522</v>
      </c>
      <c r="L1916" s="26">
        <f>ExternalData!$J1916 + SUMIFS(H:H, D:D, ExternalData!$D1916, E:E, ExternalData!$E1916, F:F, ExternalData!$F1916-1, G:G, "&gt;"&amp;ExternalData!$G1916)</f>
        <v>22694</v>
      </c>
      <c r="M1916" s="28">
        <f>ExternalData!$K1916 + SUMIFS(I:I, D:D, ExternalData!$D1916, E:E, ExternalData!$E1916, F:F, ExternalData!$F1916-1, G:G, "&gt;"&amp;ExternalData!$G1916)</f>
        <v>112287</v>
      </c>
    </row>
    <row r="1917" spans="1:13" x14ac:dyDescent="0.25">
      <c r="A1917" s="29" t="s">
        <v>9</v>
      </c>
      <c r="B1917" s="30" t="s">
        <v>24</v>
      </c>
      <c r="C1917" s="30" t="s">
        <v>33</v>
      </c>
      <c r="D1917" s="30" t="s">
        <v>34</v>
      </c>
      <c r="E1917" s="30" t="s">
        <v>14</v>
      </c>
      <c r="F1917" s="30">
        <v>2019</v>
      </c>
      <c r="G1917" s="30">
        <v>9</v>
      </c>
      <c r="H1917" s="30">
        <v>1470</v>
      </c>
      <c r="I1917" s="31">
        <v>7301</v>
      </c>
      <c r="J1917" s="31">
        <f>SUMIFS(H:H, D:D, ExternalData!$D1917, E:E, ExternalData!$E1917, F:F, ExternalData!$F1917, G:G, "&lt;="&amp;ExternalData!$G1917)</f>
        <v>16527</v>
      </c>
      <c r="K1917" s="32">
        <f>SUMIFS(I:I, D:D, ExternalData!$D1917, E:E, ExternalData!$E1917, F:F, ExternalData!$F1917, G:G, "&lt;="&amp;ExternalData!$G1917)</f>
        <v>81823</v>
      </c>
      <c r="L1917" s="31">
        <f>ExternalData!$J1917 + SUMIFS(H:H, D:D, ExternalData!$D1917, E:E, ExternalData!$E1917, F:F, ExternalData!$F1917-1, G:G, "&gt;"&amp;ExternalData!$G1917)</f>
        <v>22316</v>
      </c>
      <c r="M1917" s="33">
        <f>ExternalData!$K1917 + SUMIFS(I:I, D:D, ExternalData!$D1917, E:E, ExternalData!$E1917, F:F, ExternalData!$F1917-1, G:G, "&gt;"&amp;ExternalData!$G1917)</f>
        <v>110453</v>
      </c>
    </row>
    <row r="1918" spans="1:13" x14ac:dyDescent="0.25">
      <c r="A1918" s="24" t="s">
        <v>9</v>
      </c>
      <c r="B1918" s="25" t="s">
        <v>24</v>
      </c>
      <c r="C1918" s="25" t="s">
        <v>33</v>
      </c>
      <c r="D1918" s="25" t="s">
        <v>34</v>
      </c>
      <c r="E1918" s="25" t="s">
        <v>14</v>
      </c>
      <c r="F1918" s="25">
        <v>2019</v>
      </c>
      <c r="G1918" s="25">
        <v>10</v>
      </c>
      <c r="H1918" s="25">
        <v>1876</v>
      </c>
      <c r="I1918" s="26">
        <v>9296</v>
      </c>
      <c r="J1918" s="26">
        <f>SUMIFS(H:H, D:D, ExternalData!$D1918, E:E, ExternalData!$E1918, F:F, ExternalData!$F1918, G:G, "&lt;="&amp;ExternalData!$G1918)</f>
        <v>18403</v>
      </c>
      <c r="K1918" s="27">
        <f>SUMIFS(I:I, D:D, ExternalData!$D1918, E:E, ExternalData!$E1918, F:F, ExternalData!$F1918, G:G, "&lt;="&amp;ExternalData!$G1918)</f>
        <v>91119</v>
      </c>
      <c r="L1918" s="26">
        <f>ExternalData!$J1918 + SUMIFS(H:H, D:D, ExternalData!$D1918, E:E, ExternalData!$E1918, F:F, ExternalData!$F1918-1, G:G, "&gt;"&amp;ExternalData!$G1918)</f>
        <v>22526</v>
      </c>
      <c r="M1918" s="28">
        <f>ExternalData!$K1918 + SUMIFS(I:I, D:D, ExternalData!$D1918, E:E, ExternalData!$E1918, F:F, ExternalData!$F1918-1, G:G, "&gt;"&amp;ExternalData!$G1918)</f>
        <v>111524</v>
      </c>
    </row>
    <row r="1919" spans="1:13" x14ac:dyDescent="0.25">
      <c r="A1919" s="29" t="s">
        <v>9</v>
      </c>
      <c r="B1919" s="30" t="s">
        <v>24</v>
      </c>
      <c r="C1919" s="30" t="s">
        <v>33</v>
      </c>
      <c r="D1919" s="30" t="s">
        <v>34</v>
      </c>
      <c r="E1919" s="30" t="s">
        <v>14</v>
      </c>
      <c r="F1919" s="30">
        <v>2019</v>
      </c>
      <c r="G1919" s="30">
        <v>11</v>
      </c>
      <c r="H1919" s="30">
        <v>756</v>
      </c>
      <c r="I1919" s="31">
        <v>3738</v>
      </c>
      <c r="J1919" s="31">
        <f>SUMIFS(H:H, D:D, ExternalData!$D1919, E:E, ExternalData!$E1919, F:F, ExternalData!$F1919, G:G, "&lt;="&amp;ExternalData!$G1919)</f>
        <v>19159</v>
      </c>
      <c r="K1919" s="32">
        <f>SUMIFS(I:I, D:D, ExternalData!$D1919, E:E, ExternalData!$E1919, F:F, ExternalData!$F1919, G:G, "&lt;="&amp;ExternalData!$G1919)</f>
        <v>94857</v>
      </c>
      <c r="L1919" s="31">
        <f>ExternalData!$J1919 + SUMIFS(H:H, D:D, ExternalData!$D1919, E:E, ExternalData!$E1919, F:F, ExternalData!$F1919-1, G:G, "&gt;"&amp;ExternalData!$G1919)</f>
        <v>21371</v>
      </c>
      <c r="M1919" s="33">
        <f>ExternalData!$K1919 + SUMIFS(I:I, D:D, ExternalData!$D1919, E:E, ExternalData!$E1919, F:F, ExternalData!$F1919-1, G:G, "&gt;"&amp;ExternalData!$G1919)</f>
        <v>105812</v>
      </c>
    </row>
    <row r="1920" spans="1:13" x14ac:dyDescent="0.25">
      <c r="A1920" s="24" t="s">
        <v>9</v>
      </c>
      <c r="B1920" s="25" t="s">
        <v>24</v>
      </c>
      <c r="C1920" s="25" t="s">
        <v>33</v>
      </c>
      <c r="D1920" s="25" t="s">
        <v>34</v>
      </c>
      <c r="E1920" s="25" t="s">
        <v>14</v>
      </c>
      <c r="F1920" s="25">
        <v>2019</v>
      </c>
      <c r="G1920" s="25">
        <v>12</v>
      </c>
      <c r="H1920" s="25">
        <v>728</v>
      </c>
      <c r="I1920" s="26">
        <v>3584</v>
      </c>
      <c r="J1920" s="26">
        <f>SUMIFS(H:H, D:D, ExternalData!$D1920, E:E, ExternalData!$E1920, F:F, ExternalData!$F1920, G:G, "&lt;="&amp;ExternalData!$G1920)</f>
        <v>19887</v>
      </c>
      <c r="K1920" s="27">
        <f>SUMIFS(I:I, D:D, ExternalData!$D1920, E:E, ExternalData!$E1920, F:F, ExternalData!$F1920, G:G, "&lt;="&amp;ExternalData!$G1920)</f>
        <v>98441</v>
      </c>
      <c r="L1920" s="26">
        <f>ExternalData!$J1920 + SUMIFS(H:H, D:D, ExternalData!$D1920, E:E, ExternalData!$E1920, F:F, ExternalData!$F1920-1, G:G, "&gt;"&amp;ExternalData!$G1920)</f>
        <v>19887</v>
      </c>
      <c r="M1920" s="28">
        <f>ExternalData!$K1920 + SUMIFS(I:I, D:D, ExternalData!$D1920, E:E, ExternalData!$E1920, F:F, ExternalData!$F1920-1, G:G, "&gt;"&amp;ExternalData!$G1920)</f>
        <v>98441</v>
      </c>
    </row>
    <row r="1921" spans="1:13" x14ac:dyDescent="0.25">
      <c r="A1921" s="29" t="s">
        <v>9</v>
      </c>
      <c r="B1921" s="30" t="s">
        <v>24</v>
      </c>
      <c r="C1921" s="30" t="s">
        <v>33</v>
      </c>
      <c r="D1921" s="30" t="s">
        <v>34</v>
      </c>
      <c r="E1921" s="30" t="s">
        <v>14</v>
      </c>
      <c r="F1921" s="30">
        <v>2020</v>
      </c>
      <c r="G1921" s="30">
        <v>1</v>
      </c>
      <c r="H1921" s="30">
        <v>1043</v>
      </c>
      <c r="I1921" s="31">
        <v>5152</v>
      </c>
      <c r="J1921" s="31">
        <f>SUMIFS(H:H, D:D, ExternalData!$D1921, E:E, ExternalData!$E1921, F:F, ExternalData!$F1921, G:G, "&lt;="&amp;ExternalData!$G1921)</f>
        <v>1043</v>
      </c>
      <c r="K1921" s="32">
        <f>SUMIFS(I:I, D:D, ExternalData!$D1921, E:E, ExternalData!$E1921, F:F, ExternalData!$F1921, G:G, "&lt;="&amp;ExternalData!$G1921)</f>
        <v>5152</v>
      </c>
      <c r="L1921" s="31">
        <f>ExternalData!$J1921 + SUMIFS(H:H, D:D, ExternalData!$D1921, E:E, ExternalData!$E1921, F:F, ExternalData!$F1921-1, G:G, "&gt;"&amp;ExternalData!$G1921)</f>
        <v>19271</v>
      </c>
      <c r="M1921" s="33">
        <f>ExternalData!$K1921 + SUMIFS(I:I, D:D, ExternalData!$D1921, E:E, ExternalData!$E1921, F:F, ExternalData!$F1921-1, G:G, "&gt;"&amp;ExternalData!$G1921)</f>
        <v>95382</v>
      </c>
    </row>
    <row r="1922" spans="1:13" x14ac:dyDescent="0.25">
      <c r="A1922" s="24" t="s">
        <v>9</v>
      </c>
      <c r="B1922" s="25" t="s">
        <v>24</v>
      </c>
      <c r="C1922" s="25" t="s">
        <v>33</v>
      </c>
      <c r="D1922" s="25" t="s">
        <v>34</v>
      </c>
      <c r="E1922" s="25" t="s">
        <v>14</v>
      </c>
      <c r="F1922" s="25">
        <v>2020</v>
      </c>
      <c r="G1922" s="25">
        <v>2</v>
      </c>
      <c r="H1922" s="25">
        <v>287</v>
      </c>
      <c r="I1922" s="26">
        <v>1414</v>
      </c>
      <c r="J1922" s="26">
        <f>SUMIFS(H:H, D:D, ExternalData!$D1922, E:E, ExternalData!$E1922, F:F, ExternalData!$F1922, G:G, "&lt;="&amp;ExternalData!$G1922)</f>
        <v>1330</v>
      </c>
      <c r="K1922" s="27">
        <f>SUMIFS(I:I, D:D, ExternalData!$D1922, E:E, ExternalData!$E1922, F:F, ExternalData!$F1922, G:G, "&lt;="&amp;ExternalData!$G1922)</f>
        <v>6566</v>
      </c>
      <c r="L1922" s="26">
        <f>ExternalData!$J1922 + SUMIFS(H:H, D:D, ExternalData!$D1922, E:E, ExternalData!$E1922, F:F, ExternalData!$F1922-1, G:G, "&gt;"&amp;ExternalData!$G1922)</f>
        <v>17507</v>
      </c>
      <c r="M1922" s="28">
        <f>ExternalData!$K1922 + SUMIFS(I:I, D:D, ExternalData!$D1922, E:E, ExternalData!$E1922, F:F, ExternalData!$F1922-1, G:G, "&gt;"&amp;ExternalData!$G1922)</f>
        <v>86625</v>
      </c>
    </row>
    <row r="1923" spans="1:13" x14ac:dyDescent="0.25">
      <c r="A1923" s="29" t="s">
        <v>9</v>
      </c>
      <c r="B1923" s="30" t="s">
        <v>24</v>
      </c>
      <c r="C1923" s="30" t="s">
        <v>33</v>
      </c>
      <c r="D1923" s="30" t="s">
        <v>34</v>
      </c>
      <c r="E1923" s="30" t="s">
        <v>14</v>
      </c>
      <c r="F1923" s="30">
        <v>2020</v>
      </c>
      <c r="G1923" s="30">
        <v>3</v>
      </c>
      <c r="H1923" s="30">
        <v>196</v>
      </c>
      <c r="I1923" s="31">
        <v>973</v>
      </c>
      <c r="J1923" s="31">
        <f>SUMIFS(H:H, D:D, ExternalData!$D1923, E:E, ExternalData!$E1923, F:F, ExternalData!$F1923, G:G, "&lt;="&amp;ExternalData!$G1923)</f>
        <v>1526</v>
      </c>
      <c r="K1923" s="32">
        <f>SUMIFS(I:I, D:D, ExternalData!$D1923, E:E, ExternalData!$E1923, F:F, ExternalData!$F1923, G:G, "&lt;="&amp;ExternalData!$G1923)</f>
        <v>7539</v>
      </c>
      <c r="L1923" s="31">
        <f>ExternalData!$J1923 + SUMIFS(H:H, D:D, ExternalData!$D1923, E:E, ExternalData!$E1923, F:F, ExternalData!$F1923-1, G:G, "&gt;"&amp;ExternalData!$G1923)</f>
        <v>16394</v>
      </c>
      <c r="M1923" s="33">
        <f>ExternalData!$K1923 + SUMIFS(I:I, D:D, ExternalData!$D1923, E:E, ExternalData!$E1923, F:F, ExternalData!$F1923-1, G:G, "&gt;"&amp;ExternalData!$G1923)</f>
        <v>81109</v>
      </c>
    </row>
    <row r="1924" spans="1:13" x14ac:dyDescent="0.25">
      <c r="A1924" s="24" t="s">
        <v>9</v>
      </c>
      <c r="B1924" s="25" t="s">
        <v>24</v>
      </c>
      <c r="C1924" s="25" t="s">
        <v>33</v>
      </c>
      <c r="D1924" s="25" t="s">
        <v>34</v>
      </c>
      <c r="E1924" s="25" t="s">
        <v>14</v>
      </c>
      <c r="F1924" s="25">
        <v>2020</v>
      </c>
      <c r="G1924" s="25">
        <v>4</v>
      </c>
      <c r="H1924" s="25">
        <v>189</v>
      </c>
      <c r="I1924" s="26">
        <v>952</v>
      </c>
      <c r="J1924" s="26">
        <f>SUMIFS(H:H, D:D, ExternalData!$D1924, E:E, ExternalData!$E1924, F:F, ExternalData!$F1924, G:G, "&lt;="&amp;ExternalData!$G1924)</f>
        <v>1715</v>
      </c>
      <c r="K1924" s="27">
        <f>SUMIFS(I:I, D:D, ExternalData!$D1924, E:E, ExternalData!$E1924, F:F, ExternalData!$F1924, G:G, "&lt;="&amp;ExternalData!$G1924)</f>
        <v>8491</v>
      </c>
      <c r="L1924" s="26">
        <f>ExternalData!$J1924 + SUMIFS(H:H, D:D, ExternalData!$D1924, E:E, ExternalData!$E1924, F:F, ExternalData!$F1924-1, G:G, "&gt;"&amp;ExternalData!$G1924)</f>
        <v>14952</v>
      </c>
      <c r="M1924" s="28">
        <f>ExternalData!$K1924 + SUMIFS(I:I, D:D, ExternalData!$D1924, E:E, ExternalData!$E1924, F:F, ExternalData!$F1924-1, G:G, "&gt;"&amp;ExternalData!$G1924)</f>
        <v>73962</v>
      </c>
    </row>
    <row r="1925" spans="1:13" x14ac:dyDescent="0.25">
      <c r="A1925" s="29" t="s">
        <v>9</v>
      </c>
      <c r="B1925" s="30" t="s">
        <v>24</v>
      </c>
      <c r="C1925" s="30" t="s">
        <v>33</v>
      </c>
      <c r="D1925" s="30" t="s">
        <v>34</v>
      </c>
      <c r="E1925" s="30" t="s">
        <v>14</v>
      </c>
      <c r="F1925" s="30">
        <v>2020</v>
      </c>
      <c r="G1925" s="30">
        <v>5</v>
      </c>
      <c r="H1925" s="30">
        <v>203</v>
      </c>
      <c r="I1925" s="31">
        <v>1008</v>
      </c>
      <c r="J1925" s="31">
        <f>SUMIFS(H:H, D:D, ExternalData!$D1925, E:E, ExternalData!$E1925, F:F, ExternalData!$F1925, G:G, "&lt;="&amp;ExternalData!$G1925)</f>
        <v>1918</v>
      </c>
      <c r="K1925" s="32">
        <f>SUMIFS(I:I, D:D, ExternalData!$D1925, E:E, ExternalData!$E1925, F:F, ExternalData!$F1925, G:G, "&lt;="&amp;ExternalData!$G1925)</f>
        <v>9499</v>
      </c>
      <c r="L1925" s="31">
        <f>ExternalData!$J1925 + SUMIFS(H:H, D:D, ExternalData!$D1925, E:E, ExternalData!$E1925, F:F, ExternalData!$F1925-1, G:G, "&gt;"&amp;ExternalData!$G1925)</f>
        <v>12698</v>
      </c>
      <c r="M1925" s="33">
        <f>ExternalData!$K1925 + SUMIFS(I:I, D:D, ExternalData!$D1925, E:E, ExternalData!$E1925, F:F, ExternalData!$F1925-1, G:G, "&gt;"&amp;ExternalData!$G1925)</f>
        <v>62832</v>
      </c>
    </row>
    <row r="1926" spans="1:13" x14ac:dyDescent="0.25">
      <c r="A1926" s="24" t="s">
        <v>9</v>
      </c>
      <c r="B1926" s="25" t="s">
        <v>24</v>
      </c>
      <c r="C1926" s="25" t="s">
        <v>33</v>
      </c>
      <c r="D1926" s="25" t="s">
        <v>34</v>
      </c>
      <c r="E1926" s="25" t="s">
        <v>14</v>
      </c>
      <c r="F1926" s="25">
        <v>2020</v>
      </c>
      <c r="G1926" s="25">
        <v>6</v>
      </c>
      <c r="H1926" s="25">
        <v>140</v>
      </c>
      <c r="I1926" s="26">
        <v>700</v>
      </c>
      <c r="J1926" s="26">
        <f>SUMIFS(H:H, D:D, ExternalData!$D1926, E:E, ExternalData!$E1926, F:F, ExternalData!$F1926, G:G, "&lt;="&amp;ExternalData!$G1926)</f>
        <v>2058</v>
      </c>
      <c r="K1926" s="27">
        <f>SUMIFS(I:I, D:D, ExternalData!$D1926, E:E, ExternalData!$E1926, F:F, ExternalData!$F1926, G:G, "&lt;="&amp;ExternalData!$G1926)</f>
        <v>10199</v>
      </c>
      <c r="L1926" s="26">
        <f>ExternalData!$J1926 + SUMIFS(H:H, D:D, ExternalData!$D1926, E:E, ExternalData!$E1926, F:F, ExternalData!$F1926-1, G:G, "&gt;"&amp;ExternalData!$G1926)</f>
        <v>10913</v>
      </c>
      <c r="M1926" s="28">
        <f>ExternalData!$K1926 + SUMIFS(I:I, D:D, ExternalData!$D1926, E:E, ExternalData!$E1926, F:F, ExternalData!$F1926-1, G:G, "&gt;"&amp;ExternalData!$G1926)</f>
        <v>54005</v>
      </c>
    </row>
    <row r="1927" spans="1:13" x14ac:dyDescent="0.25">
      <c r="A1927" s="29" t="s">
        <v>9</v>
      </c>
      <c r="B1927" s="30" t="s">
        <v>24</v>
      </c>
      <c r="C1927" s="30" t="s">
        <v>33</v>
      </c>
      <c r="D1927" s="30" t="s">
        <v>34</v>
      </c>
      <c r="E1927" s="30" t="s">
        <v>14</v>
      </c>
      <c r="F1927" s="30">
        <v>2020</v>
      </c>
      <c r="G1927" s="30">
        <v>7</v>
      </c>
      <c r="H1927" s="30">
        <v>63</v>
      </c>
      <c r="I1927" s="31">
        <v>329</v>
      </c>
      <c r="J1927" s="31">
        <f>SUMIFS(H:H, D:D, ExternalData!$D1927, E:E, ExternalData!$E1927, F:F, ExternalData!$F1927, G:G, "&lt;="&amp;ExternalData!$G1927)</f>
        <v>2121</v>
      </c>
      <c r="K1927" s="32">
        <f>SUMIFS(I:I, D:D, ExternalData!$D1927, E:E, ExternalData!$E1927, F:F, ExternalData!$F1927, G:G, "&lt;="&amp;ExternalData!$G1927)</f>
        <v>10528</v>
      </c>
      <c r="L1927" s="31">
        <f>ExternalData!$J1927 + SUMIFS(H:H, D:D, ExternalData!$D1927, E:E, ExternalData!$E1927, F:F, ExternalData!$F1927-1, G:G, "&gt;"&amp;ExternalData!$G1927)</f>
        <v>8974</v>
      </c>
      <c r="M1927" s="33">
        <f>ExternalData!$K1927 + SUMIFS(I:I, D:D, ExternalData!$D1927, E:E, ExternalData!$E1927, F:F, ExternalData!$F1927-1, G:G, "&gt;"&amp;ExternalData!$G1927)</f>
        <v>44450</v>
      </c>
    </row>
    <row r="1928" spans="1:13" x14ac:dyDescent="0.25">
      <c r="A1928" s="24" t="s">
        <v>9</v>
      </c>
      <c r="B1928" s="25" t="s">
        <v>24</v>
      </c>
      <c r="C1928" s="25" t="s">
        <v>33</v>
      </c>
      <c r="D1928" s="25" t="s">
        <v>34</v>
      </c>
      <c r="E1928" s="25" t="s">
        <v>14</v>
      </c>
      <c r="F1928" s="25">
        <v>2020</v>
      </c>
      <c r="G1928" s="25">
        <v>8</v>
      </c>
      <c r="H1928" s="25">
        <v>112</v>
      </c>
      <c r="I1928" s="26">
        <v>553</v>
      </c>
      <c r="J1928" s="26">
        <f>SUMIFS(H:H, D:D, ExternalData!$D1928, E:E, ExternalData!$E1928, F:F, ExternalData!$F1928, G:G, "&lt;="&amp;ExternalData!$G1928)</f>
        <v>2233</v>
      </c>
      <c r="K1928" s="27">
        <f>SUMIFS(I:I, D:D, ExternalData!$D1928, E:E, ExternalData!$E1928, F:F, ExternalData!$F1928, G:G, "&lt;="&amp;ExternalData!$G1928)</f>
        <v>11081</v>
      </c>
      <c r="L1928" s="26">
        <f>ExternalData!$J1928 + SUMIFS(H:H, D:D, ExternalData!$D1928, E:E, ExternalData!$E1928, F:F, ExternalData!$F1928-1, G:G, "&gt;"&amp;ExternalData!$G1928)</f>
        <v>7063</v>
      </c>
      <c r="M1928" s="28">
        <f>ExternalData!$K1928 + SUMIFS(I:I, D:D, ExternalData!$D1928, E:E, ExternalData!$E1928, F:F, ExternalData!$F1928-1, G:G, "&gt;"&amp;ExternalData!$G1928)</f>
        <v>35000</v>
      </c>
    </row>
    <row r="1929" spans="1:13" x14ac:dyDescent="0.25">
      <c r="A1929" s="29" t="s">
        <v>9</v>
      </c>
      <c r="B1929" s="30" t="s">
        <v>24</v>
      </c>
      <c r="C1929" s="30" t="s">
        <v>33</v>
      </c>
      <c r="D1929" s="30" t="s">
        <v>34</v>
      </c>
      <c r="E1929" s="30" t="s">
        <v>14</v>
      </c>
      <c r="F1929" s="30">
        <v>2020</v>
      </c>
      <c r="G1929" s="30">
        <v>9</v>
      </c>
      <c r="H1929" s="30">
        <v>49</v>
      </c>
      <c r="I1929" s="31">
        <v>231</v>
      </c>
      <c r="J1929" s="31">
        <f>SUMIFS(H:H, D:D, ExternalData!$D1929, E:E, ExternalData!$E1929, F:F, ExternalData!$F1929, G:G, "&lt;="&amp;ExternalData!$G1929)</f>
        <v>2282</v>
      </c>
      <c r="K1929" s="32">
        <f>SUMIFS(I:I, D:D, ExternalData!$D1929, E:E, ExternalData!$E1929, F:F, ExternalData!$F1929, G:G, "&lt;="&amp;ExternalData!$G1929)</f>
        <v>11312</v>
      </c>
      <c r="L1929" s="31">
        <f>ExternalData!$J1929 + SUMIFS(H:H, D:D, ExternalData!$D1929, E:E, ExternalData!$E1929, F:F, ExternalData!$F1929-1, G:G, "&gt;"&amp;ExternalData!$G1929)</f>
        <v>5642</v>
      </c>
      <c r="M1929" s="33">
        <f>ExternalData!$K1929 + SUMIFS(I:I, D:D, ExternalData!$D1929, E:E, ExternalData!$E1929, F:F, ExternalData!$F1929-1, G:G, "&gt;"&amp;ExternalData!$G1929)</f>
        <v>27930</v>
      </c>
    </row>
    <row r="1930" spans="1:13" x14ac:dyDescent="0.25">
      <c r="A1930" s="24" t="s">
        <v>9</v>
      </c>
      <c r="B1930" s="25" t="s">
        <v>24</v>
      </c>
      <c r="C1930" s="25" t="s">
        <v>33</v>
      </c>
      <c r="D1930" s="25" t="s">
        <v>34</v>
      </c>
      <c r="E1930" s="25" t="s">
        <v>14</v>
      </c>
      <c r="F1930" s="25">
        <v>2020</v>
      </c>
      <c r="G1930" s="25">
        <v>10</v>
      </c>
      <c r="H1930" s="25">
        <v>49</v>
      </c>
      <c r="I1930" s="26">
        <v>259</v>
      </c>
      <c r="J1930" s="26">
        <f>SUMIFS(H:H, D:D, ExternalData!$D1930, E:E, ExternalData!$E1930, F:F, ExternalData!$F1930, G:G, "&lt;="&amp;ExternalData!$G1930)</f>
        <v>2331</v>
      </c>
      <c r="K1930" s="27">
        <f>SUMIFS(I:I, D:D, ExternalData!$D1930, E:E, ExternalData!$E1930, F:F, ExternalData!$F1930, G:G, "&lt;="&amp;ExternalData!$G1930)</f>
        <v>11571</v>
      </c>
      <c r="L1930" s="26">
        <f>ExternalData!$J1930 + SUMIFS(H:H, D:D, ExternalData!$D1930, E:E, ExternalData!$E1930, F:F, ExternalData!$F1930-1, G:G, "&gt;"&amp;ExternalData!$G1930)</f>
        <v>3815</v>
      </c>
      <c r="M1930" s="28">
        <f>ExternalData!$K1930 + SUMIFS(I:I, D:D, ExternalData!$D1930, E:E, ExternalData!$E1930, F:F, ExternalData!$F1930-1, G:G, "&gt;"&amp;ExternalData!$G1930)</f>
        <v>18893</v>
      </c>
    </row>
    <row r="1931" spans="1:13" x14ac:dyDescent="0.25">
      <c r="A1931" s="29" t="s">
        <v>9</v>
      </c>
      <c r="B1931" s="30" t="s">
        <v>24</v>
      </c>
      <c r="C1931" s="30" t="s">
        <v>33</v>
      </c>
      <c r="D1931" s="30" t="s">
        <v>34</v>
      </c>
      <c r="E1931" s="30" t="s">
        <v>14</v>
      </c>
      <c r="F1931" s="30">
        <v>2020</v>
      </c>
      <c r="G1931" s="30">
        <v>11</v>
      </c>
      <c r="H1931" s="30">
        <v>70</v>
      </c>
      <c r="I1931" s="31">
        <v>350</v>
      </c>
      <c r="J1931" s="31">
        <f>SUMIFS(H:H, D:D, ExternalData!$D1931, E:E, ExternalData!$E1931, F:F, ExternalData!$F1931, G:G, "&lt;="&amp;ExternalData!$G1931)</f>
        <v>2401</v>
      </c>
      <c r="K1931" s="32">
        <f>SUMIFS(I:I, D:D, ExternalData!$D1931, E:E, ExternalData!$E1931, F:F, ExternalData!$F1931, G:G, "&lt;="&amp;ExternalData!$G1931)</f>
        <v>11921</v>
      </c>
      <c r="L1931" s="31">
        <f>ExternalData!$J1931 + SUMIFS(H:H, D:D, ExternalData!$D1931, E:E, ExternalData!$E1931, F:F, ExternalData!$F1931-1, G:G, "&gt;"&amp;ExternalData!$G1931)</f>
        <v>3129</v>
      </c>
      <c r="M1931" s="33">
        <f>ExternalData!$K1931 + SUMIFS(I:I, D:D, ExternalData!$D1931, E:E, ExternalData!$E1931, F:F, ExternalData!$F1931-1, G:G, "&gt;"&amp;ExternalData!$G1931)</f>
        <v>15505</v>
      </c>
    </row>
    <row r="1932" spans="1:13" x14ac:dyDescent="0.25">
      <c r="A1932" s="24" t="s">
        <v>9</v>
      </c>
      <c r="B1932" s="25" t="s">
        <v>24</v>
      </c>
      <c r="C1932" s="25" t="s">
        <v>33</v>
      </c>
      <c r="D1932" s="25" t="s">
        <v>34</v>
      </c>
      <c r="E1932" s="25" t="s">
        <v>14</v>
      </c>
      <c r="F1932" s="25">
        <v>2020</v>
      </c>
      <c r="G1932" s="25">
        <v>12</v>
      </c>
      <c r="H1932" s="25">
        <v>63</v>
      </c>
      <c r="I1932" s="26">
        <v>329</v>
      </c>
      <c r="J1932" s="26">
        <f>SUMIFS(H:H, D:D, ExternalData!$D1932, E:E, ExternalData!$E1932, F:F, ExternalData!$F1932, G:G, "&lt;="&amp;ExternalData!$G1932)</f>
        <v>2464</v>
      </c>
      <c r="K1932" s="27">
        <f>SUMIFS(I:I, D:D, ExternalData!$D1932, E:E, ExternalData!$E1932, F:F, ExternalData!$F1932, G:G, "&lt;="&amp;ExternalData!$G1932)</f>
        <v>12250</v>
      </c>
      <c r="L1932" s="26">
        <f>ExternalData!$J1932 + SUMIFS(H:H, D:D, ExternalData!$D1932, E:E, ExternalData!$E1932, F:F, ExternalData!$F1932-1, G:G, "&gt;"&amp;ExternalData!$G1932)</f>
        <v>2464</v>
      </c>
      <c r="M1932" s="28">
        <f>ExternalData!$K1932 + SUMIFS(I:I, D:D, ExternalData!$D1932, E:E, ExternalData!$E1932, F:F, ExternalData!$F1932-1, G:G, "&gt;"&amp;ExternalData!$G1932)</f>
        <v>12250</v>
      </c>
    </row>
    <row r="1933" spans="1:13" x14ac:dyDescent="0.25">
      <c r="A1933" s="29" t="s">
        <v>9</v>
      </c>
      <c r="B1933" s="30" t="s">
        <v>24</v>
      </c>
      <c r="C1933" s="30" t="s">
        <v>33</v>
      </c>
      <c r="D1933" s="30" t="s">
        <v>34</v>
      </c>
      <c r="E1933" s="30" t="s">
        <v>14</v>
      </c>
      <c r="F1933" s="30">
        <v>2021</v>
      </c>
      <c r="G1933" s="30">
        <v>1</v>
      </c>
      <c r="H1933" s="30">
        <v>56</v>
      </c>
      <c r="I1933" s="31">
        <v>294</v>
      </c>
      <c r="J1933" s="31">
        <f>SUMIFS(H:H, D:D, ExternalData!$D1933, E:E, ExternalData!$E1933, F:F, ExternalData!$F1933, G:G, "&lt;="&amp;ExternalData!$G1933)</f>
        <v>56</v>
      </c>
      <c r="K1933" s="32">
        <f>SUMIFS(I:I, D:D, ExternalData!$D1933, E:E, ExternalData!$E1933, F:F, ExternalData!$F1933, G:G, "&lt;="&amp;ExternalData!$G1933)</f>
        <v>294</v>
      </c>
      <c r="L1933" s="31">
        <f>ExternalData!$J1933 + SUMIFS(H:H, D:D, ExternalData!$D1933, E:E, ExternalData!$E1933, F:F, ExternalData!$F1933-1, G:G, "&gt;"&amp;ExternalData!$G1933)</f>
        <v>1477</v>
      </c>
      <c r="M1933" s="33">
        <f>ExternalData!$K1933 + SUMIFS(I:I, D:D, ExternalData!$D1933, E:E, ExternalData!$E1933, F:F, ExternalData!$F1933-1, G:G, "&gt;"&amp;ExternalData!$G1933)</f>
        <v>7392</v>
      </c>
    </row>
    <row r="1934" spans="1:13" x14ac:dyDescent="0.25">
      <c r="A1934" s="24" t="s">
        <v>9</v>
      </c>
      <c r="B1934" s="25" t="s">
        <v>24</v>
      </c>
      <c r="C1934" s="25" t="s">
        <v>33</v>
      </c>
      <c r="D1934" s="25" t="s">
        <v>34</v>
      </c>
      <c r="E1934" s="25" t="s">
        <v>14</v>
      </c>
      <c r="F1934" s="25">
        <v>2021</v>
      </c>
      <c r="G1934" s="25">
        <v>2</v>
      </c>
      <c r="H1934" s="25">
        <v>28</v>
      </c>
      <c r="I1934" s="26">
        <v>140</v>
      </c>
      <c r="J1934" s="26">
        <f>SUMIFS(H:H, D:D, ExternalData!$D1934, E:E, ExternalData!$E1934, F:F, ExternalData!$F1934, G:G, "&lt;="&amp;ExternalData!$G1934)</f>
        <v>84</v>
      </c>
      <c r="K1934" s="27">
        <f>SUMIFS(I:I, D:D, ExternalData!$D1934, E:E, ExternalData!$E1934, F:F, ExternalData!$F1934, G:G, "&lt;="&amp;ExternalData!$G1934)</f>
        <v>434</v>
      </c>
      <c r="L1934" s="26">
        <f>ExternalData!$J1934 + SUMIFS(H:H, D:D, ExternalData!$D1934, E:E, ExternalData!$E1934, F:F, ExternalData!$F1934-1, G:G, "&gt;"&amp;ExternalData!$G1934)</f>
        <v>1218</v>
      </c>
      <c r="M1934" s="28">
        <f>ExternalData!$K1934 + SUMIFS(I:I, D:D, ExternalData!$D1934, E:E, ExternalData!$E1934, F:F, ExternalData!$F1934-1, G:G, "&gt;"&amp;ExternalData!$G1934)</f>
        <v>6118</v>
      </c>
    </row>
    <row r="1935" spans="1:13" x14ac:dyDescent="0.25">
      <c r="A1935" s="29" t="s">
        <v>9</v>
      </c>
      <c r="B1935" s="30" t="s">
        <v>24</v>
      </c>
      <c r="C1935" s="30" t="s">
        <v>33</v>
      </c>
      <c r="D1935" s="30" t="s">
        <v>34</v>
      </c>
      <c r="E1935" s="30" t="s">
        <v>14</v>
      </c>
      <c r="F1935" s="30">
        <v>2021</v>
      </c>
      <c r="G1935" s="30">
        <v>3</v>
      </c>
      <c r="H1935" s="30">
        <v>42</v>
      </c>
      <c r="I1935" s="31">
        <v>203</v>
      </c>
      <c r="J1935" s="31">
        <f>SUMIFS(H:H, D:D, ExternalData!$D1935, E:E, ExternalData!$E1935, F:F, ExternalData!$F1935, G:G, "&lt;="&amp;ExternalData!$G1935)</f>
        <v>126</v>
      </c>
      <c r="K1935" s="32">
        <f>SUMIFS(I:I, D:D, ExternalData!$D1935, E:E, ExternalData!$E1935, F:F, ExternalData!$F1935, G:G, "&lt;="&amp;ExternalData!$G1935)</f>
        <v>637</v>
      </c>
      <c r="L1935" s="31">
        <f>ExternalData!$J1935 + SUMIFS(H:H, D:D, ExternalData!$D1935, E:E, ExternalData!$E1935, F:F, ExternalData!$F1935-1, G:G, "&gt;"&amp;ExternalData!$G1935)</f>
        <v>1064</v>
      </c>
      <c r="M1935" s="33">
        <f>ExternalData!$K1935 + SUMIFS(I:I, D:D, ExternalData!$D1935, E:E, ExternalData!$E1935, F:F, ExternalData!$F1935-1, G:G, "&gt;"&amp;ExternalData!$G1935)</f>
        <v>5348</v>
      </c>
    </row>
    <row r="1936" spans="1:13" x14ac:dyDescent="0.25">
      <c r="A1936" s="24" t="s">
        <v>9</v>
      </c>
      <c r="B1936" s="25" t="s">
        <v>24</v>
      </c>
      <c r="C1936" s="25" t="s">
        <v>33</v>
      </c>
      <c r="D1936" s="25" t="s">
        <v>34</v>
      </c>
      <c r="E1936" s="25" t="s">
        <v>14</v>
      </c>
      <c r="F1936" s="25">
        <v>2021</v>
      </c>
      <c r="G1936" s="25">
        <v>4</v>
      </c>
      <c r="H1936" s="25">
        <v>119</v>
      </c>
      <c r="I1936" s="26">
        <v>574</v>
      </c>
      <c r="J1936" s="26">
        <f>SUMIFS(H:H, D:D, ExternalData!$D1936, E:E, ExternalData!$E1936, F:F, ExternalData!$F1936, G:G, "&lt;="&amp;ExternalData!$G1936)</f>
        <v>245</v>
      </c>
      <c r="K1936" s="27">
        <f>SUMIFS(I:I, D:D, ExternalData!$D1936, E:E, ExternalData!$E1936, F:F, ExternalData!$F1936, G:G, "&lt;="&amp;ExternalData!$G1936)</f>
        <v>1211</v>
      </c>
      <c r="L1936" s="26">
        <f>ExternalData!$J1936 + SUMIFS(H:H, D:D, ExternalData!$D1936, E:E, ExternalData!$E1936, F:F, ExternalData!$F1936-1, G:G, "&gt;"&amp;ExternalData!$G1936)</f>
        <v>994</v>
      </c>
      <c r="M1936" s="28">
        <f>ExternalData!$K1936 + SUMIFS(I:I, D:D, ExternalData!$D1936, E:E, ExternalData!$E1936, F:F, ExternalData!$F1936-1, G:G, "&gt;"&amp;ExternalData!$G1936)</f>
        <v>4970</v>
      </c>
    </row>
    <row r="1937" spans="1:13" x14ac:dyDescent="0.25">
      <c r="A1937" s="29" t="s">
        <v>9</v>
      </c>
      <c r="B1937" s="30" t="s">
        <v>24</v>
      </c>
      <c r="C1937" s="30" t="s">
        <v>33</v>
      </c>
      <c r="D1937" s="30" t="s">
        <v>34</v>
      </c>
      <c r="E1937" s="30" t="s">
        <v>14</v>
      </c>
      <c r="F1937" s="30">
        <v>2021</v>
      </c>
      <c r="G1937" s="30">
        <v>5</v>
      </c>
      <c r="H1937" s="30">
        <v>119</v>
      </c>
      <c r="I1937" s="31">
        <v>574</v>
      </c>
      <c r="J1937" s="31">
        <f>SUMIFS(H:H, D:D, ExternalData!$D1937, E:E, ExternalData!$E1937, F:F, ExternalData!$F1937, G:G, "&lt;="&amp;ExternalData!$G1937)</f>
        <v>364</v>
      </c>
      <c r="K1937" s="32">
        <f>SUMIFS(I:I, D:D, ExternalData!$D1937, E:E, ExternalData!$E1937, F:F, ExternalData!$F1937, G:G, "&lt;="&amp;ExternalData!$G1937)</f>
        <v>1785</v>
      </c>
      <c r="L1937" s="31">
        <f>ExternalData!$J1937 + SUMIFS(H:H, D:D, ExternalData!$D1937, E:E, ExternalData!$E1937, F:F, ExternalData!$F1937-1, G:G, "&gt;"&amp;ExternalData!$G1937)</f>
        <v>910</v>
      </c>
      <c r="M1937" s="33">
        <f>ExternalData!$K1937 + SUMIFS(I:I, D:D, ExternalData!$D1937, E:E, ExternalData!$E1937, F:F, ExternalData!$F1937-1, G:G, "&gt;"&amp;ExternalData!$G1937)</f>
        <v>4536</v>
      </c>
    </row>
    <row r="1938" spans="1:13" x14ac:dyDescent="0.25">
      <c r="A1938" s="24" t="s">
        <v>9</v>
      </c>
      <c r="B1938" s="25" t="s">
        <v>24</v>
      </c>
      <c r="C1938" s="25" t="s">
        <v>33</v>
      </c>
      <c r="D1938" s="25" t="s">
        <v>34</v>
      </c>
      <c r="E1938" s="25" t="s">
        <v>14</v>
      </c>
      <c r="F1938" s="25">
        <v>2021</v>
      </c>
      <c r="G1938" s="25">
        <v>6</v>
      </c>
      <c r="H1938" s="25">
        <v>28</v>
      </c>
      <c r="I1938" s="26">
        <v>154</v>
      </c>
      <c r="J1938" s="26">
        <f>SUMIFS(H:H, D:D, ExternalData!$D1938, E:E, ExternalData!$E1938, F:F, ExternalData!$F1938, G:G, "&lt;="&amp;ExternalData!$G1938)</f>
        <v>392</v>
      </c>
      <c r="K1938" s="27">
        <f>SUMIFS(I:I, D:D, ExternalData!$D1938, E:E, ExternalData!$E1938, F:F, ExternalData!$F1938, G:G, "&lt;="&amp;ExternalData!$G1938)</f>
        <v>1939</v>
      </c>
      <c r="L1938" s="26">
        <f>ExternalData!$J1938 + SUMIFS(H:H, D:D, ExternalData!$D1938, E:E, ExternalData!$E1938, F:F, ExternalData!$F1938-1, G:G, "&gt;"&amp;ExternalData!$G1938)</f>
        <v>798</v>
      </c>
      <c r="M1938" s="28">
        <f>ExternalData!$K1938 + SUMIFS(I:I, D:D, ExternalData!$D1938, E:E, ExternalData!$E1938, F:F, ExternalData!$F1938-1, G:G, "&gt;"&amp;ExternalData!$G1938)</f>
        <v>3990</v>
      </c>
    </row>
    <row r="1939" spans="1:13" x14ac:dyDescent="0.25">
      <c r="A1939" s="29" t="s">
        <v>9</v>
      </c>
      <c r="B1939" s="30" t="s">
        <v>24</v>
      </c>
      <c r="C1939" s="30" t="s">
        <v>33</v>
      </c>
      <c r="D1939" s="30" t="s">
        <v>34</v>
      </c>
      <c r="E1939" s="30" t="s">
        <v>14</v>
      </c>
      <c r="F1939" s="30">
        <v>2021</v>
      </c>
      <c r="G1939" s="30">
        <v>8</v>
      </c>
      <c r="H1939" s="30">
        <v>28</v>
      </c>
      <c r="I1939" s="31">
        <v>133</v>
      </c>
      <c r="J1939" s="31">
        <f>SUMIFS(H:H, D:D, ExternalData!$D1939, E:E, ExternalData!$E1939, F:F, ExternalData!$F1939, G:G, "&lt;="&amp;ExternalData!$G1939)</f>
        <v>420</v>
      </c>
      <c r="K1939" s="32">
        <f>SUMIFS(I:I, D:D, ExternalData!$D1939, E:E, ExternalData!$E1939, F:F, ExternalData!$F1939, G:G, "&lt;="&amp;ExternalData!$G1939)</f>
        <v>2072</v>
      </c>
      <c r="L1939" s="31">
        <f>ExternalData!$J1939 + SUMIFS(H:H, D:D, ExternalData!$D1939, E:E, ExternalData!$E1939, F:F, ExternalData!$F1939-1, G:G, "&gt;"&amp;ExternalData!$G1939)</f>
        <v>651</v>
      </c>
      <c r="M1939" s="33">
        <f>ExternalData!$K1939 + SUMIFS(I:I, D:D, ExternalData!$D1939, E:E, ExternalData!$E1939, F:F, ExternalData!$F1939-1, G:G, "&gt;"&amp;ExternalData!$G1939)</f>
        <v>3241</v>
      </c>
    </row>
    <row r="1940" spans="1:13" x14ac:dyDescent="0.25">
      <c r="A1940" s="24" t="s">
        <v>9</v>
      </c>
      <c r="B1940" s="25" t="s">
        <v>24</v>
      </c>
      <c r="C1940" s="25" t="s">
        <v>33</v>
      </c>
      <c r="D1940" s="25" t="s">
        <v>34</v>
      </c>
      <c r="E1940" s="25" t="s">
        <v>14</v>
      </c>
      <c r="F1940" s="25">
        <v>2021</v>
      </c>
      <c r="G1940" s="25">
        <v>9</v>
      </c>
      <c r="H1940" s="25">
        <v>28</v>
      </c>
      <c r="I1940" s="26">
        <v>154</v>
      </c>
      <c r="J1940" s="26">
        <f>SUMIFS(H:H, D:D, ExternalData!$D1940, E:E, ExternalData!$E1940, F:F, ExternalData!$F1940, G:G, "&lt;="&amp;ExternalData!$G1940)</f>
        <v>448</v>
      </c>
      <c r="K1940" s="27">
        <f>SUMIFS(I:I, D:D, ExternalData!$D1940, E:E, ExternalData!$E1940, F:F, ExternalData!$F1940, G:G, "&lt;="&amp;ExternalData!$G1940)</f>
        <v>2226</v>
      </c>
      <c r="L1940" s="26">
        <f>ExternalData!$J1940 + SUMIFS(H:H, D:D, ExternalData!$D1940, E:E, ExternalData!$E1940, F:F, ExternalData!$F1940-1, G:G, "&gt;"&amp;ExternalData!$G1940)</f>
        <v>630</v>
      </c>
      <c r="M1940" s="28">
        <f>ExternalData!$K1940 + SUMIFS(I:I, D:D, ExternalData!$D1940, E:E, ExternalData!$E1940, F:F, ExternalData!$F1940-1, G:G, "&gt;"&amp;ExternalData!$G1940)</f>
        <v>3164</v>
      </c>
    </row>
    <row r="1941" spans="1:13" x14ac:dyDescent="0.25">
      <c r="A1941" s="29" t="s">
        <v>9</v>
      </c>
      <c r="B1941" s="30" t="s">
        <v>24</v>
      </c>
      <c r="C1941" s="30" t="s">
        <v>33</v>
      </c>
      <c r="D1941" s="30" t="s">
        <v>34</v>
      </c>
      <c r="E1941" s="30" t="s">
        <v>14</v>
      </c>
      <c r="F1941" s="30">
        <v>2021</v>
      </c>
      <c r="G1941" s="30">
        <v>10</v>
      </c>
      <c r="H1941" s="30">
        <v>21</v>
      </c>
      <c r="I1941" s="31">
        <v>112</v>
      </c>
      <c r="J1941" s="31">
        <f>SUMIFS(H:H, D:D, ExternalData!$D1941, E:E, ExternalData!$E1941, F:F, ExternalData!$F1941, G:G, "&lt;="&amp;ExternalData!$G1941)</f>
        <v>469</v>
      </c>
      <c r="K1941" s="32">
        <f>SUMIFS(I:I, D:D, ExternalData!$D1941, E:E, ExternalData!$E1941, F:F, ExternalData!$F1941, G:G, "&lt;="&amp;ExternalData!$G1941)</f>
        <v>2338</v>
      </c>
      <c r="L1941" s="31">
        <f>ExternalData!$J1941 + SUMIFS(H:H, D:D, ExternalData!$D1941, E:E, ExternalData!$E1941, F:F, ExternalData!$F1941-1, G:G, "&gt;"&amp;ExternalData!$G1941)</f>
        <v>602</v>
      </c>
      <c r="M1941" s="33">
        <f>ExternalData!$K1941 + SUMIFS(I:I, D:D, ExternalData!$D1941, E:E, ExternalData!$E1941, F:F, ExternalData!$F1941-1, G:G, "&gt;"&amp;ExternalData!$G1941)</f>
        <v>3017</v>
      </c>
    </row>
    <row r="1942" spans="1:13" x14ac:dyDescent="0.25">
      <c r="A1942" s="24" t="s">
        <v>9</v>
      </c>
      <c r="B1942" s="25" t="s">
        <v>24</v>
      </c>
      <c r="C1942" s="25" t="s">
        <v>33</v>
      </c>
      <c r="D1942" s="25" t="s">
        <v>34</v>
      </c>
      <c r="E1942" s="25" t="s">
        <v>14</v>
      </c>
      <c r="F1942" s="25">
        <v>2021</v>
      </c>
      <c r="G1942" s="25">
        <v>11</v>
      </c>
      <c r="H1942" s="25">
        <v>28</v>
      </c>
      <c r="I1942" s="26">
        <v>161</v>
      </c>
      <c r="J1942" s="26">
        <f>SUMIFS(H:H, D:D, ExternalData!$D1942, E:E, ExternalData!$E1942, F:F, ExternalData!$F1942, G:G, "&lt;="&amp;ExternalData!$G1942)</f>
        <v>497</v>
      </c>
      <c r="K1942" s="27">
        <f>SUMIFS(I:I, D:D, ExternalData!$D1942, E:E, ExternalData!$E1942, F:F, ExternalData!$F1942, G:G, "&lt;="&amp;ExternalData!$G1942)</f>
        <v>2499</v>
      </c>
      <c r="L1942" s="26">
        <f>ExternalData!$J1942 + SUMIFS(H:H, D:D, ExternalData!$D1942, E:E, ExternalData!$E1942, F:F, ExternalData!$F1942-1, G:G, "&gt;"&amp;ExternalData!$G1942)</f>
        <v>560</v>
      </c>
      <c r="M1942" s="28">
        <f>ExternalData!$K1942 + SUMIFS(I:I, D:D, ExternalData!$D1942, E:E, ExternalData!$E1942, F:F, ExternalData!$F1942-1, G:G, "&gt;"&amp;ExternalData!$G1942)</f>
        <v>2828</v>
      </c>
    </row>
    <row r="1943" spans="1:13" x14ac:dyDescent="0.25">
      <c r="A1943" s="29" t="s">
        <v>9</v>
      </c>
      <c r="B1943" s="30" t="s">
        <v>24</v>
      </c>
      <c r="C1943" s="30" t="s">
        <v>33</v>
      </c>
      <c r="D1943" s="30" t="s">
        <v>34</v>
      </c>
      <c r="E1943" s="30" t="s">
        <v>14</v>
      </c>
      <c r="F1943" s="30">
        <v>2021</v>
      </c>
      <c r="G1943" s="30">
        <v>12</v>
      </c>
      <c r="H1943" s="30">
        <v>14</v>
      </c>
      <c r="I1943" s="31">
        <v>63</v>
      </c>
      <c r="J1943" s="31">
        <f>SUMIFS(H:H, D:D, ExternalData!$D1943, E:E, ExternalData!$E1943, F:F, ExternalData!$F1943, G:G, "&lt;="&amp;ExternalData!$G1943)</f>
        <v>511</v>
      </c>
      <c r="K1943" s="32">
        <f>SUMIFS(I:I, D:D, ExternalData!$D1943, E:E, ExternalData!$E1943, F:F, ExternalData!$F1943, G:G, "&lt;="&amp;ExternalData!$G1943)</f>
        <v>2562</v>
      </c>
      <c r="L1943" s="31">
        <f>ExternalData!$J1943 + SUMIFS(H:H, D:D, ExternalData!$D1943, E:E, ExternalData!$E1943, F:F, ExternalData!$F1943-1, G:G, "&gt;"&amp;ExternalData!$G1943)</f>
        <v>511</v>
      </c>
      <c r="M1943" s="33">
        <f>ExternalData!$K1943 + SUMIFS(I:I, D:D, ExternalData!$D1943, E:E, ExternalData!$E1943, F:F, ExternalData!$F1943-1, G:G, "&gt;"&amp;ExternalData!$G1943)</f>
        <v>2562</v>
      </c>
    </row>
    <row r="1944" spans="1:13" x14ac:dyDescent="0.25">
      <c r="A1944" s="24" t="s">
        <v>9</v>
      </c>
      <c r="B1944" s="25" t="s">
        <v>24</v>
      </c>
      <c r="C1944" s="25" t="s">
        <v>33</v>
      </c>
      <c r="D1944" s="25" t="s">
        <v>34</v>
      </c>
      <c r="E1944" s="25" t="s">
        <v>14</v>
      </c>
      <c r="F1944" s="25">
        <v>2022</v>
      </c>
      <c r="G1944" s="25">
        <v>1</v>
      </c>
      <c r="H1944" s="25">
        <v>14</v>
      </c>
      <c r="I1944" s="26">
        <v>70</v>
      </c>
      <c r="J1944" s="26">
        <f>SUMIFS(H:H, D:D, ExternalData!$D1944, E:E, ExternalData!$E1944, F:F, ExternalData!$F1944, G:G, "&lt;="&amp;ExternalData!$G1944)</f>
        <v>14</v>
      </c>
      <c r="K1944" s="27">
        <f>SUMIFS(I:I, D:D, ExternalData!$D1944, E:E, ExternalData!$E1944, F:F, ExternalData!$F1944, G:G, "&lt;="&amp;ExternalData!$G1944)</f>
        <v>70</v>
      </c>
      <c r="L1944" s="26">
        <f>ExternalData!$J1944 + SUMIFS(H:H, D:D, ExternalData!$D1944, E:E, ExternalData!$E1944, F:F, ExternalData!$F1944-1, G:G, "&gt;"&amp;ExternalData!$G1944)</f>
        <v>469</v>
      </c>
      <c r="M1944" s="28">
        <f>ExternalData!$K1944 + SUMIFS(I:I, D:D, ExternalData!$D1944, E:E, ExternalData!$E1944, F:F, ExternalData!$F1944-1, G:G, "&gt;"&amp;ExternalData!$G1944)</f>
        <v>2338</v>
      </c>
    </row>
    <row r="1945" spans="1:13" x14ac:dyDescent="0.25">
      <c r="A1945" s="29" t="s">
        <v>9</v>
      </c>
      <c r="B1945" s="30" t="s">
        <v>24</v>
      </c>
      <c r="C1945" s="30" t="s">
        <v>33</v>
      </c>
      <c r="D1945" s="30" t="s">
        <v>34</v>
      </c>
      <c r="E1945" s="30" t="s">
        <v>14</v>
      </c>
      <c r="F1945" s="30">
        <v>2022</v>
      </c>
      <c r="G1945" s="30">
        <v>2</v>
      </c>
      <c r="H1945" s="30">
        <v>14</v>
      </c>
      <c r="I1945" s="31">
        <v>70</v>
      </c>
      <c r="J1945" s="31">
        <f>SUMIFS(H:H, D:D, ExternalData!$D1945, E:E, ExternalData!$E1945, F:F, ExternalData!$F1945, G:G, "&lt;="&amp;ExternalData!$G1945)</f>
        <v>28</v>
      </c>
      <c r="K1945" s="32">
        <f>SUMIFS(I:I, D:D, ExternalData!$D1945, E:E, ExternalData!$E1945, F:F, ExternalData!$F1945, G:G, "&lt;="&amp;ExternalData!$G1945)</f>
        <v>140</v>
      </c>
      <c r="L1945" s="31">
        <f>ExternalData!$J1945 + SUMIFS(H:H, D:D, ExternalData!$D1945, E:E, ExternalData!$E1945, F:F, ExternalData!$F1945-1, G:G, "&gt;"&amp;ExternalData!$G1945)</f>
        <v>455</v>
      </c>
      <c r="M1945" s="33">
        <f>ExternalData!$K1945 + SUMIFS(I:I, D:D, ExternalData!$D1945, E:E, ExternalData!$E1945, F:F, ExternalData!$F1945-1, G:G, "&gt;"&amp;ExternalData!$G1945)</f>
        <v>2268</v>
      </c>
    </row>
    <row r="1946" spans="1:13" x14ac:dyDescent="0.25">
      <c r="A1946" s="24" t="s">
        <v>9</v>
      </c>
      <c r="B1946" s="25" t="s">
        <v>24</v>
      </c>
      <c r="C1946" s="25" t="s">
        <v>33</v>
      </c>
      <c r="D1946" s="25" t="s">
        <v>34</v>
      </c>
      <c r="E1946" s="25" t="s">
        <v>14</v>
      </c>
      <c r="F1946" s="25">
        <v>2022</v>
      </c>
      <c r="G1946" s="25">
        <v>4</v>
      </c>
      <c r="H1946" s="25">
        <v>35</v>
      </c>
      <c r="I1946" s="26">
        <v>189</v>
      </c>
      <c r="J1946" s="26">
        <f>SUMIFS(H:H, D:D, ExternalData!$D1946, E:E, ExternalData!$E1946, F:F, ExternalData!$F1946, G:G, "&lt;="&amp;ExternalData!$G1946)</f>
        <v>63</v>
      </c>
      <c r="K1946" s="27">
        <f>SUMIFS(I:I, D:D, ExternalData!$D1946, E:E, ExternalData!$E1946, F:F, ExternalData!$F1946, G:G, "&lt;="&amp;ExternalData!$G1946)</f>
        <v>329</v>
      </c>
      <c r="L1946" s="26">
        <f>ExternalData!$J1946 + SUMIFS(H:H, D:D, ExternalData!$D1946, E:E, ExternalData!$E1946, F:F, ExternalData!$F1946-1, G:G, "&gt;"&amp;ExternalData!$G1946)</f>
        <v>329</v>
      </c>
      <c r="M1946" s="28">
        <f>ExternalData!$K1946 + SUMIFS(I:I, D:D, ExternalData!$D1946, E:E, ExternalData!$E1946, F:F, ExternalData!$F1946-1, G:G, "&gt;"&amp;ExternalData!$G1946)</f>
        <v>1680</v>
      </c>
    </row>
    <row r="1947" spans="1:13" x14ac:dyDescent="0.25">
      <c r="A1947" s="29" t="s">
        <v>9</v>
      </c>
      <c r="B1947" s="30" t="s">
        <v>24</v>
      </c>
      <c r="C1947" s="30" t="s">
        <v>33</v>
      </c>
      <c r="D1947" s="30" t="s">
        <v>34</v>
      </c>
      <c r="E1947" s="30" t="s">
        <v>14</v>
      </c>
      <c r="F1947" s="30">
        <v>2022</v>
      </c>
      <c r="G1947" s="30">
        <v>5</v>
      </c>
      <c r="H1947" s="30">
        <v>14</v>
      </c>
      <c r="I1947" s="31">
        <v>56</v>
      </c>
      <c r="J1947" s="31">
        <f>SUMIFS(H:H, D:D, ExternalData!$D1947, E:E, ExternalData!$E1947, F:F, ExternalData!$F1947, G:G, "&lt;="&amp;ExternalData!$G1947)</f>
        <v>77</v>
      </c>
      <c r="K1947" s="32">
        <f>SUMIFS(I:I, D:D, ExternalData!$D1947, E:E, ExternalData!$E1947, F:F, ExternalData!$F1947, G:G, "&lt;="&amp;ExternalData!$G1947)</f>
        <v>385</v>
      </c>
      <c r="L1947" s="31">
        <f>ExternalData!$J1947 + SUMIFS(H:H, D:D, ExternalData!$D1947, E:E, ExternalData!$E1947, F:F, ExternalData!$F1947-1, G:G, "&gt;"&amp;ExternalData!$G1947)</f>
        <v>224</v>
      </c>
      <c r="M1947" s="33">
        <f>ExternalData!$K1947 + SUMIFS(I:I, D:D, ExternalData!$D1947, E:E, ExternalData!$E1947, F:F, ExternalData!$F1947-1, G:G, "&gt;"&amp;ExternalData!$G1947)</f>
        <v>1162</v>
      </c>
    </row>
    <row r="1948" spans="1:13" x14ac:dyDescent="0.25">
      <c r="A1948" s="24" t="s">
        <v>9</v>
      </c>
      <c r="B1948" s="25" t="s">
        <v>24</v>
      </c>
      <c r="C1948" s="25" t="s">
        <v>33</v>
      </c>
      <c r="D1948" s="25" t="s">
        <v>34</v>
      </c>
      <c r="E1948" s="25" t="s">
        <v>14</v>
      </c>
      <c r="F1948" s="25">
        <v>2022</v>
      </c>
      <c r="G1948" s="25">
        <v>8</v>
      </c>
      <c r="H1948" s="25">
        <v>28</v>
      </c>
      <c r="I1948" s="26">
        <v>154</v>
      </c>
      <c r="J1948" s="26">
        <f>SUMIFS(H:H, D:D, ExternalData!$D1948, E:E, ExternalData!$E1948, F:F, ExternalData!$F1948, G:G, "&lt;="&amp;ExternalData!$G1948)</f>
        <v>105</v>
      </c>
      <c r="K1948" s="27">
        <f>SUMIFS(I:I, D:D, ExternalData!$D1948, E:E, ExternalData!$E1948, F:F, ExternalData!$F1948, G:G, "&lt;="&amp;ExternalData!$G1948)</f>
        <v>539</v>
      </c>
      <c r="L1948" s="26">
        <f>ExternalData!$J1948 + SUMIFS(H:H, D:D, ExternalData!$D1948, E:E, ExternalData!$E1948, F:F, ExternalData!$F1948-1, G:G, "&gt;"&amp;ExternalData!$G1948)</f>
        <v>196</v>
      </c>
      <c r="M1948" s="28">
        <f>ExternalData!$K1948 + SUMIFS(I:I, D:D, ExternalData!$D1948, E:E, ExternalData!$E1948, F:F, ExternalData!$F1948-1, G:G, "&gt;"&amp;ExternalData!$G1948)</f>
        <v>1029</v>
      </c>
    </row>
    <row r="1949" spans="1:13" x14ac:dyDescent="0.25">
      <c r="A1949" s="29" t="s">
        <v>9</v>
      </c>
      <c r="B1949" s="30" t="s">
        <v>24</v>
      </c>
      <c r="C1949" s="30" t="s">
        <v>33</v>
      </c>
      <c r="D1949" s="30" t="s">
        <v>34</v>
      </c>
      <c r="E1949" s="30" t="s">
        <v>14</v>
      </c>
      <c r="F1949" s="30">
        <v>2022</v>
      </c>
      <c r="G1949" s="30">
        <v>9</v>
      </c>
      <c r="H1949" s="30">
        <v>14</v>
      </c>
      <c r="I1949" s="31">
        <v>84</v>
      </c>
      <c r="J1949" s="31">
        <f>SUMIFS(H:H, D:D, ExternalData!$D1949, E:E, ExternalData!$E1949, F:F, ExternalData!$F1949, G:G, "&lt;="&amp;ExternalData!$G1949)</f>
        <v>119</v>
      </c>
      <c r="K1949" s="32">
        <f>SUMIFS(I:I, D:D, ExternalData!$D1949, E:E, ExternalData!$E1949, F:F, ExternalData!$F1949, G:G, "&lt;="&amp;ExternalData!$G1949)</f>
        <v>623</v>
      </c>
      <c r="L1949" s="31">
        <f>ExternalData!$J1949 + SUMIFS(H:H, D:D, ExternalData!$D1949, E:E, ExternalData!$E1949, F:F, ExternalData!$F1949-1, G:G, "&gt;"&amp;ExternalData!$G1949)</f>
        <v>182</v>
      </c>
      <c r="M1949" s="33">
        <f>ExternalData!$K1949 + SUMIFS(I:I, D:D, ExternalData!$D1949, E:E, ExternalData!$E1949, F:F, ExternalData!$F1949-1, G:G, "&gt;"&amp;ExternalData!$G1949)</f>
        <v>959</v>
      </c>
    </row>
    <row r="1950" spans="1:13" x14ac:dyDescent="0.25">
      <c r="A1950" s="24" t="s">
        <v>9</v>
      </c>
      <c r="B1950" s="25" t="s">
        <v>24</v>
      </c>
      <c r="C1950" s="25" t="s">
        <v>33</v>
      </c>
      <c r="D1950" s="25" t="s">
        <v>34</v>
      </c>
      <c r="E1950" s="25" t="s">
        <v>14</v>
      </c>
      <c r="F1950" s="25">
        <v>2022</v>
      </c>
      <c r="G1950" s="25">
        <v>10</v>
      </c>
      <c r="H1950" s="25">
        <v>21</v>
      </c>
      <c r="I1950" s="26">
        <v>112</v>
      </c>
      <c r="J1950" s="26">
        <f>SUMIFS(H:H, D:D, ExternalData!$D1950, E:E, ExternalData!$E1950, F:F, ExternalData!$F1950, G:G, "&lt;="&amp;ExternalData!$G1950)</f>
        <v>140</v>
      </c>
      <c r="K1950" s="27">
        <f>SUMIFS(I:I, D:D, ExternalData!$D1950, E:E, ExternalData!$E1950, F:F, ExternalData!$F1950, G:G, "&lt;="&amp;ExternalData!$G1950)</f>
        <v>735</v>
      </c>
      <c r="L1950" s="26">
        <f>ExternalData!$J1950 + SUMIFS(H:H, D:D, ExternalData!$D1950, E:E, ExternalData!$E1950, F:F, ExternalData!$F1950-1, G:G, "&gt;"&amp;ExternalData!$G1950)</f>
        <v>182</v>
      </c>
      <c r="M1950" s="28">
        <f>ExternalData!$K1950 + SUMIFS(I:I, D:D, ExternalData!$D1950, E:E, ExternalData!$E1950, F:F, ExternalData!$F1950-1, G:G, "&gt;"&amp;ExternalData!$G1950)</f>
        <v>959</v>
      </c>
    </row>
    <row r="1951" spans="1:13" x14ac:dyDescent="0.25">
      <c r="A1951" s="29" t="s">
        <v>9</v>
      </c>
      <c r="B1951" s="30" t="s">
        <v>24</v>
      </c>
      <c r="C1951" s="30" t="s">
        <v>33</v>
      </c>
      <c r="D1951" s="30" t="s">
        <v>34</v>
      </c>
      <c r="E1951" s="30" t="s">
        <v>14</v>
      </c>
      <c r="F1951" s="30">
        <v>2022</v>
      </c>
      <c r="G1951" s="30">
        <v>11</v>
      </c>
      <c r="H1951" s="30">
        <v>14</v>
      </c>
      <c r="I1951" s="31">
        <v>56</v>
      </c>
      <c r="J1951" s="31">
        <f>SUMIFS(H:H, D:D, ExternalData!$D1951, E:E, ExternalData!$E1951, F:F, ExternalData!$F1951, G:G, "&lt;="&amp;ExternalData!$G1951)</f>
        <v>154</v>
      </c>
      <c r="K1951" s="32">
        <f>SUMIFS(I:I, D:D, ExternalData!$D1951, E:E, ExternalData!$E1951, F:F, ExternalData!$F1951, G:G, "&lt;="&amp;ExternalData!$G1951)</f>
        <v>791</v>
      </c>
      <c r="L1951" s="31">
        <f>ExternalData!$J1951 + SUMIFS(H:H, D:D, ExternalData!$D1951, E:E, ExternalData!$E1951, F:F, ExternalData!$F1951-1, G:G, "&gt;"&amp;ExternalData!$G1951)</f>
        <v>168</v>
      </c>
      <c r="M1951" s="33">
        <f>ExternalData!$K1951 + SUMIFS(I:I, D:D, ExternalData!$D1951, E:E, ExternalData!$E1951, F:F, ExternalData!$F1951-1, G:G, "&gt;"&amp;ExternalData!$G1951)</f>
        <v>854</v>
      </c>
    </row>
    <row r="1952" spans="1:13" x14ac:dyDescent="0.25">
      <c r="A1952" s="24" t="s">
        <v>9</v>
      </c>
      <c r="B1952" s="25" t="s">
        <v>24</v>
      </c>
      <c r="C1952" s="25" t="s">
        <v>33</v>
      </c>
      <c r="D1952" s="25" t="s">
        <v>34</v>
      </c>
      <c r="E1952" s="25" t="s">
        <v>14</v>
      </c>
      <c r="F1952" s="25">
        <v>2022</v>
      </c>
      <c r="G1952" s="25">
        <v>12</v>
      </c>
      <c r="H1952" s="25">
        <v>14</v>
      </c>
      <c r="I1952" s="26">
        <v>63</v>
      </c>
      <c r="J1952" s="26">
        <f>SUMIFS(H:H, D:D, ExternalData!$D1952, E:E, ExternalData!$E1952, F:F, ExternalData!$F1952, G:G, "&lt;="&amp;ExternalData!$G1952)</f>
        <v>168</v>
      </c>
      <c r="K1952" s="27">
        <f>SUMIFS(I:I, D:D, ExternalData!$D1952, E:E, ExternalData!$E1952, F:F, ExternalData!$F1952, G:G, "&lt;="&amp;ExternalData!$G1952)</f>
        <v>854</v>
      </c>
      <c r="L1952" s="26">
        <f>ExternalData!$J1952 + SUMIFS(H:H, D:D, ExternalData!$D1952, E:E, ExternalData!$E1952, F:F, ExternalData!$F1952-1, G:G, "&gt;"&amp;ExternalData!$G1952)</f>
        <v>168</v>
      </c>
      <c r="M1952" s="28">
        <f>ExternalData!$K1952 + SUMIFS(I:I, D:D, ExternalData!$D1952, E:E, ExternalData!$E1952, F:F, ExternalData!$F1952-1, G:G, "&gt;"&amp;ExternalData!$G1952)</f>
        <v>854</v>
      </c>
    </row>
    <row r="1953" spans="1:13" x14ac:dyDescent="0.25">
      <c r="A1953" s="29" t="s">
        <v>9</v>
      </c>
      <c r="B1953" s="30" t="s">
        <v>24</v>
      </c>
      <c r="C1953" s="30" t="s">
        <v>33</v>
      </c>
      <c r="D1953" s="30" t="s">
        <v>34</v>
      </c>
      <c r="E1953" s="30" t="s">
        <v>14</v>
      </c>
      <c r="F1953" s="30">
        <v>2023</v>
      </c>
      <c r="G1953" s="30">
        <v>1</v>
      </c>
      <c r="H1953" s="30">
        <v>42</v>
      </c>
      <c r="I1953" s="31">
        <v>203</v>
      </c>
      <c r="J1953" s="31">
        <f>SUMIFS(H:H, D:D, ExternalData!$D1953, E:E, ExternalData!$E1953, F:F, ExternalData!$F1953, G:G, "&lt;="&amp;ExternalData!$G1953)</f>
        <v>42</v>
      </c>
      <c r="K1953" s="32">
        <f>SUMIFS(I:I, D:D, ExternalData!$D1953, E:E, ExternalData!$E1953, F:F, ExternalData!$F1953, G:G, "&lt;="&amp;ExternalData!$G1953)</f>
        <v>203</v>
      </c>
      <c r="L1953" s="31">
        <f>ExternalData!$J1953 + SUMIFS(H:H, D:D, ExternalData!$D1953, E:E, ExternalData!$E1953, F:F, ExternalData!$F1953-1, G:G, "&gt;"&amp;ExternalData!$G1953)</f>
        <v>196</v>
      </c>
      <c r="M1953" s="33">
        <f>ExternalData!$K1953 + SUMIFS(I:I, D:D, ExternalData!$D1953, E:E, ExternalData!$E1953, F:F, ExternalData!$F1953-1, G:G, "&gt;"&amp;ExternalData!$G1953)</f>
        <v>987</v>
      </c>
    </row>
    <row r="1954" spans="1:13" x14ac:dyDescent="0.25">
      <c r="A1954" s="24" t="s">
        <v>9</v>
      </c>
      <c r="B1954" s="25" t="s">
        <v>24</v>
      </c>
      <c r="C1954" s="25" t="s">
        <v>33</v>
      </c>
      <c r="D1954" s="25" t="s">
        <v>34</v>
      </c>
      <c r="E1954" s="25" t="s">
        <v>14</v>
      </c>
      <c r="F1954" s="25">
        <v>2023</v>
      </c>
      <c r="G1954" s="25">
        <v>2</v>
      </c>
      <c r="H1954" s="25">
        <v>14</v>
      </c>
      <c r="I1954" s="26">
        <v>56</v>
      </c>
      <c r="J1954" s="26">
        <f>SUMIFS(H:H, D:D, ExternalData!$D1954, E:E, ExternalData!$E1954, F:F, ExternalData!$F1954, G:G, "&lt;="&amp;ExternalData!$G1954)</f>
        <v>56</v>
      </c>
      <c r="K1954" s="27">
        <f>SUMIFS(I:I, D:D, ExternalData!$D1954, E:E, ExternalData!$E1954, F:F, ExternalData!$F1954, G:G, "&lt;="&amp;ExternalData!$G1954)</f>
        <v>259</v>
      </c>
      <c r="L1954" s="26">
        <f>ExternalData!$J1954 + SUMIFS(H:H, D:D, ExternalData!$D1954, E:E, ExternalData!$E1954, F:F, ExternalData!$F1954-1, G:G, "&gt;"&amp;ExternalData!$G1954)</f>
        <v>196</v>
      </c>
      <c r="M1954" s="28">
        <f>ExternalData!$K1954 + SUMIFS(I:I, D:D, ExternalData!$D1954, E:E, ExternalData!$E1954, F:F, ExternalData!$F1954-1, G:G, "&gt;"&amp;ExternalData!$G1954)</f>
        <v>973</v>
      </c>
    </row>
    <row r="1955" spans="1:13" x14ac:dyDescent="0.25">
      <c r="A1955" s="29" t="s">
        <v>9</v>
      </c>
      <c r="B1955" s="30" t="s">
        <v>24</v>
      </c>
      <c r="C1955" s="30" t="s">
        <v>33</v>
      </c>
      <c r="D1955" s="30" t="s">
        <v>34</v>
      </c>
      <c r="E1955" s="30" t="s">
        <v>14</v>
      </c>
      <c r="F1955" s="30">
        <v>2023</v>
      </c>
      <c r="G1955" s="30">
        <v>3</v>
      </c>
      <c r="H1955" s="30">
        <v>21</v>
      </c>
      <c r="I1955" s="31">
        <v>112</v>
      </c>
      <c r="J1955" s="31">
        <f>SUMIFS(H:H, D:D, ExternalData!$D1955, E:E, ExternalData!$E1955, F:F, ExternalData!$F1955, G:G, "&lt;="&amp;ExternalData!$G1955)</f>
        <v>77</v>
      </c>
      <c r="K1955" s="32">
        <f>SUMIFS(I:I, D:D, ExternalData!$D1955, E:E, ExternalData!$E1955, F:F, ExternalData!$F1955, G:G, "&lt;="&amp;ExternalData!$G1955)</f>
        <v>371</v>
      </c>
      <c r="L1955" s="31">
        <f>ExternalData!$J1955 + SUMIFS(H:H, D:D, ExternalData!$D1955, E:E, ExternalData!$E1955, F:F, ExternalData!$F1955-1, G:G, "&gt;"&amp;ExternalData!$G1955)</f>
        <v>217</v>
      </c>
      <c r="M1955" s="33">
        <f>ExternalData!$K1955 + SUMIFS(I:I, D:D, ExternalData!$D1955, E:E, ExternalData!$E1955, F:F, ExternalData!$F1955-1, G:G, "&gt;"&amp;ExternalData!$G1955)</f>
        <v>1085</v>
      </c>
    </row>
    <row r="1956" spans="1:13" x14ac:dyDescent="0.25">
      <c r="A1956" s="24" t="s">
        <v>9</v>
      </c>
      <c r="B1956" s="25" t="s">
        <v>24</v>
      </c>
      <c r="C1956" s="25" t="s">
        <v>33</v>
      </c>
      <c r="D1956" s="25" t="s">
        <v>34</v>
      </c>
      <c r="E1956" s="25" t="s">
        <v>15</v>
      </c>
      <c r="F1956" s="25">
        <v>2018</v>
      </c>
      <c r="G1956" s="25">
        <v>1</v>
      </c>
      <c r="H1956" s="25">
        <v>1155</v>
      </c>
      <c r="I1956" s="26">
        <v>5747</v>
      </c>
      <c r="J1956" s="26">
        <f>SUMIFS(H:H, D:D, ExternalData!$D1956, E:E, ExternalData!$E1956, F:F, ExternalData!$F1956, G:G, "&lt;="&amp;ExternalData!$G1956)</f>
        <v>1155</v>
      </c>
      <c r="K1956" s="27">
        <f>SUMIFS(I:I, D:D, ExternalData!$D1956, E:E, ExternalData!$E1956, F:F, ExternalData!$F1956, G:G, "&lt;="&amp;ExternalData!$G1956)</f>
        <v>5747</v>
      </c>
      <c r="L1956" s="26">
        <f>ExternalData!$J1956 + SUMIFS(H:H, D:D, ExternalData!$D1956, E:E, ExternalData!$E1956, F:F, ExternalData!$F1956-1, G:G, "&gt;"&amp;ExternalData!$G1956)</f>
        <v>1155</v>
      </c>
      <c r="M1956" s="28">
        <f>ExternalData!$K1956 + SUMIFS(I:I, D:D, ExternalData!$D1956, E:E, ExternalData!$E1956, F:F, ExternalData!$F1956-1, G:G, "&gt;"&amp;ExternalData!$G1956)</f>
        <v>5747</v>
      </c>
    </row>
    <row r="1957" spans="1:13" x14ac:dyDescent="0.25">
      <c r="A1957" s="29" t="s">
        <v>9</v>
      </c>
      <c r="B1957" s="30" t="s">
        <v>24</v>
      </c>
      <c r="C1957" s="30" t="s">
        <v>33</v>
      </c>
      <c r="D1957" s="30" t="s">
        <v>34</v>
      </c>
      <c r="E1957" s="30" t="s">
        <v>15</v>
      </c>
      <c r="F1957" s="30">
        <v>2018</v>
      </c>
      <c r="G1957" s="30">
        <v>2</v>
      </c>
      <c r="H1957" s="30">
        <v>1316</v>
      </c>
      <c r="I1957" s="31">
        <v>6545</v>
      </c>
      <c r="J1957" s="31">
        <f>SUMIFS(H:H, D:D, ExternalData!$D1957, E:E, ExternalData!$E1957, F:F, ExternalData!$F1957, G:G, "&lt;="&amp;ExternalData!$G1957)</f>
        <v>2471</v>
      </c>
      <c r="K1957" s="32">
        <f>SUMIFS(I:I, D:D, ExternalData!$D1957, E:E, ExternalData!$E1957, F:F, ExternalData!$F1957, G:G, "&lt;="&amp;ExternalData!$G1957)</f>
        <v>12292</v>
      </c>
      <c r="L1957" s="31">
        <f>ExternalData!$J1957 + SUMIFS(H:H, D:D, ExternalData!$D1957, E:E, ExternalData!$E1957, F:F, ExternalData!$F1957-1, G:G, "&gt;"&amp;ExternalData!$G1957)</f>
        <v>2471</v>
      </c>
      <c r="M1957" s="33">
        <f>ExternalData!$K1957 + SUMIFS(I:I, D:D, ExternalData!$D1957, E:E, ExternalData!$E1957, F:F, ExternalData!$F1957-1, G:G, "&gt;"&amp;ExternalData!$G1957)</f>
        <v>12292</v>
      </c>
    </row>
    <row r="1958" spans="1:13" x14ac:dyDescent="0.25">
      <c r="A1958" s="24" t="s">
        <v>9</v>
      </c>
      <c r="B1958" s="25" t="s">
        <v>24</v>
      </c>
      <c r="C1958" s="25" t="s">
        <v>33</v>
      </c>
      <c r="D1958" s="25" t="s">
        <v>34</v>
      </c>
      <c r="E1958" s="25" t="s">
        <v>15</v>
      </c>
      <c r="F1958" s="25">
        <v>2018</v>
      </c>
      <c r="G1958" s="25">
        <v>3</v>
      </c>
      <c r="H1958" s="25">
        <v>1694</v>
      </c>
      <c r="I1958" s="26">
        <v>8365</v>
      </c>
      <c r="J1958" s="26">
        <f>SUMIFS(H:H, D:D, ExternalData!$D1958, E:E, ExternalData!$E1958, F:F, ExternalData!$F1958, G:G, "&lt;="&amp;ExternalData!$G1958)</f>
        <v>4165</v>
      </c>
      <c r="K1958" s="27">
        <f>SUMIFS(I:I, D:D, ExternalData!$D1958, E:E, ExternalData!$E1958, F:F, ExternalData!$F1958, G:G, "&lt;="&amp;ExternalData!$G1958)</f>
        <v>20657</v>
      </c>
      <c r="L1958" s="26">
        <f>ExternalData!$J1958 + SUMIFS(H:H, D:D, ExternalData!$D1958, E:E, ExternalData!$E1958, F:F, ExternalData!$F1958-1, G:G, "&gt;"&amp;ExternalData!$G1958)</f>
        <v>4165</v>
      </c>
      <c r="M1958" s="28">
        <f>ExternalData!$K1958 + SUMIFS(I:I, D:D, ExternalData!$D1958, E:E, ExternalData!$E1958, F:F, ExternalData!$F1958-1, G:G, "&gt;"&amp;ExternalData!$G1958)</f>
        <v>20657</v>
      </c>
    </row>
    <row r="1959" spans="1:13" x14ac:dyDescent="0.25">
      <c r="A1959" s="29" t="s">
        <v>9</v>
      </c>
      <c r="B1959" s="30" t="s">
        <v>24</v>
      </c>
      <c r="C1959" s="30" t="s">
        <v>33</v>
      </c>
      <c r="D1959" s="30" t="s">
        <v>34</v>
      </c>
      <c r="E1959" s="30" t="s">
        <v>15</v>
      </c>
      <c r="F1959" s="30">
        <v>2018</v>
      </c>
      <c r="G1959" s="30">
        <v>4</v>
      </c>
      <c r="H1959" s="30">
        <v>1820</v>
      </c>
      <c r="I1959" s="31">
        <v>8995</v>
      </c>
      <c r="J1959" s="31">
        <f>SUMIFS(H:H, D:D, ExternalData!$D1959, E:E, ExternalData!$E1959, F:F, ExternalData!$F1959, G:G, "&lt;="&amp;ExternalData!$G1959)</f>
        <v>5985</v>
      </c>
      <c r="K1959" s="32">
        <f>SUMIFS(I:I, D:D, ExternalData!$D1959, E:E, ExternalData!$E1959, F:F, ExternalData!$F1959, G:G, "&lt;="&amp;ExternalData!$G1959)</f>
        <v>29652</v>
      </c>
      <c r="L1959" s="31">
        <f>ExternalData!$J1959 + SUMIFS(H:H, D:D, ExternalData!$D1959, E:E, ExternalData!$E1959, F:F, ExternalData!$F1959-1, G:G, "&gt;"&amp;ExternalData!$G1959)</f>
        <v>5985</v>
      </c>
      <c r="M1959" s="33">
        <f>ExternalData!$K1959 + SUMIFS(I:I, D:D, ExternalData!$D1959, E:E, ExternalData!$E1959, F:F, ExternalData!$F1959-1, G:G, "&gt;"&amp;ExternalData!$G1959)</f>
        <v>29652</v>
      </c>
    </row>
    <row r="1960" spans="1:13" x14ac:dyDescent="0.25">
      <c r="A1960" s="24" t="s">
        <v>9</v>
      </c>
      <c r="B1960" s="25" t="s">
        <v>24</v>
      </c>
      <c r="C1960" s="25" t="s">
        <v>33</v>
      </c>
      <c r="D1960" s="25" t="s">
        <v>34</v>
      </c>
      <c r="E1960" s="25" t="s">
        <v>15</v>
      </c>
      <c r="F1960" s="25">
        <v>2018</v>
      </c>
      <c r="G1960" s="25">
        <v>5</v>
      </c>
      <c r="H1960" s="25">
        <v>1029</v>
      </c>
      <c r="I1960" s="26">
        <v>5075</v>
      </c>
      <c r="J1960" s="26">
        <f>SUMIFS(H:H, D:D, ExternalData!$D1960, E:E, ExternalData!$E1960, F:F, ExternalData!$F1960, G:G, "&lt;="&amp;ExternalData!$G1960)</f>
        <v>7014</v>
      </c>
      <c r="K1960" s="27">
        <f>SUMIFS(I:I, D:D, ExternalData!$D1960, E:E, ExternalData!$E1960, F:F, ExternalData!$F1960, G:G, "&lt;="&amp;ExternalData!$G1960)</f>
        <v>34727</v>
      </c>
      <c r="L1960" s="26">
        <f>ExternalData!$J1960 + SUMIFS(H:H, D:D, ExternalData!$D1960, E:E, ExternalData!$E1960, F:F, ExternalData!$F1960-1, G:G, "&gt;"&amp;ExternalData!$G1960)</f>
        <v>7014</v>
      </c>
      <c r="M1960" s="28">
        <f>ExternalData!$K1960 + SUMIFS(I:I, D:D, ExternalData!$D1960, E:E, ExternalData!$E1960, F:F, ExternalData!$F1960-1, G:G, "&gt;"&amp;ExternalData!$G1960)</f>
        <v>34727</v>
      </c>
    </row>
    <row r="1961" spans="1:13" x14ac:dyDescent="0.25">
      <c r="A1961" s="29" t="s">
        <v>9</v>
      </c>
      <c r="B1961" s="30" t="s">
        <v>24</v>
      </c>
      <c r="C1961" s="30" t="s">
        <v>33</v>
      </c>
      <c r="D1961" s="30" t="s">
        <v>34</v>
      </c>
      <c r="E1961" s="30" t="s">
        <v>15</v>
      </c>
      <c r="F1961" s="30">
        <v>2018</v>
      </c>
      <c r="G1961" s="30">
        <v>6</v>
      </c>
      <c r="H1961" s="30">
        <v>1834</v>
      </c>
      <c r="I1961" s="31">
        <v>9065</v>
      </c>
      <c r="J1961" s="31">
        <f>SUMIFS(H:H, D:D, ExternalData!$D1961, E:E, ExternalData!$E1961, F:F, ExternalData!$F1961, G:G, "&lt;="&amp;ExternalData!$G1961)</f>
        <v>8848</v>
      </c>
      <c r="K1961" s="32">
        <f>SUMIFS(I:I, D:D, ExternalData!$D1961, E:E, ExternalData!$E1961, F:F, ExternalData!$F1961, G:G, "&lt;="&amp;ExternalData!$G1961)</f>
        <v>43792</v>
      </c>
      <c r="L1961" s="31">
        <f>ExternalData!$J1961 + SUMIFS(H:H, D:D, ExternalData!$D1961, E:E, ExternalData!$E1961, F:F, ExternalData!$F1961-1, G:G, "&gt;"&amp;ExternalData!$G1961)</f>
        <v>8848</v>
      </c>
      <c r="M1961" s="33">
        <f>ExternalData!$K1961 + SUMIFS(I:I, D:D, ExternalData!$D1961, E:E, ExternalData!$E1961, F:F, ExternalData!$F1961-1, G:G, "&gt;"&amp;ExternalData!$G1961)</f>
        <v>43792</v>
      </c>
    </row>
    <row r="1962" spans="1:13" x14ac:dyDescent="0.25">
      <c r="A1962" s="24" t="s">
        <v>9</v>
      </c>
      <c r="B1962" s="25" t="s">
        <v>24</v>
      </c>
      <c r="C1962" s="25" t="s">
        <v>33</v>
      </c>
      <c r="D1962" s="25" t="s">
        <v>34</v>
      </c>
      <c r="E1962" s="25" t="s">
        <v>15</v>
      </c>
      <c r="F1962" s="25">
        <v>2018</v>
      </c>
      <c r="G1962" s="25">
        <v>7</v>
      </c>
      <c r="H1962" s="25">
        <v>1316</v>
      </c>
      <c r="I1962" s="26">
        <v>6524</v>
      </c>
      <c r="J1962" s="26">
        <f>SUMIFS(H:H, D:D, ExternalData!$D1962, E:E, ExternalData!$E1962, F:F, ExternalData!$F1962, G:G, "&lt;="&amp;ExternalData!$G1962)</f>
        <v>10164</v>
      </c>
      <c r="K1962" s="27">
        <f>SUMIFS(I:I, D:D, ExternalData!$D1962, E:E, ExternalData!$E1962, F:F, ExternalData!$F1962, G:G, "&lt;="&amp;ExternalData!$G1962)</f>
        <v>50316</v>
      </c>
      <c r="L1962" s="26">
        <f>ExternalData!$J1962 + SUMIFS(H:H, D:D, ExternalData!$D1962, E:E, ExternalData!$E1962, F:F, ExternalData!$F1962-1, G:G, "&gt;"&amp;ExternalData!$G1962)</f>
        <v>10164</v>
      </c>
      <c r="M1962" s="28">
        <f>ExternalData!$K1962 + SUMIFS(I:I, D:D, ExternalData!$D1962, E:E, ExternalData!$E1962, F:F, ExternalData!$F1962-1, G:G, "&gt;"&amp;ExternalData!$G1962)</f>
        <v>50316</v>
      </c>
    </row>
    <row r="1963" spans="1:13" x14ac:dyDescent="0.25">
      <c r="A1963" s="29" t="s">
        <v>9</v>
      </c>
      <c r="B1963" s="30" t="s">
        <v>24</v>
      </c>
      <c r="C1963" s="30" t="s">
        <v>33</v>
      </c>
      <c r="D1963" s="30" t="s">
        <v>34</v>
      </c>
      <c r="E1963" s="30" t="s">
        <v>15</v>
      </c>
      <c r="F1963" s="30">
        <v>2018</v>
      </c>
      <c r="G1963" s="30">
        <v>8</v>
      </c>
      <c r="H1963" s="30">
        <v>980</v>
      </c>
      <c r="I1963" s="31">
        <v>4858</v>
      </c>
      <c r="J1963" s="31">
        <f>SUMIFS(H:H, D:D, ExternalData!$D1963, E:E, ExternalData!$E1963, F:F, ExternalData!$F1963, G:G, "&lt;="&amp;ExternalData!$G1963)</f>
        <v>11144</v>
      </c>
      <c r="K1963" s="32">
        <f>SUMIFS(I:I, D:D, ExternalData!$D1963, E:E, ExternalData!$E1963, F:F, ExternalData!$F1963, G:G, "&lt;="&amp;ExternalData!$G1963)</f>
        <v>55174</v>
      </c>
      <c r="L1963" s="31">
        <f>ExternalData!$J1963 + SUMIFS(H:H, D:D, ExternalData!$D1963, E:E, ExternalData!$E1963, F:F, ExternalData!$F1963-1, G:G, "&gt;"&amp;ExternalData!$G1963)</f>
        <v>11144</v>
      </c>
      <c r="M1963" s="33">
        <f>ExternalData!$K1963 + SUMIFS(I:I, D:D, ExternalData!$D1963, E:E, ExternalData!$E1963, F:F, ExternalData!$F1963-1, G:G, "&gt;"&amp;ExternalData!$G1963)</f>
        <v>55174</v>
      </c>
    </row>
    <row r="1964" spans="1:13" x14ac:dyDescent="0.25">
      <c r="A1964" s="24" t="s">
        <v>9</v>
      </c>
      <c r="B1964" s="25" t="s">
        <v>24</v>
      </c>
      <c r="C1964" s="25" t="s">
        <v>33</v>
      </c>
      <c r="D1964" s="25" t="s">
        <v>34</v>
      </c>
      <c r="E1964" s="25" t="s">
        <v>15</v>
      </c>
      <c r="F1964" s="25">
        <v>2018</v>
      </c>
      <c r="G1964" s="25">
        <v>9</v>
      </c>
      <c r="H1964" s="25">
        <v>1246</v>
      </c>
      <c r="I1964" s="26">
        <v>6160</v>
      </c>
      <c r="J1964" s="26">
        <f>SUMIFS(H:H, D:D, ExternalData!$D1964, E:E, ExternalData!$E1964, F:F, ExternalData!$F1964, G:G, "&lt;="&amp;ExternalData!$G1964)</f>
        <v>12390</v>
      </c>
      <c r="K1964" s="27">
        <f>SUMIFS(I:I, D:D, ExternalData!$D1964, E:E, ExternalData!$E1964, F:F, ExternalData!$F1964, G:G, "&lt;="&amp;ExternalData!$G1964)</f>
        <v>61334</v>
      </c>
      <c r="L1964" s="26">
        <f>ExternalData!$J1964 + SUMIFS(H:H, D:D, ExternalData!$D1964, E:E, ExternalData!$E1964, F:F, ExternalData!$F1964-1, G:G, "&gt;"&amp;ExternalData!$G1964)</f>
        <v>12390</v>
      </c>
      <c r="M1964" s="28">
        <f>ExternalData!$K1964 + SUMIFS(I:I, D:D, ExternalData!$D1964, E:E, ExternalData!$E1964, F:F, ExternalData!$F1964-1, G:G, "&gt;"&amp;ExternalData!$G1964)</f>
        <v>61334</v>
      </c>
    </row>
    <row r="1965" spans="1:13" x14ac:dyDescent="0.25">
      <c r="A1965" s="29" t="s">
        <v>9</v>
      </c>
      <c r="B1965" s="30" t="s">
        <v>24</v>
      </c>
      <c r="C1965" s="30" t="s">
        <v>33</v>
      </c>
      <c r="D1965" s="30" t="s">
        <v>34</v>
      </c>
      <c r="E1965" s="30" t="s">
        <v>15</v>
      </c>
      <c r="F1965" s="30">
        <v>2018</v>
      </c>
      <c r="G1965" s="30">
        <v>10</v>
      </c>
      <c r="H1965" s="30">
        <v>1491</v>
      </c>
      <c r="I1965" s="31">
        <v>7350</v>
      </c>
      <c r="J1965" s="31">
        <f>SUMIFS(H:H, D:D, ExternalData!$D1965, E:E, ExternalData!$E1965, F:F, ExternalData!$F1965, G:G, "&lt;="&amp;ExternalData!$G1965)</f>
        <v>13881</v>
      </c>
      <c r="K1965" s="32">
        <f>SUMIFS(I:I, D:D, ExternalData!$D1965, E:E, ExternalData!$E1965, F:F, ExternalData!$F1965, G:G, "&lt;="&amp;ExternalData!$G1965)</f>
        <v>68684</v>
      </c>
      <c r="L1965" s="31">
        <f>ExternalData!$J1965 + SUMIFS(H:H, D:D, ExternalData!$D1965, E:E, ExternalData!$E1965, F:F, ExternalData!$F1965-1, G:G, "&gt;"&amp;ExternalData!$G1965)</f>
        <v>13881</v>
      </c>
      <c r="M1965" s="33">
        <f>ExternalData!$K1965 + SUMIFS(I:I, D:D, ExternalData!$D1965, E:E, ExternalData!$E1965, F:F, ExternalData!$F1965-1, G:G, "&gt;"&amp;ExternalData!$G1965)</f>
        <v>68684</v>
      </c>
    </row>
    <row r="1966" spans="1:13" x14ac:dyDescent="0.25">
      <c r="A1966" s="24" t="s">
        <v>9</v>
      </c>
      <c r="B1966" s="25" t="s">
        <v>24</v>
      </c>
      <c r="C1966" s="25" t="s">
        <v>33</v>
      </c>
      <c r="D1966" s="25" t="s">
        <v>34</v>
      </c>
      <c r="E1966" s="25" t="s">
        <v>15</v>
      </c>
      <c r="F1966" s="25">
        <v>2018</v>
      </c>
      <c r="G1966" s="25">
        <v>11</v>
      </c>
      <c r="H1966" s="25">
        <v>1547</v>
      </c>
      <c r="I1966" s="26">
        <v>7644</v>
      </c>
      <c r="J1966" s="26">
        <f>SUMIFS(H:H, D:D, ExternalData!$D1966, E:E, ExternalData!$E1966, F:F, ExternalData!$F1966, G:G, "&lt;="&amp;ExternalData!$G1966)</f>
        <v>15428</v>
      </c>
      <c r="K1966" s="27">
        <f>SUMIFS(I:I, D:D, ExternalData!$D1966, E:E, ExternalData!$E1966, F:F, ExternalData!$F1966, G:G, "&lt;="&amp;ExternalData!$G1966)</f>
        <v>76328</v>
      </c>
      <c r="L1966" s="26">
        <f>ExternalData!$J1966 + SUMIFS(H:H, D:D, ExternalData!$D1966, E:E, ExternalData!$E1966, F:F, ExternalData!$F1966-1, G:G, "&gt;"&amp;ExternalData!$G1966)</f>
        <v>15428</v>
      </c>
      <c r="M1966" s="28">
        <f>ExternalData!$K1966 + SUMIFS(I:I, D:D, ExternalData!$D1966, E:E, ExternalData!$E1966, F:F, ExternalData!$F1966-1, G:G, "&gt;"&amp;ExternalData!$G1966)</f>
        <v>76328</v>
      </c>
    </row>
    <row r="1967" spans="1:13" x14ac:dyDescent="0.25">
      <c r="A1967" s="29" t="s">
        <v>9</v>
      </c>
      <c r="B1967" s="30" t="s">
        <v>24</v>
      </c>
      <c r="C1967" s="30" t="s">
        <v>33</v>
      </c>
      <c r="D1967" s="30" t="s">
        <v>34</v>
      </c>
      <c r="E1967" s="30" t="s">
        <v>15</v>
      </c>
      <c r="F1967" s="30">
        <v>2018</v>
      </c>
      <c r="G1967" s="30">
        <v>12</v>
      </c>
      <c r="H1967" s="30">
        <v>973</v>
      </c>
      <c r="I1967" s="31">
        <v>4830</v>
      </c>
      <c r="J1967" s="31">
        <f>SUMIFS(H:H, D:D, ExternalData!$D1967, E:E, ExternalData!$E1967, F:F, ExternalData!$F1967, G:G, "&lt;="&amp;ExternalData!$G1967)</f>
        <v>16401</v>
      </c>
      <c r="K1967" s="32">
        <f>SUMIFS(I:I, D:D, ExternalData!$D1967, E:E, ExternalData!$E1967, F:F, ExternalData!$F1967, G:G, "&lt;="&amp;ExternalData!$G1967)</f>
        <v>81158</v>
      </c>
      <c r="L1967" s="31">
        <f>ExternalData!$J1967 + SUMIFS(H:H, D:D, ExternalData!$D1967, E:E, ExternalData!$E1967, F:F, ExternalData!$F1967-1, G:G, "&gt;"&amp;ExternalData!$G1967)</f>
        <v>16401</v>
      </c>
      <c r="M1967" s="33">
        <f>ExternalData!$K1967 + SUMIFS(I:I, D:D, ExternalData!$D1967, E:E, ExternalData!$E1967, F:F, ExternalData!$F1967-1, G:G, "&gt;"&amp;ExternalData!$G1967)</f>
        <v>81158</v>
      </c>
    </row>
    <row r="1968" spans="1:13" x14ac:dyDescent="0.25">
      <c r="A1968" s="24" t="s">
        <v>9</v>
      </c>
      <c r="B1968" s="25" t="s">
        <v>24</v>
      </c>
      <c r="C1968" s="25" t="s">
        <v>33</v>
      </c>
      <c r="D1968" s="25" t="s">
        <v>34</v>
      </c>
      <c r="E1968" s="25" t="s">
        <v>15</v>
      </c>
      <c r="F1968" s="25">
        <v>2019</v>
      </c>
      <c r="G1968" s="25">
        <v>1</v>
      </c>
      <c r="H1968" s="25">
        <v>1197</v>
      </c>
      <c r="I1968" s="26">
        <v>5908</v>
      </c>
      <c r="J1968" s="26">
        <f>SUMIFS(H:H, D:D, ExternalData!$D1968, E:E, ExternalData!$E1968, F:F, ExternalData!$F1968, G:G, "&lt;="&amp;ExternalData!$G1968)</f>
        <v>1197</v>
      </c>
      <c r="K1968" s="27">
        <f>SUMIFS(I:I, D:D, ExternalData!$D1968, E:E, ExternalData!$E1968, F:F, ExternalData!$F1968, G:G, "&lt;="&amp;ExternalData!$G1968)</f>
        <v>5908</v>
      </c>
      <c r="L1968" s="26">
        <f>ExternalData!$J1968 + SUMIFS(H:H, D:D, ExternalData!$D1968, E:E, ExternalData!$E1968, F:F, ExternalData!$F1968-1, G:G, "&gt;"&amp;ExternalData!$G1968)</f>
        <v>16443</v>
      </c>
      <c r="M1968" s="28">
        <f>ExternalData!$K1968 + SUMIFS(I:I, D:D, ExternalData!$D1968, E:E, ExternalData!$E1968, F:F, ExternalData!$F1968-1, G:G, "&gt;"&amp;ExternalData!$G1968)</f>
        <v>81319</v>
      </c>
    </row>
    <row r="1969" spans="1:13" x14ac:dyDescent="0.25">
      <c r="A1969" s="29" t="s">
        <v>9</v>
      </c>
      <c r="B1969" s="30" t="s">
        <v>24</v>
      </c>
      <c r="C1969" s="30" t="s">
        <v>33</v>
      </c>
      <c r="D1969" s="30" t="s">
        <v>34</v>
      </c>
      <c r="E1969" s="30" t="s">
        <v>15</v>
      </c>
      <c r="F1969" s="30">
        <v>2019</v>
      </c>
      <c r="G1969" s="30">
        <v>2</v>
      </c>
      <c r="H1969" s="30">
        <v>973</v>
      </c>
      <c r="I1969" s="31">
        <v>4830</v>
      </c>
      <c r="J1969" s="31">
        <f>SUMIFS(H:H, D:D, ExternalData!$D1969, E:E, ExternalData!$E1969, F:F, ExternalData!$F1969, G:G, "&lt;="&amp;ExternalData!$G1969)</f>
        <v>2170</v>
      </c>
      <c r="K1969" s="32">
        <f>SUMIFS(I:I, D:D, ExternalData!$D1969, E:E, ExternalData!$E1969, F:F, ExternalData!$F1969, G:G, "&lt;="&amp;ExternalData!$G1969)</f>
        <v>10738</v>
      </c>
      <c r="L1969" s="31">
        <f>ExternalData!$J1969 + SUMIFS(H:H, D:D, ExternalData!$D1969, E:E, ExternalData!$E1969, F:F, ExternalData!$F1969-1, G:G, "&gt;"&amp;ExternalData!$G1969)</f>
        <v>16100</v>
      </c>
      <c r="M1969" s="33">
        <f>ExternalData!$K1969 + SUMIFS(I:I, D:D, ExternalData!$D1969, E:E, ExternalData!$E1969, F:F, ExternalData!$F1969-1, G:G, "&gt;"&amp;ExternalData!$G1969)</f>
        <v>79604</v>
      </c>
    </row>
    <row r="1970" spans="1:13" x14ac:dyDescent="0.25">
      <c r="A1970" s="24" t="s">
        <v>9</v>
      </c>
      <c r="B1970" s="25" t="s">
        <v>24</v>
      </c>
      <c r="C1970" s="25" t="s">
        <v>33</v>
      </c>
      <c r="D1970" s="25" t="s">
        <v>34</v>
      </c>
      <c r="E1970" s="25" t="s">
        <v>15</v>
      </c>
      <c r="F1970" s="25">
        <v>2019</v>
      </c>
      <c r="G1970" s="25">
        <v>3</v>
      </c>
      <c r="H1970" s="25">
        <v>812</v>
      </c>
      <c r="I1970" s="26">
        <v>4025</v>
      </c>
      <c r="J1970" s="26">
        <f>SUMIFS(H:H, D:D, ExternalData!$D1970, E:E, ExternalData!$E1970, F:F, ExternalData!$F1970, G:G, "&lt;="&amp;ExternalData!$G1970)</f>
        <v>2982</v>
      </c>
      <c r="K1970" s="27">
        <f>SUMIFS(I:I, D:D, ExternalData!$D1970, E:E, ExternalData!$E1970, F:F, ExternalData!$F1970, G:G, "&lt;="&amp;ExternalData!$G1970)</f>
        <v>14763</v>
      </c>
      <c r="L1970" s="26">
        <f>ExternalData!$J1970 + SUMIFS(H:H, D:D, ExternalData!$D1970, E:E, ExternalData!$E1970, F:F, ExternalData!$F1970-1, G:G, "&gt;"&amp;ExternalData!$G1970)</f>
        <v>15218</v>
      </c>
      <c r="M1970" s="28">
        <f>ExternalData!$K1970 + SUMIFS(I:I, D:D, ExternalData!$D1970, E:E, ExternalData!$E1970, F:F, ExternalData!$F1970-1, G:G, "&gt;"&amp;ExternalData!$G1970)</f>
        <v>75264</v>
      </c>
    </row>
    <row r="1971" spans="1:13" x14ac:dyDescent="0.25">
      <c r="A1971" s="29" t="s">
        <v>9</v>
      </c>
      <c r="B1971" s="30" t="s">
        <v>24</v>
      </c>
      <c r="C1971" s="30" t="s">
        <v>33</v>
      </c>
      <c r="D1971" s="30" t="s">
        <v>34</v>
      </c>
      <c r="E1971" s="30" t="s">
        <v>15</v>
      </c>
      <c r="F1971" s="30">
        <v>2019</v>
      </c>
      <c r="G1971" s="30">
        <v>4</v>
      </c>
      <c r="H1971" s="30">
        <v>1162</v>
      </c>
      <c r="I1971" s="31">
        <v>5782</v>
      </c>
      <c r="J1971" s="31">
        <f>SUMIFS(H:H, D:D, ExternalData!$D1971, E:E, ExternalData!$E1971, F:F, ExternalData!$F1971, G:G, "&lt;="&amp;ExternalData!$G1971)</f>
        <v>4144</v>
      </c>
      <c r="K1971" s="32">
        <f>SUMIFS(I:I, D:D, ExternalData!$D1971, E:E, ExternalData!$E1971, F:F, ExternalData!$F1971, G:G, "&lt;="&amp;ExternalData!$G1971)</f>
        <v>20545</v>
      </c>
      <c r="L1971" s="31">
        <f>ExternalData!$J1971 + SUMIFS(H:H, D:D, ExternalData!$D1971, E:E, ExternalData!$E1971, F:F, ExternalData!$F1971-1, G:G, "&gt;"&amp;ExternalData!$G1971)</f>
        <v>14560</v>
      </c>
      <c r="M1971" s="33">
        <f>ExternalData!$K1971 + SUMIFS(I:I, D:D, ExternalData!$D1971, E:E, ExternalData!$E1971, F:F, ExternalData!$F1971-1, G:G, "&gt;"&amp;ExternalData!$G1971)</f>
        <v>72051</v>
      </c>
    </row>
    <row r="1972" spans="1:13" x14ac:dyDescent="0.25">
      <c r="A1972" s="24" t="s">
        <v>9</v>
      </c>
      <c r="B1972" s="25" t="s">
        <v>24</v>
      </c>
      <c r="C1972" s="25" t="s">
        <v>33</v>
      </c>
      <c r="D1972" s="25" t="s">
        <v>34</v>
      </c>
      <c r="E1972" s="25" t="s">
        <v>15</v>
      </c>
      <c r="F1972" s="25">
        <v>2019</v>
      </c>
      <c r="G1972" s="25">
        <v>5</v>
      </c>
      <c r="H1972" s="25">
        <v>854</v>
      </c>
      <c r="I1972" s="26">
        <v>4256</v>
      </c>
      <c r="J1972" s="26">
        <f>SUMIFS(H:H, D:D, ExternalData!$D1972, E:E, ExternalData!$E1972, F:F, ExternalData!$F1972, G:G, "&lt;="&amp;ExternalData!$G1972)</f>
        <v>4998</v>
      </c>
      <c r="K1972" s="27">
        <f>SUMIFS(I:I, D:D, ExternalData!$D1972, E:E, ExternalData!$E1972, F:F, ExternalData!$F1972, G:G, "&lt;="&amp;ExternalData!$G1972)</f>
        <v>24801</v>
      </c>
      <c r="L1972" s="26">
        <f>ExternalData!$J1972 + SUMIFS(H:H, D:D, ExternalData!$D1972, E:E, ExternalData!$E1972, F:F, ExternalData!$F1972-1, G:G, "&gt;"&amp;ExternalData!$G1972)</f>
        <v>14385</v>
      </c>
      <c r="M1972" s="28">
        <f>ExternalData!$K1972 + SUMIFS(I:I, D:D, ExternalData!$D1972, E:E, ExternalData!$E1972, F:F, ExternalData!$F1972-1, G:G, "&gt;"&amp;ExternalData!$G1972)</f>
        <v>71232</v>
      </c>
    </row>
    <row r="1973" spans="1:13" x14ac:dyDescent="0.25">
      <c r="A1973" s="29" t="s">
        <v>9</v>
      </c>
      <c r="B1973" s="30" t="s">
        <v>24</v>
      </c>
      <c r="C1973" s="30" t="s">
        <v>33</v>
      </c>
      <c r="D1973" s="30" t="s">
        <v>34</v>
      </c>
      <c r="E1973" s="30" t="s">
        <v>15</v>
      </c>
      <c r="F1973" s="30">
        <v>2019</v>
      </c>
      <c r="G1973" s="30">
        <v>6</v>
      </c>
      <c r="H1973" s="30">
        <v>1099</v>
      </c>
      <c r="I1973" s="31">
        <v>5432</v>
      </c>
      <c r="J1973" s="31">
        <f>SUMIFS(H:H, D:D, ExternalData!$D1973, E:E, ExternalData!$E1973, F:F, ExternalData!$F1973, G:G, "&lt;="&amp;ExternalData!$G1973)</f>
        <v>6097</v>
      </c>
      <c r="K1973" s="32">
        <f>SUMIFS(I:I, D:D, ExternalData!$D1973, E:E, ExternalData!$E1973, F:F, ExternalData!$F1973, G:G, "&lt;="&amp;ExternalData!$G1973)</f>
        <v>30233</v>
      </c>
      <c r="L1973" s="31">
        <f>ExternalData!$J1973 + SUMIFS(H:H, D:D, ExternalData!$D1973, E:E, ExternalData!$E1973, F:F, ExternalData!$F1973-1, G:G, "&gt;"&amp;ExternalData!$G1973)</f>
        <v>13650</v>
      </c>
      <c r="M1973" s="33">
        <f>ExternalData!$K1973 + SUMIFS(I:I, D:D, ExternalData!$D1973, E:E, ExternalData!$E1973, F:F, ExternalData!$F1973-1, G:G, "&gt;"&amp;ExternalData!$G1973)</f>
        <v>67599</v>
      </c>
    </row>
    <row r="1974" spans="1:13" x14ac:dyDescent="0.25">
      <c r="A1974" s="24" t="s">
        <v>9</v>
      </c>
      <c r="B1974" s="25" t="s">
        <v>24</v>
      </c>
      <c r="C1974" s="25" t="s">
        <v>33</v>
      </c>
      <c r="D1974" s="25" t="s">
        <v>34</v>
      </c>
      <c r="E1974" s="25" t="s">
        <v>15</v>
      </c>
      <c r="F1974" s="25">
        <v>2019</v>
      </c>
      <c r="G1974" s="25">
        <v>7</v>
      </c>
      <c r="H1974" s="25">
        <v>728</v>
      </c>
      <c r="I1974" s="26">
        <v>3591</v>
      </c>
      <c r="J1974" s="26">
        <f>SUMIFS(H:H, D:D, ExternalData!$D1974, E:E, ExternalData!$E1974, F:F, ExternalData!$F1974, G:G, "&lt;="&amp;ExternalData!$G1974)</f>
        <v>6825</v>
      </c>
      <c r="K1974" s="27">
        <f>SUMIFS(I:I, D:D, ExternalData!$D1974, E:E, ExternalData!$E1974, F:F, ExternalData!$F1974, G:G, "&lt;="&amp;ExternalData!$G1974)</f>
        <v>33824</v>
      </c>
      <c r="L1974" s="26">
        <f>ExternalData!$J1974 + SUMIFS(H:H, D:D, ExternalData!$D1974, E:E, ExternalData!$E1974, F:F, ExternalData!$F1974-1, G:G, "&gt;"&amp;ExternalData!$G1974)</f>
        <v>13062</v>
      </c>
      <c r="M1974" s="28">
        <f>ExternalData!$K1974 + SUMIFS(I:I, D:D, ExternalData!$D1974, E:E, ExternalData!$E1974, F:F, ExternalData!$F1974-1, G:G, "&gt;"&amp;ExternalData!$G1974)</f>
        <v>64666</v>
      </c>
    </row>
    <row r="1975" spans="1:13" x14ac:dyDescent="0.25">
      <c r="A1975" s="29" t="s">
        <v>9</v>
      </c>
      <c r="B1975" s="30" t="s">
        <v>24</v>
      </c>
      <c r="C1975" s="30" t="s">
        <v>33</v>
      </c>
      <c r="D1975" s="30" t="s">
        <v>34</v>
      </c>
      <c r="E1975" s="30" t="s">
        <v>15</v>
      </c>
      <c r="F1975" s="30">
        <v>2019</v>
      </c>
      <c r="G1975" s="30">
        <v>8</v>
      </c>
      <c r="H1975" s="30">
        <v>770</v>
      </c>
      <c r="I1975" s="31">
        <v>3822</v>
      </c>
      <c r="J1975" s="31">
        <f>SUMIFS(H:H, D:D, ExternalData!$D1975, E:E, ExternalData!$E1975, F:F, ExternalData!$F1975, G:G, "&lt;="&amp;ExternalData!$G1975)</f>
        <v>7595</v>
      </c>
      <c r="K1975" s="32">
        <f>SUMIFS(I:I, D:D, ExternalData!$D1975, E:E, ExternalData!$E1975, F:F, ExternalData!$F1975, G:G, "&lt;="&amp;ExternalData!$G1975)</f>
        <v>37646</v>
      </c>
      <c r="L1975" s="31">
        <f>ExternalData!$J1975 + SUMIFS(H:H, D:D, ExternalData!$D1975, E:E, ExternalData!$E1975, F:F, ExternalData!$F1975-1, G:G, "&gt;"&amp;ExternalData!$G1975)</f>
        <v>12852</v>
      </c>
      <c r="M1975" s="33">
        <f>ExternalData!$K1975 + SUMIFS(I:I, D:D, ExternalData!$D1975, E:E, ExternalData!$E1975, F:F, ExternalData!$F1975-1, G:G, "&gt;"&amp;ExternalData!$G1975)</f>
        <v>63630</v>
      </c>
    </row>
    <row r="1976" spans="1:13" x14ac:dyDescent="0.25">
      <c r="A1976" s="24" t="s">
        <v>9</v>
      </c>
      <c r="B1976" s="25" t="s">
        <v>24</v>
      </c>
      <c r="C1976" s="25" t="s">
        <v>33</v>
      </c>
      <c r="D1976" s="25" t="s">
        <v>34</v>
      </c>
      <c r="E1976" s="25" t="s">
        <v>15</v>
      </c>
      <c r="F1976" s="25">
        <v>2019</v>
      </c>
      <c r="G1976" s="25">
        <v>9</v>
      </c>
      <c r="H1976" s="25">
        <v>1169</v>
      </c>
      <c r="I1976" s="26">
        <v>5803</v>
      </c>
      <c r="J1976" s="26">
        <f>SUMIFS(H:H, D:D, ExternalData!$D1976, E:E, ExternalData!$E1976, F:F, ExternalData!$F1976, G:G, "&lt;="&amp;ExternalData!$G1976)</f>
        <v>8764</v>
      </c>
      <c r="K1976" s="27">
        <f>SUMIFS(I:I, D:D, ExternalData!$D1976, E:E, ExternalData!$E1976, F:F, ExternalData!$F1976, G:G, "&lt;="&amp;ExternalData!$G1976)</f>
        <v>43449</v>
      </c>
      <c r="L1976" s="26">
        <f>ExternalData!$J1976 + SUMIFS(H:H, D:D, ExternalData!$D1976, E:E, ExternalData!$E1976, F:F, ExternalData!$F1976-1, G:G, "&gt;"&amp;ExternalData!$G1976)</f>
        <v>12775</v>
      </c>
      <c r="M1976" s="28">
        <f>ExternalData!$K1976 + SUMIFS(I:I, D:D, ExternalData!$D1976, E:E, ExternalData!$E1976, F:F, ExternalData!$F1976-1, G:G, "&gt;"&amp;ExternalData!$G1976)</f>
        <v>63273</v>
      </c>
    </row>
    <row r="1977" spans="1:13" x14ac:dyDescent="0.25">
      <c r="A1977" s="29" t="s">
        <v>9</v>
      </c>
      <c r="B1977" s="30" t="s">
        <v>24</v>
      </c>
      <c r="C1977" s="30" t="s">
        <v>33</v>
      </c>
      <c r="D1977" s="30" t="s">
        <v>34</v>
      </c>
      <c r="E1977" s="30" t="s">
        <v>15</v>
      </c>
      <c r="F1977" s="30">
        <v>2019</v>
      </c>
      <c r="G1977" s="30">
        <v>10</v>
      </c>
      <c r="H1977" s="30">
        <v>644</v>
      </c>
      <c r="I1977" s="31">
        <v>3192</v>
      </c>
      <c r="J1977" s="31">
        <f>SUMIFS(H:H, D:D, ExternalData!$D1977, E:E, ExternalData!$E1977, F:F, ExternalData!$F1977, G:G, "&lt;="&amp;ExternalData!$G1977)</f>
        <v>9408</v>
      </c>
      <c r="K1977" s="32">
        <f>SUMIFS(I:I, D:D, ExternalData!$D1977, E:E, ExternalData!$E1977, F:F, ExternalData!$F1977, G:G, "&lt;="&amp;ExternalData!$G1977)</f>
        <v>46641</v>
      </c>
      <c r="L1977" s="31">
        <f>ExternalData!$J1977 + SUMIFS(H:H, D:D, ExternalData!$D1977, E:E, ExternalData!$E1977, F:F, ExternalData!$F1977-1, G:G, "&gt;"&amp;ExternalData!$G1977)</f>
        <v>11928</v>
      </c>
      <c r="M1977" s="33">
        <f>ExternalData!$K1977 + SUMIFS(I:I, D:D, ExternalData!$D1977, E:E, ExternalData!$E1977, F:F, ExternalData!$F1977-1, G:G, "&gt;"&amp;ExternalData!$G1977)</f>
        <v>59115</v>
      </c>
    </row>
    <row r="1978" spans="1:13" x14ac:dyDescent="0.25">
      <c r="A1978" s="24" t="s">
        <v>9</v>
      </c>
      <c r="B1978" s="25" t="s">
        <v>24</v>
      </c>
      <c r="C1978" s="25" t="s">
        <v>33</v>
      </c>
      <c r="D1978" s="25" t="s">
        <v>34</v>
      </c>
      <c r="E1978" s="25" t="s">
        <v>15</v>
      </c>
      <c r="F1978" s="25">
        <v>2019</v>
      </c>
      <c r="G1978" s="25">
        <v>11</v>
      </c>
      <c r="H1978" s="25">
        <v>147</v>
      </c>
      <c r="I1978" s="26">
        <v>728</v>
      </c>
      <c r="J1978" s="26">
        <f>SUMIFS(H:H, D:D, ExternalData!$D1978, E:E, ExternalData!$E1978, F:F, ExternalData!$F1978, G:G, "&lt;="&amp;ExternalData!$G1978)</f>
        <v>9555</v>
      </c>
      <c r="K1978" s="27">
        <f>SUMIFS(I:I, D:D, ExternalData!$D1978, E:E, ExternalData!$E1978, F:F, ExternalData!$F1978, G:G, "&lt;="&amp;ExternalData!$G1978)</f>
        <v>47369</v>
      </c>
      <c r="L1978" s="26">
        <f>ExternalData!$J1978 + SUMIFS(H:H, D:D, ExternalData!$D1978, E:E, ExternalData!$E1978, F:F, ExternalData!$F1978-1, G:G, "&gt;"&amp;ExternalData!$G1978)</f>
        <v>10528</v>
      </c>
      <c r="M1978" s="28">
        <f>ExternalData!$K1978 + SUMIFS(I:I, D:D, ExternalData!$D1978, E:E, ExternalData!$E1978, F:F, ExternalData!$F1978-1, G:G, "&gt;"&amp;ExternalData!$G1978)</f>
        <v>52199</v>
      </c>
    </row>
    <row r="1979" spans="1:13" x14ac:dyDescent="0.25">
      <c r="A1979" s="29" t="s">
        <v>9</v>
      </c>
      <c r="B1979" s="30" t="s">
        <v>24</v>
      </c>
      <c r="C1979" s="30" t="s">
        <v>33</v>
      </c>
      <c r="D1979" s="30" t="s">
        <v>34</v>
      </c>
      <c r="E1979" s="30" t="s">
        <v>15</v>
      </c>
      <c r="F1979" s="30">
        <v>2019</v>
      </c>
      <c r="G1979" s="30">
        <v>12</v>
      </c>
      <c r="H1979" s="30">
        <v>119</v>
      </c>
      <c r="I1979" s="31">
        <v>595</v>
      </c>
      <c r="J1979" s="31">
        <f>SUMIFS(H:H, D:D, ExternalData!$D1979, E:E, ExternalData!$E1979, F:F, ExternalData!$F1979, G:G, "&lt;="&amp;ExternalData!$G1979)</f>
        <v>9674</v>
      </c>
      <c r="K1979" s="32">
        <f>SUMIFS(I:I, D:D, ExternalData!$D1979, E:E, ExternalData!$E1979, F:F, ExternalData!$F1979, G:G, "&lt;="&amp;ExternalData!$G1979)</f>
        <v>47964</v>
      </c>
      <c r="L1979" s="31">
        <f>ExternalData!$J1979 + SUMIFS(H:H, D:D, ExternalData!$D1979, E:E, ExternalData!$E1979, F:F, ExternalData!$F1979-1, G:G, "&gt;"&amp;ExternalData!$G1979)</f>
        <v>9674</v>
      </c>
      <c r="M1979" s="33">
        <f>ExternalData!$K1979 + SUMIFS(I:I, D:D, ExternalData!$D1979, E:E, ExternalData!$E1979, F:F, ExternalData!$F1979-1, G:G, "&gt;"&amp;ExternalData!$G1979)</f>
        <v>47964</v>
      </c>
    </row>
    <row r="1980" spans="1:13" x14ac:dyDescent="0.25">
      <c r="A1980" s="24" t="s">
        <v>9</v>
      </c>
      <c r="B1980" s="25" t="s">
        <v>24</v>
      </c>
      <c r="C1980" s="25" t="s">
        <v>33</v>
      </c>
      <c r="D1980" s="25" t="s">
        <v>34</v>
      </c>
      <c r="E1980" s="25" t="s">
        <v>15</v>
      </c>
      <c r="F1980" s="25">
        <v>2020</v>
      </c>
      <c r="G1980" s="25">
        <v>1</v>
      </c>
      <c r="H1980" s="25">
        <v>203</v>
      </c>
      <c r="I1980" s="26">
        <v>1022</v>
      </c>
      <c r="J1980" s="26">
        <f>SUMIFS(H:H, D:D, ExternalData!$D1980, E:E, ExternalData!$E1980, F:F, ExternalData!$F1980, G:G, "&lt;="&amp;ExternalData!$G1980)</f>
        <v>203</v>
      </c>
      <c r="K1980" s="27">
        <f>SUMIFS(I:I, D:D, ExternalData!$D1980, E:E, ExternalData!$E1980, F:F, ExternalData!$F1980, G:G, "&lt;="&amp;ExternalData!$G1980)</f>
        <v>1022</v>
      </c>
      <c r="L1980" s="26">
        <f>ExternalData!$J1980 + SUMIFS(H:H, D:D, ExternalData!$D1980, E:E, ExternalData!$E1980, F:F, ExternalData!$F1980-1, G:G, "&gt;"&amp;ExternalData!$G1980)</f>
        <v>8680</v>
      </c>
      <c r="M1980" s="28">
        <f>ExternalData!$K1980 + SUMIFS(I:I, D:D, ExternalData!$D1980, E:E, ExternalData!$E1980, F:F, ExternalData!$F1980-1, G:G, "&gt;"&amp;ExternalData!$G1980)</f>
        <v>43078</v>
      </c>
    </row>
    <row r="1981" spans="1:13" x14ac:dyDescent="0.25">
      <c r="A1981" s="29" t="s">
        <v>9</v>
      </c>
      <c r="B1981" s="30" t="s">
        <v>24</v>
      </c>
      <c r="C1981" s="30" t="s">
        <v>33</v>
      </c>
      <c r="D1981" s="30" t="s">
        <v>34</v>
      </c>
      <c r="E1981" s="30" t="s">
        <v>15</v>
      </c>
      <c r="F1981" s="30">
        <v>2020</v>
      </c>
      <c r="G1981" s="30">
        <v>2</v>
      </c>
      <c r="H1981" s="30">
        <v>21</v>
      </c>
      <c r="I1981" s="31">
        <v>98</v>
      </c>
      <c r="J1981" s="31">
        <f>SUMIFS(H:H, D:D, ExternalData!$D1981, E:E, ExternalData!$E1981, F:F, ExternalData!$F1981, G:G, "&lt;="&amp;ExternalData!$G1981)</f>
        <v>224</v>
      </c>
      <c r="K1981" s="32">
        <f>SUMIFS(I:I, D:D, ExternalData!$D1981, E:E, ExternalData!$E1981, F:F, ExternalData!$F1981, G:G, "&lt;="&amp;ExternalData!$G1981)</f>
        <v>1120</v>
      </c>
      <c r="L1981" s="31">
        <f>ExternalData!$J1981 + SUMIFS(H:H, D:D, ExternalData!$D1981, E:E, ExternalData!$E1981, F:F, ExternalData!$F1981-1, G:G, "&gt;"&amp;ExternalData!$G1981)</f>
        <v>7728</v>
      </c>
      <c r="M1981" s="33">
        <f>ExternalData!$K1981 + SUMIFS(I:I, D:D, ExternalData!$D1981, E:E, ExternalData!$E1981, F:F, ExternalData!$F1981-1, G:G, "&gt;"&amp;ExternalData!$G1981)</f>
        <v>38346</v>
      </c>
    </row>
    <row r="1982" spans="1:13" x14ac:dyDescent="0.25">
      <c r="A1982" s="24" t="s">
        <v>9</v>
      </c>
      <c r="B1982" s="25" t="s">
        <v>24</v>
      </c>
      <c r="C1982" s="25" t="s">
        <v>33</v>
      </c>
      <c r="D1982" s="25" t="s">
        <v>34</v>
      </c>
      <c r="E1982" s="25" t="s">
        <v>15</v>
      </c>
      <c r="F1982" s="25">
        <v>2020</v>
      </c>
      <c r="G1982" s="25">
        <v>3</v>
      </c>
      <c r="H1982" s="25">
        <v>301</v>
      </c>
      <c r="I1982" s="26">
        <v>1505</v>
      </c>
      <c r="J1982" s="26">
        <f>SUMIFS(H:H, D:D, ExternalData!$D1982, E:E, ExternalData!$E1982, F:F, ExternalData!$F1982, G:G, "&lt;="&amp;ExternalData!$G1982)</f>
        <v>525</v>
      </c>
      <c r="K1982" s="27">
        <f>SUMIFS(I:I, D:D, ExternalData!$D1982, E:E, ExternalData!$E1982, F:F, ExternalData!$F1982, G:G, "&lt;="&amp;ExternalData!$G1982)</f>
        <v>2625</v>
      </c>
      <c r="L1982" s="26">
        <f>ExternalData!$J1982 + SUMIFS(H:H, D:D, ExternalData!$D1982, E:E, ExternalData!$E1982, F:F, ExternalData!$F1982-1, G:G, "&gt;"&amp;ExternalData!$G1982)</f>
        <v>7217</v>
      </c>
      <c r="M1982" s="28">
        <f>ExternalData!$K1982 + SUMIFS(I:I, D:D, ExternalData!$D1982, E:E, ExternalData!$E1982, F:F, ExternalData!$F1982-1, G:G, "&gt;"&amp;ExternalData!$G1982)</f>
        <v>35826</v>
      </c>
    </row>
    <row r="1983" spans="1:13" x14ac:dyDescent="0.25">
      <c r="A1983" s="29" t="s">
        <v>9</v>
      </c>
      <c r="B1983" s="30" t="s">
        <v>24</v>
      </c>
      <c r="C1983" s="30" t="s">
        <v>33</v>
      </c>
      <c r="D1983" s="30" t="s">
        <v>34</v>
      </c>
      <c r="E1983" s="30" t="s">
        <v>15</v>
      </c>
      <c r="F1983" s="30">
        <v>2020</v>
      </c>
      <c r="G1983" s="30">
        <v>4</v>
      </c>
      <c r="H1983" s="30">
        <v>182</v>
      </c>
      <c r="I1983" s="31">
        <v>910</v>
      </c>
      <c r="J1983" s="31">
        <f>SUMIFS(H:H, D:D, ExternalData!$D1983, E:E, ExternalData!$E1983, F:F, ExternalData!$F1983, G:G, "&lt;="&amp;ExternalData!$G1983)</f>
        <v>707</v>
      </c>
      <c r="K1983" s="32">
        <f>SUMIFS(I:I, D:D, ExternalData!$D1983, E:E, ExternalData!$E1983, F:F, ExternalData!$F1983, G:G, "&lt;="&amp;ExternalData!$G1983)</f>
        <v>3535</v>
      </c>
      <c r="L1983" s="31">
        <f>ExternalData!$J1983 + SUMIFS(H:H, D:D, ExternalData!$D1983, E:E, ExternalData!$E1983, F:F, ExternalData!$F1983-1, G:G, "&gt;"&amp;ExternalData!$G1983)</f>
        <v>6237</v>
      </c>
      <c r="M1983" s="33">
        <f>ExternalData!$K1983 + SUMIFS(I:I, D:D, ExternalData!$D1983, E:E, ExternalData!$E1983, F:F, ExternalData!$F1983-1, G:G, "&gt;"&amp;ExternalData!$G1983)</f>
        <v>30954</v>
      </c>
    </row>
    <row r="1984" spans="1:13" x14ac:dyDescent="0.25">
      <c r="A1984" s="24" t="s">
        <v>9</v>
      </c>
      <c r="B1984" s="25" t="s">
        <v>24</v>
      </c>
      <c r="C1984" s="25" t="s">
        <v>33</v>
      </c>
      <c r="D1984" s="25" t="s">
        <v>34</v>
      </c>
      <c r="E1984" s="25" t="s">
        <v>15</v>
      </c>
      <c r="F1984" s="25">
        <v>2020</v>
      </c>
      <c r="G1984" s="25">
        <v>5</v>
      </c>
      <c r="H1984" s="25">
        <v>119</v>
      </c>
      <c r="I1984" s="26">
        <v>567</v>
      </c>
      <c r="J1984" s="26">
        <f>SUMIFS(H:H, D:D, ExternalData!$D1984, E:E, ExternalData!$E1984, F:F, ExternalData!$F1984, G:G, "&lt;="&amp;ExternalData!$G1984)</f>
        <v>826</v>
      </c>
      <c r="K1984" s="27">
        <f>SUMIFS(I:I, D:D, ExternalData!$D1984, E:E, ExternalData!$E1984, F:F, ExternalData!$F1984, G:G, "&lt;="&amp;ExternalData!$G1984)</f>
        <v>4102</v>
      </c>
      <c r="L1984" s="26">
        <f>ExternalData!$J1984 + SUMIFS(H:H, D:D, ExternalData!$D1984, E:E, ExternalData!$E1984, F:F, ExternalData!$F1984-1, G:G, "&gt;"&amp;ExternalData!$G1984)</f>
        <v>5502</v>
      </c>
      <c r="M1984" s="28">
        <f>ExternalData!$K1984 + SUMIFS(I:I, D:D, ExternalData!$D1984, E:E, ExternalData!$E1984, F:F, ExternalData!$F1984-1, G:G, "&gt;"&amp;ExternalData!$G1984)</f>
        <v>27265</v>
      </c>
    </row>
    <row r="1985" spans="1:13" x14ac:dyDescent="0.25">
      <c r="A1985" s="29" t="s">
        <v>9</v>
      </c>
      <c r="B1985" s="30" t="s">
        <v>24</v>
      </c>
      <c r="C1985" s="30" t="s">
        <v>33</v>
      </c>
      <c r="D1985" s="30" t="s">
        <v>34</v>
      </c>
      <c r="E1985" s="30" t="s">
        <v>15</v>
      </c>
      <c r="F1985" s="30">
        <v>2020</v>
      </c>
      <c r="G1985" s="30">
        <v>6</v>
      </c>
      <c r="H1985" s="30">
        <v>56</v>
      </c>
      <c r="I1985" s="31">
        <v>280</v>
      </c>
      <c r="J1985" s="31">
        <f>SUMIFS(H:H, D:D, ExternalData!$D1985, E:E, ExternalData!$E1985, F:F, ExternalData!$F1985, G:G, "&lt;="&amp;ExternalData!$G1985)</f>
        <v>882</v>
      </c>
      <c r="K1985" s="32">
        <f>SUMIFS(I:I, D:D, ExternalData!$D1985, E:E, ExternalData!$E1985, F:F, ExternalData!$F1985, G:G, "&lt;="&amp;ExternalData!$G1985)</f>
        <v>4382</v>
      </c>
      <c r="L1985" s="31">
        <f>ExternalData!$J1985 + SUMIFS(H:H, D:D, ExternalData!$D1985, E:E, ExternalData!$E1985, F:F, ExternalData!$F1985-1, G:G, "&gt;"&amp;ExternalData!$G1985)</f>
        <v>4459</v>
      </c>
      <c r="M1985" s="33">
        <f>ExternalData!$K1985 + SUMIFS(I:I, D:D, ExternalData!$D1985, E:E, ExternalData!$E1985, F:F, ExternalData!$F1985-1, G:G, "&gt;"&amp;ExternalData!$G1985)</f>
        <v>22113</v>
      </c>
    </row>
    <row r="1986" spans="1:13" x14ac:dyDescent="0.25">
      <c r="A1986" s="24" t="s">
        <v>9</v>
      </c>
      <c r="B1986" s="25" t="s">
        <v>24</v>
      </c>
      <c r="C1986" s="25" t="s">
        <v>33</v>
      </c>
      <c r="D1986" s="25" t="s">
        <v>34</v>
      </c>
      <c r="E1986" s="25" t="s">
        <v>15</v>
      </c>
      <c r="F1986" s="25">
        <v>2020</v>
      </c>
      <c r="G1986" s="25">
        <v>7</v>
      </c>
      <c r="H1986" s="25">
        <v>56</v>
      </c>
      <c r="I1986" s="26">
        <v>308</v>
      </c>
      <c r="J1986" s="26">
        <f>SUMIFS(H:H, D:D, ExternalData!$D1986, E:E, ExternalData!$E1986, F:F, ExternalData!$F1986, G:G, "&lt;="&amp;ExternalData!$G1986)</f>
        <v>938</v>
      </c>
      <c r="K1986" s="27">
        <f>SUMIFS(I:I, D:D, ExternalData!$D1986, E:E, ExternalData!$E1986, F:F, ExternalData!$F1986, G:G, "&lt;="&amp;ExternalData!$G1986)</f>
        <v>4690</v>
      </c>
      <c r="L1986" s="26">
        <f>ExternalData!$J1986 + SUMIFS(H:H, D:D, ExternalData!$D1986, E:E, ExternalData!$E1986, F:F, ExternalData!$F1986-1, G:G, "&gt;"&amp;ExternalData!$G1986)</f>
        <v>3787</v>
      </c>
      <c r="M1986" s="28">
        <f>ExternalData!$K1986 + SUMIFS(I:I, D:D, ExternalData!$D1986, E:E, ExternalData!$E1986, F:F, ExternalData!$F1986-1, G:G, "&gt;"&amp;ExternalData!$G1986)</f>
        <v>18830</v>
      </c>
    </row>
    <row r="1987" spans="1:13" x14ac:dyDescent="0.25">
      <c r="A1987" s="29" t="s">
        <v>9</v>
      </c>
      <c r="B1987" s="30" t="s">
        <v>24</v>
      </c>
      <c r="C1987" s="30" t="s">
        <v>33</v>
      </c>
      <c r="D1987" s="30" t="s">
        <v>34</v>
      </c>
      <c r="E1987" s="30" t="s">
        <v>15</v>
      </c>
      <c r="F1987" s="30">
        <v>2020</v>
      </c>
      <c r="G1987" s="30">
        <v>8</v>
      </c>
      <c r="H1987" s="30">
        <v>63</v>
      </c>
      <c r="I1987" s="31">
        <v>343</v>
      </c>
      <c r="J1987" s="31">
        <f>SUMIFS(H:H, D:D, ExternalData!$D1987, E:E, ExternalData!$E1987, F:F, ExternalData!$F1987, G:G, "&lt;="&amp;ExternalData!$G1987)</f>
        <v>1001</v>
      </c>
      <c r="K1987" s="32">
        <f>SUMIFS(I:I, D:D, ExternalData!$D1987, E:E, ExternalData!$E1987, F:F, ExternalData!$F1987, G:G, "&lt;="&amp;ExternalData!$G1987)</f>
        <v>5033</v>
      </c>
      <c r="L1987" s="31">
        <f>ExternalData!$J1987 + SUMIFS(H:H, D:D, ExternalData!$D1987, E:E, ExternalData!$E1987, F:F, ExternalData!$F1987-1, G:G, "&gt;"&amp;ExternalData!$G1987)</f>
        <v>3080</v>
      </c>
      <c r="M1987" s="33">
        <f>ExternalData!$K1987 + SUMIFS(I:I, D:D, ExternalData!$D1987, E:E, ExternalData!$E1987, F:F, ExternalData!$F1987-1, G:G, "&gt;"&amp;ExternalData!$G1987)</f>
        <v>15351</v>
      </c>
    </row>
    <row r="1988" spans="1:13" x14ac:dyDescent="0.25">
      <c r="A1988" s="24" t="s">
        <v>9</v>
      </c>
      <c r="B1988" s="25" t="s">
        <v>24</v>
      </c>
      <c r="C1988" s="25" t="s">
        <v>33</v>
      </c>
      <c r="D1988" s="25" t="s">
        <v>34</v>
      </c>
      <c r="E1988" s="25" t="s">
        <v>15</v>
      </c>
      <c r="F1988" s="25">
        <v>2020</v>
      </c>
      <c r="G1988" s="25">
        <v>10</v>
      </c>
      <c r="H1988" s="25">
        <v>35</v>
      </c>
      <c r="I1988" s="26">
        <v>168</v>
      </c>
      <c r="J1988" s="26">
        <f>SUMIFS(H:H, D:D, ExternalData!$D1988, E:E, ExternalData!$E1988, F:F, ExternalData!$F1988, G:G, "&lt;="&amp;ExternalData!$G1988)</f>
        <v>1036</v>
      </c>
      <c r="K1988" s="27">
        <f>SUMIFS(I:I, D:D, ExternalData!$D1988, E:E, ExternalData!$E1988, F:F, ExternalData!$F1988, G:G, "&lt;="&amp;ExternalData!$G1988)</f>
        <v>5201</v>
      </c>
      <c r="L1988" s="26">
        <f>ExternalData!$J1988 + SUMIFS(H:H, D:D, ExternalData!$D1988, E:E, ExternalData!$E1988, F:F, ExternalData!$F1988-1, G:G, "&gt;"&amp;ExternalData!$G1988)</f>
        <v>1302</v>
      </c>
      <c r="M1988" s="28">
        <f>ExternalData!$K1988 + SUMIFS(I:I, D:D, ExternalData!$D1988, E:E, ExternalData!$E1988, F:F, ExternalData!$F1988-1, G:G, "&gt;"&amp;ExternalData!$G1988)</f>
        <v>6524</v>
      </c>
    </row>
    <row r="1989" spans="1:13" x14ac:dyDescent="0.25">
      <c r="A1989" s="29" t="s">
        <v>9</v>
      </c>
      <c r="B1989" s="30" t="s">
        <v>24</v>
      </c>
      <c r="C1989" s="30" t="s">
        <v>33</v>
      </c>
      <c r="D1989" s="30" t="s">
        <v>34</v>
      </c>
      <c r="E1989" s="30" t="s">
        <v>15</v>
      </c>
      <c r="F1989" s="30">
        <v>2021</v>
      </c>
      <c r="G1989" s="30">
        <v>1</v>
      </c>
      <c r="H1989" s="30">
        <v>28</v>
      </c>
      <c r="I1989" s="31">
        <v>133</v>
      </c>
      <c r="J1989" s="31">
        <f>SUMIFS(H:H, D:D, ExternalData!$D1989, E:E, ExternalData!$E1989, F:F, ExternalData!$F1989, G:G, "&lt;="&amp;ExternalData!$G1989)</f>
        <v>28</v>
      </c>
      <c r="K1989" s="32">
        <f>SUMIFS(I:I, D:D, ExternalData!$D1989, E:E, ExternalData!$E1989, F:F, ExternalData!$F1989, G:G, "&lt;="&amp;ExternalData!$G1989)</f>
        <v>133</v>
      </c>
      <c r="L1989" s="31">
        <f>ExternalData!$J1989 + SUMIFS(H:H, D:D, ExternalData!$D1989, E:E, ExternalData!$E1989, F:F, ExternalData!$F1989-1, G:G, "&gt;"&amp;ExternalData!$G1989)</f>
        <v>861</v>
      </c>
      <c r="M1989" s="33">
        <f>ExternalData!$K1989 + SUMIFS(I:I, D:D, ExternalData!$D1989, E:E, ExternalData!$E1989, F:F, ExternalData!$F1989-1, G:G, "&gt;"&amp;ExternalData!$G1989)</f>
        <v>4312</v>
      </c>
    </row>
    <row r="1990" spans="1:13" x14ac:dyDescent="0.25">
      <c r="A1990" s="24" t="s">
        <v>9</v>
      </c>
      <c r="B1990" s="25" t="s">
        <v>24</v>
      </c>
      <c r="C1990" s="25" t="s">
        <v>33</v>
      </c>
      <c r="D1990" s="25" t="s">
        <v>34</v>
      </c>
      <c r="E1990" s="25" t="s">
        <v>15</v>
      </c>
      <c r="F1990" s="25">
        <v>2021</v>
      </c>
      <c r="G1990" s="25">
        <v>2</v>
      </c>
      <c r="H1990" s="25">
        <v>21</v>
      </c>
      <c r="I1990" s="26">
        <v>119</v>
      </c>
      <c r="J1990" s="26">
        <f>SUMIFS(H:H, D:D, ExternalData!$D1990, E:E, ExternalData!$E1990, F:F, ExternalData!$F1990, G:G, "&lt;="&amp;ExternalData!$G1990)</f>
        <v>49</v>
      </c>
      <c r="K1990" s="27">
        <f>SUMIFS(I:I, D:D, ExternalData!$D1990, E:E, ExternalData!$E1990, F:F, ExternalData!$F1990, G:G, "&lt;="&amp;ExternalData!$G1990)</f>
        <v>252</v>
      </c>
      <c r="L1990" s="26">
        <f>ExternalData!$J1990 + SUMIFS(H:H, D:D, ExternalData!$D1990, E:E, ExternalData!$E1990, F:F, ExternalData!$F1990-1, G:G, "&gt;"&amp;ExternalData!$G1990)</f>
        <v>861</v>
      </c>
      <c r="M1990" s="28">
        <f>ExternalData!$K1990 + SUMIFS(I:I, D:D, ExternalData!$D1990, E:E, ExternalData!$E1990, F:F, ExternalData!$F1990-1, G:G, "&gt;"&amp;ExternalData!$G1990)</f>
        <v>4333</v>
      </c>
    </row>
    <row r="1991" spans="1:13" x14ac:dyDescent="0.25">
      <c r="A1991" s="29" t="s">
        <v>9</v>
      </c>
      <c r="B1991" s="30" t="s">
        <v>24</v>
      </c>
      <c r="C1991" s="30" t="s">
        <v>33</v>
      </c>
      <c r="D1991" s="30" t="s">
        <v>34</v>
      </c>
      <c r="E1991" s="30" t="s">
        <v>15</v>
      </c>
      <c r="F1991" s="30">
        <v>2021</v>
      </c>
      <c r="G1991" s="30">
        <v>3</v>
      </c>
      <c r="H1991" s="30">
        <v>14</v>
      </c>
      <c r="I1991" s="31">
        <v>84</v>
      </c>
      <c r="J1991" s="31">
        <f>SUMIFS(H:H, D:D, ExternalData!$D1991, E:E, ExternalData!$E1991, F:F, ExternalData!$F1991, G:G, "&lt;="&amp;ExternalData!$G1991)</f>
        <v>63</v>
      </c>
      <c r="K1991" s="32">
        <f>SUMIFS(I:I, D:D, ExternalData!$D1991, E:E, ExternalData!$E1991, F:F, ExternalData!$F1991, G:G, "&lt;="&amp;ExternalData!$G1991)</f>
        <v>336</v>
      </c>
      <c r="L1991" s="31">
        <f>ExternalData!$J1991 + SUMIFS(H:H, D:D, ExternalData!$D1991, E:E, ExternalData!$E1991, F:F, ExternalData!$F1991-1, G:G, "&gt;"&amp;ExternalData!$G1991)</f>
        <v>574</v>
      </c>
      <c r="M1991" s="33">
        <f>ExternalData!$K1991 + SUMIFS(I:I, D:D, ExternalData!$D1991, E:E, ExternalData!$E1991, F:F, ExternalData!$F1991-1, G:G, "&gt;"&amp;ExternalData!$G1991)</f>
        <v>2912</v>
      </c>
    </row>
    <row r="1992" spans="1:13" x14ac:dyDescent="0.25">
      <c r="A1992" s="24" t="s">
        <v>9</v>
      </c>
      <c r="B1992" s="25" t="s">
        <v>24</v>
      </c>
      <c r="C1992" s="25" t="s">
        <v>33</v>
      </c>
      <c r="D1992" s="25" t="s">
        <v>34</v>
      </c>
      <c r="E1992" s="25" t="s">
        <v>15</v>
      </c>
      <c r="F1992" s="25">
        <v>2021</v>
      </c>
      <c r="G1992" s="25">
        <v>4</v>
      </c>
      <c r="H1992" s="25">
        <v>21</v>
      </c>
      <c r="I1992" s="26">
        <v>119</v>
      </c>
      <c r="J1992" s="26">
        <f>SUMIFS(H:H, D:D, ExternalData!$D1992, E:E, ExternalData!$E1992, F:F, ExternalData!$F1992, G:G, "&lt;="&amp;ExternalData!$G1992)</f>
        <v>84</v>
      </c>
      <c r="K1992" s="27">
        <f>SUMIFS(I:I, D:D, ExternalData!$D1992, E:E, ExternalData!$E1992, F:F, ExternalData!$F1992, G:G, "&lt;="&amp;ExternalData!$G1992)</f>
        <v>455</v>
      </c>
      <c r="L1992" s="26">
        <f>ExternalData!$J1992 + SUMIFS(H:H, D:D, ExternalData!$D1992, E:E, ExternalData!$E1992, F:F, ExternalData!$F1992-1, G:G, "&gt;"&amp;ExternalData!$G1992)</f>
        <v>413</v>
      </c>
      <c r="M1992" s="28">
        <f>ExternalData!$K1992 + SUMIFS(I:I, D:D, ExternalData!$D1992, E:E, ExternalData!$E1992, F:F, ExternalData!$F1992-1, G:G, "&gt;"&amp;ExternalData!$G1992)</f>
        <v>2121</v>
      </c>
    </row>
    <row r="1993" spans="1:13" x14ac:dyDescent="0.25">
      <c r="A1993" s="29" t="s">
        <v>9</v>
      </c>
      <c r="B1993" s="30" t="s">
        <v>24</v>
      </c>
      <c r="C1993" s="30" t="s">
        <v>33</v>
      </c>
      <c r="D1993" s="30" t="s">
        <v>34</v>
      </c>
      <c r="E1993" s="30" t="s">
        <v>15</v>
      </c>
      <c r="F1993" s="30">
        <v>2021</v>
      </c>
      <c r="G1993" s="30">
        <v>5</v>
      </c>
      <c r="H1993" s="30">
        <v>42</v>
      </c>
      <c r="I1993" s="31">
        <v>231</v>
      </c>
      <c r="J1993" s="31">
        <f>SUMIFS(H:H, D:D, ExternalData!$D1993, E:E, ExternalData!$E1993, F:F, ExternalData!$F1993, G:G, "&lt;="&amp;ExternalData!$G1993)</f>
        <v>126</v>
      </c>
      <c r="K1993" s="32">
        <f>SUMIFS(I:I, D:D, ExternalData!$D1993, E:E, ExternalData!$E1993, F:F, ExternalData!$F1993, G:G, "&lt;="&amp;ExternalData!$G1993)</f>
        <v>686</v>
      </c>
      <c r="L1993" s="31">
        <f>ExternalData!$J1993 + SUMIFS(H:H, D:D, ExternalData!$D1993, E:E, ExternalData!$E1993, F:F, ExternalData!$F1993-1, G:G, "&gt;"&amp;ExternalData!$G1993)</f>
        <v>336</v>
      </c>
      <c r="M1993" s="33">
        <f>ExternalData!$K1993 + SUMIFS(I:I, D:D, ExternalData!$D1993, E:E, ExternalData!$E1993, F:F, ExternalData!$F1993-1, G:G, "&gt;"&amp;ExternalData!$G1993)</f>
        <v>1785</v>
      </c>
    </row>
    <row r="1994" spans="1:13" x14ac:dyDescent="0.25">
      <c r="A1994" s="24" t="s">
        <v>9</v>
      </c>
      <c r="B1994" s="25" t="s">
        <v>24</v>
      </c>
      <c r="C1994" s="25" t="s">
        <v>33</v>
      </c>
      <c r="D1994" s="25" t="s">
        <v>34</v>
      </c>
      <c r="E1994" s="25" t="s">
        <v>15</v>
      </c>
      <c r="F1994" s="25">
        <v>2021</v>
      </c>
      <c r="G1994" s="25">
        <v>6</v>
      </c>
      <c r="H1994" s="25">
        <v>42</v>
      </c>
      <c r="I1994" s="26">
        <v>210</v>
      </c>
      <c r="J1994" s="26">
        <f>SUMIFS(H:H, D:D, ExternalData!$D1994, E:E, ExternalData!$E1994, F:F, ExternalData!$F1994, G:G, "&lt;="&amp;ExternalData!$G1994)</f>
        <v>168</v>
      </c>
      <c r="K1994" s="27">
        <f>SUMIFS(I:I, D:D, ExternalData!$D1994, E:E, ExternalData!$E1994, F:F, ExternalData!$F1994, G:G, "&lt;="&amp;ExternalData!$G1994)</f>
        <v>896</v>
      </c>
      <c r="L1994" s="26">
        <f>ExternalData!$J1994 + SUMIFS(H:H, D:D, ExternalData!$D1994, E:E, ExternalData!$E1994, F:F, ExternalData!$F1994-1, G:G, "&gt;"&amp;ExternalData!$G1994)</f>
        <v>322</v>
      </c>
      <c r="M1994" s="28">
        <f>ExternalData!$K1994 + SUMIFS(I:I, D:D, ExternalData!$D1994, E:E, ExternalData!$E1994, F:F, ExternalData!$F1994-1, G:G, "&gt;"&amp;ExternalData!$G1994)</f>
        <v>1715</v>
      </c>
    </row>
    <row r="1995" spans="1:13" x14ac:dyDescent="0.25">
      <c r="A1995" s="29" t="s">
        <v>9</v>
      </c>
      <c r="B1995" s="30" t="s">
        <v>24</v>
      </c>
      <c r="C1995" s="30" t="s">
        <v>33</v>
      </c>
      <c r="D1995" s="30" t="s">
        <v>34</v>
      </c>
      <c r="E1995" s="30" t="s">
        <v>15</v>
      </c>
      <c r="F1995" s="30">
        <v>2021</v>
      </c>
      <c r="G1995" s="30">
        <v>7</v>
      </c>
      <c r="H1995" s="30">
        <v>21</v>
      </c>
      <c r="I1995" s="31">
        <v>119</v>
      </c>
      <c r="J1995" s="31">
        <f>SUMIFS(H:H, D:D, ExternalData!$D1995, E:E, ExternalData!$E1995, F:F, ExternalData!$F1995, G:G, "&lt;="&amp;ExternalData!$G1995)</f>
        <v>189</v>
      </c>
      <c r="K1995" s="32">
        <f>SUMIFS(I:I, D:D, ExternalData!$D1995, E:E, ExternalData!$E1995, F:F, ExternalData!$F1995, G:G, "&lt;="&amp;ExternalData!$G1995)</f>
        <v>1015</v>
      </c>
      <c r="L1995" s="31">
        <f>ExternalData!$J1995 + SUMIFS(H:H, D:D, ExternalData!$D1995, E:E, ExternalData!$E1995, F:F, ExternalData!$F1995-1, G:G, "&gt;"&amp;ExternalData!$G1995)</f>
        <v>287</v>
      </c>
      <c r="M1995" s="33">
        <f>ExternalData!$K1995 + SUMIFS(I:I, D:D, ExternalData!$D1995, E:E, ExternalData!$E1995, F:F, ExternalData!$F1995-1, G:G, "&gt;"&amp;ExternalData!$G1995)</f>
        <v>1526</v>
      </c>
    </row>
    <row r="1996" spans="1:13" x14ac:dyDescent="0.25">
      <c r="A1996" s="24" t="s">
        <v>9</v>
      </c>
      <c r="B1996" s="25" t="s">
        <v>24</v>
      </c>
      <c r="C1996" s="25" t="s">
        <v>33</v>
      </c>
      <c r="D1996" s="25" t="s">
        <v>34</v>
      </c>
      <c r="E1996" s="25" t="s">
        <v>15</v>
      </c>
      <c r="F1996" s="25">
        <v>2021</v>
      </c>
      <c r="G1996" s="25">
        <v>8</v>
      </c>
      <c r="H1996" s="25">
        <v>42</v>
      </c>
      <c r="I1996" s="26">
        <v>231</v>
      </c>
      <c r="J1996" s="26">
        <f>SUMIFS(H:H, D:D, ExternalData!$D1996, E:E, ExternalData!$E1996, F:F, ExternalData!$F1996, G:G, "&lt;="&amp;ExternalData!$G1996)</f>
        <v>231</v>
      </c>
      <c r="K1996" s="27">
        <f>SUMIFS(I:I, D:D, ExternalData!$D1996, E:E, ExternalData!$E1996, F:F, ExternalData!$F1996, G:G, "&lt;="&amp;ExternalData!$G1996)</f>
        <v>1246</v>
      </c>
      <c r="L1996" s="26">
        <f>ExternalData!$J1996 + SUMIFS(H:H, D:D, ExternalData!$D1996, E:E, ExternalData!$E1996, F:F, ExternalData!$F1996-1, G:G, "&gt;"&amp;ExternalData!$G1996)</f>
        <v>266</v>
      </c>
      <c r="M1996" s="28">
        <f>ExternalData!$K1996 + SUMIFS(I:I, D:D, ExternalData!$D1996, E:E, ExternalData!$E1996, F:F, ExternalData!$F1996-1, G:G, "&gt;"&amp;ExternalData!$G1996)</f>
        <v>1414</v>
      </c>
    </row>
    <row r="1997" spans="1:13" x14ac:dyDescent="0.25">
      <c r="A1997" s="29" t="s">
        <v>9</v>
      </c>
      <c r="B1997" s="30" t="s">
        <v>24</v>
      </c>
      <c r="C1997" s="30" t="s">
        <v>33</v>
      </c>
      <c r="D1997" s="30" t="s">
        <v>34</v>
      </c>
      <c r="E1997" s="30" t="s">
        <v>15</v>
      </c>
      <c r="F1997" s="30">
        <v>2021</v>
      </c>
      <c r="G1997" s="30">
        <v>9</v>
      </c>
      <c r="H1997" s="30">
        <v>203</v>
      </c>
      <c r="I1997" s="31">
        <v>1008</v>
      </c>
      <c r="J1997" s="31">
        <f>SUMIFS(H:H, D:D, ExternalData!$D1997, E:E, ExternalData!$E1997, F:F, ExternalData!$F1997, G:G, "&lt;="&amp;ExternalData!$G1997)</f>
        <v>434</v>
      </c>
      <c r="K1997" s="32">
        <f>SUMIFS(I:I, D:D, ExternalData!$D1997, E:E, ExternalData!$E1997, F:F, ExternalData!$F1997, G:G, "&lt;="&amp;ExternalData!$G1997)</f>
        <v>2254</v>
      </c>
      <c r="L1997" s="31">
        <f>ExternalData!$J1997 + SUMIFS(H:H, D:D, ExternalData!$D1997, E:E, ExternalData!$E1997, F:F, ExternalData!$F1997-1, G:G, "&gt;"&amp;ExternalData!$G1997)</f>
        <v>469</v>
      </c>
      <c r="M1997" s="33">
        <f>ExternalData!$K1997 + SUMIFS(I:I, D:D, ExternalData!$D1997, E:E, ExternalData!$E1997, F:F, ExternalData!$F1997-1, G:G, "&gt;"&amp;ExternalData!$G1997)</f>
        <v>2422</v>
      </c>
    </row>
    <row r="1998" spans="1:13" x14ac:dyDescent="0.25">
      <c r="A1998" s="24" t="s">
        <v>9</v>
      </c>
      <c r="B1998" s="25" t="s">
        <v>24</v>
      </c>
      <c r="C1998" s="25" t="s">
        <v>33</v>
      </c>
      <c r="D1998" s="25" t="s">
        <v>34</v>
      </c>
      <c r="E1998" s="25" t="s">
        <v>15</v>
      </c>
      <c r="F1998" s="25">
        <v>2021</v>
      </c>
      <c r="G1998" s="25">
        <v>10</v>
      </c>
      <c r="H1998" s="25">
        <v>21</v>
      </c>
      <c r="I1998" s="26">
        <v>119</v>
      </c>
      <c r="J1998" s="26">
        <f>SUMIFS(H:H, D:D, ExternalData!$D1998, E:E, ExternalData!$E1998, F:F, ExternalData!$F1998, G:G, "&lt;="&amp;ExternalData!$G1998)</f>
        <v>455</v>
      </c>
      <c r="K1998" s="27">
        <f>SUMIFS(I:I, D:D, ExternalData!$D1998, E:E, ExternalData!$E1998, F:F, ExternalData!$F1998, G:G, "&lt;="&amp;ExternalData!$G1998)</f>
        <v>2373</v>
      </c>
      <c r="L1998" s="26">
        <f>ExternalData!$J1998 + SUMIFS(H:H, D:D, ExternalData!$D1998, E:E, ExternalData!$E1998, F:F, ExternalData!$F1998-1, G:G, "&gt;"&amp;ExternalData!$G1998)</f>
        <v>455</v>
      </c>
      <c r="M1998" s="28">
        <f>ExternalData!$K1998 + SUMIFS(I:I, D:D, ExternalData!$D1998, E:E, ExternalData!$E1998, F:F, ExternalData!$F1998-1, G:G, "&gt;"&amp;ExternalData!$G1998)</f>
        <v>2373</v>
      </c>
    </row>
    <row r="1999" spans="1:13" x14ac:dyDescent="0.25">
      <c r="A1999" s="29" t="s">
        <v>9</v>
      </c>
      <c r="B1999" s="30" t="s">
        <v>24</v>
      </c>
      <c r="C1999" s="30" t="s">
        <v>33</v>
      </c>
      <c r="D1999" s="30" t="s">
        <v>34</v>
      </c>
      <c r="E1999" s="30" t="s">
        <v>15</v>
      </c>
      <c r="F1999" s="30">
        <v>2021</v>
      </c>
      <c r="G1999" s="30">
        <v>11</v>
      </c>
      <c r="H1999" s="30">
        <v>21</v>
      </c>
      <c r="I1999" s="31">
        <v>105</v>
      </c>
      <c r="J1999" s="31">
        <f>SUMIFS(H:H, D:D, ExternalData!$D1999, E:E, ExternalData!$E1999, F:F, ExternalData!$F1999, G:G, "&lt;="&amp;ExternalData!$G1999)</f>
        <v>476</v>
      </c>
      <c r="K1999" s="32">
        <f>SUMIFS(I:I, D:D, ExternalData!$D1999, E:E, ExternalData!$E1999, F:F, ExternalData!$F1999, G:G, "&lt;="&amp;ExternalData!$G1999)</f>
        <v>2478</v>
      </c>
      <c r="L1999" s="31">
        <f>ExternalData!$J1999 + SUMIFS(H:H, D:D, ExternalData!$D1999, E:E, ExternalData!$E1999, F:F, ExternalData!$F1999-1, G:G, "&gt;"&amp;ExternalData!$G1999)</f>
        <v>476</v>
      </c>
      <c r="M1999" s="33">
        <f>ExternalData!$K1999 + SUMIFS(I:I, D:D, ExternalData!$D1999, E:E, ExternalData!$E1999, F:F, ExternalData!$F1999-1, G:G, "&gt;"&amp;ExternalData!$G1999)</f>
        <v>2478</v>
      </c>
    </row>
    <row r="2000" spans="1:13" x14ac:dyDescent="0.25">
      <c r="A2000" s="24" t="s">
        <v>9</v>
      </c>
      <c r="B2000" s="25" t="s">
        <v>24</v>
      </c>
      <c r="C2000" s="25" t="s">
        <v>33</v>
      </c>
      <c r="D2000" s="25" t="s">
        <v>34</v>
      </c>
      <c r="E2000" s="25" t="s">
        <v>15</v>
      </c>
      <c r="F2000" s="25">
        <v>2022</v>
      </c>
      <c r="G2000" s="25">
        <v>2</v>
      </c>
      <c r="H2000" s="25">
        <v>35</v>
      </c>
      <c r="I2000" s="26">
        <v>175</v>
      </c>
      <c r="J2000" s="26">
        <f>SUMIFS(H:H, D:D, ExternalData!$D2000, E:E, ExternalData!$E2000, F:F, ExternalData!$F2000, G:G, "&lt;="&amp;ExternalData!$G2000)</f>
        <v>35</v>
      </c>
      <c r="K2000" s="27">
        <f>SUMIFS(I:I, D:D, ExternalData!$D2000, E:E, ExternalData!$E2000, F:F, ExternalData!$F2000, G:G, "&lt;="&amp;ExternalData!$G2000)</f>
        <v>175</v>
      </c>
      <c r="L2000" s="26">
        <f>ExternalData!$J2000 + SUMIFS(H:H, D:D, ExternalData!$D2000, E:E, ExternalData!$E2000, F:F, ExternalData!$F2000-1, G:G, "&gt;"&amp;ExternalData!$G2000)</f>
        <v>462</v>
      </c>
      <c r="M2000" s="28">
        <f>ExternalData!$K2000 + SUMIFS(I:I, D:D, ExternalData!$D2000, E:E, ExternalData!$E2000, F:F, ExternalData!$F2000-1, G:G, "&gt;"&amp;ExternalData!$G2000)</f>
        <v>2401</v>
      </c>
    </row>
    <row r="2001" spans="1:13" x14ac:dyDescent="0.25">
      <c r="A2001" s="29" t="s">
        <v>9</v>
      </c>
      <c r="B2001" s="30" t="s">
        <v>24</v>
      </c>
      <c r="C2001" s="30" t="s">
        <v>33</v>
      </c>
      <c r="D2001" s="30" t="s">
        <v>34</v>
      </c>
      <c r="E2001" s="30" t="s">
        <v>15</v>
      </c>
      <c r="F2001" s="30">
        <v>2022</v>
      </c>
      <c r="G2001" s="30">
        <v>4</v>
      </c>
      <c r="H2001" s="30">
        <v>112</v>
      </c>
      <c r="I2001" s="31">
        <v>560</v>
      </c>
      <c r="J2001" s="31">
        <f>SUMIFS(H:H, D:D, ExternalData!$D2001, E:E, ExternalData!$E2001, F:F, ExternalData!$F2001, G:G, "&lt;="&amp;ExternalData!$G2001)</f>
        <v>147</v>
      </c>
      <c r="K2001" s="32">
        <f>SUMIFS(I:I, D:D, ExternalData!$D2001, E:E, ExternalData!$E2001, F:F, ExternalData!$F2001, G:G, "&lt;="&amp;ExternalData!$G2001)</f>
        <v>735</v>
      </c>
      <c r="L2001" s="31">
        <f>ExternalData!$J2001 + SUMIFS(H:H, D:D, ExternalData!$D2001, E:E, ExternalData!$E2001, F:F, ExternalData!$F2001-1, G:G, "&gt;"&amp;ExternalData!$G2001)</f>
        <v>539</v>
      </c>
      <c r="M2001" s="33">
        <f>ExternalData!$K2001 + SUMIFS(I:I, D:D, ExternalData!$D2001, E:E, ExternalData!$E2001, F:F, ExternalData!$F2001-1, G:G, "&gt;"&amp;ExternalData!$G2001)</f>
        <v>2758</v>
      </c>
    </row>
    <row r="2002" spans="1:13" x14ac:dyDescent="0.25">
      <c r="A2002" s="24" t="s">
        <v>9</v>
      </c>
      <c r="B2002" s="25" t="s">
        <v>24</v>
      </c>
      <c r="C2002" s="25" t="s">
        <v>33</v>
      </c>
      <c r="D2002" s="25" t="s">
        <v>34</v>
      </c>
      <c r="E2002" s="25" t="s">
        <v>15</v>
      </c>
      <c r="F2002" s="25">
        <v>2022</v>
      </c>
      <c r="G2002" s="25">
        <v>6</v>
      </c>
      <c r="H2002" s="25">
        <v>21</v>
      </c>
      <c r="I2002" s="26">
        <v>105</v>
      </c>
      <c r="J2002" s="26">
        <f>SUMIFS(H:H, D:D, ExternalData!$D2002, E:E, ExternalData!$E2002, F:F, ExternalData!$F2002, G:G, "&lt;="&amp;ExternalData!$G2002)</f>
        <v>168</v>
      </c>
      <c r="K2002" s="27">
        <f>SUMIFS(I:I, D:D, ExternalData!$D2002, E:E, ExternalData!$E2002, F:F, ExternalData!$F2002, G:G, "&lt;="&amp;ExternalData!$G2002)</f>
        <v>840</v>
      </c>
      <c r="L2002" s="26">
        <f>ExternalData!$J2002 + SUMIFS(H:H, D:D, ExternalData!$D2002, E:E, ExternalData!$E2002, F:F, ExternalData!$F2002-1, G:G, "&gt;"&amp;ExternalData!$G2002)</f>
        <v>476</v>
      </c>
      <c r="M2002" s="28">
        <f>ExternalData!$K2002 + SUMIFS(I:I, D:D, ExternalData!$D2002, E:E, ExternalData!$E2002, F:F, ExternalData!$F2002-1, G:G, "&gt;"&amp;ExternalData!$G2002)</f>
        <v>2422</v>
      </c>
    </row>
    <row r="2003" spans="1:13" x14ac:dyDescent="0.25">
      <c r="A2003" s="29" t="s">
        <v>9</v>
      </c>
      <c r="B2003" s="30" t="s">
        <v>24</v>
      </c>
      <c r="C2003" s="30" t="s">
        <v>33</v>
      </c>
      <c r="D2003" s="30" t="s">
        <v>34</v>
      </c>
      <c r="E2003" s="30" t="s">
        <v>15</v>
      </c>
      <c r="F2003" s="30">
        <v>2022</v>
      </c>
      <c r="G2003" s="30">
        <v>7</v>
      </c>
      <c r="H2003" s="30">
        <v>21</v>
      </c>
      <c r="I2003" s="31">
        <v>98</v>
      </c>
      <c r="J2003" s="31">
        <f>SUMIFS(H:H, D:D, ExternalData!$D2003, E:E, ExternalData!$E2003, F:F, ExternalData!$F2003, G:G, "&lt;="&amp;ExternalData!$G2003)</f>
        <v>189</v>
      </c>
      <c r="K2003" s="32">
        <f>SUMIFS(I:I, D:D, ExternalData!$D2003, E:E, ExternalData!$E2003, F:F, ExternalData!$F2003, G:G, "&lt;="&amp;ExternalData!$G2003)</f>
        <v>938</v>
      </c>
      <c r="L2003" s="31">
        <f>ExternalData!$J2003 + SUMIFS(H:H, D:D, ExternalData!$D2003, E:E, ExternalData!$E2003, F:F, ExternalData!$F2003-1, G:G, "&gt;"&amp;ExternalData!$G2003)</f>
        <v>476</v>
      </c>
      <c r="M2003" s="33">
        <f>ExternalData!$K2003 + SUMIFS(I:I, D:D, ExternalData!$D2003, E:E, ExternalData!$E2003, F:F, ExternalData!$F2003-1, G:G, "&gt;"&amp;ExternalData!$G2003)</f>
        <v>2401</v>
      </c>
    </row>
    <row r="2004" spans="1:13" x14ac:dyDescent="0.25">
      <c r="A2004" s="24" t="s">
        <v>9</v>
      </c>
      <c r="B2004" s="25" t="s">
        <v>24</v>
      </c>
      <c r="C2004" s="25" t="s">
        <v>33</v>
      </c>
      <c r="D2004" s="25" t="s">
        <v>34</v>
      </c>
      <c r="E2004" s="25" t="s">
        <v>15</v>
      </c>
      <c r="F2004" s="25">
        <v>2022</v>
      </c>
      <c r="G2004" s="25">
        <v>9</v>
      </c>
      <c r="H2004" s="25">
        <v>14</v>
      </c>
      <c r="I2004" s="26">
        <v>84</v>
      </c>
      <c r="J2004" s="26">
        <f>SUMIFS(H:H, D:D, ExternalData!$D2004, E:E, ExternalData!$E2004, F:F, ExternalData!$F2004, G:G, "&lt;="&amp;ExternalData!$G2004)</f>
        <v>203</v>
      </c>
      <c r="K2004" s="27">
        <f>SUMIFS(I:I, D:D, ExternalData!$D2004, E:E, ExternalData!$E2004, F:F, ExternalData!$F2004, G:G, "&lt;="&amp;ExternalData!$G2004)</f>
        <v>1022</v>
      </c>
      <c r="L2004" s="26">
        <f>ExternalData!$J2004 + SUMIFS(H:H, D:D, ExternalData!$D2004, E:E, ExternalData!$E2004, F:F, ExternalData!$F2004-1, G:G, "&gt;"&amp;ExternalData!$G2004)</f>
        <v>245</v>
      </c>
      <c r="M2004" s="28">
        <f>ExternalData!$K2004 + SUMIFS(I:I, D:D, ExternalData!$D2004, E:E, ExternalData!$E2004, F:F, ExternalData!$F2004-1, G:G, "&gt;"&amp;ExternalData!$G2004)</f>
        <v>1246</v>
      </c>
    </row>
    <row r="2005" spans="1:13" x14ac:dyDescent="0.25">
      <c r="A2005" s="29" t="s">
        <v>9</v>
      </c>
      <c r="B2005" s="30" t="s">
        <v>24</v>
      </c>
      <c r="C2005" s="30" t="s">
        <v>33</v>
      </c>
      <c r="D2005" s="30" t="s">
        <v>34</v>
      </c>
      <c r="E2005" s="30" t="s">
        <v>15</v>
      </c>
      <c r="F2005" s="30">
        <v>2022</v>
      </c>
      <c r="G2005" s="30">
        <v>10</v>
      </c>
      <c r="H2005" s="30">
        <v>42</v>
      </c>
      <c r="I2005" s="31">
        <v>224</v>
      </c>
      <c r="J2005" s="31">
        <f>SUMIFS(H:H, D:D, ExternalData!$D2005, E:E, ExternalData!$E2005, F:F, ExternalData!$F2005, G:G, "&lt;="&amp;ExternalData!$G2005)</f>
        <v>245</v>
      </c>
      <c r="K2005" s="32">
        <f>SUMIFS(I:I, D:D, ExternalData!$D2005, E:E, ExternalData!$E2005, F:F, ExternalData!$F2005, G:G, "&lt;="&amp;ExternalData!$G2005)</f>
        <v>1246</v>
      </c>
      <c r="L2005" s="31">
        <f>ExternalData!$J2005 + SUMIFS(H:H, D:D, ExternalData!$D2005, E:E, ExternalData!$E2005, F:F, ExternalData!$F2005-1, G:G, "&gt;"&amp;ExternalData!$G2005)</f>
        <v>266</v>
      </c>
      <c r="M2005" s="33">
        <f>ExternalData!$K2005 + SUMIFS(I:I, D:D, ExternalData!$D2005, E:E, ExternalData!$E2005, F:F, ExternalData!$F2005-1, G:G, "&gt;"&amp;ExternalData!$G2005)</f>
        <v>1351</v>
      </c>
    </row>
    <row r="2006" spans="1:13" x14ac:dyDescent="0.25">
      <c r="A2006" s="24" t="s">
        <v>9</v>
      </c>
      <c r="B2006" s="25" t="s">
        <v>24</v>
      </c>
      <c r="C2006" s="25" t="s">
        <v>33</v>
      </c>
      <c r="D2006" s="25" t="s">
        <v>34</v>
      </c>
      <c r="E2006" s="25" t="s">
        <v>15</v>
      </c>
      <c r="F2006" s="25">
        <v>2022</v>
      </c>
      <c r="G2006" s="25">
        <v>11</v>
      </c>
      <c r="H2006" s="25">
        <v>14</v>
      </c>
      <c r="I2006" s="26">
        <v>84</v>
      </c>
      <c r="J2006" s="26">
        <f>SUMIFS(H:H, D:D, ExternalData!$D2006, E:E, ExternalData!$E2006, F:F, ExternalData!$F2006, G:G, "&lt;="&amp;ExternalData!$G2006)</f>
        <v>259</v>
      </c>
      <c r="K2006" s="27">
        <f>SUMIFS(I:I, D:D, ExternalData!$D2006, E:E, ExternalData!$E2006, F:F, ExternalData!$F2006, G:G, "&lt;="&amp;ExternalData!$G2006)</f>
        <v>1330</v>
      </c>
      <c r="L2006" s="26">
        <f>ExternalData!$J2006 + SUMIFS(H:H, D:D, ExternalData!$D2006, E:E, ExternalData!$E2006, F:F, ExternalData!$F2006-1, G:G, "&gt;"&amp;ExternalData!$G2006)</f>
        <v>259</v>
      </c>
      <c r="M2006" s="28">
        <f>ExternalData!$K2006 + SUMIFS(I:I, D:D, ExternalData!$D2006, E:E, ExternalData!$E2006, F:F, ExternalData!$F2006-1, G:G, "&gt;"&amp;ExternalData!$G2006)</f>
        <v>1330</v>
      </c>
    </row>
    <row r="2007" spans="1:13" x14ac:dyDescent="0.25">
      <c r="A2007" s="29" t="s">
        <v>9</v>
      </c>
      <c r="B2007" s="30" t="s">
        <v>24</v>
      </c>
      <c r="C2007" s="30" t="s">
        <v>33</v>
      </c>
      <c r="D2007" s="30" t="s">
        <v>34</v>
      </c>
      <c r="E2007" s="30" t="s">
        <v>15</v>
      </c>
      <c r="F2007" s="30">
        <v>2023</v>
      </c>
      <c r="G2007" s="30">
        <v>2</v>
      </c>
      <c r="H2007" s="30">
        <v>28</v>
      </c>
      <c r="I2007" s="31">
        <v>147</v>
      </c>
      <c r="J2007" s="31">
        <f>SUMIFS(H:H, D:D, ExternalData!$D2007, E:E, ExternalData!$E2007, F:F, ExternalData!$F2007, G:G, "&lt;="&amp;ExternalData!$G2007)</f>
        <v>28</v>
      </c>
      <c r="K2007" s="32">
        <f>SUMIFS(I:I, D:D, ExternalData!$D2007, E:E, ExternalData!$E2007, F:F, ExternalData!$F2007, G:G, "&lt;="&amp;ExternalData!$G2007)</f>
        <v>147</v>
      </c>
      <c r="L2007" s="31">
        <f>ExternalData!$J2007 + SUMIFS(H:H, D:D, ExternalData!$D2007, E:E, ExternalData!$E2007, F:F, ExternalData!$F2007-1, G:G, "&gt;"&amp;ExternalData!$G2007)</f>
        <v>252</v>
      </c>
      <c r="M2007" s="33">
        <f>ExternalData!$K2007 + SUMIFS(I:I, D:D, ExternalData!$D2007, E:E, ExternalData!$E2007, F:F, ExternalData!$F2007-1, G:G, "&gt;"&amp;ExternalData!$G2007)</f>
        <v>1302</v>
      </c>
    </row>
    <row r="2008" spans="1:13" x14ac:dyDescent="0.25">
      <c r="A2008" s="24" t="s">
        <v>9</v>
      </c>
      <c r="B2008" s="25" t="s">
        <v>24</v>
      </c>
      <c r="C2008" s="25" t="s">
        <v>35</v>
      </c>
      <c r="D2008" s="25" t="s">
        <v>36</v>
      </c>
      <c r="E2008" s="25" t="s">
        <v>13</v>
      </c>
      <c r="F2008" s="25">
        <v>2018</v>
      </c>
      <c r="G2008" s="25">
        <v>1</v>
      </c>
      <c r="H2008" s="25">
        <v>5691</v>
      </c>
      <c r="I2008" s="26">
        <v>46690</v>
      </c>
      <c r="J2008" s="26">
        <f>SUMIFS(H:H, D:D, ExternalData!$D2008, E:E, ExternalData!$E2008, F:F, ExternalData!$F2008, G:G, "&lt;="&amp;ExternalData!$G2008)</f>
        <v>5691</v>
      </c>
      <c r="K2008" s="27">
        <f>SUMIFS(I:I, D:D, ExternalData!$D2008, E:E, ExternalData!$E2008, F:F, ExternalData!$F2008, G:G, "&lt;="&amp;ExternalData!$G2008)</f>
        <v>46690</v>
      </c>
      <c r="L2008" s="26">
        <f>ExternalData!$J2008 + SUMIFS(H:H, D:D, ExternalData!$D2008, E:E, ExternalData!$E2008, F:F, ExternalData!$F2008-1, G:G, "&gt;"&amp;ExternalData!$G2008)</f>
        <v>5691</v>
      </c>
      <c r="M2008" s="28">
        <f>ExternalData!$K2008 + SUMIFS(I:I, D:D, ExternalData!$D2008, E:E, ExternalData!$E2008, F:F, ExternalData!$F2008-1, G:G, "&gt;"&amp;ExternalData!$G2008)</f>
        <v>46690</v>
      </c>
    </row>
    <row r="2009" spans="1:13" x14ac:dyDescent="0.25">
      <c r="A2009" s="29" t="s">
        <v>9</v>
      </c>
      <c r="B2009" s="30" t="s">
        <v>24</v>
      </c>
      <c r="C2009" s="30" t="s">
        <v>35</v>
      </c>
      <c r="D2009" s="30" t="s">
        <v>36</v>
      </c>
      <c r="E2009" s="30" t="s">
        <v>13</v>
      </c>
      <c r="F2009" s="30">
        <v>2018</v>
      </c>
      <c r="G2009" s="30">
        <v>2</v>
      </c>
      <c r="H2009" s="30">
        <v>5117</v>
      </c>
      <c r="I2009" s="31">
        <v>41944</v>
      </c>
      <c r="J2009" s="31">
        <f>SUMIFS(H:H, D:D, ExternalData!$D2009, E:E, ExternalData!$E2009, F:F, ExternalData!$F2009, G:G, "&lt;="&amp;ExternalData!$G2009)</f>
        <v>10808</v>
      </c>
      <c r="K2009" s="32">
        <f>SUMIFS(I:I, D:D, ExternalData!$D2009, E:E, ExternalData!$E2009, F:F, ExternalData!$F2009, G:G, "&lt;="&amp;ExternalData!$G2009)</f>
        <v>88634</v>
      </c>
      <c r="L2009" s="31">
        <f>ExternalData!$J2009 + SUMIFS(H:H, D:D, ExternalData!$D2009, E:E, ExternalData!$E2009, F:F, ExternalData!$F2009-1, G:G, "&gt;"&amp;ExternalData!$G2009)</f>
        <v>10808</v>
      </c>
      <c r="M2009" s="33">
        <f>ExternalData!$K2009 + SUMIFS(I:I, D:D, ExternalData!$D2009, E:E, ExternalData!$E2009, F:F, ExternalData!$F2009-1, G:G, "&gt;"&amp;ExternalData!$G2009)</f>
        <v>88634</v>
      </c>
    </row>
    <row r="2010" spans="1:13" x14ac:dyDescent="0.25">
      <c r="A2010" s="24" t="s">
        <v>9</v>
      </c>
      <c r="B2010" s="25" t="s">
        <v>24</v>
      </c>
      <c r="C2010" s="25" t="s">
        <v>35</v>
      </c>
      <c r="D2010" s="25" t="s">
        <v>36</v>
      </c>
      <c r="E2010" s="25" t="s">
        <v>13</v>
      </c>
      <c r="F2010" s="25">
        <v>2018</v>
      </c>
      <c r="G2010" s="25">
        <v>3</v>
      </c>
      <c r="H2010" s="25">
        <v>6230</v>
      </c>
      <c r="I2010" s="26">
        <v>51107</v>
      </c>
      <c r="J2010" s="26">
        <f>SUMIFS(H:H, D:D, ExternalData!$D2010, E:E, ExternalData!$E2010, F:F, ExternalData!$F2010, G:G, "&lt;="&amp;ExternalData!$G2010)</f>
        <v>17038</v>
      </c>
      <c r="K2010" s="27">
        <f>SUMIFS(I:I, D:D, ExternalData!$D2010, E:E, ExternalData!$E2010, F:F, ExternalData!$F2010, G:G, "&lt;="&amp;ExternalData!$G2010)</f>
        <v>139741</v>
      </c>
      <c r="L2010" s="26">
        <f>ExternalData!$J2010 + SUMIFS(H:H, D:D, ExternalData!$D2010, E:E, ExternalData!$E2010, F:F, ExternalData!$F2010-1, G:G, "&gt;"&amp;ExternalData!$G2010)</f>
        <v>17038</v>
      </c>
      <c r="M2010" s="28">
        <f>ExternalData!$K2010 + SUMIFS(I:I, D:D, ExternalData!$D2010, E:E, ExternalData!$E2010, F:F, ExternalData!$F2010-1, G:G, "&gt;"&amp;ExternalData!$G2010)</f>
        <v>139741</v>
      </c>
    </row>
    <row r="2011" spans="1:13" x14ac:dyDescent="0.25">
      <c r="A2011" s="29" t="s">
        <v>9</v>
      </c>
      <c r="B2011" s="30" t="s">
        <v>24</v>
      </c>
      <c r="C2011" s="30" t="s">
        <v>35</v>
      </c>
      <c r="D2011" s="30" t="s">
        <v>36</v>
      </c>
      <c r="E2011" s="30" t="s">
        <v>13</v>
      </c>
      <c r="F2011" s="30">
        <v>2018</v>
      </c>
      <c r="G2011" s="30">
        <v>4</v>
      </c>
      <c r="H2011" s="30">
        <v>4690</v>
      </c>
      <c r="I2011" s="31">
        <v>38402</v>
      </c>
      <c r="J2011" s="31">
        <f>SUMIFS(H:H, D:D, ExternalData!$D2011, E:E, ExternalData!$E2011, F:F, ExternalData!$F2011, G:G, "&lt;="&amp;ExternalData!$G2011)</f>
        <v>21728</v>
      </c>
      <c r="K2011" s="32">
        <f>SUMIFS(I:I, D:D, ExternalData!$D2011, E:E, ExternalData!$E2011, F:F, ExternalData!$F2011, G:G, "&lt;="&amp;ExternalData!$G2011)</f>
        <v>178143</v>
      </c>
      <c r="L2011" s="31">
        <f>ExternalData!$J2011 + SUMIFS(H:H, D:D, ExternalData!$D2011, E:E, ExternalData!$E2011, F:F, ExternalData!$F2011-1, G:G, "&gt;"&amp;ExternalData!$G2011)</f>
        <v>21728</v>
      </c>
      <c r="M2011" s="33">
        <f>ExternalData!$K2011 + SUMIFS(I:I, D:D, ExternalData!$D2011, E:E, ExternalData!$E2011, F:F, ExternalData!$F2011-1, G:G, "&gt;"&amp;ExternalData!$G2011)</f>
        <v>178143</v>
      </c>
    </row>
    <row r="2012" spans="1:13" x14ac:dyDescent="0.25">
      <c r="A2012" s="24" t="s">
        <v>9</v>
      </c>
      <c r="B2012" s="25" t="s">
        <v>24</v>
      </c>
      <c r="C2012" s="25" t="s">
        <v>35</v>
      </c>
      <c r="D2012" s="25" t="s">
        <v>36</v>
      </c>
      <c r="E2012" s="25" t="s">
        <v>13</v>
      </c>
      <c r="F2012" s="25">
        <v>2018</v>
      </c>
      <c r="G2012" s="25">
        <v>5</v>
      </c>
      <c r="H2012" s="25">
        <v>5138</v>
      </c>
      <c r="I2012" s="26">
        <v>42084</v>
      </c>
      <c r="J2012" s="26">
        <f>SUMIFS(H:H, D:D, ExternalData!$D2012, E:E, ExternalData!$E2012, F:F, ExternalData!$F2012, G:G, "&lt;="&amp;ExternalData!$G2012)</f>
        <v>26866</v>
      </c>
      <c r="K2012" s="27">
        <f>SUMIFS(I:I, D:D, ExternalData!$D2012, E:E, ExternalData!$E2012, F:F, ExternalData!$F2012, G:G, "&lt;="&amp;ExternalData!$G2012)</f>
        <v>220227</v>
      </c>
      <c r="L2012" s="26">
        <f>ExternalData!$J2012 + SUMIFS(H:H, D:D, ExternalData!$D2012, E:E, ExternalData!$E2012, F:F, ExternalData!$F2012-1, G:G, "&gt;"&amp;ExternalData!$G2012)</f>
        <v>26866</v>
      </c>
      <c r="M2012" s="28">
        <f>ExternalData!$K2012 + SUMIFS(I:I, D:D, ExternalData!$D2012, E:E, ExternalData!$E2012, F:F, ExternalData!$F2012-1, G:G, "&gt;"&amp;ExternalData!$G2012)</f>
        <v>220227</v>
      </c>
    </row>
    <row r="2013" spans="1:13" x14ac:dyDescent="0.25">
      <c r="A2013" s="29" t="s">
        <v>9</v>
      </c>
      <c r="B2013" s="30" t="s">
        <v>24</v>
      </c>
      <c r="C2013" s="30" t="s">
        <v>35</v>
      </c>
      <c r="D2013" s="30" t="s">
        <v>36</v>
      </c>
      <c r="E2013" s="30" t="s">
        <v>13</v>
      </c>
      <c r="F2013" s="30">
        <v>2018</v>
      </c>
      <c r="G2013" s="30">
        <v>6</v>
      </c>
      <c r="H2013" s="30">
        <v>5537</v>
      </c>
      <c r="I2013" s="31">
        <v>45409</v>
      </c>
      <c r="J2013" s="31">
        <f>SUMIFS(H:H, D:D, ExternalData!$D2013, E:E, ExternalData!$E2013, F:F, ExternalData!$F2013, G:G, "&lt;="&amp;ExternalData!$G2013)</f>
        <v>32403</v>
      </c>
      <c r="K2013" s="32">
        <f>SUMIFS(I:I, D:D, ExternalData!$D2013, E:E, ExternalData!$E2013, F:F, ExternalData!$F2013, G:G, "&lt;="&amp;ExternalData!$G2013)</f>
        <v>265636</v>
      </c>
      <c r="L2013" s="31">
        <f>ExternalData!$J2013 + SUMIFS(H:H, D:D, ExternalData!$D2013, E:E, ExternalData!$E2013, F:F, ExternalData!$F2013-1, G:G, "&gt;"&amp;ExternalData!$G2013)</f>
        <v>32403</v>
      </c>
      <c r="M2013" s="33">
        <f>ExternalData!$K2013 + SUMIFS(I:I, D:D, ExternalData!$D2013, E:E, ExternalData!$E2013, F:F, ExternalData!$F2013-1, G:G, "&gt;"&amp;ExternalData!$G2013)</f>
        <v>265636</v>
      </c>
    </row>
    <row r="2014" spans="1:13" x14ac:dyDescent="0.25">
      <c r="A2014" s="24" t="s">
        <v>9</v>
      </c>
      <c r="B2014" s="25" t="s">
        <v>24</v>
      </c>
      <c r="C2014" s="25" t="s">
        <v>35</v>
      </c>
      <c r="D2014" s="25" t="s">
        <v>36</v>
      </c>
      <c r="E2014" s="25" t="s">
        <v>13</v>
      </c>
      <c r="F2014" s="25">
        <v>2018</v>
      </c>
      <c r="G2014" s="25">
        <v>7</v>
      </c>
      <c r="H2014" s="25">
        <v>5789</v>
      </c>
      <c r="I2014" s="26">
        <v>47474</v>
      </c>
      <c r="J2014" s="26">
        <f>SUMIFS(H:H, D:D, ExternalData!$D2014, E:E, ExternalData!$E2014, F:F, ExternalData!$F2014, G:G, "&lt;="&amp;ExternalData!$G2014)</f>
        <v>38192</v>
      </c>
      <c r="K2014" s="27">
        <f>SUMIFS(I:I, D:D, ExternalData!$D2014, E:E, ExternalData!$E2014, F:F, ExternalData!$F2014, G:G, "&lt;="&amp;ExternalData!$G2014)</f>
        <v>313110</v>
      </c>
      <c r="L2014" s="26">
        <f>ExternalData!$J2014 + SUMIFS(H:H, D:D, ExternalData!$D2014, E:E, ExternalData!$E2014, F:F, ExternalData!$F2014-1, G:G, "&gt;"&amp;ExternalData!$G2014)</f>
        <v>38192</v>
      </c>
      <c r="M2014" s="28">
        <f>ExternalData!$K2014 + SUMIFS(I:I, D:D, ExternalData!$D2014, E:E, ExternalData!$E2014, F:F, ExternalData!$F2014-1, G:G, "&gt;"&amp;ExternalData!$G2014)</f>
        <v>313110</v>
      </c>
    </row>
    <row r="2015" spans="1:13" x14ac:dyDescent="0.25">
      <c r="A2015" s="29" t="s">
        <v>9</v>
      </c>
      <c r="B2015" s="30" t="s">
        <v>24</v>
      </c>
      <c r="C2015" s="30" t="s">
        <v>35</v>
      </c>
      <c r="D2015" s="30" t="s">
        <v>36</v>
      </c>
      <c r="E2015" s="30" t="s">
        <v>13</v>
      </c>
      <c r="F2015" s="30">
        <v>2018</v>
      </c>
      <c r="G2015" s="30">
        <v>8</v>
      </c>
      <c r="H2015" s="30">
        <v>4592</v>
      </c>
      <c r="I2015" s="31">
        <v>37660</v>
      </c>
      <c r="J2015" s="31">
        <f>SUMIFS(H:H, D:D, ExternalData!$D2015, E:E, ExternalData!$E2015, F:F, ExternalData!$F2015, G:G, "&lt;="&amp;ExternalData!$G2015)</f>
        <v>42784</v>
      </c>
      <c r="K2015" s="32">
        <f>SUMIFS(I:I, D:D, ExternalData!$D2015, E:E, ExternalData!$E2015, F:F, ExternalData!$F2015, G:G, "&lt;="&amp;ExternalData!$G2015)</f>
        <v>350770</v>
      </c>
      <c r="L2015" s="31">
        <f>ExternalData!$J2015 + SUMIFS(H:H, D:D, ExternalData!$D2015, E:E, ExternalData!$E2015, F:F, ExternalData!$F2015-1, G:G, "&gt;"&amp;ExternalData!$G2015)</f>
        <v>42784</v>
      </c>
      <c r="M2015" s="33">
        <f>ExternalData!$K2015 + SUMIFS(I:I, D:D, ExternalData!$D2015, E:E, ExternalData!$E2015, F:F, ExternalData!$F2015-1, G:G, "&gt;"&amp;ExternalData!$G2015)</f>
        <v>350770</v>
      </c>
    </row>
    <row r="2016" spans="1:13" x14ac:dyDescent="0.25">
      <c r="A2016" s="24" t="s">
        <v>9</v>
      </c>
      <c r="B2016" s="25" t="s">
        <v>24</v>
      </c>
      <c r="C2016" s="25" t="s">
        <v>35</v>
      </c>
      <c r="D2016" s="25" t="s">
        <v>36</v>
      </c>
      <c r="E2016" s="25" t="s">
        <v>13</v>
      </c>
      <c r="F2016" s="25">
        <v>2018</v>
      </c>
      <c r="G2016" s="25">
        <v>9</v>
      </c>
      <c r="H2016" s="25">
        <v>4627</v>
      </c>
      <c r="I2016" s="26">
        <v>37975</v>
      </c>
      <c r="J2016" s="26">
        <f>SUMIFS(H:H, D:D, ExternalData!$D2016, E:E, ExternalData!$E2016, F:F, ExternalData!$F2016, G:G, "&lt;="&amp;ExternalData!$G2016)</f>
        <v>47411</v>
      </c>
      <c r="K2016" s="27">
        <f>SUMIFS(I:I, D:D, ExternalData!$D2016, E:E, ExternalData!$E2016, F:F, ExternalData!$F2016, G:G, "&lt;="&amp;ExternalData!$G2016)</f>
        <v>388745</v>
      </c>
      <c r="L2016" s="26">
        <f>ExternalData!$J2016 + SUMIFS(H:H, D:D, ExternalData!$D2016, E:E, ExternalData!$E2016, F:F, ExternalData!$F2016-1, G:G, "&gt;"&amp;ExternalData!$G2016)</f>
        <v>47411</v>
      </c>
      <c r="M2016" s="28">
        <f>ExternalData!$K2016 + SUMIFS(I:I, D:D, ExternalData!$D2016, E:E, ExternalData!$E2016, F:F, ExternalData!$F2016-1, G:G, "&gt;"&amp;ExternalData!$G2016)</f>
        <v>388745</v>
      </c>
    </row>
    <row r="2017" spans="1:13" x14ac:dyDescent="0.25">
      <c r="A2017" s="29" t="s">
        <v>9</v>
      </c>
      <c r="B2017" s="30" t="s">
        <v>24</v>
      </c>
      <c r="C2017" s="30" t="s">
        <v>35</v>
      </c>
      <c r="D2017" s="30" t="s">
        <v>36</v>
      </c>
      <c r="E2017" s="30" t="s">
        <v>13</v>
      </c>
      <c r="F2017" s="30">
        <v>2018</v>
      </c>
      <c r="G2017" s="30">
        <v>10</v>
      </c>
      <c r="H2017" s="30">
        <v>5278</v>
      </c>
      <c r="I2017" s="31">
        <v>43302</v>
      </c>
      <c r="J2017" s="31">
        <f>SUMIFS(H:H, D:D, ExternalData!$D2017, E:E, ExternalData!$E2017, F:F, ExternalData!$F2017, G:G, "&lt;="&amp;ExternalData!$G2017)</f>
        <v>52689</v>
      </c>
      <c r="K2017" s="32">
        <f>SUMIFS(I:I, D:D, ExternalData!$D2017, E:E, ExternalData!$E2017, F:F, ExternalData!$F2017, G:G, "&lt;="&amp;ExternalData!$G2017)</f>
        <v>432047</v>
      </c>
      <c r="L2017" s="31">
        <f>ExternalData!$J2017 + SUMIFS(H:H, D:D, ExternalData!$D2017, E:E, ExternalData!$E2017, F:F, ExternalData!$F2017-1, G:G, "&gt;"&amp;ExternalData!$G2017)</f>
        <v>52689</v>
      </c>
      <c r="M2017" s="33">
        <f>ExternalData!$K2017 + SUMIFS(I:I, D:D, ExternalData!$D2017, E:E, ExternalData!$E2017, F:F, ExternalData!$F2017-1, G:G, "&gt;"&amp;ExternalData!$G2017)</f>
        <v>432047</v>
      </c>
    </row>
    <row r="2018" spans="1:13" x14ac:dyDescent="0.25">
      <c r="A2018" s="24" t="s">
        <v>9</v>
      </c>
      <c r="B2018" s="25" t="s">
        <v>24</v>
      </c>
      <c r="C2018" s="25" t="s">
        <v>35</v>
      </c>
      <c r="D2018" s="25" t="s">
        <v>36</v>
      </c>
      <c r="E2018" s="25" t="s">
        <v>13</v>
      </c>
      <c r="F2018" s="25">
        <v>2018</v>
      </c>
      <c r="G2018" s="25">
        <v>11</v>
      </c>
      <c r="H2018" s="25">
        <v>4431</v>
      </c>
      <c r="I2018" s="26">
        <v>36309</v>
      </c>
      <c r="J2018" s="26">
        <f>SUMIFS(H:H, D:D, ExternalData!$D2018, E:E, ExternalData!$E2018, F:F, ExternalData!$F2018, G:G, "&lt;="&amp;ExternalData!$G2018)</f>
        <v>57120</v>
      </c>
      <c r="K2018" s="27">
        <f>SUMIFS(I:I, D:D, ExternalData!$D2018, E:E, ExternalData!$E2018, F:F, ExternalData!$F2018, G:G, "&lt;="&amp;ExternalData!$G2018)</f>
        <v>468356</v>
      </c>
      <c r="L2018" s="26">
        <f>ExternalData!$J2018 + SUMIFS(H:H, D:D, ExternalData!$D2018, E:E, ExternalData!$E2018, F:F, ExternalData!$F2018-1, G:G, "&gt;"&amp;ExternalData!$G2018)</f>
        <v>57120</v>
      </c>
      <c r="M2018" s="28">
        <f>ExternalData!$K2018 + SUMIFS(I:I, D:D, ExternalData!$D2018, E:E, ExternalData!$E2018, F:F, ExternalData!$F2018-1, G:G, "&gt;"&amp;ExternalData!$G2018)</f>
        <v>468356</v>
      </c>
    </row>
    <row r="2019" spans="1:13" x14ac:dyDescent="0.25">
      <c r="A2019" s="29" t="s">
        <v>9</v>
      </c>
      <c r="B2019" s="30" t="s">
        <v>24</v>
      </c>
      <c r="C2019" s="30" t="s">
        <v>35</v>
      </c>
      <c r="D2019" s="30" t="s">
        <v>36</v>
      </c>
      <c r="E2019" s="30" t="s">
        <v>13</v>
      </c>
      <c r="F2019" s="30">
        <v>2018</v>
      </c>
      <c r="G2019" s="30">
        <v>12</v>
      </c>
      <c r="H2019" s="30">
        <v>4473</v>
      </c>
      <c r="I2019" s="31">
        <v>36743</v>
      </c>
      <c r="J2019" s="31">
        <f>SUMIFS(H:H, D:D, ExternalData!$D2019, E:E, ExternalData!$E2019, F:F, ExternalData!$F2019, G:G, "&lt;="&amp;ExternalData!$G2019)</f>
        <v>61593</v>
      </c>
      <c r="K2019" s="32">
        <f>SUMIFS(I:I, D:D, ExternalData!$D2019, E:E, ExternalData!$E2019, F:F, ExternalData!$F2019, G:G, "&lt;="&amp;ExternalData!$G2019)</f>
        <v>505099</v>
      </c>
      <c r="L2019" s="31">
        <f>ExternalData!$J2019 + SUMIFS(H:H, D:D, ExternalData!$D2019, E:E, ExternalData!$E2019, F:F, ExternalData!$F2019-1, G:G, "&gt;"&amp;ExternalData!$G2019)</f>
        <v>61593</v>
      </c>
      <c r="M2019" s="33">
        <f>ExternalData!$K2019 + SUMIFS(I:I, D:D, ExternalData!$D2019, E:E, ExternalData!$E2019, F:F, ExternalData!$F2019-1, G:G, "&gt;"&amp;ExternalData!$G2019)</f>
        <v>505099</v>
      </c>
    </row>
    <row r="2020" spans="1:13" x14ac:dyDescent="0.25">
      <c r="A2020" s="24" t="s">
        <v>9</v>
      </c>
      <c r="B2020" s="25" t="s">
        <v>24</v>
      </c>
      <c r="C2020" s="25" t="s">
        <v>35</v>
      </c>
      <c r="D2020" s="25" t="s">
        <v>36</v>
      </c>
      <c r="E2020" s="25" t="s">
        <v>13</v>
      </c>
      <c r="F2020" s="25">
        <v>2019</v>
      </c>
      <c r="G2020" s="25">
        <v>1</v>
      </c>
      <c r="H2020" s="25">
        <v>5362</v>
      </c>
      <c r="I2020" s="26">
        <v>43953</v>
      </c>
      <c r="J2020" s="26">
        <f>SUMIFS(H:H, D:D, ExternalData!$D2020, E:E, ExternalData!$E2020, F:F, ExternalData!$F2020, G:G, "&lt;="&amp;ExternalData!$G2020)</f>
        <v>5362</v>
      </c>
      <c r="K2020" s="27">
        <f>SUMIFS(I:I, D:D, ExternalData!$D2020, E:E, ExternalData!$E2020, F:F, ExternalData!$F2020, G:G, "&lt;="&amp;ExternalData!$G2020)</f>
        <v>43953</v>
      </c>
      <c r="L2020" s="26">
        <f>ExternalData!$J2020 + SUMIFS(H:H, D:D, ExternalData!$D2020, E:E, ExternalData!$E2020, F:F, ExternalData!$F2020-1, G:G, "&gt;"&amp;ExternalData!$G2020)</f>
        <v>61264</v>
      </c>
      <c r="M2020" s="28">
        <f>ExternalData!$K2020 + SUMIFS(I:I, D:D, ExternalData!$D2020, E:E, ExternalData!$E2020, F:F, ExternalData!$F2020-1, G:G, "&gt;"&amp;ExternalData!$G2020)</f>
        <v>502362</v>
      </c>
    </row>
    <row r="2021" spans="1:13" x14ac:dyDescent="0.25">
      <c r="A2021" s="29" t="s">
        <v>9</v>
      </c>
      <c r="B2021" s="30" t="s">
        <v>24</v>
      </c>
      <c r="C2021" s="30" t="s">
        <v>35</v>
      </c>
      <c r="D2021" s="30" t="s">
        <v>36</v>
      </c>
      <c r="E2021" s="30" t="s">
        <v>13</v>
      </c>
      <c r="F2021" s="30">
        <v>2019</v>
      </c>
      <c r="G2021" s="30">
        <v>2</v>
      </c>
      <c r="H2021" s="30">
        <v>4200</v>
      </c>
      <c r="I2021" s="31">
        <v>35147</v>
      </c>
      <c r="J2021" s="31">
        <f>SUMIFS(H:H, D:D, ExternalData!$D2021, E:E, ExternalData!$E2021, F:F, ExternalData!$F2021, G:G, "&lt;="&amp;ExternalData!$G2021)</f>
        <v>9562</v>
      </c>
      <c r="K2021" s="32">
        <f>SUMIFS(I:I, D:D, ExternalData!$D2021, E:E, ExternalData!$E2021, F:F, ExternalData!$F2021, G:G, "&lt;="&amp;ExternalData!$G2021)</f>
        <v>79100</v>
      </c>
      <c r="L2021" s="31">
        <f>ExternalData!$J2021 + SUMIFS(H:H, D:D, ExternalData!$D2021, E:E, ExternalData!$E2021, F:F, ExternalData!$F2021-1, G:G, "&gt;"&amp;ExternalData!$G2021)</f>
        <v>60347</v>
      </c>
      <c r="M2021" s="33">
        <f>ExternalData!$K2021 + SUMIFS(I:I, D:D, ExternalData!$D2021, E:E, ExternalData!$E2021, F:F, ExternalData!$F2021-1, G:G, "&gt;"&amp;ExternalData!$G2021)</f>
        <v>495565</v>
      </c>
    </row>
    <row r="2022" spans="1:13" x14ac:dyDescent="0.25">
      <c r="A2022" s="24" t="s">
        <v>9</v>
      </c>
      <c r="B2022" s="25" t="s">
        <v>24</v>
      </c>
      <c r="C2022" s="25" t="s">
        <v>35</v>
      </c>
      <c r="D2022" s="25" t="s">
        <v>36</v>
      </c>
      <c r="E2022" s="25" t="s">
        <v>13</v>
      </c>
      <c r="F2022" s="25">
        <v>2019</v>
      </c>
      <c r="G2022" s="25">
        <v>3</v>
      </c>
      <c r="H2022" s="25">
        <v>5586</v>
      </c>
      <c r="I2022" s="26">
        <v>46760</v>
      </c>
      <c r="J2022" s="26">
        <f>SUMIFS(H:H, D:D, ExternalData!$D2022, E:E, ExternalData!$E2022, F:F, ExternalData!$F2022, G:G, "&lt;="&amp;ExternalData!$G2022)</f>
        <v>15148</v>
      </c>
      <c r="K2022" s="27">
        <f>SUMIFS(I:I, D:D, ExternalData!$D2022, E:E, ExternalData!$E2022, F:F, ExternalData!$F2022, G:G, "&lt;="&amp;ExternalData!$G2022)</f>
        <v>125860</v>
      </c>
      <c r="L2022" s="26">
        <f>ExternalData!$J2022 + SUMIFS(H:H, D:D, ExternalData!$D2022, E:E, ExternalData!$E2022, F:F, ExternalData!$F2022-1, G:G, "&gt;"&amp;ExternalData!$G2022)</f>
        <v>59703</v>
      </c>
      <c r="M2022" s="28">
        <f>ExternalData!$K2022 + SUMIFS(I:I, D:D, ExternalData!$D2022, E:E, ExternalData!$E2022, F:F, ExternalData!$F2022-1, G:G, "&gt;"&amp;ExternalData!$G2022)</f>
        <v>491218</v>
      </c>
    </row>
    <row r="2023" spans="1:13" x14ac:dyDescent="0.25">
      <c r="A2023" s="29" t="s">
        <v>9</v>
      </c>
      <c r="B2023" s="30" t="s">
        <v>24</v>
      </c>
      <c r="C2023" s="30" t="s">
        <v>35</v>
      </c>
      <c r="D2023" s="30" t="s">
        <v>36</v>
      </c>
      <c r="E2023" s="30" t="s">
        <v>13</v>
      </c>
      <c r="F2023" s="30">
        <v>2019</v>
      </c>
      <c r="G2023" s="30">
        <v>4</v>
      </c>
      <c r="H2023" s="30">
        <v>5243</v>
      </c>
      <c r="I2023" s="31">
        <v>43897</v>
      </c>
      <c r="J2023" s="31">
        <f>SUMIFS(H:H, D:D, ExternalData!$D2023, E:E, ExternalData!$E2023, F:F, ExternalData!$F2023, G:G, "&lt;="&amp;ExternalData!$G2023)</f>
        <v>20391</v>
      </c>
      <c r="K2023" s="32">
        <f>SUMIFS(I:I, D:D, ExternalData!$D2023, E:E, ExternalData!$E2023, F:F, ExternalData!$F2023, G:G, "&lt;="&amp;ExternalData!$G2023)</f>
        <v>169757</v>
      </c>
      <c r="L2023" s="31">
        <f>ExternalData!$J2023 + SUMIFS(H:H, D:D, ExternalData!$D2023, E:E, ExternalData!$E2023, F:F, ExternalData!$F2023-1, G:G, "&gt;"&amp;ExternalData!$G2023)</f>
        <v>60256</v>
      </c>
      <c r="M2023" s="33">
        <f>ExternalData!$K2023 + SUMIFS(I:I, D:D, ExternalData!$D2023, E:E, ExternalData!$E2023, F:F, ExternalData!$F2023-1, G:G, "&gt;"&amp;ExternalData!$G2023)</f>
        <v>496713</v>
      </c>
    </row>
    <row r="2024" spans="1:13" x14ac:dyDescent="0.25">
      <c r="A2024" s="24" t="s">
        <v>9</v>
      </c>
      <c r="B2024" s="25" t="s">
        <v>24</v>
      </c>
      <c r="C2024" s="25" t="s">
        <v>35</v>
      </c>
      <c r="D2024" s="25" t="s">
        <v>36</v>
      </c>
      <c r="E2024" s="25" t="s">
        <v>13</v>
      </c>
      <c r="F2024" s="25">
        <v>2019</v>
      </c>
      <c r="G2024" s="25">
        <v>5</v>
      </c>
      <c r="H2024" s="25">
        <v>4690</v>
      </c>
      <c r="I2024" s="26">
        <v>39270</v>
      </c>
      <c r="J2024" s="26">
        <f>SUMIFS(H:H, D:D, ExternalData!$D2024, E:E, ExternalData!$E2024, F:F, ExternalData!$F2024, G:G, "&lt;="&amp;ExternalData!$G2024)</f>
        <v>25081</v>
      </c>
      <c r="K2024" s="27">
        <f>SUMIFS(I:I, D:D, ExternalData!$D2024, E:E, ExternalData!$E2024, F:F, ExternalData!$F2024, G:G, "&lt;="&amp;ExternalData!$G2024)</f>
        <v>209027</v>
      </c>
      <c r="L2024" s="26">
        <f>ExternalData!$J2024 + SUMIFS(H:H, D:D, ExternalData!$D2024, E:E, ExternalData!$E2024, F:F, ExternalData!$F2024-1, G:G, "&gt;"&amp;ExternalData!$G2024)</f>
        <v>59808</v>
      </c>
      <c r="M2024" s="28">
        <f>ExternalData!$K2024 + SUMIFS(I:I, D:D, ExternalData!$D2024, E:E, ExternalData!$E2024, F:F, ExternalData!$F2024-1, G:G, "&gt;"&amp;ExternalData!$G2024)</f>
        <v>493899</v>
      </c>
    </row>
    <row r="2025" spans="1:13" x14ac:dyDescent="0.25">
      <c r="A2025" s="29" t="s">
        <v>9</v>
      </c>
      <c r="B2025" s="30" t="s">
        <v>24</v>
      </c>
      <c r="C2025" s="30" t="s">
        <v>35</v>
      </c>
      <c r="D2025" s="30" t="s">
        <v>36</v>
      </c>
      <c r="E2025" s="30" t="s">
        <v>13</v>
      </c>
      <c r="F2025" s="30">
        <v>2019</v>
      </c>
      <c r="G2025" s="30">
        <v>6</v>
      </c>
      <c r="H2025" s="30">
        <v>5152</v>
      </c>
      <c r="I2025" s="31">
        <v>43078</v>
      </c>
      <c r="J2025" s="31">
        <f>SUMIFS(H:H, D:D, ExternalData!$D2025, E:E, ExternalData!$E2025, F:F, ExternalData!$F2025, G:G, "&lt;="&amp;ExternalData!$G2025)</f>
        <v>30233</v>
      </c>
      <c r="K2025" s="32">
        <f>SUMIFS(I:I, D:D, ExternalData!$D2025, E:E, ExternalData!$E2025, F:F, ExternalData!$F2025, G:G, "&lt;="&amp;ExternalData!$G2025)</f>
        <v>252105</v>
      </c>
      <c r="L2025" s="31">
        <f>ExternalData!$J2025 + SUMIFS(H:H, D:D, ExternalData!$D2025, E:E, ExternalData!$E2025, F:F, ExternalData!$F2025-1, G:G, "&gt;"&amp;ExternalData!$G2025)</f>
        <v>59423</v>
      </c>
      <c r="M2025" s="33">
        <f>ExternalData!$K2025 + SUMIFS(I:I, D:D, ExternalData!$D2025, E:E, ExternalData!$E2025, F:F, ExternalData!$F2025-1, G:G, "&gt;"&amp;ExternalData!$G2025)</f>
        <v>491568</v>
      </c>
    </row>
    <row r="2026" spans="1:13" x14ac:dyDescent="0.25">
      <c r="A2026" s="24" t="s">
        <v>9</v>
      </c>
      <c r="B2026" s="25" t="s">
        <v>24</v>
      </c>
      <c r="C2026" s="25" t="s">
        <v>35</v>
      </c>
      <c r="D2026" s="25" t="s">
        <v>36</v>
      </c>
      <c r="E2026" s="25" t="s">
        <v>13</v>
      </c>
      <c r="F2026" s="25">
        <v>2019</v>
      </c>
      <c r="G2026" s="25">
        <v>7</v>
      </c>
      <c r="H2026" s="25">
        <v>4284</v>
      </c>
      <c r="I2026" s="26">
        <v>35826</v>
      </c>
      <c r="J2026" s="26">
        <f>SUMIFS(H:H, D:D, ExternalData!$D2026, E:E, ExternalData!$E2026, F:F, ExternalData!$F2026, G:G, "&lt;="&amp;ExternalData!$G2026)</f>
        <v>34517</v>
      </c>
      <c r="K2026" s="27">
        <f>SUMIFS(I:I, D:D, ExternalData!$D2026, E:E, ExternalData!$E2026, F:F, ExternalData!$F2026, G:G, "&lt;="&amp;ExternalData!$G2026)</f>
        <v>287931</v>
      </c>
      <c r="L2026" s="26">
        <f>ExternalData!$J2026 + SUMIFS(H:H, D:D, ExternalData!$D2026, E:E, ExternalData!$E2026, F:F, ExternalData!$F2026-1, G:G, "&gt;"&amp;ExternalData!$G2026)</f>
        <v>57918</v>
      </c>
      <c r="M2026" s="28">
        <f>ExternalData!$K2026 + SUMIFS(I:I, D:D, ExternalData!$D2026, E:E, ExternalData!$E2026, F:F, ExternalData!$F2026-1, G:G, "&gt;"&amp;ExternalData!$G2026)</f>
        <v>479920</v>
      </c>
    </row>
    <row r="2027" spans="1:13" x14ac:dyDescent="0.25">
      <c r="A2027" s="29" t="s">
        <v>9</v>
      </c>
      <c r="B2027" s="30" t="s">
        <v>24</v>
      </c>
      <c r="C2027" s="30" t="s">
        <v>35</v>
      </c>
      <c r="D2027" s="30" t="s">
        <v>36</v>
      </c>
      <c r="E2027" s="30" t="s">
        <v>13</v>
      </c>
      <c r="F2027" s="30">
        <v>2019</v>
      </c>
      <c r="G2027" s="30">
        <v>8</v>
      </c>
      <c r="H2027" s="30">
        <v>3752</v>
      </c>
      <c r="I2027" s="31">
        <v>31360</v>
      </c>
      <c r="J2027" s="31">
        <f>SUMIFS(H:H, D:D, ExternalData!$D2027, E:E, ExternalData!$E2027, F:F, ExternalData!$F2027, G:G, "&lt;="&amp;ExternalData!$G2027)</f>
        <v>38269</v>
      </c>
      <c r="K2027" s="32">
        <f>SUMIFS(I:I, D:D, ExternalData!$D2027, E:E, ExternalData!$E2027, F:F, ExternalData!$F2027, G:G, "&lt;="&amp;ExternalData!$G2027)</f>
        <v>319291</v>
      </c>
      <c r="L2027" s="31">
        <f>ExternalData!$J2027 + SUMIFS(H:H, D:D, ExternalData!$D2027, E:E, ExternalData!$E2027, F:F, ExternalData!$F2027-1, G:G, "&gt;"&amp;ExternalData!$G2027)</f>
        <v>57078</v>
      </c>
      <c r="M2027" s="33">
        <f>ExternalData!$K2027 + SUMIFS(I:I, D:D, ExternalData!$D2027, E:E, ExternalData!$E2027, F:F, ExternalData!$F2027-1, G:G, "&gt;"&amp;ExternalData!$G2027)</f>
        <v>473620</v>
      </c>
    </row>
    <row r="2028" spans="1:13" x14ac:dyDescent="0.25">
      <c r="A2028" s="24" t="s">
        <v>9</v>
      </c>
      <c r="B2028" s="25" t="s">
        <v>24</v>
      </c>
      <c r="C2028" s="25" t="s">
        <v>35</v>
      </c>
      <c r="D2028" s="25" t="s">
        <v>36</v>
      </c>
      <c r="E2028" s="25" t="s">
        <v>13</v>
      </c>
      <c r="F2028" s="25">
        <v>2019</v>
      </c>
      <c r="G2028" s="25">
        <v>9</v>
      </c>
      <c r="H2028" s="25">
        <v>5173</v>
      </c>
      <c r="I2028" s="26">
        <v>43281</v>
      </c>
      <c r="J2028" s="26">
        <f>SUMIFS(H:H, D:D, ExternalData!$D2028, E:E, ExternalData!$E2028, F:F, ExternalData!$F2028, G:G, "&lt;="&amp;ExternalData!$G2028)</f>
        <v>43442</v>
      </c>
      <c r="K2028" s="27">
        <f>SUMIFS(I:I, D:D, ExternalData!$D2028, E:E, ExternalData!$E2028, F:F, ExternalData!$F2028, G:G, "&lt;="&amp;ExternalData!$G2028)</f>
        <v>362572</v>
      </c>
      <c r="L2028" s="26">
        <f>ExternalData!$J2028 + SUMIFS(H:H, D:D, ExternalData!$D2028, E:E, ExternalData!$E2028, F:F, ExternalData!$F2028-1, G:G, "&gt;"&amp;ExternalData!$G2028)</f>
        <v>57624</v>
      </c>
      <c r="M2028" s="28">
        <f>ExternalData!$K2028 + SUMIFS(I:I, D:D, ExternalData!$D2028, E:E, ExternalData!$E2028, F:F, ExternalData!$F2028-1, G:G, "&gt;"&amp;ExternalData!$G2028)</f>
        <v>478926</v>
      </c>
    </row>
    <row r="2029" spans="1:13" x14ac:dyDescent="0.25">
      <c r="A2029" s="29" t="s">
        <v>9</v>
      </c>
      <c r="B2029" s="30" t="s">
        <v>24</v>
      </c>
      <c r="C2029" s="30" t="s">
        <v>35</v>
      </c>
      <c r="D2029" s="30" t="s">
        <v>36</v>
      </c>
      <c r="E2029" s="30" t="s">
        <v>13</v>
      </c>
      <c r="F2029" s="30">
        <v>2019</v>
      </c>
      <c r="G2029" s="30">
        <v>10</v>
      </c>
      <c r="H2029" s="30">
        <v>5082</v>
      </c>
      <c r="I2029" s="31">
        <v>42476</v>
      </c>
      <c r="J2029" s="31">
        <f>SUMIFS(H:H, D:D, ExternalData!$D2029, E:E, ExternalData!$E2029, F:F, ExternalData!$F2029, G:G, "&lt;="&amp;ExternalData!$G2029)</f>
        <v>48524</v>
      </c>
      <c r="K2029" s="32">
        <f>SUMIFS(I:I, D:D, ExternalData!$D2029, E:E, ExternalData!$E2029, F:F, ExternalData!$F2029, G:G, "&lt;="&amp;ExternalData!$G2029)</f>
        <v>405048</v>
      </c>
      <c r="L2029" s="31">
        <f>ExternalData!$J2029 + SUMIFS(H:H, D:D, ExternalData!$D2029, E:E, ExternalData!$E2029, F:F, ExternalData!$F2029-1, G:G, "&gt;"&amp;ExternalData!$G2029)</f>
        <v>57428</v>
      </c>
      <c r="M2029" s="33">
        <f>ExternalData!$K2029 + SUMIFS(I:I, D:D, ExternalData!$D2029, E:E, ExternalData!$E2029, F:F, ExternalData!$F2029-1, G:G, "&gt;"&amp;ExternalData!$G2029)</f>
        <v>478100</v>
      </c>
    </row>
    <row r="2030" spans="1:13" x14ac:dyDescent="0.25">
      <c r="A2030" s="24" t="s">
        <v>9</v>
      </c>
      <c r="B2030" s="25" t="s">
        <v>24</v>
      </c>
      <c r="C2030" s="25" t="s">
        <v>35</v>
      </c>
      <c r="D2030" s="25" t="s">
        <v>36</v>
      </c>
      <c r="E2030" s="25" t="s">
        <v>13</v>
      </c>
      <c r="F2030" s="25">
        <v>2019</v>
      </c>
      <c r="G2030" s="25">
        <v>11</v>
      </c>
      <c r="H2030" s="25">
        <v>5271</v>
      </c>
      <c r="I2030" s="26">
        <v>44135</v>
      </c>
      <c r="J2030" s="26">
        <f>SUMIFS(H:H, D:D, ExternalData!$D2030, E:E, ExternalData!$E2030, F:F, ExternalData!$F2030, G:G, "&lt;="&amp;ExternalData!$G2030)</f>
        <v>53795</v>
      </c>
      <c r="K2030" s="27">
        <f>SUMIFS(I:I, D:D, ExternalData!$D2030, E:E, ExternalData!$E2030, F:F, ExternalData!$F2030, G:G, "&lt;="&amp;ExternalData!$G2030)</f>
        <v>449183</v>
      </c>
      <c r="L2030" s="26">
        <f>ExternalData!$J2030 + SUMIFS(H:H, D:D, ExternalData!$D2030, E:E, ExternalData!$E2030, F:F, ExternalData!$F2030-1, G:G, "&gt;"&amp;ExternalData!$G2030)</f>
        <v>58268</v>
      </c>
      <c r="M2030" s="28">
        <f>ExternalData!$K2030 + SUMIFS(I:I, D:D, ExternalData!$D2030, E:E, ExternalData!$E2030, F:F, ExternalData!$F2030-1, G:G, "&gt;"&amp;ExternalData!$G2030)</f>
        <v>485926</v>
      </c>
    </row>
    <row r="2031" spans="1:13" x14ac:dyDescent="0.25">
      <c r="A2031" s="29" t="s">
        <v>9</v>
      </c>
      <c r="B2031" s="30" t="s">
        <v>24</v>
      </c>
      <c r="C2031" s="30" t="s">
        <v>35</v>
      </c>
      <c r="D2031" s="30" t="s">
        <v>36</v>
      </c>
      <c r="E2031" s="30" t="s">
        <v>13</v>
      </c>
      <c r="F2031" s="30">
        <v>2019</v>
      </c>
      <c r="G2031" s="30">
        <v>12</v>
      </c>
      <c r="H2031" s="30">
        <v>4403</v>
      </c>
      <c r="I2031" s="31">
        <v>36897</v>
      </c>
      <c r="J2031" s="31">
        <f>SUMIFS(H:H, D:D, ExternalData!$D2031, E:E, ExternalData!$E2031, F:F, ExternalData!$F2031, G:G, "&lt;="&amp;ExternalData!$G2031)</f>
        <v>58198</v>
      </c>
      <c r="K2031" s="32">
        <f>SUMIFS(I:I, D:D, ExternalData!$D2031, E:E, ExternalData!$E2031, F:F, ExternalData!$F2031, G:G, "&lt;="&amp;ExternalData!$G2031)</f>
        <v>486080</v>
      </c>
      <c r="L2031" s="31">
        <f>ExternalData!$J2031 + SUMIFS(H:H, D:D, ExternalData!$D2031, E:E, ExternalData!$E2031, F:F, ExternalData!$F2031-1, G:G, "&gt;"&amp;ExternalData!$G2031)</f>
        <v>58198</v>
      </c>
      <c r="M2031" s="33">
        <f>ExternalData!$K2031 + SUMIFS(I:I, D:D, ExternalData!$D2031, E:E, ExternalData!$E2031, F:F, ExternalData!$F2031-1, G:G, "&gt;"&amp;ExternalData!$G2031)</f>
        <v>486080</v>
      </c>
    </row>
    <row r="2032" spans="1:13" x14ac:dyDescent="0.25">
      <c r="A2032" s="24" t="s">
        <v>9</v>
      </c>
      <c r="B2032" s="25" t="s">
        <v>24</v>
      </c>
      <c r="C2032" s="25" t="s">
        <v>35</v>
      </c>
      <c r="D2032" s="25" t="s">
        <v>36</v>
      </c>
      <c r="E2032" s="25" t="s">
        <v>13</v>
      </c>
      <c r="F2032" s="25">
        <v>2020</v>
      </c>
      <c r="G2032" s="25">
        <v>1</v>
      </c>
      <c r="H2032" s="25">
        <v>5425</v>
      </c>
      <c r="I2032" s="26">
        <v>45388</v>
      </c>
      <c r="J2032" s="26">
        <f>SUMIFS(H:H, D:D, ExternalData!$D2032, E:E, ExternalData!$E2032, F:F, ExternalData!$F2032, G:G, "&lt;="&amp;ExternalData!$G2032)</f>
        <v>5425</v>
      </c>
      <c r="K2032" s="27">
        <f>SUMIFS(I:I, D:D, ExternalData!$D2032, E:E, ExternalData!$E2032, F:F, ExternalData!$F2032, G:G, "&lt;="&amp;ExternalData!$G2032)</f>
        <v>45388</v>
      </c>
      <c r="L2032" s="26">
        <f>ExternalData!$J2032 + SUMIFS(H:H, D:D, ExternalData!$D2032, E:E, ExternalData!$E2032, F:F, ExternalData!$F2032-1, G:G, "&gt;"&amp;ExternalData!$G2032)</f>
        <v>58261</v>
      </c>
      <c r="M2032" s="28">
        <f>ExternalData!$K2032 + SUMIFS(I:I, D:D, ExternalData!$D2032, E:E, ExternalData!$E2032, F:F, ExternalData!$F2032-1, G:G, "&gt;"&amp;ExternalData!$G2032)</f>
        <v>487515</v>
      </c>
    </row>
    <row r="2033" spans="1:13" x14ac:dyDescent="0.25">
      <c r="A2033" s="29" t="s">
        <v>9</v>
      </c>
      <c r="B2033" s="30" t="s">
        <v>24</v>
      </c>
      <c r="C2033" s="30" t="s">
        <v>35</v>
      </c>
      <c r="D2033" s="30" t="s">
        <v>36</v>
      </c>
      <c r="E2033" s="30" t="s">
        <v>13</v>
      </c>
      <c r="F2033" s="30">
        <v>2020</v>
      </c>
      <c r="G2033" s="30">
        <v>2</v>
      </c>
      <c r="H2033" s="30">
        <v>3836</v>
      </c>
      <c r="I2033" s="31">
        <v>32151</v>
      </c>
      <c r="J2033" s="31">
        <f>SUMIFS(H:H, D:D, ExternalData!$D2033, E:E, ExternalData!$E2033, F:F, ExternalData!$F2033, G:G, "&lt;="&amp;ExternalData!$G2033)</f>
        <v>9261</v>
      </c>
      <c r="K2033" s="32">
        <f>SUMIFS(I:I, D:D, ExternalData!$D2033, E:E, ExternalData!$E2033, F:F, ExternalData!$F2033, G:G, "&lt;="&amp;ExternalData!$G2033)</f>
        <v>77539</v>
      </c>
      <c r="L2033" s="31">
        <f>ExternalData!$J2033 + SUMIFS(H:H, D:D, ExternalData!$D2033, E:E, ExternalData!$E2033, F:F, ExternalData!$F2033-1, G:G, "&gt;"&amp;ExternalData!$G2033)</f>
        <v>57897</v>
      </c>
      <c r="M2033" s="33">
        <f>ExternalData!$K2033 + SUMIFS(I:I, D:D, ExternalData!$D2033, E:E, ExternalData!$E2033, F:F, ExternalData!$F2033-1, G:G, "&gt;"&amp;ExternalData!$G2033)</f>
        <v>484519</v>
      </c>
    </row>
    <row r="2034" spans="1:13" x14ac:dyDescent="0.25">
      <c r="A2034" s="24" t="s">
        <v>9</v>
      </c>
      <c r="B2034" s="25" t="s">
        <v>24</v>
      </c>
      <c r="C2034" s="25" t="s">
        <v>35</v>
      </c>
      <c r="D2034" s="25" t="s">
        <v>36</v>
      </c>
      <c r="E2034" s="25" t="s">
        <v>13</v>
      </c>
      <c r="F2034" s="25">
        <v>2020</v>
      </c>
      <c r="G2034" s="25">
        <v>3</v>
      </c>
      <c r="H2034" s="25">
        <v>4109</v>
      </c>
      <c r="I2034" s="26">
        <v>34377</v>
      </c>
      <c r="J2034" s="26">
        <f>SUMIFS(H:H, D:D, ExternalData!$D2034, E:E, ExternalData!$E2034, F:F, ExternalData!$F2034, G:G, "&lt;="&amp;ExternalData!$G2034)</f>
        <v>13370</v>
      </c>
      <c r="K2034" s="27">
        <f>SUMIFS(I:I, D:D, ExternalData!$D2034, E:E, ExternalData!$E2034, F:F, ExternalData!$F2034, G:G, "&lt;="&amp;ExternalData!$G2034)</f>
        <v>111916</v>
      </c>
      <c r="L2034" s="26">
        <f>ExternalData!$J2034 + SUMIFS(H:H, D:D, ExternalData!$D2034, E:E, ExternalData!$E2034, F:F, ExternalData!$F2034-1, G:G, "&gt;"&amp;ExternalData!$G2034)</f>
        <v>56420</v>
      </c>
      <c r="M2034" s="28">
        <f>ExternalData!$K2034 + SUMIFS(I:I, D:D, ExternalData!$D2034, E:E, ExternalData!$E2034, F:F, ExternalData!$F2034-1, G:G, "&gt;"&amp;ExternalData!$G2034)</f>
        <v>472136</v>
      </c>
    </row>
    <row r="2035" spans="1:13" x14ac:dyDescent="0.25">
      <c r="A2035" s="29" t="s">
        <v>9</v>
      </c>
      <c r="B2035" s="30" t="s">
        <v>24</v>
      </c>
      <c r="C2035" s="30" t="s">
        <v>35</v>
      </c>
      <c r="D2035" s="30" t="s">
        <v>36</v>
      </c>
      <c r="E2035" s="30" t="s">
        <v>13</v>
      </c>
      <c r="F2035" s="30">
        <v>2020</v>
      </c>
      <c r="G2035" s="30">
        <v>4</v>
      </c>
      <c r="H2035" s="30">
        <v>5068</v>
      </c>
      <c r="I2035" s="31">
        <v>42392</v>
      </c>
      <c r="J2035" s="31">
        <f>SUMIFS(H:H, D:D, ExternalData!$D2035, E:E, ExternalData!$E2035, F:F, ExternalData!$F2035, G:G, "&lt;="&amp;ExternalData!$G2035)</f>
        <v>18438</v>
      </c>
      <c r="K2035" s="32">
        <f>SUMIFS(I:I, D:D, ExternalData!$D2035, E:E, ExternalData!$E2035, F:F, ExternalData!$F2035, G:G, "&lt;="&amp;ExternalData!$G2035)</f>
        <v>154308</v>
      </c>
      <c r="L2035" s="31">
        <f>ExternalData!$J2035 + SUMIFS(H:H, D:D, ExternalData!$D2035, E:E, ExternalData!$E2035, F:F, ExternalData!$F2035-1, G:G, "&gt;"&amp;ExternalData!$G2035)</f>
        <v>56245</v>
      </c>
      <c r="M2035" s="33">
        <f>ExternalData!$K2035 + SUMIFS(I:I, D:D, ExternalData!$D2035, E:E, ExternalData!$E2035, F:F, ExternalData!$F2035-1, G:G, "&gt;"&amp;ExternalData!$G2035)</f>
        <v>470631</v>
      </c>
    </row>
    <row r="2036" spans="1:13" x14ac:dyDescent="0.25">
      <c r="A2036" s="24" t="s">
        <v>9</v>
      </c>
      <c r="B2036" s="25" t="s">
        <v>24</v>
      </c>
      <c r="C2036" s="25" t="s">
        <v>35</v>
      </c>
      <c r="D2036" s="25" t="s">
        <v>36</v>
      </c>
      <c r="E2036" s="25" t="s">
        <v>13</v>
      </c>
      <c r="F2036" s="25">
        <v>2020</v>
      </c>
      <c r="G2036" s="25">
        <v>5</v>
      </c>
      <c r="H2036" s="25">
        <v>3577</v>
      </c>
      <c r="I2036" s="26">
        <v>29890</v>
      </c>
      <c r="J2036" s="26">
        <f>SUMIFS(H:H, D:D, ExternalData!$D2036, E:E, ExternalData!$E2036, F:F, ExternalData!$F2036, G:G, "&lt;="&amp;ExternalData!$G2036)</f>
        <v>22015</v>
      </c>
      <c r="K2036" s="27">
        <f>SUMIFS(I:I, D:D, ExternalData!$D2036, E:E, ExternalData!$E2036, F:F, ExternalData!$F2036, G:G, "&lt;="&amp;ExternalData!$G2036)</f>
        <v>184198</v>
      </c>
      <c r="L2036" s="26">
        <f>ExternalData!$J2036 + SUMIFS(H:H, D:D, ExternalData!$D2036, E:E, ExternalData!$E2036, F:F, ExternalData!$F2036-1, G:G, "&gt;"&amp;ExternalData!$G2036)</f>
        <v>55132</v>
      </c>
      <c r="M2036" s="28">
        <f>ExternalData!$K2036 + SUMIFS(I:I, D:D, ExternalData!$D2036, E:E, ExternalData!$E2036, F:F, ExternalData!$F2036-1, G:G, "&gt;"&amp;ExternalData!$G2036)</f>
        <v>461251</v>
      </c>
    </row>
    <row r="2037" spans="1:13" x14ac:dyDescent="0.25">
      <c r="A2037" s="29" t="s">
        <v>9</v>
      </c>
      <c r="B2037" s="30" t="s">
        <v>24</v>
      </c>
      <c r="C2037" s="30" t="s">
        <v>35</v>
      </c>
      <c r="D2037" s="30" t="s">
        <v>36</v>
      </c>
      <c r="E2037" s="30" t="s">
        <v>13</v>
      </c>
      <c r="F2037" s="30">
        <v>2020</v>
      </c>
      <c r="G2037" s="30">
        <v>6</v>
      </c>
      <c r="H2037" s="30">
        <v>3857</v>
      </c>
      <c r="I2037" s="31">
        <v>32270</v>
      </c>
      <c r="J2037" s="31">
        <f>SUMIFS(H:H, D:D, ExternalData!$D2037, E:E, ExternalData!$E2037, F:F, ExternalData!$F2037, G:G, "&lt;="&amp;ExternalData!$G2037)</f>
        <v>25872</v>
      </c>
      <c r="K2037" s="32">
        <f>SUMIFS(I:I, D:D, ExternalData!$D2037, E:E, ExternalData!$E2037, F:F, ExternalData!$F2037, G:G, "&lt;="&amp;ExternalData!$G2037)</f>
        <v>216468</v>
      </c>
      <c r="L2037" s="31">
        <f>ExternalData!$J2037 + SUMIFS(H:H, D:D, ExternalData!$D2037, E:E, ExternalData!$E2037, F:F, ExternalData!$F2037-1, G:G, "&gt;"&amp;ExternalData!$G2037)</f>
        <v>53837</v>
      </c>
      <c r="M2037" s="33">
        <f>ExternalData!$K2037 + SUMIFS(I:I, D:D, ExternalData!$D2037, E:E, ExternalData!$E2037, F:F, ExternalData!$F2037-1, G:G, "&gt;"&amp;ExternalData!$G2037)</f>
        <v>450443</v>
      </c>
    </row>
    <row r="2038" spans="1:13" x14ac:dyDescent="0.25">
      <c r="A2038" s="24" t="s">
        <v>9</v>
      </c>
      <c r="B2038" s="25" t="s">
        <v>24</v>
      </c>
      <c r="C2038" s="25" t="s">
        <v>35</v>
      </c>
      <c r="D2038" s="25" t="s">
        <v>36</v>
      </c>
      <c r="E2038" s="25" t="s">
        <v>13</v>
      </c>
      <c r="F2038" s="25">
        <v>2020</v>
      </c>
      <c r="G2038" s="25">
        <v>7</v>
      </c>
      <c r="H2038" s="25">
        <v>4501</v>
      </c>
      <c r="I2038" s="26">
        <v>37660</v>
      </c>
      <c r="J2038" s="26">
        <f>SUMIFS(H:H, D:D, ExternalData!$D2038, E:E, ExternalData!$E2038, F:F, ExternalData!$F2038, G:G, "&lt;="&amp;ExternalData!$G2038)</f>
        <v>30373</v>
      </c>
      <c r="K2038" s="27">
        <f>SUMIFS(I:I, D:D, ExternalData!$D2038, E:E, ExternalData!$E2038, F:F, ExternalData!$F2038, G:G, "&lt;="&amp;ExternalData!$G2038)</f>
        <v>254128</v>
      </c>
      <c r="L2038" s="26">
        <f>ExternalData!$J2038 + SUMIFS(H:H, D:D, ExternalData!$D2038, E:E, ExternalData!$E2038, F:F, ExternalData!$F2038-1, G:G, "&gt;"&amp;ExternalData!$G2038)</f>
        <v>54054</v>
      </c>
      <c r="M2038" s="28">
        <f>ExternalData!$K2038 + SUMIFS(I:I, D:D, ExternalData!$D2038, E:E, ExternalData!$E2038, F:F, ExternalData!$F2038-1, G:G, "&gt;"&amp;ExternalData!$G2038)</f>
        <v>452277</v>
      </c>
    </row>
    <row r="2039" spans="1:13" x14ac:dyDescent="0.25">
      <c r="A2039" s="29" t="s">
        <v>9</v>
      </c>
      <c r="B2039" s="30" t="s">
        <v>24</v>
      </c>
      <c r="C2039" s="30" t="s">
        <v>35</v>
      </c>
      <c r="D2039" s="30" t="s">
        <v>36</v>
      </c>
      <c r="E2039" s="30" t="s">
        <v>13</v>
      </c>
      <c r="F2039" s="30">
        <v>2020</v>
      </c>
      <c r="G2039" s="30">
        <v>8</v>
      </c>
      <c r="H2039" s="30">
        <v>4403</v>
      </c>
      <c r="I2039" s="31">
        <v>36876</v>
      </c>
      <c r="J2039" s="31">
        <f>SUMIFS(H:H, D:D, ExternalData!$D2039, E:E, ExternalData!$E2039, F:F, ExternalData!$F2039, G:G, "&lt;="&amp;ExternalData!$G2039)</f>
        <v>34776</v>
      </c>
      <c r="K2039" s="32">
        <f>SUMIFS(I:I, D:D, ExternalData!$D2039, E:E, ExternalData!$E2039, F:F, ExternalData!$F2039, G:G, "&lt;="&amp;ExternalData!$G2039)</f>
        <v>291004</v>
      </c>
      <c r="L2039" s="31">
        <f>ExternalData!$J2039 + SUMIFS(H:H, D:D, ExternalData!$D2039, E:E, ExternalData!$E2039, F:F, ExternalData!$F2039-1, G:G, "&gt;"&amp;ExternalData!$G2039)</f>
        <v>54705</v>
      </c>
      <c r="M2039" s="33">
        <f>ExternalData!$K2039 + SUMIFS(I:I, D:D, ExternalData!$D2039, E:E, ExternalData!$E2039, F:F, ExternalData!$F2039-1, G:G, "&gt;"&amp;ExternalData!$G2039)</f>
        <v>457793</v>
      </c>
    </row>
    <row r="2040" spans="1:13" x14ac:dyDescent="0.25">
      <c r="A2040" s="24" t="s">
        <v>9</v>
      </c>
      <c r="B2040" s="25" t="s">
        <v>24</v>
      </c>
      <c r="C2040" s="25" t="s">
        <v>35</v>
      </c>
      <c r="D2040" s="25" t="s">
        <v>36</v>
      </c>
      <c r="E2040" s="25" t="s">
        <v>13</v>
      </c>
      <c r="F2040" s="25">
        <v>2020</v>
      </c>
      <c r="G2040" s="25">
        <v>9</v>
      </c>
      <c r="H2040" s="25">
        <v>3969</v>
      </c>
      <c r="I2040" s="26">
        <v>33229</v>
      </c>
      <c r="J2040" s="26">
        <f>SUMIFS(H:H, D:D, ExternalData!$D2040, E:E, ExternalData!$E2040, F:F, ExternalData!$F2040, G:G, "&lt;="&amp;ExternalData!$G2040)</f>
        <v>38745</v>
      </c>
      <c r="K2040" s="27">
        <f>SUMIFS(I:I, D:D, ExternalData!$D2040, E:E, ExternalData!$E2040, F:F, ExternalData!$F2040, G:G, "&lt;="&amp;ExternalData!$G2040)</f>
        <v>324233</v>
      </c>
      <c r="L2040" s="26">
        <f>ExternalData!$J2040 + SUMIFS(H:H, D:D, ExternalData!$D2040, E:E, ExternalData!$E2040, F:F, ExternalData!$F2040-1, G:G, "&gt;"&amp;ExternalData!$G2040)</f>
        <v>53501</v>
      </c>
      <c r="M2040" s="28">
        <f>ExternalData!$K2040 + SUMIFS(I:I, D:D, ExternalData!$D2040, E:E, ExternalData!$E2040, F:F, ExternalData!$F2040-1, G:G, "&gt;"&amp;ExternalData!$G2040)</f>
        <v>447741</v>
      </c>
    </row>
    <row r="2041" spans="1:13" x14ac:dyDescent="0.25">
      <c r="A2041" s="29" t="s">
        <v>9</v>
      </c>
      <c r="B2041" s="30" t="s">
        <v>24</v>
      </c>
      <c r="C2041" s="30" t="s">
        <v>35</v>
      </c>
      <c r="D2041" s="30" t="s">
        <v>36</v>
      </c>
      <c r="E2041" s="30" t="s">
        <v>13</v>
      </c>
      <c r="F2041" s="30">
        <v>2020</v>
      </c>
      <c r="G2041" s="30">
        <v>10</v>
      </c>
      <c r="H2041" s="30">
        <v>5684</v>
      </c>
      <c r="I2041" s="31">
        <v>47593</v>
      </c>
      <c r="J2041" s="31">
        <f>SUMIFS(H:H, D:D, ExternalData!$D2041, E:E, ExternalData!$E2041, F:F, ExternalData!$F2041, G:G, "&lt;="&amp;ExternalData!$G2041)</f>
        <v>44429</v>
      </c>
      <c r="K2041" s="32">
        <f>SUMIFS(I:I, D:D, ExternalData!$D2041, E:E, ExternalData!$E2041, F:F, ExternalData!$F2041, G:G, "&lt;="&amp;ExternalData!$G2041)</f>
        <v>371826</v>
      </c>
      <c r="L2041" s="31">
        <f>ExternalData!$J2041 + SUMIFS(H:H, D:D, ExternalData!$D2041, E:E, ExternalData!$E2041, F:F, ExternalData!$F2041-1, G:G, "&gt;"&amp;ExternalData!$G2041)</f>
        <v>54103</v>
      </c>
      <c r="M2041" s="33">
        <f>ExternalData!$K2041 + SUMIFS(I:I, D:D, ExternalData!$D2041, E:E, ExternalData!$E2041, F:F, ExternalData!$F2041-1, G:G, "&gt;"&amp;ExternalData!$G2041)</f>
        <v>452858</v>
      </c>
    </row>
    <row r="2042" spans="1:13" x14ac:dyDescent="0.25">
      <c r="A2042" s="24" t="s">
        <v>9</v>
      </c>
      <c r="B2042" s="25" t="s">
        <v>24</v>
      </c>
      <c r="C2042" s="25" t="s">
        <v>35</v>
      </c>
      <c r="D2042" s="25" t="s">
        <v>36</v>
      </c>
      <c r="E2042" s="25" t="s">
        <v>13</v>
      </c>
      <c r="F2042" s="25">
        <v>2020</v>
      </c>
      <c r="G2042" s="25">
        <v>11</v>
      </c>
      <c r="H2042" s="25">
        <v>4781</v>
      </c>
      <c r="I2042" s="26">
        <v>40047</v>
      </c>
      <c r="J2042" s="26">
        <f>SUMIFS(H:H, D:D, ExternalData!$D2042, E:E, ExternalData!$E2042, F:F, ExternalData!$F2042, G:G, "&lt;="&amp;ExternalData!$G2042)</f>
        <v>49210</v>
      </c>
      <c r="K2042" s="27">
        <f>SUMIFS(I:I, D:D, ExternalData!$D2042, E:E, ExternalData!$E2042, F:F, ExternalData!$F2042, G:G, "&lt;="&amp;ExternalData!$G2042)</f>
        <v>411873</v>
      </c>
      <c r="L2042" s="26">
        <f>ExternalData!$J2042 + SUMIFS(H:H, D:D, ExternalData!$D2042, E:E, ExternalData!$E2042, F:F, ExternalData!$F2042-1, G:G, "&gt;"&amp;ExternalData!$G2042)</f>
        <v>53613</v>
      </c>
      <c r="M2042" s="28">
        <f>ExternalData!$K2042 + SUMIFS(I:I, D:D, ExternalData!$D2042, E:E, ExternalData!$E2042, F:F, ExternalData!$F2042-1, G:G, "&gt;"&amp;ExternalData!$G2042)</f>
        <v>448770</v>
      </c>
    </row>
    <row r="2043" spans="1:13" x14ac:dyDescent="0.25">
      <c r="A2043" s="29" t="s">
        <v>9</v>
      </c>
      <c r="B2043" s="30" t="s">
        <v>24</v>
      </c>
      <c r="C2043" s="30" t="s">
        <v>35</v>
      </c>
      <c r="D2043" s="30" t="s">
        <v>36</v>
      </c>
      <c r="E2043" s="30" t="s">
        <v>13</v>
      </c>
      <c r="F2043" s="30">
        <v>2020</v>
      </c>
      <c r="G2043" s="30">
        <v>12</v>
      </c>
      <c r="H2043" s="30">
        <v>5397</v>
      </c>
      <c r="I2043" s="31">
        <v>45185</v>
      </c>
      <c r="J2043" s="31">
        <f>SUMIFS(H:H, D:D, ExternalData!$D2043, E:E, ExternalData!$E2043, F:F, ExternalData!$F2043, G:G, "&lt;="&amp;ExternalData!$G2043)</f>
        <v>54607</v>
      </c>
      <c r="K2043" s="32">
        <f>SUMIFS(I:I, D:D, ExternalData!$D2043, E:E, ExternalData!$E2043, F:F, ExternalData!$F2043, G:G, "&lt;="&amp;ExternalData!$G2043)</f>
        <v>457058</v>
      </c>
      <c r="L2043" s="31">
        <f>ExternalData!$J2043 + SUMIFS(H:H, D:D, ExternalData!$D2043, E:E, ExternalData!$E2043, F:F, ExternalData!$F2043-1, G:G, "&gt;"&amp;ExternalData!$G2043)</f>
        <v>54607</v>
      </c>
      <c r="M2043" s="33">
        <f>ExternalData!$K2043 + SUMIFS(I:I, D:D, ExternalData!$D2043, E:E, ExternalData!$E2043, F:F, ExternalData!$F2043-1, G:G, "&gt;"&amp;ExternalData!$G2043)</f>
        <v>457058</v>
      </c>
    </row>
    <row r="2044" spans="1:13" x14ac:dyDescent="0.25">
      <c r="A2044" s="24" t="s">
        <v>9</v>
      </c>
      <c r="B2044" s="25" t="s">
        <v>24</v>
      </c>
      <c r="C2044" s="25" t="s">
        <v>35</v>
      </c>
      <c r="D2044" s="25" t="s">
        <v>36</v>
      </c>
      <c r="E2044" s="25" t="s">
        <v>13</v>
      </c>
      <c r="F2044" s="25">
        <v>2021</v>
      </c>
      <c r="G2044" s="25">
        <v>1</v>
      </c>
      <c r="H2044" s="25">
        <v>4060</v>
      </c>
      <c r="I2044" s="26">
        <v>33964</v>
      </c>
      <c r="J2044" s="26">
        <f>SUMIFS(H:H, D:D, ExternalData!$D2044, E:E, ExternalData!$E2044, F:F, ExternalData!$F2044, G:G, "&lt;="&amp;ExternalData!$G2044)</f>
        <v>4060</v>
      </c>
      <c r="K2044" s="27">
        <f>SUMIFS(I:I, D:D, ExternalData!$D2044, E:E, ExternalData!$E2044, F:F, ExternalData!$F2044, G:G, "&lt;="&amp;ExternalData!$G2044)</f>
        <v>33964</v>
      </c>
      <c r="L2044" s="26">
        <f>ExternalData!$J2044 + SUMIFS(H:H, D:D, ExternalData!$D2044, E:E, ExternalData!$E2044, F:F, ExternalData!$F2044-1, G:G, "&gt;"&amp;ExternalData!$G2044)</f>
        <v>53242</v>
      </c>
      <c r="M2044" s="28">
        <f>ExternalData!$K2044 + SUMIFS(I:I, D:D, ExternalData!$D2044, E:E, ExternalData!$E2044, F:F, ExternalData!$F2044-1, G:G, "&gt;"&amp;ExternalData!$G2044)</f>
        <v>445634</v>
      </c>
    </row>
    <row r="2045" spans="1:13" x14ac:dyDescent="0.25">
      <c r="A2045" s="29" t="s">
        <v>9</v>
      </c>
      <c r="B2045" s="30" t="s">
        <v>24</v>
      </c>
      <c r="C2045" s="30" t="s">
        <v>35</v>
      </c>
      <c r="D2045" s="30" t="s">
        <v>36</v>
      </c>
      <c r="E2045" s="30" t="s">
        <v>13</v>
      </c>
      <c r="F2045" s="30">
        <v>2021</v>
      </c>
      <c r="G2045" s="30">
        <v>2</v>
      </c>
      <c r="H2045" s="30">
        <v>4690</v>
      </c>
      <c r="I2045" s="31">
        <v>39256</v>
      </c>
      <c r="J2045" s="31">
        <f>SUMIFS(H:H, D:D, ExternalData!$D2045, E:E, ExternalData!$E2045, F:F, ExternalData!$F2045, G:G, "&lt;="&amp;ExternalData!$G2045)</f>
        <v>8750</v>
      </c>
      <c r="K2045" s="32">
        <f>SUMIFS(I:I, D:D, ExternalData!$D2045, E:E, ExternalData!$E2045, F:F, ExternalData!$F2045, G:G, "&lt;="&amp;ExternalData!$G2045)</f>
        <v>73220</v>
      </c>
      <c r="L2045" s="31">
        <f>ExternalData!$J2045 + SUMIFS(H:H, D:D, ExternalData!$D2045, E:E, ExternalData!$E2045, F:F, ExternalData!$F2045-1, G:G, "&gt;"&amp;ExternalData!$G2045)</f>
        <v>54096</v>
      </c>
      <c r="M2045" s="33">
        <f>ExternalData!$K2045 + SUMIFS(I:I, D:D, ExternalData!$D2045, E:E, ExternalData!$E2045, F:F, ExternalData!$F2045-1, G:G, "&gt;"&amp;ExternalData!$G2045)</f>
        <v>452739</v>
      </c>
    </row>
    <row r="2046" spans="1:13" x14ac:dyDescent="0.25">
      <c r="A2046" s="24" t="s">
        <v>9</v>
      </c>
      <c r="B2046" s="25" t="s">
        <v>24</v>
      </c>
      <c r="C2046" s="25" t="s">
        <v>35</v>
      </c>
      <c r="D2046" s="25" t="s">
        <v>36</v>
      </c>
      <c r="E2046" s="25" t="s">
        <v>13</v>
      </c>
      <c r="F2046" s="25">
        <v>2021</v>
      </c>
      <c r="G2046" s="25">
        <v>3</v>
      </c>
      <c r="H2046" s="25">
        <v>4508</v>
      </c>
      <c r="I2046" s="26">
        <v>37779</v>
      </c>
      <c r="J2046" s="26">
        <f>SUMIFS(H:H, D:D, ExternalData!$D2046, E:E, ExternalData!$E2046, F:F, ExternalData!$F2046, G:G, "&lt;="&amp;ExternalData!$G2046)</f>
        <v>13258</v>
      </c>
      <c r="K2046" s="27">
        <f>SUMIFS(I:I, D:D, ExternalData!$D2046, E:E, ExternalData!$E2046, F:F, ExternalData!$F2046, G:G, "&lt;="&amp;ExternalData!$G2046)</f>
        <v>110999</v>
      </c>
      <c r="L2046" s="26">
        <f>ExternalData!$J2046 + SUMIFS(H:H, D:D, ExternalData!$D2046, E:E, ExternalData!$E2046, F:F, ExternalData!$F2046-1, G:G, "&gt;"&amp;ExternalData!$G2046)</f>
        <v>54495</v>
      </c>
      <c r="M2046" s="28">
        <f>ExternalData!$K2046 + SUMIFS(I:I, D:D, ExternalData!$D2046, E:E, ExternalData!$E2046, F:F, ExternalData!$F2046-1, G:G, "&gt;"&amp;ExternalData!$G2046)</f>
        <v>456141</v>
      </c>
    </row>
    <row r="2047" spans="1:13" x14ac:dyDescent="0.25">
      <c r="A2047" s="29" t="s">
        <v>9</v>
      </c>
      <c r="B2047" s="30" t="s">
        <v>24</v>
      </c>
      <c r="C2047" s="30" t="s">
        <v>35</v>
      </c>
      <c r="D2047" s="30" t="s">
        <v>36</v>
      </c>
      <c r="E2047" s="30" t="s">
        <v>13</v>
      </c>
      <c r="F2047" s="30">
        <v>2021</v>
      </c>
      <c r="G2047" s="30">
        <v>4</v>
      </c>
      <c r="H2047" s="30">
        <v>4886</v>
      </c>
      <c r="I2047" s="31">
        <v>40880</v>
      </c>
      <c r="J2047" s="31">
        <f>SUMIFS(H:H, D:D, ExternalData!$D2047, E:E, ExternalData!$E2047, F:F, ExternalData!$F2047, G:G, "&lt;="&amp;ExternalData!$G2047)</f>
        <v>18144</v>
      </c>
      <c r="K2047" s="32">
        <f>SUMIFS(I:I, D:D, ExternalData!$D2047, E:E, ExternalData!$E2047, F:F, ExternalData!$F2047, G:G, "&lt;="&amp;ExternalData!$G2047)</f>
        <v>151879</v>
      </c>
      <c r="L2047" s="31">
        <f>ExternalData!$J2047 + SUMIFS(H:H, D:D, ExternalData!$D2047, E:E, ExternalData!$E2047, F:F, ExternalData!$F2047-1, G:G, "&gt;"&amp;ExternalData!$G2047)</f>
        <v>54313</v>
      </c>
      <c r="M2047" s="33">
        <f>ExternalData!$K2047 + SUMIFS(I:I, D:D, ExternalData!$D2047, E:E, ExternalData!$E2047, F:F, ExternalData!$F2047-1, G:G, "&gt;"&amp;ExternalData!$G2047)</f>
        <v>454629</v>
      </c>
    </row>
    <row r="2048" spans="1:13" x14ac:dyDescent="0.25">
      <c r="A2048" s="24" t="s">
        <v>9</v>
      </c>
      <c r="B2048" s="25" t="s">
        <v>24</v>
      </c>
      <c r="C2048" s="25" t="s">
        <v>35</v>
      </c>
      <c r="D2048" s="25" t="s">
        <v>36</v>
      </c>
      <c r="E2048" s="25" t="s">
        <v>13</v>
      </c>
      <c r="F2048" s="25">
        <v>2021</v>
      </c>
      <c r="G2048" s="25">
        <v>5</v>
      </c>
      <c r="H2048" s="25">
        <v>4592</v>
      </c>
      <c r="I2048" s="26">
        <v>38430</v>
      </c>
      <c r="J2048" s="26">
        <f>SUMIFS(H:H, D:D, ExternalData!$D2048, E:E, ExternalData!$E2048, F:F, ExternalData!$F2048, G:G, "&lt;="&amp;ExternalData!$G2048)</f>
        <v>22736</v>
      </c>
      <c r="K2048" s="27">
        <f>SUMIFS(I:I, D:D, ExternalData!$D2048, E:E, ExternalData!$E2048, F:F, ExternalData!$F2048, G:G, "&lt;="&amp;ExternalData!$G2048)</f>
        <v>190309</v>
      </c>
      <c r="L2048" s="26">
        <f>ExternalData!$J2048 + SUMIFS(H:H, D:D, ExternalData!$D2048, E:E, ExternalData!$E2048, F:F, ExternalData!$F2048-1, G:G, "&gt;"&amp;ExternalData!$G2048)</f>
        <v>55328</v>
      </c>
      <c r="M2048" s="28">
        <f>ExternalData!$K2048 + SUMIFS(I:I, D:D, ExternalData!$D2048, E:E, ExternalData!$E2048, F:F, ExternalData!$F2048-1, G:G, "&gt;"&amp;ExternalData!$G2048)</f>
        <v>463169</v>
      </c>
    </row>
    <row r="2049" spans="1:13" x14ac:dyDescent="0.25">
      <c r="A2049" s="29" t="s">
        <v>9</v>
      </c>
      <c r="B2049" s="30" t="s">
        <v>24</v>
      </c>
      <c r="C2049" s="30" t="s">
        <v>35</v>
      </c>
      <c r="D2049" s="30" t="s">
        <v>36</v>
      </c>
      <c r="E2049" s="30" t="s">
        <v>13</v>
      </c>
      <c r="F2049" s="30">
        <v>2021</v>
      </c>
      <c r="G2049" s="30">
        <v>6</v>
      </c>
      <c r="H2049" s="30">
        <v>4039</v>
      </c>
      <c r="I2049" s="31">
        <v>33789</v>
      </c>
      <c r="J2049" s="31">
        <f>SUMIFS(H:H, D:D, ExternalData!$D2049, E:E, ExternalData!$E2049, F:F, ExternalData!$F2049, G:G, "&lt;="&amp;ExternalData!$G2049)</f>
        <v>26775</v>
      </c>
      <c r="K2049" s="32">
        <f>SUMIFS(I:I, D:D, ExternalData!$D2049, E:E, ExternalData!$E2049, F:F, ExternalData!$F2049, G:G, "&lt;="&amp;ExternalData!$G2049)</f>
        <v>224098</v>
      </c>
      <c r="L2049" s="31">
        <f>ExternalData!$J2049 + SUMIFS(H:H, D:D, ExternalData!$D2049, E:E, ExternalData!$E2049, F:F, ExternalData!$F2049-1, G:G, "&gt;"&amp;ExternalData!$G2049)</f>
        <v>55510</v>
      </c>
      <c r="M2049" s="33">
        <f>ExternalData!$K2049 + SUMIFS(I:I, D:D, ExternalData!$D2049, E:E, ExternalData!$E2049, F:F, ExternalData!$F2049-1, G:G, "&gt;"&amp;ExternalData!$G2049)</f>
        <v>464688</v>
      </c>
    </row>
    <row r="2050" spans="1:13" x14ac:dyDescent="0.25">
      <c r="A2050" s="24" t="s">
        <v>9</v>
      </c>
      <c r="B2050" s="25" t="s">
        <v>24</v>
      </c>
      <c r="C2050" s="25" t="s">
        <v>35</v>
      </c>
      <c r="D2050" s="25" t="s">
        <v>36</v>
      </c>
      <c r="E2050" s="25" t="s">
        <v>13</v>
      </c>
      <c r="F2050" s="25">
        <v>2021</v>
      </c>
      <c r="G2050" s="25">
        <v>7</v>
      </c>
      <c r="H2050" s="25">
        <v>4277</v>
      </c>
      <c r="I2050" s="26">
        <v>35742</v>
      </c>
      <c r="J2050" s="26">
        <f>SUMIFS(H:H, D:D, ExternalData!$D2050, E:E, ExternalData!$E2050, F:F, ExternalData!$F2050, G:G, "&lt;="&amp;ExternalData!$G2050)</f>
        <v>31052</v>
      </c>
      <c r="K2050" s="27">
        <f>SUMIFS(I:I, D:D, ExternalData!$D2050, E:E, ExternalData!$E2050, F:F, ExternalData!$F2050, G:G, "&lt;="&amp;ExternalData!$G2050)</f>
        <v>259840</v>
      </c>
      <c r="L2050" s="26">
        <f>ExternalData!$J2050 + SUMIFS(H:H, D:D, ExternalData!$D2050, E:E, ExternalData!$E2050, F:F, ExternalData!$F2050-1, G:G, "&gt;"&amp;ExternalData!$G2050)</f>
        <v>55286</v>
      </c>
      <c r="M2050" s="28">
        <f>ExternalData!$K2050 + SUMIFS(I:I, D:D, ExternalData!$D2050, E:E, ExternalData!$E2050, F:F, ExternalData!$F2050-1, G:G, "&gt;"&amp;ExternalData!$G2050)</f>
        <v>462770</v>
      </c>
    </row>
    <row r="2051" spans="1:13" x14ac:dyDescent="0.25">
      <c r="A2051" s="29" t="s">
        <v>9</v>
      </c>
      <c r="B2051" s="30" t="s">
        <v>24</v>
      </c>
      <c r="C2051" s="30" t="s">
        <v>35</v>
      </c>
      <c r="D2051" s="30" t="s">
        <v>36</v>
      </c>
      <c r="E2051" s="30" t="s">
        <v>13</v>
      </c>
      <c r="F2051" s="30">
        <v>2021</v>
      </c>
      <c r="G2051" s="30">
        <v>8</v>
      </c>
      <c r="H2051" s="30">
        <v>4431</v>
      </c>
      <c r="I2051" s="31">
        <v>37030</v>
      </c>
      <c r="J2051" s="31">
        <f>SUMIFS(H:H, D:D, ExternalData!$D2051, E:E, ExternalData!$E2051, F:F, ExternalData!$F2051, G:G, "&lt;="&amp;ExternalData!$G2051)</f>
        <v>35483</v>
      </c>
      <c r="K2051" s="32">
        <f>SUMIFS(I:I, D:D, ExternalData!$D2051, E:E, ExternalData!$E2051, F:F, ExternalData!$F2051, G:G, "&lt;="&amp;ExternalData!$G2051)</f>
        <v>296870</v>
      </c>
      <c r="L2051" s="31">
        <f>ExternalData!$J2051 + SUMIFS(H:H, D:D, ExternalData!$D2051, E:E, ExternalData!$E2051, F:F, ExternalData!$F2051-1, G:G, "&gt;"&amp;ExternalData!$G2051)</f>
        <v>55314</v>
      </c>
      <c r="M2051" s="33">
        <f>ExternalData!$K2051 + SUMIFS(I:I, D:D, ExternalData!$D2051, E:E, ExternalData!$E2051, F:F, ExternalData!$F2051-1, G:G, "&gt;"&amp;ExternalData!$G2051)</f>
        <v>462924</v>
      </c>
    </row>
    <row r="2052" spans="1:13" x14ac:dyDescent="0.25">
      <c r="A2052" s="24" t="s">
        <v>9</v>
      </c>
      <c r="B2052" s="25" t="s">
        <v>24</v>
      </c>
      <c r="C2052" s="25" t="s">
        <v>35</v>
      </c>
      <c r="D2052" s="25" t="s">
        <v>36</v>
      </c>
      <c r="E2052" s="25" t="s">
        <v>13</v>
      </c>
      <c r="F2052" s="25">
        <v>2021</v>
      </c>
      <c r="G2052" s="25">
        <v>9</v>
      </c>
      <c r="H2052" s="25">
        <v>4417</v>
      </c>
      <c r="I2052" s="26">
        <v>36946</v>
      </c>
      <c r="J2052" s="26">
        <f>SUMIFS(H:H, D:D, ExternalData!$D2052, E:E, ExternalData!$E2052, F:F, ExternalData!$F2052, G:G, "&lt;="&amp;ExternalData!$G2052)</f>
        <v>39900</v>
      </c>
      <c r="K2052" s="27">
        <f>SUMIFS(I:I, D:D, ExternalData!$D2052, E:E, ExternalData!$E2052, F:F, ExternalData!$F2052, G:G, "&lt;="&amp;ExternalData!$G2052)</f>
        <v>333816</v>
      </c>
      <c r="L2052" s="26">
        <f>ExternalData!$J2052 + SUMIFS(H:H, D:D, ExternalData!$D2052, E:E, ExternalData!$E2052, F:F, ExternalData!$F2052-1, G:G, "&gt;"&amp;ExternalData!$G2052)</f>
        <v>55762</v>
      </c>
      <c r="M2052" s="28">
        <f>ExternalData!$K2052 + SUMIFS(I:I, D:D, ExternalData!$D2052, E:E, ExternalData!$E2052, F:F, ExternalData!$F2052-1, G:G, "&gt;"&amp;ExternalData!$G2052)</f>
        <v>466641</v>
      </c>
    </row>
    <row r="2053" spans="1:13" x14ac:dyDescent="0.25">
      <c r="A2053" s="29" t="s">
        <v>9</v>
      </c>
      <c r="B2053" s="30" t="s">
        <v>24</v>
      </c>
      <c r="C2053" s="30" t="s">
        <v>35</v>
      </c>
      <c r="D2053" s="30" t="s">
        <v>36</v>
      </c>
      <c r="E2053" s="30" t="s">
        <v>13</v>
      </c>
      <c r="F2053" s="30">
        <v>2021</v>
      </c>
      <c r="G2053" s="30">
        <v>10</v>
      </c>
      <c r="H2053" s="30">
        <v>5236</v>
      </c>
      <c r="I2053" s="31">
        <v>43792</v>
      </c>
      <c r="J2053" s="31">
        <f>SUMIFS(H:H, D:D, ExternalData!$D2053, E:E, ExternalData!$E2053, F:F, ExternalData!$F2053, G:G, "&lt;="&amp;ExternalData!$G2053)</f>
        <v>45136</v>
      </c>
      <c r="K2053" s="32">
        <f>SUMIFS(I:I, D:D, ExternalData!$D2053, E:E, ExternalData!$E2053, F:F, ExternalData!$F2053, G:G, "&lt;="&amp;ExternalData!$G2053)</f>
        <v>377608</v>
      </c>
      <c r="L2053" s="31">
        <f>ExternalData!$J2053 + SUMIFS(H:H, D:D, ExternalData!$D2053, E:E, ExternalData!$E2053, F:F, ExternalData!$F2053-1, G:G, "&gt;"&amp;ExternalData!$G2053)</f>
        <v>55314</v>
      </c>
      <c r="M2053" s="33">
        <f>ExternalData!$K2053 + SUMIFS(I:I, D:D, ExternalData!$D2053, E:E, ExternalData!$E2053, F:F, ExternalData!$F2053-1, G:G, "&gt;"&amp;ExternalData!$G2053)</f>
        <v>462840</v>
      </c>
    </row>
    <row r="2054" spans="1:13" x14ac:dyDescent="0.25">
      <c r="A2054" s="24" t="s">
        <v>9</v>
      </c>
      <c r="B2054" s="25" t="s">
        <v>24</v>
      </c>
      <c r="C2054" s="25" t="s">
        <v>35</v>
      </c>
      <c r="D2054" s="25" t="s">
        <v>36</v>
      </c>
      <c r="E2054" s="25" t="s">
        <v>13</v>
      </c>
      <c r="F2054" s="25">
        <v>2021</v>
      </c>
      <c r="G2054" s="25">
        <v>11</v>
      </c>
      <c r="H2054" s="25">
        <v>4592</v>
      </c>
      <c r="I2054" s="26">
        <v>38437</v>
      </c>
      <c r="J2054" s="26">
        <f>SUMIFS(H:H, D:D, ExternalData!$D2054, E:E, ExternalData!$E2054, F:F, ExternalData!$F2054, G:G, "&lt;="&amp;ExternalData!$G2054)</f>
        <v>49728</v>
      </c>
      <c r="K2054" s="27">
        <f>SUMIFS(I:I, D:D, ExternalData!$D2054, E:E, ExternalData!$E2054, F:F, ExternalData!$F2054, G:G, "&lt;="&amp;ExternalData!$G2054)</f>
        <v>416045</v>
      </c>
      <c r="L2054" s="26">
        <f>ExternalData!$J2054 + SUMIFS(H:H, D:D, ExternalData!$D2054, E:E, ExternalData!$E2054, F:F, ExternalData!$F2054-1, G:G, "&gt;"&amp;ExternalData!$G2054)</f>
        <v>55125</v>
      </c>
      <c r="M2054" s="28">
        <f>ExternalData!$K2054 + SUMIFS(I:I, D:D, ExternalData!$D2054, E:E, ExternalData!$E2054, F:F, ExternalData!$F2054-1, G:G, "&gt;"&amp;ExternalData!$G2054)</f>
        <v>461230</v>
      </c>
    </row>
    <row r="2055" spans="1:13" x14ac:dyDescent="0.25">
      <c r="A2055" s="29" t="s">
        <v>9</v>
      </c>
      <c r="B2055" s="30" t="s">
        <v>24</v>
      </c>
      <c r="C2055" s="30" t="s">
        <v>35</v>
      </c>
      <c r="D2055" s="30" t="s">
        <v>36</v>
      </c>
      <c r="E2055" s="30" t="s">
        <v>13</v>
      </c>
      <c r="F2055" s="30">
        <v>2021</v>
      </c>
      <c r="G2055" s="30">
        <v>12</v>
      </c>
      <c r="H2055" s="30">
        <v>4809</v>
      </c>
      <c r="I2055" s="31">
        <v>40180</v>
      </c>
      <c r="J2055" s="31">
        <f>SUMIFS(H:H, D:D, ExternalData!$D2055, E:E, ExternalData!$E2055, F:F, ExternalData!$F2055, G:G, "&lt;="&amp;ExternalData!$G2055)</f>
        <v>54537</v>
      </c>
      <c r="K2055" s="32">
        <f>SUMIFS(I:I, D:D, ExternalData!$D2055, E:E, ExternalData!$E2055, F:F, ExternalData!$F2055, G:G, "&lt;="&amp;ExternalData!$G2055)</f>
        <v>456225</v>
      </c>
      <c r="L2055" s="31">
        <f>ExternalData!$J2055 + SUMIFS(H:H, D:D, ExternalData!$D2055, E:E, ExternalData!$E2055, F:F, ExternalData!$F2055-1, G:G, "&gt;"&amp;ExternalData!$G2055)</f>
        <v>54537</v>
      </c>
      <c r="M2055" s="33">
        <f>ExternalData!$K2055 + SUMIFS(I:I, D:D, ExternalData!$D2055, E:E, ExternalData!$E2055, F:F, ExternalData!$F2055-1, G:G, "&gt;"&amp;ExternalData!$G2055)</f>
        <v>456225</v>
      </c>
    </row>
    <row r="2056" spans="1:13" x14ac:dyDescent="0.25">
      <c r="A2056" s="24" t="s">
        <v>9</v>
      </c>
      <c r="B2056" s="25" t="s">
        <v>24</v>
      </c>
      <c r="C2056" s="25" t="s">
        <v>35</v>
      </c>
      <c r="D2056" s="25" t="s">
        <v>36</v>
      </c>
      <c r="E2056" s="25" t="s">
        <v>13</v>
      </c>
      <c r="F2056" s="25">
        <v>2022</v>
      </c>
      <c r="G2056" s="25">
        <v>1</v>
      </c>
      <c r="H2056" s="25">
        <v>3339</v>
      </c>
      <c r="I2056" s="26">
        <v>28385</v>
      </c>
      <c r="J2056" s="26">
        <f>SUMIFS(H:H, D:D, ExternalData!$D2056, E:E, ExternalData!$E2056, F:F, ExternalData!$F2056, G:G, "&lt;="&amp;ExternalData!$G2056)</f>
        <v>3339</v>
      </c>
      <c r="K2056" s="27">
        <f>SUMIFS(I:I, D:D, ExternalData!$D2056, E:E, ExternalData!$E2056, F:F, ExternalData!$F2056, G:G, "&lt;="&amp;ExternalData!$G2056)</f>
        <v>28385</v>
      </c>
      <c r="L2056" s="26">
        <f>ExternalData!$J2056 + SUMIFS(H:H, D:D, ExternalData!$D2056, E:E, ExternalData!$E2056, F:F, ExternalData!$F2056-1, G:G, "&gt;"&amp;ExternalData!$G2056)</f>
        <v>53816</v>
      </c>
      <c r="M2056" s="28">
        <f>ExternalData!$K2056 + SUMIFS(I:I, D:D, ExternalData!$D2056, E:E, ExternalData!$E2056, F:F, ExternalData!$F2056-1, G:G, "&gt;"&amp;ExternalData!$G2056)</f>
        <v>450646</v>
      </c>
    </row>
    <row r="2057" spans="1:13" x14ac:dyDescent="0.25">
      <c r="A2057" s="29" t="s">
        <v>9</v>
      </c>
      <c r="B2057" s="30" t="s">
        <v>24</v>
      </c>
      <c r="C2057" s="30" t="s">
        <v>35</v>
      </c>
      <c r="D2057" s="30" t="s">
        <v>36</v>
      </c>
      <c r="E2057" s="30" t="s">
        <v>13</v>
      </c>
      <c r="F2057" s="30">
        <v>2022</v>
      </c>
      <c r="G2057" s="30">
        <v>2</v>
      </c>
      <c r="H2057" s="30">
        <v>3773</v>
      </c>
      <c r="I2057" s="31">
        <v>33089</v>
      </c>
      <c r="J2057" s="31">
        <f>SUMIFS(H:H, D:D, ExternalData!$D2057, E:E, ExternalData!$E2057, F:F, ExternalData!$F2057, G:G, "&lt;="&amp;ExternalData!$G2057)</f>
        <v>7112</v>
      </c>
      <c r="K2057" s="32">
        <f>SUMIFS(I:I, D:D, ExternalData!$D2057, E:E, ExternalData!$E2057, F:F, ExternalData!$F2057, G:G, "&lt;="&amp;ExternalData!$G2057)</f>
        <v>61474</v>
      </c>
      <c r="L2057" s="31">
        <f>ExternalData!$J2057 + SUMIFS(H:H, D:D, ExternalData!$D2057, E:E, ExternalData!$E2057, F:F, ExternalData!$F2057-1, G:G, "&gt;"&amp;ExternalData!$G2057)</f>
        <v>52899</v>
      </c>
      <c r="M2057" s="33">
        <f>ExternalData!$K2057 + SUMIFS(I:I, D:D, ExternalData!$D2057, E:E, ExternalData!$E2057, F:F, ExternalData!$F2057-1, G:G, "&gt;"&amp;ExternalData!$G2057)</f>
        <v>444479</v>
      </c>
    </row>
    <row r="2058" spans="1:13" x14ac:dyDescent="0.25">
      <c r="A2058" s="24" t="s">
        <v>9</v>
      </c>
      <c r="B2058" s="25" t="s">
        <v>24</v>
      </c>
      <c r="C2058" s="25" t="s">
        <v>35</v>
      </c>
      <c r="D2058" s="25" t="s">
        <v>36</v>
      </c>
      <c r="E2058" s="25" t="s">
        <v>13</v>
      </c>
      <c r="F2058" s="25">
        <v>2022</v>
      </c>
      <c r="G2058" s="25">
        <v>3</v>
      </c>
      <c r="H2058" s="25">
        <v>3514</v>
      </c>
      <c r="I2058" s="26">
        <v>30765</v>
      </c>
      <c r="J2058" s="26">
        <f>SUMIFS(H:H, D:D, ExternalData!$D2058, E:E, ExternalData!$E2058, F:F, ExternalData!$F2058, G:G, "&lt;="&amp;ExternalData!$G2058)</f>
        <v>10626</v>
      </c>
      <c r="K2058" s="27">
        <f>SUMIFS(I:I, D:D, ExternalData!$D2058, E:E, ExternalData!$E2058, F:F, ExternalData!$F2058, G:G, "&lt;="&amp;ExternalData!$G2058)</f>
        <v>92239</v>
      </c>
      <c r="L2058" s="26">
        <f>ExternalData!$J2058 + SUMIFS(H:H, D:D, ExternalData!$D2058, E:E, ExternalData!$E2058, F:F, ExternalData!$F2058-1, G:G, "&gt;"&amp;ExternalData!$G2058)</f>
        <v>51905</v>
      </c>
      <c r="M2058" s="28">
        <f>ExternalData!$K2058 + SUMIFS(I:I, D:D, ExternalData!$D2058, E:E, ExternalData!$E2058, F:F, ExternalData!$F2058-1, G:G, "&gt;"&amp;ExternalData!$G2058)</f>
        <v>437465</v>
      </c>
    </row>
    <row r="2059" spans="1:13" x14ac:dyDescent="0.25">
      <c r="A2059" s="29" t="s">
        <v>9</v>
      </c>
      <c r="B2059" s="30" t="s">
        <v>24</v>
      </c>
      <c r="C2059" s="30" t="s">
        <v>35</v>
      </c>
      <c r="D2059" s="30" t="s">
        <v>36</v>
      </c>
      <c r="E2059" s="30" t="s">
        <v>13</v>
      </c>
      <c r="F2059" s="30">
        <v>2022</v>
      </c>
      <c r="G2059" s="30">
        <v>4</v>
      </c>
      <c r="H2059" s="30">
        <v>3374</v>
      </c>
      <c r="I2059" s="31">
        <v>29575</v>
      </c>
      <c r="J2059" s="31">
        <f>SUMIFS(H:H, D:D, ExternalData!$D2059, E:E, ExternalData!$E2059, F:F, ExternalData!$F2059, G:G, "&lt;="&amp;ExternalData!$G2059)</f>
        <v>14000</v>
      </c>
      <c r="K2059" s="32">
        <f>SUMIFS(I:I, D:D, ExternalData!$D2059, E:E, ExternalData!$E2059, F:F, ExternalData!$F2059, G:G, "&lt;="&amp;ExternalData!$G2059)</f>
        <v>121814</v>
      </c>
      <c r="L2059" s="31">
        <f>ExternalData!$J2059 + SUMIFS(H:H, D:D, ExternalData!$D2059, E:E, ExternalData!$E2059, F:F, ExternalData!$F2059-1, G:G, "&gt;"&amp;ExternalData!$G2059)</f>
        <v>50393</v>
      </c>
      <c r="M2059" s="33">
        <f>ExternalData!$K2059 + SUMIFS(I:I, D:D, ExternalData!$D2059, E:E, ExternalData!$E2059, F:F, ExternalData!$F2059-1, G:G, "&gt;"&amp;ExternalData!$G2059)</f>
        <v>426160</v>
      </c>
    </row>
    <row r="2060" spans="1:13" x14ac:dyDescent="0.25">
      <c r="A2060" s="24" t="s">
        <v>9</v>
      </c>
      <c r="B2060" s="25" t="s">
        <v>24</v>
      </c>
      <c r="C2060" s="25" t="s">
        <v>35</v>
      </c>
      <c r="D2060" s="25" t="s">
        <v>36</v>
      </c>
      <c r="E2060" s="25" t="s">
        <v>13</v>
      </c>
      <c r="F2060" s="25">
        <v>2022</v>
      </c>
      <c r="G2060" s="25">
        <v>5</v>
      </c>
      <c r="H2060" s="25">
        <v>3857</v>
      </c>
      <c r="I2060" s="26">
        <v>33726</v>
      </c>
      <c r="J2060" s="26">
        <f>SUMIFS(H:H, D:D, ExternalData!$D2060, E:E, ExternalData!$E2060, F:F, ExternalData!$F2060, G:G, "&lt;="&amp;ExternalData!$G2060)</f>
        <v>17857</v>
      </c>
      <c r="K2060" s="27">
        <f>SUMIFS(I:I, D:D, ExternalData!$D2060, E:E, ExternalData!$E2060, F:F, ExternalData!$F2060, G:G, "&lt;="&amp;ExternalData!$G2060)</f>
        <v>155540</v>
      </c>
      <c r="L2060" s="26">
        <f>ExternalData!$J2060 + SUMIFS(H:H, D:D, ExternalData!$D2060, E:E, ExternalData!$E2060, F:F, ExternalData!$F2060-1, G:G, "&gt;"&amp;ExternalData!$G2060)</f>
        <v>49658</v>
      </c>
      <c r="M2060" s="28">
        <f>ExternalData!$K2060 + SUMIFS(I:I, D:D, ExternalData!$D2060, E:E, ExternalData!$E2060, F:F, ExternalData!$F2060-1, G:G, "&gt;"&amp;ExternalData!$G2060)</f>
        <v>421456</v>
      </c>
    </row>
    <row r="2061" spans="1:13" x14ac:dyDescent="0.25">
      <c r="A2061" s="29" t="s">
        <v>9</v>
      </c>
      <c r="B2061" s="30" t="s">
        <v>24</v>
      </c>
      <c r="C2061" s="30" t="s">
        <v>35</v>
      </c>
      <c r="D2061" s="30" t="s">
        <v>36</v>
      </c>
      <c r="E2061" s="30" t="s">
        <v>13</v>
      </c>
      <c r="F2061" s="30">
        <v>2022</v>
      </c>
      <c r="G2061" s="30">
        <v>6</v>
      </c>
      <c r="H2061" s="30">
        <v>3801</v>
      </c>
      <c r="I2061" s="31">
        <v>33299</v>
      </c>
      <c r="J2061" s="31">
        <f>SUMIFS(H:H, D:D, ExternalData!$D2061, E:E, ExternalData!$E2061, F:F, ExternalData!$F2061, G:G, "&lt;="&amp;ExternalData!$G2061)</f>
        <v>21658</v>
      </c>
      <c r="K2061" s="32">
        <f>SUMIFS(I:I, D:D, ExternalData!$D2061, E:E, ExternalData!$E2061, F:F, ExternalData!$F2061, G:G, "&lt;="&amp;ExternalData!$G2061)</f>
        <v>188839</v>
      </c>
      <c r="L2061" s="31">
        <f>ExternalData!$J2061 + SUMIFS(H:H, D:D, ExternalData!$D2061, E:E, ExternalData!$E2061, F:F, ExternalData!$F2061-1, G:G, "&gt;"&amp;ExternalData!$G2061)</f>
        <v>49420</v>
      </c>
      <c r="M2061" s="33">
        <f>ExternalData!$K2061 + SUMIFS(I:I, D:D, ExternalData!$D2061, E:E, ExternalData!$E2061, F:F, ExternalData!$F2061-1, G:G, "&gt;"&amp;ExternalData!$G2061)</f>
        <v>420966</v>
      </c>
    </row>
    <row r="2062" spans="1:13" x14ac:dyDescent="0.25">
      <c r="A2062" s="24" t="s">
        <v>9</v>
      </c>
      <c r="B2062" s="25" t="s">
        <v>24</v>
      </c>
      <c r="C2062" s="25" t="s">
        <v>35</v>
      </c>
      <c r="D2062" s="25" t="s">
        <v>36</v>
      </c>
      <c r="E2062" s="25" t="s">
        <v>13</v>
      </c>
      <c r="F2062" s="25">
        <v>2022</v>
      </c>
      <c r="G2062" s="25">
        <v>7</v>
      </c>
      <c r="H2062" s="25">
        <v>3290</v>
      </c>
      <c r="I2062" s="26">
        <v>28770</v>
      </c>
      <c r="J2062" s="26">
        <f>SUMIFS(H:H, D:D, ExternalData!$D2062, E:E, ExternalData!$E2062, F:F, ExternalData!$F2062, G:G, "&lt;="&amp;ExternalData!$G2062)</f>
        <v>24948</v>
      </c>
      <c r="K2062" s="27">
        <f>SUMIFS(I:I, D:D, ExternalData!$D2062, E:E, ExternalData!$E2062, F:F, ExternalData!$F2062, G:G, "&lt;="&amp;ExternalData!$G2062)</f>
        <v>217609</v>
      </c>
      <c r="L2062" s="26">
        <f>ExternalData!$J2062 + SUMIFS(H:H, D:D, ExternalData!$D2062, E:E, ExternalData!$E2062, F:F, ExternalData!$F2062-1, G:G, "&gt;"&amp;ExternalData!$G2062)</f>
        <v>48433</v>
      </c>
      <c r="M2062" s="28">
        <f>ExternalData!$K2062 + SUMIFS(I:I, D:D, ExternalData!$D2062, E:E, ExternalData!$E2062, F:F, ExternalData!$F2062-1, G:G, "&gt;"&amp;ExternalData!$G2062)</f>
        <v>413994</v>
      </c>
    </row>
    <row r="2063" spans="1:13" x14ac:dyDescent="0.25">
      <c r="A2063" s="29" t="s">
        <v>9</v>
      </c>
      <c r="B2063" s="30" t="s">
        <v>24</v>
      </c>
      <c r="C2063" s="30" t="s">
        <v>35</v>
      </c>
      <c r="D2063" s="30" t="s">
        <v>36</v>
      </c>
      <c r="E2063" s="30" t="s">
        <v>13</v>
      </c>
      <c r="F2063" s="30">
        <v>2022</v>
      </c>
      <c r="G2063" s="30">
        <v>8</v>
      </c>
      <c r="H2063" s="30">
        <v>3906</v>
      </c>
      <c r="I2063" s="31">
        <v>34174</v>
      </c>
      <c r="J2063" s="31">
        <f>SUMIFS(H:H, D:D, ExternalData!$D2063, E:E, ExternalData!$E2063, F:F, ExternalData!$F2063, G:G, "&lt;="&amp;ExternalData!$G2063)</f>
        <v>28854</v>
      </c>
      <c r="K2063" s="32">
        <f>SUMIFS(I:I, D:D, ExternalData!$D2063, E:E, ExternalData!$E2063, F:F, ExternalData!$F2063, G:G, "&lt;="&amp;ExternalData!$G2063)</f>
        <v>251783</v>
      </c>
      <c r="L2063" s="31">
        <f>ExternalData!$J2063 + SUMIFS(H:H, D:D, ExternalData!$D2063, E:E, ExternalData!$E2063, F:F, ExternalData!$F2063-1, G:G, "&gt;"&amp;ExternalData!$G2063)</f>
        <v>47908</v>
      </c>
      <c r="M2063" s="33">
        <f>ExternalData!$K2063 + SUMIFS(I:I, D:D, ExternalData!$D2063, E:E, ExternalData!$E2063, F:F, ExternalData!$F2063-1, G:G, "&gt;"&amp;ExternalData!$G2063)</f>
        <v>411138</v>
      </c>
    </row>
    <row r="2064" spans="1:13" x14ac:dyDescent="0.25">
      <c r="A2064" s="24" t="s">
        <v>9</v>
      </c>
      <c r="B2064" s="25" t="s">
        <v>24</v>
      </c>
      <c r="C2064" s="25" t="s">
        <v>35</v>
      </c>
      <c r="D2064" s="25" t="s">
        <v>36</v>
      </c>
      <c r="E2064" s="25" t="s">
        <v>13</v>
      </c>
      <c r="F2064" s="25">
        <v>2022</v>
      </c>
      <c r="G2064" s="25">
        <v>9</v>
      </c>
      <c r="H2064" s="25">
        <v>3206</v>
      </c>
      <c r="I2064" s="26">
        <v>28686</v>
      </c>
      <c r="J2064" s="26">
        <f>SUMIFS(H:H, D:D, ExternalData!$D2064, E:E, ExternalData!$E2064, F:F, ExternalData!$F2064, G:G, "&lt;="&amp;ExternalData!$G2064)</f>
        <v>32060</v>
      </c>
      <c r="K2064" s="27">
        <f>SUMIFS(I:I, D:D, ExternalData!$D2064, E:E, ExternalData!$E2064, F:F, ExternalData!$F2064, G:G, "&lt;="&amp;ExternalData!$G2064)</f>
        <v>280469</v>
      </c>
      <c r="L2064" s="26">
        <f>ExternalData!$J2064 + SUMIFS(H:H, D:D, ExternalData!$D2064, E:E, ExternalData!$E2064, F:F, ExternalData!$F2064-1, G:G, "&gt;"&amp;ExternalData!$G2064)</f>
        <v>46697</v>
      </c>
      <c r="M2064" s="28">
        <f>ExternalData!$K2064 + SUMIFS(I:I, D:D, ExternalData!$D2064, E:E, ExternalData!$E2064, F:F, ExternalData!$F2064-1, G:G, "&gt;"&amp;ExternalData!$G2064)</f>
        <v>402878</v>
      </c>
    </row>
    <row r="2065" spans="1:13" x14ac:dyDescent="0.25">
      <c r="A2065" s="29" t="s">
        <v>9</v>
      </c>
      <c r="B2065" s="30" t="s">
        <v>24</v>
      </c>
      <c r="C2065" s="30" t="s">
        <v>35</v>
      </c>
      <c r="D2065" s="30" t="s">
        <v>36</v>
      </c>
      <c r="E2065" s="30" t="s">
        <v>13</v>
      </c>
      <c r="F2065" s="30">
        <v>2022</v>
      </c>
      <c r="G2065" s="30">
        <v>10</v>
      </c>
      <c r="H2065" s="30">
        <v>3787</v>
      </c>
      <c r="I2065" s="31">
        <v>34027</v>
      </c>
      <c r="J2065" s="31">
        <f>SUMIFS(H:H, D:D, ExternalData!$D2065, E:E, ExternalData!$E2065, F:F, ExternalData!$F2065, G:G, "&lt;="&amp;ExternalData!$G2065)</f>
        <v>35847</v>
      </c>
      <c r="K2065" s="32">
        <f>SUMIFS(I:I, D:D, ExternalData!$D2065, E:E, ExternalData!$E2065, F:F, ExternalData!$F2065, G:G, "&lt;="&amp;ExternalData!$G2065)</f>
        <v>314496</v>
      </c>
      <c r="L2065" s="31">
        <f>ExternalData!$J2065 + SUMIFS(H:H, D:D, ExternalData!$D2065, E:E, ExternalData!$E2065, F:F, ExternalData!$F2065-1, G:G, "&gt;"&amp;ExternalData!$G2065)</f>
        <v>45248</v>
      </c>
      <c r="M2065" s="33">
        <f>ExternalData!$K2065 + SUMIFS(I:I, D:D, ExternalData!$D2065, E:E, ExternalData!$E2065, F:F, ExternalData!$F2065-1, G:G, "&gt;"&amp;ExternalData!$G2065)</f>
        <v>393113</v>
      </c>
    </row>
    <row r="2066" spans="1:13" x14ac:dyDescent="0.25">
      <c r="A2066" s="24" t="s">
        <v>9</v>
      </c>
      <c r="B2066" s="25" t="s">
        <v>24</v>
      </c>
      <c r="C2066" s="25" t="s">
        <v>35</v>
      </c>
      <c r="D2066" s="25" t="s">
        <v>36</v>
      </c>
      <c r="E2066" s="25" t="s">
        <v>13</v>
      </c>
      <c r="F2066" s="25">
        <v>2022</v>
      </c>
      <c r="G2066" s="25">
        <v>11</v>
      </c>
      <c r="H2066" s="25">
        <v>4004</v>
      </c>
      <c r="I2066" s="26">
        <v>36022</v>
      </c>
      <c r="J2066" s="26">
        <f>SUMIFS(H:H, D:D, ExternalData!$D2066, E:E, ExternalData!$E2066, F:F, ExternalData!$F2066, G:G, "&lt;="&amp;ExternalData!$G2066)</f>
        <v>39851</v>
      </c>
      <c r="K2066" s="27">
        <f>SUMIFS(I:I, D:D, ExternalData!$D2066, E:E, ExternalData!$E2066, F:F, ExternalData!$F2066, G:G, "&lt;="&amp;ExternalData!$G2066)</f>
        <v>350518</v>
      </c>
      <c r="L2066" s="26">
        <f>ExternalData!$J2066 + SUMIFS(H:H, D:D, ExternalData!$D2066, E:E, ExternalData!$E2066, F:F, ExternalData!$F2066-1, G:G, "&gt;"&amp;ExternalData!$G2066)</f>
        <v>44660</v>
      </c>
      <c r="M2066" s="28">
        <f>ExternalData!$K2066 + SUMIFS(I:I, D:D, ExternalData!$D2066, E:E, ExternalData!$E2066, F:F, ExternalData!$F2066-1, G:G, "&gt;"&amp;ExternalData!$G2066)</f>
        <v>390698</v>
      </c>
    </row>
    <row r="2067" spans="1:13" x14ac:dyDescent="0.25">
      <c r="A2067" s="29" t="s">
        <v>9</v>
      </c>
      <c r="B2067" s="30" t="s">
        <v>24</v>
      </c>
      <c r="C2067" s="30" t="s">
        <v>35</v>
      </c>
      <c r="D2067" s="30" t="s">
        <v>36</v>
      </c>
      <c r="E2067" s="30" t="s">
        <v>13</v>
      </c>
      <c r="F2067" s="30">
        <v>2022</v>
      </c>
      <c r="G2067" s="30">
        <v>12</v>
      </c>
      <c r="H2067" s="30">
        <v>3577</v>
      </c>
      <c r="I2067" s="31">
        <v>32109</v>
      </c>
      <c r="J2067" s="31">
        <f>SUMIFS(H:H, D:D, ExternalData!$D2067, E:E, ExternalData!$E2067, F:F, ExternalData!$F2067, G:G, "&lt;="&amp;ExternalData!$G2067)</f>
        <v>43428</v>
      </c>
      <c r="K2067" s="32">
        <f>SUMIFS(I:I, D:D, ExternalData!$D2067, E:E, ExternalData!$E2067, F:F, ExternalData!$F2067, G:G, "&lt;="&amp;ExternalData!$G2067)</f>
        <v>382627</v>
      </c>
      <c r="L2067" s="31">
        <f>ExternalData!$J2067 + SUMIFS(H:H, D:D, ExternalData!$D2067, E:E, ExternalData!$E2067, F:F, ExternalData!$F2067-1, G:G, "&gt;"&amp;ExternalData!$G2067)</f>
        <v>43428</v>
      </c>
      <c r="M2067" s="33">
        <f>ExternalData!$K2067 + SUMIFS(I:I, D:D, ExternalData!$D2067, E:E, ExternalData!$E2067, F:F, ExternalData!$F2067-1, G:G, "&gt;"&amp;ExternalData!$G2067)</f>
        <v>382627</v>
      </c>
    </row>
    <row r="2068" spans="1:13" x14ac:dyDescent="0.25">
      <c r="A2068" s="24" t="s">
        <v>9</v>
      </c>
      <c r="B2068" s="25" t="s">
        <v>24</v>
      </c>
      <c r="C2068" s="25" t="s">
        <v>35</v>
      </c>
      <c r="D2068" s="25" t="s">
        <v>36</v>
      </c>
      <c r="E2068" s="25" t="s">
        <v>13</v>
      </c>
      <c r="F2068" s="25">
        <v>2023</v>
      </c>
      <c r="G2068" s="25">
        <v>1</v>
      </c>
      <c r="H2068" s="25">
        <v>3836</v>
      </c>
      <c r="I2068" s="26">
        <v>34531</v>
      </c>
      <c r="J2068" s="26">
        <f>SUMIFS(H:H, D:D, ExternalData!$D2068, E:E, ExternalData!$E2068, F:F, ExternalData!$F2068, G:G, "&lt;="&amp;ExternalData!$G2068)</f>
        <v>3836</v>
      </c>
      <c r="K2068" s="27">
        <f>SUMIFS(I:I, D:D, ExternalData!$D2068, E:E, ExternalData!$E2068, F:F, ExternalData!$F2068, G:G, "&lt;="&amp;ExternalData!$G2068)</f>
        <v>34531</v>
      </c>
      <c r="L2068" s="26">
        <f>ExternalData!$J2068 + SUMIFS(H:H, D:D, ExternalData!$D2068, E:E, ExternalData!$E2068, F:F, ExternalData!$F2068-1, G:G, "&gt;"&amp;ExternalData!$G2068)</f>
        <v>43925</v>
      </c>
      <c r="M2068" s="28">
        <f>ExternalData!$K2068 + SUMIFS(I:I, D:D, ExternalData!$D2068, E:E, ExternalData!$E2068, F:F, ExternalData!$F2068-1, G:G, "&gt;"&amp;ExternalData!$G2068)</f>
        <v>388773</v>
      </c>
    </row>
    <row r="2069" spans="1:13" x14ac:dyDescent="0.25">
      <c r="A2069" s="29" t="s">
        <v>9</v>
      </c>
      <c r="B2069" s="30" t="s">
        <v>24</v>
      </c>
      <c r="C2069" s="30" t="s">
        <v>35</v>
      </c>
      <c r="D2069" s="30" t="s">
        <v>36</v>
      </c>
      <c r="E2069" s="30" t="s">
        <v>13</v>
      </c>
      <c r="F2069" s="30">
        <v>2023</v>
      </c>
      <c r="G2069" s="30">
        <v>2</v>
      </c>
      <c r="H2069" s="30">
        <v>3199</v>
      </c>
      <c r="I2069" s="31">
        <v>28756</v>
      </c>
      <c r="J2069" s="31">
        <f>SUMIFS(H:H, D:D, ExternalData!$D2069, E:E, ExternalData!$E2069, F:F, ExternalData!$F2069, G:G, "&lt;="&amp;ExternalData!$G2069)</f>
        <v>7035</v>
      </c>
      <c r="K2069" s="32">
        <f>SUMIFS(I:I, D:D, ExternalData!$D2069, E:E, ExternalData!$E2069, F:F, ExternalData!$F2069, G:G, "&lt;="&amp;ExternalData!$G2069)</f>
        <v>63287</v>
      </c>
      <c r="L2069" s="31">
        <f>ExternalData!$J2069 + SUMIFS(H:H, D:D, ExternalData!$D2069, E:E, ExternalData!$E2069, F:F, ExternalData!$F2069-1, G:G, "&gt;"&amp;ExternalData!$G2069)</f>
        <v>43351</v>
      </c>
      <c r="M2069" s="33">
        <f>ExternalData!$K2069 + SUMIFS(I:I, D:D, ExternalData!$D2069, E:E, ExternalData!$E2069, F:F, ExternalData!$F2069-1, G:G, "&gt;"&amp;ExternalData!$G2069)</f>
        <v>384440</v>
      </c>
    </row>
    <row r="2070" spans="1:13" x14ac:dyDescent="0.25">
      <c r="A2070" s="24" t="s">
        <v>9</v>
      </c>
      <c r="B2070" s="25" t="s">
        <v>24</v>
      </c>
      <c r="C2070" s="25" t="s">
        <v>35</v>
      </c>
      <c r="D2070" s="25" t="s">
        <v>36</v>
      </c>
      <c r="E2070" s="25" t="s">
        <v>13</v>
      </c>
      <c r="F2070" s="25">
        <v>2023</v>
      </c>
      <c r="G2070" s="25">
        <v>3</v>
      </c>
      <c r="H2070" s="25">
        <v>4060</v>
      </c>
      <c r="I2070" s="26">
        <v>36533</v>
      </c>
      <c r="J2070" s="26">
        <f>SUMIFS(H:H, D:D, ExternalData!$D2070, E:E, ExternalData!$E2070, F:F, ExternalData!$F2070, G:G, "&lt;="&amp;ExternalData!$G2070)</f>
        <v>11095</v>
      </c>
      <c r="K2070" s="27">
        <f>SUMIFS(I:I, D:D, ExternalData!$D2070, E:E, ExternalData!$E2070, F:F, ExternalData!$F2070, G:G, "&lt;="&amp;ExternalData!$G2070)</f>
        <v>99820</v>
      </c>
      <c r="L2070" s="26">
        <f>ExternalData!$J2070 + SUMIFS(H:H, D:D, ExternalData!$D2070, E:E, ExternalData!$E2070, F:F, ExternalData!$F2070-1, G:G, "&gt;"&amp;ExternalData!$G2070)</f>
        <v>43897</v>
      </c>
      <c r="M2070" s="28">
        <f>ExternalData!$K2070 + SUMIFS(I:I, D:D, ExternalData!$D2070, E:E, ExternalData!$E2070, F:F, ExternalData!$F2070-1, G:G, "&gt;"&amp;ExternalData!$G2070)</f>
        <v>390208</v>
      </c>
    </row>
    <row r="2071" spans="1:13" x14ac:dyDescent="0.25">
      <c r="A2071" s="29" t="s">
        <v>9</v>
      </c>
      <c r="B2071" s="30" t="s">
        <v>24</v>
      </c>
      <c r="C2071" s="30" t="s">
        <v>35</v>
      </c>
      <c r="D2071" s="30" t="s">
        <v>36</v>
      </c>
      <c r="E2071" s="30" t="s">
        <v>14</v>
      </c>
      <c r="F2071" s="30">
        <v>2018</v>
      </c>
      <c r="G2071" s="30">
        <v>1</v>
      </c>
      <c r="H2071" s="30">
        <v>1113</v>
      </c>
      <c r="I2071" s="31">
        <v>9079</v>
      </c>
      <c r="J2071" s="31">
        <f>SUMIFS(H:H, D:D, ExternalData!$D2071, E:E, ExternalData!$E2071, F:F, ExternalData!$F2071, G:G, "&lt;="&amp;ExternalData!$G2071)</f>
        <v>1113</v>
      </c>
      <c r="K2071" s="32">
        <f>SUMIFS(I:I, D:D, ExternalData!$D2071, E:E, ExternalData!$E2071, F:F, ExternalData!$F2071, G:G, "&lt;="&amp;ExternalData!$G2071)</f>
        <v>9079</v>
      </c>
      <c r="L2071" s="31">
        <f>ExternalData!$J2071 + SUMIFS(H:H, D:D, ExternalData!$D2071, E:E, ExternalData!$E2071, F:F, ExternalData!$F2071-1, G:G, "&gt;"&amp;ExternalData!$G2071)</f>
        <v>1113</v>
      </c>
      <c r="M2071" s="33">
        <f>ExternalData!$K2071 + SUMIFS(I:I, D:D, ExternalData!$D2071, E:E, ExternalData!$E2071, F:F, ExternalData!$F2071-1, G:G, "&gt;"&amp;ExternalData!$G2071)</f>
        <v>9079</v>
      </c>
    </row>
    <row r="2072" spans="1:13" x14ac:dyDescent="0.25">
      <c r="A2072" s="24" t="s">
        <v>9</v>
      </c>
      <c r="B2072" s="25" t="s">
        <v>24</v>
      </c>
      <c r="C2072" s="25" t="s">
        <v>35</v>
      </c>
      <c r="D2072" s="25" t="s">
        <v>36</v>
      </c>
      <c r="E2072" s="25" t="s">
        <v>14</v>
      </c>
      <c r="F2072" s="25">
        <v>2018</v>
      </c>
      <c r="G2072" s="25">
        <v>2</v>
      </c>
      <c r="H2072" s="25">
        <v>784</v>
      </c>
      <c r="I2072" s="26">
        <v>6440</v>
      </c>
      <c r="J2072" s="26">
        <f>SUMIFS(H:H, D:D, ExternalData!$D2072, E:E, ExternalData!$E2072, F:F, ExternalData!$F2072, G:G, "&lt;="&amp;ExternalData!$G2072)</f>
        <v>1897</v>
      </c>
      <c r="K2072" s="27">
        <f>SUMIFS(I:I, D:D, ExternalData!$D2072, E:E, ExternalData!$E2072, F:F, ExternalData!$F2072, G:G, "&lt;="&amp;ExternalData!$G2072)</f>
        <v>15519</v>
      </c>
      <c r="L2072" s="26">
        <f>ExternalData!$J2072 + SUMIFS(H:H, D:D, ExternalData!$D2072, E:E, ExternalData!$E2072, F:F, ExternalData!$F2072-1, G:G, "&gt;"&amp;ExternalData!$G2072)</f>
        <v>1897</v>
      </c>
      <c r="M2072" s="28">
        <f>ExternalData!$K2072 + SUMIFS(I:I, D:D, ExternalData!$D2072, E:E, ExternalData!$E2072, F:F, ExternalData!$F2072-1, G:G, "&gt;"&amp;ExternalData!$G2072)</f>
        <v>15519</v>
      </c>
    </row>
    <row r="2073" spans="1:13" x14ac:dyDescent="0.25">
      <c r="A2073" s="29" t="s">
        <v>9</v>
      </c>
      <c r="B2073" s="30" t="s">
        <v>24</v>
      </c>
      <c r="C2073" s="30" t="s">
        <v>35</v>
      </c>
      <c r="D2073" s="30" t="s">
        <v>36</v>
      </c>
      <c r="E2073" s="30" t="s">
        <v>14</v>
      </c>
      <c r="F2073" s="30">
        <v>2018</v>
      </c>
      <c r="G2073" s="30">
        <v>3</v>
      </c>
      <c r="H2073" s="30">
        <v>1043</v>
      </c>
      <c r="I2073" s="31">
        <v>8498</v>
      </c>
      <c r="J2073" s="31">
        <f>SUMIFS(H:H, D:D, ExternalData!$D2073, E:E, ExternalData!$E2073, F:F, ExternalData!$F2073, G:G, "&lt;="&amp;ExternalData!$G2073)</f>
        <v>2940</v>
      </c>
      <c r="K2073" s="32">
        <f>SUMIFS(I:I, D:D, ExternalData!$D2073, E:E, ExternalData!$E2073, F:F, ExternalData!$F2073, G:G, "&lt;="&amp;ExternalData!$G2073)</f>
        <v>24017</v>
      </c>
      <c r="L2073" s="31">
        <f>ExternalData!$J2073 + SUMIFS(H:H, D:D, ExternalData!$D2073, E:E, ExternalData!$E2073, F:F, ExternalData!$F2073-1, G:G, "&gt;"&amp;ExternalData!$G2073)</f>
        <v>2940</v>
      </c>
      <c r="M2073" s="33">
        <f>ExternalData!$K2073 + SUMIFS(I:I, D:D, ExternalData!$D2073, E:E, ExternalData!$E2073, F:F, ExternalData!$F2073-1, G:G, "&gt;"&amp;ExternalData!$G2073)</f>
        <v>24017</v>
      </c>
    </row>
    <row r="2074" spans="1:13" x14ac:dyDescent="0.25">
      <c r="A2074" s="24" t="s">
        <v>9</v>
      </c>
      <c r="B2074" s="25" t="s">
        <v>24</v>
      </c>
      <c r="C2074" s="25" t="s">
        <v>35</v>
      </c>
      <c r="D2074" s="25" t="s">
        <v>36</v>
      </c>
      <c r="E2074" s="25" t="s">
        <v>14</v>
      </c>
      <c r="F2074" s="25">
        <v>2018</v>
      </c>
      <c r="G2074" s="25">
        <v>4</v>
      </c>
      <c r="H2074" s="25">
        <v>518</v>
      </c>
      <c r="I2074" s="26">
        <v>4284</v>
      </c>
      <c r="J2074" s="26">
        <f>SUMIFS(H:H, D:D, ExternalData!$D2074, E:E, ExternalData!$E2074, F:F, ExternalData!$F2074, G:G, "&lt;="&amp;ExternalData!$G2074)</f>
        <v>3458</v>
      </c>
      <c r="K2074" s="27">
        <f>SUMIFS(I:I, D:D, ExternalData!$D2074, E:E, ExternalData!$E2074, F:F, ExternalData!$F2074, G:G, "&lt;="&amp;ExternalData!$G2074)</f>
        <v>28301</v>
      </c>
      <c r="L2074" s="26">
        <f>ExternalData!$J2074 + SUMIFS(H:H, D:D, ExternalData!$D2074, E:E, ExternalData!$E2074, F:F, ExternalData!$F2074-1, G:G, "&gt;"&amp;ExternalData!$G2074)</f>
        <v>3458</v>
      </c>
      <c r="M2074" s="28">
        <f>ExternalData!$K2074 + SUMIFS(I:I, D:D, ExternalData!$D2074, E:E, ExternalData!$E2074, F:F, ExternalData!$F2074-1, G:G, "&gt;"&amp;ExternalData!$G2074)</f>
        <v>28301</v>
      </c>
    </row>
    <row r="2075" spans="1:13" x14ac:dyDescent="0.25">
      <c r="A2075" s="29" t="s">
        <v>9</v>
      </c>
      <c r="B2075" s="30" t="s">
        <v>24</v>
      </c>
      <c r="C2075" s="30" t="s">
        <v>35</v>
      </c>
      <c r="D2075" s="30" t="s">
        <v>36</v>
      </c>
      <c r="E2075" s="30" t="s">
        <v>14</v>
      </c>
      <c r="F2075" s="30">
        <v>2018</v>
      </c>
      <c r="G2075" s="30">
        <v>5</v>
      </c>
      <c r="H2075" s="30">
        <v>1218</v>
      </c>
      <c r="I2075" s="31">
        <v>10003</v>
      </c>
      <c r="J2075" s="31">
        <f>SUMIFS(H:H, D:D, ExternalData!$D2075, E:E, ExternalData!$E2075, F:F, ExternalData!$F2075, G:G, "&lt;="&amp;ExternalData!$G2075)</f>
        <v>4676</v>
      </c>
      <c r="K2075" s="32">
        <f>SUMIFS(I:I, D:D, ExternalData!$D2075, E:E, ExternalData!$E2075, F:F, ExternalData!$F2075, G:G, "&lt;="&amp;ExternalData!$G2075)</f>
        <v>38304</v>
      </c>
      <c r="L2075" s="31">
        <f>ExternalData!$J2075 + SUMIFS(H:H, D:D, ExternalData!$D2075, E:E, ExternalData!$E2075, F:F, ExternalData!$F2075-1, G:G, "&gt;"&amp;ExternalData!$G2075)</f>
        <v>4676</v>
      </c>
      <c r="M2075" s="33">
        <f>ExternalData!$K2075 + SUMIFS(I:I, D:D, ExternalData!$D2075, E:E, ExternalData!$E2075, F:F, ExternalData!$F2075-1, G:G, "&gt;"&amp;ExternalData!$G2075)</f>
        <v>38304</v>
      </c>
    </row>
    <row r="2076" spans="1:13" x14ac:dyDescent="0.25">
      <c r="A2076" s="24" t="s">
        <v>9</v>
      </c>
      <c r="B2076" s="25" t="s">
        <v>24</v>
      </c>
      <c r="C2076" s="25" t="s">
        <v>35</v>
      </c>
      <c r="D2076" s="25" t="s">
        <v>36</v>
      </c>
      <c r="E2076" s="25" t="s">
        <v>14</v>
      </c>
      <c r="F2076" s="25">
        <v>2018</v>
      </c>
      <c r="G2076" s="25">
        <v>6</v>
      </c>
      <c r="H2076" s="25">
        <v>1029</v>
      </c>
      <c r="I2076" s="26">
        <v>8442</v>
      </c>
      <c r="J2076" s="26">
        <f>SUMIFS(H:H, D:D, ExternalData!$D2076, E:E, ExternalData!$E2076, F:F, ExternalData!$F2076, G:G, "&lt;="&amp;ExternalData!$G2076)</f>
        <v>5705</v>
      </c>
      <c r="K2076" s="27">
        <f>SUMIFS(I:I, D:D, ExternalData!$D2076, E:E, ExternalData!$E2076, F:F, ExternalData!$F2076, G:G, "&lt;="&amp;ExternalData!$G2076)</f>
        <v>46746</v>
      </c>
      <c r="L2076" s="26">
        <f>ExternalData!$J2076 + SUMIFS(H:H, D:D, ExternalData!$D2076, E:E, ExternalData!$E2076, F:F, ExternalData!$F2076-1, G:G, "&gt;"&amp;ExternalData!$G2076)</f>
        <v>5705</v>
      </c>
      <c r="M2076" s="28">
        <f>ExternalData!$K2076 + SUMIFS(I:I, D:D, ExternalData!$D2076, E:E, ExternalData!$E2076, F:F, ExternalData!$F2076-1, G:G, "&gt;"&amp;ExternalData!$G2076)</f>
        <v>46746</v>
      </c>
    </row>
    <row r="2077" spans="1:13" x14ac:dyDescent="0.25">
      <c r="A2077" s="29" t="s">
        <v>9</v>
      </c>
      <c r="B2077" s="30" t="s">
        <v>24</v>
      </c>
      <c r="C2077" s="30" t="s">
        <v>35</v>
      </c>
      <c r="D2077" s="30" t="s">
        <v>36</v>
      </c>
      <c r="E2077" s="30" t="s">
        <v>14</v>
      </c>
      <c r="F2077" s="30">
        <v>2018</v>
      </c>
      <c r="G2077" s="30">
        <v>7</v>
      </c>
      <c r="H2077" s="30">
        <v>1491</v>
      </c>
      <c r="I2077" s="31">
        <v>12278</v>
      </c>
      <c r="J2077" s="31">
        <f>SUMIFS(H:H, D:D, ExternalData!$D2077, E:E, ExternalData!$E2077, F:F, ExternalData!$F2077, G:G, "&lt;="&amp;ExternalData!$G2077)</f>
        <v>7196</v>
      </c>
      <c r="K2077" s="32">
        <f>SUMIFS(I:I, D:D, ExternalData!$D2077, E:E, ExternalData!$E2077, F:F, ExternalData!$F2077, G:G, "&lt;="&amp;ExternalData!$G2077)</f>
        <v>59024</v>
      </c>
      <c r="L2077" s="31">
        <f>ExternalData!$J2077 + SUMIFS(H:H, D:D, ExternalData!$D2077, E:E, ExternalData!$E2077, F:F, ExternalData!$F2077-1, G:G, "&gt;"&amp;ExternalData!$G2077)</f>
        <v>7196</v>
      </c>
      <c r="M2077" s="33">
        <f>ExternalData!$K2077 + SUMIFS(I:I, D:D, ExternalData!$D2077, E:E, ExternalData!$E2077, F:F, ExternalData!$F2077-1, G:G, "&gt;"&amp;ExternalData!$G2077)</f>
        <v>59024</v>
      </c>
    </row>
    <row r="2078" spans="1:13" x14ac:dyDescent="0.25">
      <c r="A2078" s="24" t="s">
        <v>9</v>
      </c>
      <c r="B2078" s="25" t="s">
        <v>24</v>
      </c>
      <c r="C2078" s="25" t="s">
        <v>35</v>
      </c>
      <c r="D2078" s="25" t="s">
        <v>36</v>
      </c>
      <c r="E2078" s="25" t="s">
        <v>14</v>
      </c>
      <c r="F2078" s="25">
        <v>2018</v>
      </c>
      <c r="G2078" s="25">
        <v>8</v>
      </c>
      <c r="H2078" s="25">
        <v>672</v>
      </c>
      <c r="I2078" s="26">
        <v>5579</v>
      </c>
      <c r="J2078" s="26">
        <f>SUMIFS(H:H, D:D, ExternalData!$D2078, E:E, ExternalData!$E2078, F:F, ExternalData!$F2078, G:G, "&lt;="&amp;ExternalData!$G2078)</f>
        <v>7868</v>
      </c>
      <c r="K2078" s="27">
        <f>SUMIFS(I:I, D:D, ExternalData!$D2078, E:E, ExternalData!$E2078, F:F, ExternalData!$F2078, G:G, "&lt;="&amp;ExternalData!$G2078)</f>
        <v>64603</v>
      </c>
      <c r="L2078" s="26">
        <f>ExternalData!$J2078 + SUMIFS(H:H, D:D, ExternalData!$D2078, E:E, ExternalData!$E2078, F:F, ExternalData!$F2078-1, G:G, "&gt;"&amp;ExternalData!$G2078)</f>
        <v>7868</v>
      </c>
      <c r="M2078" s="28">
        <f>ExternalData!$K2078 + SUMIFS(I:I, D:D, ExternalData!$D2078, E:E, ExternalData!$E2078, F:F, ExternalData!$F2078-1, G:G, "&gt;"&amp;ExternalData!$G2078)</f>
        <v>64603</v>
      </c>
    </row>
    <row r="2079" spans="1:13" x14ac:dyDescent="0.25">
      <c r="A2079" s="29" t="s">
        <v>9</v>
      </c>
      <c r="B2079" s="30" t="s">
        <v>24</v>
      </c>
      <c r="C2079" s="30" t="s">
        <v>35</v>
      </c>
      <c r="D2079" s="30" t="s">
        <v>36</v>
      </c>
      <c r="E2079" s="30" t="s">
        <v>14</v>
      </c>
      <c r="F2079" s="30">
        <v>2018</v>
      </c>
      <c r="G2079" s="30">
        <v>9</v>
      </c>
      <c r="H2079" s="30">
        <v>910</v>
      </c>
      <c r="I2079" s="31">
        <v>7518</v>
      </c>
      <c r="J2079" s="31">
        <f>SUMIFS(H:H, D:D, ExternalData!$D2079, E:E, ExternalData!$E2079, F:F, ExternalData!$F2079, G:G, "&lt;="&amp;ExternalData!$G2079)</f>
        <v>8778</v>
      </c>
      <c r="K2079" s="32">
        <f>SUMIFS(I:I, D:D, ExternalData!$D2079, E:E, ExternalData!$E2079, F:F, ExternalData!$F2079, G:G, "&lt;="&amp;ExternalData!$G2079)</f>
        <v>72121</v>
      </c>
      <c r="L2079" s="31">
        <f>ExternalData!$J2079 + SUMIFS(H:H, D:D, ExternalData!$D2079, E:E, ExternalData!$E2079, F:F, ExternalData!$F2079-1, G:G, "&gt;"&amp;ExternalData!$G2079)</f>
        <v>8778</v>
      </c>
      <c r="M2079" s="33">
        <f>ExternalData!$K2079 + SUMIFS(I:I, D:D, ExternalData!$D2079, E:E, ExternalData!$E2079, F:F, ExternalData!$F2079-1, G:G, "&gt;"&amp;ExternalData!$G2079)</f>
        <v>72121</v>
      </c>
    </row>
    <row r="2080" spans="1:13" x14ac:dyDescent="0.25">
      <c r="A2080" s="24" t="s">
        <v>9</v>
      </c>
      <c r="B2080" s="25" t="s">
        <v>24</v>
      </c>
      <c r="C2080" s="25" t="s">
        <v>35</v>
      </c>
      <c r="D2080" s="25" t="s">
        <v>36</v>
      </c>
      <c r="E2080" s="25" t="s">
        <v>14</v>
      </c>
      <c r="F2080" s="25">
        <v>2018</v>
      </c>
      <c r="G2080" s="25">
        <v>10</v>
      </c>
      <c r="H2080" s="25">
        <v>1358</v>
      </c>
      <c r="I2080" s="26">
        <v>11137</v>
      </c>
      <c r="J2080" s="26">
        <f>SUMIFS(H:H, D:D, ExternalData!$D2080, E:E, ExternalData!$E2080, F:F, ExternalData!$F2080, G:G, "&lt;="&amp;ExternalData!$G2080)</f>
        <v>10136</v>
      </c>
      <c r="K2080" s="27">
        <f>SUMIFS(I:I, D:D, ExternalData!$D2080, E:E, ExternalData!$E2080, F:F, ExternalData!$F2080, G:G, "&lt;="&amp;ExternalData!$G2080)</f>
        <v>83258</v>
      </c>
      <c r="L2080" s="26">
        <f>ExternalData!$J2080 + SUMIFS(H:H, D:D, ExternalData!$D2080, E:E, ExternalData!$E2080, F:F, ExternalData!$F2080-1, G:G, "&gt;"&amp;ExternalData!$G2080)</f>
        <v>10136</v>
      </c>
      <c r="M2080" s="28">
        <f>ExternalData!$K2080 + SUMIFS(I:I, D:D, ExternalData!$D2080, E:E, ExternalData!$E2080, F:F, ExternalData!$F2080-1, G:G, "&gt;"&amp;ExternalData!$G2080)</f>
        <v>83258</v>
      </c>
    </row>
    <row r="2081" spans="1:13" x14ac:dyDescent="0.25">
      <c r="A2081" s="29" t="s">
        <v>9</v>
      </c>
      <c r="B2081" s="30" t="s">
        <v>24</v>
      </c>
      <c r="C2081" s="30" t="s">
        <v>35</v>
      </c>
      <c r="D2081" s="30" t="s">
        <v>36</v>
      </c>
      <c r="E2081" s="30" t="s">
        <v>14</v>
      </c>
      <c r="F2081" s="30">
        <v>2018</v>
      </c>
      <c r="G2081" s="30">
        <v>11</v>
      </c>
      <c r="H2081" s="30">
        <v>602</v>
      </c>
      <c r="I2081" s="31">
        <v>4970</v>
      </c>
      <c r="J2081" s="31">
        <f>SUMIFS(H:H, D:D, ExternalData!$D2081, E:E, ExternalData!$E2081, F:F, ExternalData!$F2081, G:G, "&lt;="&amp;ExternalData!$G2081)</f>
        <v>10738</v>
      </c>
      <c r="K2081" s="32">
        <f>SUMIFS(I:I, D:D, ExternalData!$D2081, E:E, ExternalData!$E2081, F:F, ExternalData!$F2081, G:G, "&lt;="&amp;ExternalData!$G2081)</f>
        <v>88228</v>
      </c>
      <c r="L2081" s="31">
        <f>ExternalData!$J2081 + SUMIFS(H:H, D:D, ExternalData!$D2081, E:E, ExternalData!$E2081, F:F, ExternalData!$F2081-1, G:G, "&gt;"&amp;ExternalData!$G2081)</f>
        <v>10738</v>
      </c>
      <c r="M2081" s="33">
        <f>ExternalData!$K2081 + SUMIFS(I:I, D:D, ExternalData!$D2081, E:E, ExternalData!$E2081, F:F, ExternalData!$F2081-1, G:G, "&gt;"&amp;ExternalData!$G2081)</f>
        <v>88228</v>
      </c>
    </row>
    <row r="2082" spans="1:13" x14ac:dyDescent="0.25">
      <c r="A2082" s="24" t="s">
        <v>9</v>
      </c>
      <c r="B2082" s="25" t="s">
        <v>24</v>
      </c>
      <c r="C2082" s="25" t="s">
        <v>35</v>
      </c>
      <c r="D2082" s="25" t="s">
        <v>36</v>
      </c>
      <c r="E2082" s="25" t="s">
        <v>14</v>
      </c>
      <c r="F2082" s="25">
        <v>2018</v>
      </c>
      <c r="G2082" s="25">
        <v>12</v>
      </c>
      <c r="H2082" s="25">
        <v>1197</v>
      </c>
      <c r="I2082" s="26">
        <v>9793</v>
      </c>
      <c r="J2082" s="26">
        <f>SUMIFS(H:H, D:D, ExternalData!$D2082, E:E, ExternalData!$E2082, F:F, ExternalData!$F2082, G:G, "&lt;="&amp;ExternalData!$G2082)</f>
        <v>11935</v>
      </c>
      <c r="K2082" s="27">
        <f>SUMIFS(I:I, D:D, ExternalData!$D2082, E:E, ExternalData!$E2082, F:F, ExternalData!$F2082, G:G, "&lt;="&amp;ExternalData!$G2082)</f>
        <v>98021</v>
      </c>
      <c r="L2082" s="26">
        <f>ExternalData!$J2082 + SUMIFS(H:H, D:D, ExternalData!$D2082, E:E, ExternalData!$E2082, F:F, ExternalData!$F2082-1, G:G, "&gt;"&amp;ExternalData!$G2082)</f>
        <v>11935</v>
      </c>
      <c r="M2082" s="28">
        <f>ExternalData!$K2082 + SUMIFS(I:I, D:D, ExternalData!$D2082, E:E, ExternalData!$E2082, F:F, ExternalData!$F2082-1, G:G, "&gt;"&amp;ExternalData!$G2082)</f>
        <v>98021</v>
      </c>
    </row>
    <row r="2083" spans="1:13" x14ac:dyDescent="0.25">
      <c r="A2083" s="29" t="s">
        <v>9</v>
      </c>
      <c r="B2083" s="30" t="s">
        <v>24</v>
      </c>
      <c r="C2083" s="30" t="s">
        <v>35</v>
      </c>
      <c r="D2083" s="30" t="s">
        <v>36</v>
      </c>
      <c r="E2083" s="30" t="s">
        <v>14</v>
      </c>
      <c r="F2083" s="30">
        <v>2019</v>
      </c>
      <c r="G2083" s="30">
        <v>1</v>
      </c>
      <c r="H2083" s="30">
        <v>1064</v>
      </c>
      <c r="I2083" s="31">
        <v>8722</v>
      </c>
      <c r="J2083" s="31">
        <f>SUMIFS(H:H, D:D, ExternalData!$D2083, E:E, ExternalData!$E2083, F:F, ExternalData!$F2083, G:G, "&lt;="&amp;ExternalData!$G2083)</f>
        <v>1064</v>
      </c>
      <c r="K2083" s="32">
        <f>SUMIFS(I:I, D:D, ExternalData!$D2083, E:E, ExternalData!$E2083, F:F, ExternalData!$F2083, G:G, "&lt;="&amp;ExternalData!$G2083)</f>
        <v>8722</v>
      </c>
      <c r="L2083" s="31">
        <f>ExternalData!$J2083 + SUMIFS(H:H, D:D, ExternalData!$D2083, E:E, ExternalData!$E2083, F:F, ExternalData!$F2083-1, G:G, "&gt;"&amp;ExternalData!$G2083)</f>
        <v>11886</v>
      </c>
      <c r="M2083" s="33">
        <f>ExternalData!$K2083 + SUMIFS(I:I, D:D, ExternalData!$D2083, E:E, ExternalData!$E2083, F:F, ExternalData!$F2083-1, G:G, "&gt;"&amp;ExternalData!$G2083)</f>
        <v>97664</v>
      </c>
    </row>
    <row r="2084" spans="1:13" x14ac:dyDescent="0.25">
      <c r="A2084" s="24" t="s">
        <v>9</v>
      </c>
      <c r="B2084" s="25" t="s">
        <v>24</v>
      </c>
      <c r="C2084" s="25" t="s">
        <v>35</v>
      </c>
      <c r="D2084" s="25" t="s">
        <v>36</v>
      </c>
      <c r="E2084" s="25" t="s">
        <v>14</v>
      </c>
      <c r="F2084" s="25">
        <v>2019</v>
      </c>
      <c r="G2084" s="25">
        <v>2</v>
      </c>
      <c r="H2084" s="25">
        <v>945</v>
      </c>
      <c r="I2084" s="26">
        <v>7882</v>
      </c>
      <c r="J2084" s="26">
        <f>SUMIFS(H:H, D:D, ExternalData!$D2084, E:E, ExternalData!$E2084, F:F, ExternalData!$F2084, G:G, "&lt;="&amp;ExternalData!$G2084)</f>
        <v>2009</v>
      </c>
      <c r="K2084" s="27">
        <f>SUMIFS(I:I, D:D, ExternalData!$D2084, E:E, ExternalData!$E2084, F:F, ExternalData!$F2084, G:G, "&lt;="&amp;ExternalData!$G2084)</f>
        <v>16604</v>
      </c>
      <c r="L2084" s="26">
        <f>ExternalData!$J2084 + SUMIFS(H:H, D:D, ExternalData!$D2084, E:E, ExternalData!$E2084, F:F, ExternalData!$F2084-1, G:G, "&gt;"&amp;ExternalData!$G2084)</f>
        <v>12047</v>
      </c>
      <c r="M2084" s="28">
        <f>ExternalData!$K2084 + SUMIFS(I:I, D:D, ExternalData!$D2084, E:E, ExternalData!$E2084, F:F, ExternalData!$F2084-1, G:G, "&gt;"&amp;ExternalData!$G2084)</f>
        <v>99106</v>
      </c>
    </row>
    <row r="2085" spans="1:13" x14ac:dyDescent="0.25">
      <c r="A2085" s="29" t="s">
        <v>9</v>
      </c>
      <c r="B2085" s="30" t="s">
        <v>24</v>
      </c>
      <c r="C2085" s="30" t="s">
        <v>35</v>
      </c>
      <c r="D2085" s="30" t="s">
        <v>36</v>
      </c>
      <c r="E2085" s="30" t="s">
        <v>14</v>
      </c>
      <c r="F2085" s="30">
        <v>2019</v>
      </c>
      <c r="G2085" s="30">
        <v>3</v>
      </c>
      <c r="H2085" s="30">
        <v>1218</v>
      </c>
      <c r="I2085" s="31">
        <v>10192</v>
      </c>
      <c r="J2085" s="31">
        <f>SUMIFS(H:H, D:D, ExternalData!$D2085, E:E, ExternalData!$E2085, F:F, ExternalData!$F2085, G:G, "&lt;="&amp;ExternalData!$G2085)</f>
        <v>3227</v>
      </c>
      <c r="K2085" s="32">
        <f>SUMIFS(I:I, D:D, ExternalData!$D2085, E:E, ExternalData!$E2085, F:F, ExternalData!$F2085, G:G, "&lt;="&amp;ExternalData!$G2085)</f>
        <v>26796</v>
      </c>
      <c r="L2085" s="31">
        <f>ExternalData!$J2085 + SUMIFS(H:H, D:D, ExternalData!$D2085, E:E, ExternalData!$E2085, F:F, ExternalData!$F2085-1, G:G, "&gt;"&amp;ExternalData!$G2085)</f>
        <v>12222</v>
      </c>
      <c r="M2085" s="33">
        <f>ExternalData!$K2085 + SUMIFS(I:I, D:D, ExternalData!$D2085, E:E, ExternalData!$E2085, F:F, ExternalData!$F2085-1, G:G, "&gt;"&amp;ExternalData!$G2085)</f>
        <v>100800</v>
      </c>
    </row>
    <row r="2086" spans="1:13" x14ac:dyDescent="0.25">
      <c r="A2086" s="24" t="s">
        <v>9</v>
      </c>
      <c r="B2086" s="25" t="s">
        <v>24</v>
      </c>
      <c r="C2086" s="25" t="s">
        <v>35</v>
      </c>
      <c r="D2086" s="25" t="s">
        <v>36</v>
      </c>
      <c r="E2086" s="25" t="s">
        <v>14</v>
      </c>
      <c r="F2086" s="25">
        <v>2019</v>
      </c>
      <c r="G2086" s="25">
        <v>4</v>
      </c>
      <c r="H2086" s="25">
        <v>462</v>
      </c>
      <c r="I2086" s="26">
        <v>3822</v>
      </c>
      <c r="J2086" s="26">
        <f>SUMIFS(H:H, D:D, ExternalData!$D2086, E:E, ExternalData!$E2086, F:F, ExternalData!$F2086, G:G, "&lt;="&amp;ExternalData!$G2086)</f>
        <v>3689</v>
      </c>
      <c r="K2086" s="27">
        <f>SUMIFS(I:I, D:D, ExternalData!$D2086, E:E, ExternalData!$E2086, F:F, ExternalData!$F2086, G:G, "&lt;="&amp;ExternalData!$G2086)</f>
        <v>30618</v>
      </c>
      <c r="L2086" s="26">
        <f>ExternalData!$J2086 + SUMIFS(H:H, D:D, ExternalData!$D2086, E:E, ExternalData!$E2086, F:F, ExternalData!$F2086-1, G:G, "&gt;"&amp;ExternalData!$G2086)</f>
        <v>12166</v>
      </c>
      <c r="M2086" s="28">
        <f>ExternalData!$K2086 + SUMIFS(I:I, D:D, ExternalData!$D2086, E:E, ExternalData!$E2086, F:F, ExternalData!$F2086-1, G:G, "&gt;"&amp;ExternalData!$G2086)</f>
        <v>100338</v>
      </c>
    </row>
    <row r="2087" spans="1:13" x14ac:dyDescent="0.25">
      <c r="A2087" s="29" t="s">
        <v>9</v>
      </c>
      <c r="B2087" s="30" t="s">
        <v>24</v>
      </c>
      <c r="C2087" s="30" t="s">
        <v>35</v>
      </c>
      <c r="D2087" s="30" t="s">
        <v>36</v>
      </c>
      <c r="E2087" s="30" t="s">
        <v>14</v>
      </c>
      <c r="F2087" s="30">
        <v>2019</v>
      </c>
      <c r="G2087" s="30">
        <v>5</v>
      </c>
      <c r="H2087" s="30">
        <v>1659</v>
      </c>
      <c r="I2087" s="31">
        <v>13860</v>
      </c>
      <c r="J2087" s="31">
        <f>SUMIFS(H:H, D:D, ExternalData!$D2087, E:E, ExternalData!$E2087, F:F, ExternalData!$F2087, G:G, "&lt;="&amp;ExternalData!$G2087)</f>
        <v>5348</v>
      </c>
      <c r="K2087" s="32">
        <f>SUMIFS(I:I, D:D, ExternalData!$D2087, E:E, ExternalData!$E2087, F:F, ExternalData!$F2087, G:G, "&lt;="&amp;ExternalData!$G2087)</f>
        <v>44478</v>
      </c>
      <c r="L2087" s="31">
        <f>ExternalData!$J2087 + SUMIFS(H:H, D:D, ExternalData!$D2087, E:E, ExternalData!$E2087, F:F, ExternalData!$F2087-1, G:G, "&gt;"&amp;ExternalData!$G2087)</f>
        <v>12607</v>
      </c>
      <c r="M2087" s="33">
        <f>ExternalData!$K2087 + SUMIFS(I:I, D:D, ExternalData!$D2087, E:E, ExternalData!$E2087, F:F, ExternalData!$F2087-1, G:G, "&gt;"&amp;ExternalData!$G2087)</f>
        <v>104195</v>
      </c>
    </row>
    <row r="2088" spans="1:13" x14ac:dyDescent="0.25">
      <c r="A2088" s="24" t="s">
        <v>9</v>
      </c>
      <c r="B2088" s="25" t="s">
        <v>24</v>
      </c>
      <c r="C2088" s="25" t="s">
        <v>35</v>
      </c>
      <c r="D2088" s="25" t="s">
        <v>36</v>
      </c>
      <c r="E2088" s="25" t="s">
        <v>14</v>
      </c>
      <c r="F2088" s="25">
        <v>2019</v>
      </c>
      <c r="G2088" s="25">
        <v>6</v>
      </c>
      <c r="H2088" s="25">
        <v>980</v>
      </c>
      <c r="I2088" s="26">
        <v>8260</v>
      </c>
      <c r="J2088" s="26">
        <f>SUMIFS(H:H, D:D, ExternalData!$D2088, E:E, ExternalData!$E2088, F:F, ExternalData!$F2088, G:G, "&lt;="&amp;ExternalData!$G2088)</f>
        <v>6328</v>
      </c>
      <c r="K2088" s="27">
        <f>SUMIFS(I:I, D:D, ExternalData!$D2088, E:E, ExternalData!$E2088, F:F, ExternalData!$F2088, G:G, "&lt;="&amp;ExternalData!$G2088)</f>
        <v>52738</v>
      </c>
      <c r="L2088" s="26">
        <f>ExternalData!$J2088 + SUMIFS(H:H, D:D, ExternalData!$D2088, E:E, ExternalData!$E2088, F:F, ExternalData!$F2088-1, G:G, "&gt;"&amp;ExternalData!$G2088)</f>
        <v>12558</v>
      </c>
      <c r="M2088" s="28">
        <f>ExternalData!$K2088 + SUMIFS(I:I, D:D, ExternalData!$D2088, E:E, ExternalData!$E2088, F:F, ExternalData!$F2088-1, G:G, "&gt;"&amp;ExternalData!$G2088)</f>
        <v>104013</v>
      </c>
    </row>
    <row r="2089" spans="1:13" x14ac:dyDescent="0.25">
      <c r="A2089" s="29" t="s">
        <v>9</v>
      </c>
      <c r="B2089" s="30" t="s">
        <v>24</v>
      </c>
      <c r="C2089" s="30" t="s">
        <v>35</v>
      </c>
      <c r="D2089" s="30" t="s">
        <v>36</v>
      </c>
      <c r="E2089" s="30" t="s">
        <v>14</v>
      </c>
      <c r="F2089" s="30">
        <v>2019</v>
      </c>
      <c r="G2089" s="30">
        <v>7</v>
      </c>
      <c r="H2089" s="30">
        <v>1057</v>
      </c>
      <c r="I2089" s="31">
        <v>8855</v>
      </c>
      <c r="J2089" s="31">
        <f>SUMIFS(H:H, D:D, ExternalData!$D2089, E:E, ExternalData!$E2089, F:F, ExternalData!$F2089, G:G, "&lt;="&amp;ExternalData!$G2089)</f>
        <v>7385</v>
      </c>
      <c r="K2089" s="32">
        <f>SUMIFS(I:I, D:D, ExternalData!$D2089, E:E, ExternalData!$E2089, F:F, ExternalData!$F2089, G:G, "&lt;="&amp;ExternalData!$G2089)</f>
        <v>61593</v>
      </c>
      <c r="L2089" s="31">
        <f>ExternalData!$J2089 + SUMIFS(H:H, D:D, ExternalData!$D2089, E:E, ExternalData!$E2089, F:F, ExternalData!$F2089-1, G:G, "&gt;"&amp;ExternalData!$G2089)</f>
        <v>12124</v>
      </c>
      <c r="M2089" s="33">
        <f>ExternalData!$K2089 + SUMIFS(I:I, D:D, ExternalData!$D2089, E:E, ExternalData!$E2089, F:F, ExternalData!$F2089-1, G:G, "&gt;"&amp;ExternalData!$G2089)</f>
        <v>100590</v>
      </c>
    </row>
    <row r="2090" spans="1:13" x14ac:dyDescent="0.25">
      <c r="A2090" s="24" t="s">
        <v>9</v>
      </c>
      <c r="B2090" s="25" t="s">
        <v>24</v>
      </c>
      <c r="C2090" s="25" t="s">
        <v>35</v>
      </c>
      <c r="D2090" s="25" t="s">
        <v>36</v>
      </c>
      <c r="E2090" s="25" t="s">
        <v>14</v>
      </c>
      <c r="F2090" s="25">
        <v>2019</v>
      </c>
      <c r="G2090" s="25">
        <v>8</v>
      </c>
      <c r="H2090" s="25">
        <v>1183</v>
      </c>
      <c r="I2090" s="26">
        <v>9954</v>
      </c>
      <c r="J2090" s="26">
        <f>SUMIFS(H:H, D:D, ExternalData!$D2090, E:E, ExternalData!$E2090, F:F, ExternalData!$F2090, G:G, "&lt;="&amp;ExternalData!$G2090)</f>
        <v>8568</v>
      </c>
      <c r="K2090" s="27">
        <f>SUMIFS(I:I, D:D, ExternalData!$D2090, E:E, ExternalData!$E2090, F:F, ExternalData!$F2090, G:G, "&lt;="&amp;ExternalData!$G2090)</f>
        <v>71547</v>
      </c>
      <c r="L2090" s="26">
        <f>ExternalData!$J2090 + SUMIFS(H:H, D:D, ExternalData!$D2090, E:E, ExternalData!$E2090, F:F, ExternalData!$F2090-1, G:G, "&gt;"&amp;ExternalData!$G2090)</f>
        <v>12635</v>
      </c>
      <c r="M2090" s="28">
        <f>ExternalData!$K2090 + SUMIFS(I:I, D:D, ExternalData!$D2090, E:E, ExternalData!$E2090, F:F, ExternalData!$F2090-1, G:G, "&gt;"&amp;ExternalData!$G2090)</f>
        <v>104965</v>
      </c>
    </row>
    <row r="2091" spans="1:13" x14ac:dyDescent="0.25">
      <c r="A2091" s="29" t="s">
        <v>9</v>
      </c>
      <c r="B2091" s="30" t="s">
        <v>24</v>
      </c>
      <c r="C2091" s="30" t="s">
        <v>35</v>
      </c>
      <c r="D2091" s="30" t="s">
        <v>36</v>
      </c>
      <c r="E2091" s="30" t="s">
        <v>14</v>
      </c>
      <c r="F2091" s="30">
        <v>2019</v>
      </c>
      <c r="G2091" s="30">
        <v>9</v>
      </c>
      <c r="H2091" s="30">
        <v>1169</v>
      </c>
      <c r="I2091" s="31">
        <v>9779</v>
      </c>
      <c r="J2091" s="31">
        <f>SUMIFS(H:H, D:D, ExternalData!$D2091, E:E, ExternalData!$E2091, F:F, ExternalData!$F2091, G:G, "&lt;="&amp;ExternalData!$G2091)</f>
        <v>9737</v>
      </c>
      <c r="K2091" s="32">
        <f>SUMIFS(I:I, D:D, ExternalData!$D2091, E:E, ExternalData!$E2091, F:F, ExternalData!$F2091, G:G, "&lt;="&amp;ExternalData!$G2091)</f>
        <v>81326</v>
      </c>
      <c r="L2091" s="31">
        <f>ExternalData!$J2091 + SUMIFS(H:H, D:D, ExternalData!$D2091, E:E, ExternalData!$E2091, F:F, ExternalData!$F2091-1, G:G, "&gt;"&amp;ExternalData!$G2091)</f>
        <v>12894</v>
      </c>
      <c r="M2091" s="33">
        <f>ExternalData!$K2091 + SUMIFS(I:I, D:D, ExternalData!$D2091, E:E, ExternalData!$E2091, F:F, ExternalData!$F2091-1, G:G, "&gt;"&amp;ExternalData!$G2091)</f>
        <v>107226</v>
      </c>
    </row>
    <row r="2092" spans="1:13" x14ac:dyDescent="0.25">
      <c r="A2092" s="24" t="s">
        <v>9</v>
      </c>
      <c r="B2092" s="25" t="s">
        <v>24</v>
      </c>
      <c r="C2092" s="25" t="s">
        <v>35</v>
      </c>
      <c r="D2092" s="25" t="s">
        <v>36</v>
      </c>
      <c r="E2092" s="25" t="s">
        <v>14</v>
      </c>
      <c r="F2092" s="25">
        <v>2019</v>
      </c>
      <c r="G2092" s="25">
        <v>10</v>
      </c>
      <c r="H2092" s="25">
        <v>1456</v>
      </c>
      <c r="I2092" s="26">
        <v>12229</v>
      </c>
      <c r="J2092" s="26">
        <f>SUMIFS(H:H, D:D, ExternalData!$D2092, E:E, ExternalData!$E2092, F:F, ExternalData!$F2092, G:G, "&lt;="&amp;ExternalData!$G2092)</f>
        <v>11193</v>
      </c>
      <c r="K2092" s="27">
        <f>SUMIFS(I:I, D:D, ExternalData!$D2092, E:E, ExternalData!$E2092, F:F, ExternalData!$F2092, G:G, "&lt;="&amp;ExternalData!$G2092)</f>
        <v>93555</v>
      </c>
      <c r="L2092" s="26">
        <f>ExternalData!$J2092 + SUMIFS(H:H, D:D, ExternalData!$D2092, E:E, ExternalData!$E2092, F:F, ExternalData!$F2092-1, G:G, "&gt;"&amp;ExternalData!$G2092)</f>
        <v>12992</v>
      </c>
      <c r="M2092" s="28">
        <f>ExternalData!$K2092 + SUMIFS(I:I, D:D, ExternalData!$D2092, E:E, ExternalData!$E2092, F:F, ExternalData!$F2092-1, G:G, "&gt;"&amp;ExternalData!$G2092)</f>
        <v>108318</v>
      </c>
    </row>
    <row r="2093" spans="1:13" x14ac:dyDescent="0.25">
      <c r="A2093" s="29" t="s">
        <v>9</v>
      </c>
      <c r="B2093" s="30" t="s">
        <v>24</v>
      </c>
      <c r="C2093" s="30" t="s">
        <v>35</v>
      </c>
      <c r="D2093" s="30" t="s">
        <v>36</v>
      </c>
      <c r="E2093" s="30" t="s">
        <v>14</v>
      </c>
      <c r="F2093" s="30">
        <v>2019</v>
      </c>
      <c r="G2093" s="30">
        <v>11</v>
      </c>
      <c r="H2093" s="30">
        <v>1351</v>
      </c>
      <c r="I2093" s="31">
        <v>11270</v>
      </c>
      <c r="J2093" s="31">
        <f>SUMIFS(H:H, D:D, ExternalData!$D2093, E:E, ExternalData!$E2093, F:F, ExternalData!$F2093, G:G, "&lt;="&amp;ExternalData!$G2093)</f>
        <v>12544</v>
      </c>
      <c r="K2093" s="32">
        <f>SUMIFS(I:I, D:D, ExternalData!$D2093, E:E, ExternalData!$E2093, F:F, ExternalData!$F2093, G:G, "&lt;="&amp;ExternalData!$G2093)</f>
        <v>104825</v>
      </c>
      <c r="L2093" s="31">
        <f>ExternalData!$J2093 + SUMIFS(H:H, D:D, ExternalData!$D2093, E:E, ExternalData!$E2093, F:F, ExternalData!$F2093-1, G:G, "&gt;"&amp;ExternalData!$G2093)</f>
        <v>13741</v>
      </c>
      <c r="M2093" s="33">
        <f>ExternalData!$K2093 + SUMIFS(I:I, D:D, ExternalData!$D2093, E:E, ExternalData!$E2093, F:F, ExternalData!$F2093-1, G:G, "&gt;"&amp;ExternalData!$G2093)</f>
        <v>114618</v>
      </c>
    </row>
    <row r="2094" spans="1:13" x14ac:dyDescent="0.25">
      <c r="A2094" s="24" t="s">
        <v>9</v>
      </c>
      <c r="B2094" s="25" t="s">
        <v>24</v>
      </c>
      <c r="C2094" s="25" t="s">
        <v>35</v>
      </c>
      <c r="D2094" s="25" t="s">
        <v>36</v>
      </c>
      <c r="E2094" s="25" t="s">
        <v>14</v>
      </c>
      <c r="F2094" s="25">
        <v>2019</v>
      </c>
      <c r="G2094" s="25">
        <v>12</v>
      </c>
      <c r="H2094" s="25">
        <v>1575</v>
      </c>
      <c r="I2094" s="26">
        <v>13139</v>
      </c>
      <c r="J2094" s="26">
        <f>SUMIFS(H:H, D:D, ExternalData!$D2094, E:E, ExternalData!$E2094, F:F, ExternalData!$F2094, G:G, "&lt;="&amp;ExternalData!$G2094)</f>
        <v>14119</v>
      </c>
      <c r="K2094" s="27">
        <f>SUMIFS(I:I, D:D, ExternalData!$D2094, E:E, ExternalData!$E2094, F:F, ExternalData!$F2094, G:G, "&lt;="&amp;ExternalData!$G2094)</f>
        <v>117964</v>
      </c>
      <c r="L2094" s="26">
        <f>ExternalData!$J2094 + SUMIFS(H:H, D:D, ExternalData!$D2094, E:E, ExternalData!$E2094, F:F, ExternalData!$F2094-1, G:G, "&gt;"&amp;ExternalData!$G2094)</f>
        <v>14119</v>
      </c>
      <c r="M2094" s="28">
        <f>ExternalData!$K2094 + SUMIFS(I:I, D:D, ExternalData!$D2094, E:E, ExternalData!$E2094, F:F, ExternalData!$F2094-1, G:G, "&gt;"&amp;ExternalData!$G2094)</f>
        <v>117964</v>
      </c>
    </row>
    <row r="2095" spans="1:13" x14ac:dyDescent="0.25">
      <c r="A2095" s="29" t="s">
        <v>9</v>
      </c>
      <c r="B2095" s="30" t="s">
        <v>24</v>
      </c>
      <c r="C2095" s="30" t="s">
        <v>35</v>
      </c>
      <c r="D2095" s="30" t="s">
        <v>36</v>
      </c>
      <c r="E2095" s="30" t="s">
        <v>14</v>
      </c>
      <c r="F2095" s="30">
        <v>2020</v>
      </c>
      <c r="G2095" s="30">
        <v>1</v>
      </c>
      <c r="H2095" s="30">
        <v>1645</v>
      </c>
      <c r="I2095" s="31">
        <v>13741</v>
      </c>
      <c r="J2095" s="31">
        <f>SUMIFS(H:H, D:D, ExternalData!$D2095, E:E, ExternalData!$E2095, F:F, ExternalData!$F2095, G:G, "&lt;="&amp;ExternalData!$G2095)</f>
        <v>1645</v>
      </c>
      <c r="K2095" s="32">
        <f>SUMIFS(I:I, D:D, ExternalData!$D2095, E:E, ExternalData!$E2095, F:F, ExternalData!$F2095, G:G, "&lt;="&amp;ExternalData!$G2095)</f>
        <v>13741</v>
      </c>
      <c r="L2095" s="31">
        <f>ExternalData!$J2095 + SUMIFS(H:H, D:D, ExternalData!$D2095, E:E, ExternalData!$E2095, F:F, ExternalData!$F2095-1, G:G, "&gt;"&amp;ExternalData!$G2095)</f>
        <v>14700</v>
      </c>
      <c r="M2095" s="33">
        <f>ExternalData!$K2095 + SUMIFS(I:I, D:D, ExternalData!$D2095, E:E, ExternalData!$E2095, F:F, ExternalData!$F2095-1, G:G, "&gt;"&amp;ExternalData!$G2095)</f>
        <v>122983</v>
      </c>
    </row>
    <row r="2096" spans="1:13" x14ac:dyDescent="0.25">
      <c r="A2096" s="24" t="s">
        <v>9</v>
      </c>
      <c r="B2096" s="25" t="s">
        <v>24</v>
      </c>
      <c r="C2096" s="25" t="s">
        <v>35</v>
      </c>
      <c r="D2096" s="25" t="s">
        <v>36</v>
      </c>
      <c r="E2096" s="25" t="s">
        <v>14</v>
      </c>
      <c r="F2096" s="25">
        <v>2020</v>
      </c>
      <c r="G2096" s="25">
        <v>2</v>
      </c>
      <c r="H2096" s="25">
        <v>1358</v>
      </c>
      <c r="I2096" s="26">
        <v>11375</v>
      </c>
      <c r="J2096" s="26">
        <f>SUMIFS(H:H, D:D, ExternalData!$D2096, E:E, ExternalData!$E2096, F:F, ExternalData!$F2096, G:G, "&lt;="&amp;ExternalData!$G2096)</f>
        <v>3003</v>
      </c>
      <c r="K2096" s="27">
        <f>SUMIFS(I:I, D:D, ExternalData!$D2096, E:E, ExternalData!$E2096, F:F, ExternalData!$F2096, G:G, "&lt;="&amp;ExternalData!$G2096)</f>
        <v>25116</v>
      </c>
      <c r="L2096" s="26">
        <f>ExternalData!$J2096 + SUMIFS(H:H, D:D, ExternalData!$D2096, E:E, ExternalData!$E2096, F:F, ExternalData!$F2096-1, G:G, "&gt;"&amp;ExternalData!$G2096)</f>
        <v>15113</v>
      </c>
      <c r="M2096" s="28">
        <f>ExternalData!$K2096 + SUMIFS(I:I, D:D, ExternalData!$D2096, E:E, ExternalData!$E2096, F:F, ExternalData!$F2096-1, G:G, "&gt;"&amp;ExternalData!$G2096)</f>
        <v>126476</v>
      </c>
    </row>
    <row r="2097" spans="1:13" x14ac:dyDescent="0.25">
      <c r="A2097" s="29" t="s">
        <v>9</v>
      </c>
      <c r="B2097" s="30" t="s">
        <v>24</v>
      </c>
      <c r="C2097" s="30" t="s">
        <v>35</v>
      </c>
      <c r="D2097" s="30" t="s">
        <v>36</v>
      </c>
      <c r="E2097" s="30" t="s">
        <v>14</v>
      </c>
      <c r="F2097" s="30">
        <v>2020</v>
      </c>
      <c r="G2097" s="30">
        <v>3</v>
      </c>
      <c r="H2097" s="30">
        <v>1680</v>
      </c>
      <c r="I2097" s="31">
        <v>14098</v>
      </c>
      <c r="J2097" s="31">
        <f>SUMIFS(H:H, D:D, ExternalData!$D2097, E:E, ExternalData!$E2097, F:F, ExternalData!$F2097, G:G, "&lt;="&amp;ExternalData!$G2097)</f>
        <v>4683</v>
      </c>
      <c r="K2097" s="32">
        <f>SUMIFS(I:I, D:D, ExternalData!$D2097, E:E, ExternalData!$E2097, F:F, ExternalData!$F2097, G:G, "&lt;="&amp;ExternalData!$G2097)</f>
        <v>39214</v>
      </c>
      <c r="L2097" s="31">
        <f>ExternalData!$J2097 + SUMIFS(H:H, D:D, ExternalData!$D2097, E:E, ExternalData!$E2097, F:F, ExternalData!$F2097-1, G:G, "&gt;"&amp;ExternalData!$G2097)</f>
        <v>15575</v>
      </c>
      <c r="M2097" s="33">
        <f>ExternalData!$K2097 + SUMIFS(I:I, D:D, ExternalData!$D2097, E:E, ExternalData!$E2097, F:F, ExternalData!$F2097-1, G:G, "&gt;"&amp;ExternalData!$G2097)</f>
        <v>130382</v>
      </c>
    </row>
    <row r="2098" spans="1:13" x14ac:dyDescent="0.25">
      <c r="A2098" s="24" t="s">
        <v>9</v>
      </c>
      <c r="B2098" s="25" t="s">
        <v>24</v>
      </c>
      <c r="C2098" s="25" t="s">
        <v>35</v>
      </c>
      <c r="D2098" s="25" t="s">
        <v>36</v>
      </c>
      <c r="E2098" s="25" t="s">
        <v>14</v>
      </c>
      <c r="F2098" s="25">
        <v>2020</v>
      </c>
      <c r="G2098" s="25">
        <v>4</v>
      </c>
      <c r="H2098" s="25">
        <v>1456</v>
      </c>
      <c r="I2098" s="26">
        <v>12215</v>
      </c>
      <c r="J2098" s="26">
        <f>SUMIFS(H:H, D:D, ExternalData!$D2098, E:E, ExternalData!$E2098, F:F, ExternalData!$F2098, G:G, "&lt;="&amp;ExternalData!$G2098)</f>
        <v>6139</v>
      </c>
      <c r="K2098" s="27">
        <f>SUMIFS(I:I, D:D, ExternalData!$D2098, E:E, ExternalData!$E2098, F:F, ExternalData!$F2098, G:G, "&lt;="&amp;ExternalData!$G2098)</f>
        <v>51429</v>
      </c>
      <c r="L2098" s="26">
        <f>ExternalData!$J2098 + SUMIFS(H:H, D:D, ExternalData!$D2098, E:E, ExternalData!$E2098, F:F, ExternalData!$F2098-1, G:G, "&gt;"&amp;ExternalData!$G2098)</f>
        <v>16569</v>
      </c>
      <c r="M2098" s="28">
        <f>ExternalData!$K2098 + SUMIFS(I:I, D:D, ExternalData!$D2098, E:E, ExternalData!$E2098, F:F, ExternalData!$F2098-1, G:G, "&gt;"&amp;ExternalData!$G2098)</f>
        <v>138775</v>
      </c>
    </row>
    <row r="2099" spans="1:13" x14ac:dyDescent="0.25">
      <c r="A2099" s="29" t="s">
        <v>9</v>
      </c>
      <c r="B2099" s="30" t="s">
        <v>24</v>
      </c>
      <c r="C2099" s="30" t="s">
        <v>35</v>
      </c>
      <c r="D2099" s="30" t="s">
        <v>36</v>
      </c>
      <c r="E2099" s="30" t="s">
        <v>14</v>
      </c>
      <c r="F2099" s="30">
        <v>2020</v>
      </c>
      <c r="G2099" s="30">
        <v>5</v>
      </c>
      <c r="H2099" s="30">
        <v>994</v>
      </c>
      <c r="I2099" s="31">
        <v>8302</v>
      </c>
      <c r="J2099" s="31">
        <f>SUMIFS(H:H, D:D, ExternalData!$D2099, E:E, ExternalData!$E2099, F:F, ExternalData!$F2099, G:G, "&lt;="&amp;ExternalData!$G2099)</f>
        <v>7133</v>
      </c>
      <c r="K2099" s="32">
        <f>SUMIFS(I:I, D:D, ExternalData!$D2099, E:E, ExternalData!$E2099, F:F, ExternalData!$F2099, G:G, "&lt;="&amp;ExternalData!$G2099)</f>
        <v>59731</v>
      </c>
      <c r="L2099" s="31">
        <f>ExternalData!$J2099 + SUMIFS(H:H, D:D, ExternalData!$D2099, E:E, ExternalData!$E2099, F:F, ExternalData!$F2099-1, G:G, "&gt;"&amp;ExternalData!$G2099)</f>
        <v>15904</v>
      </c>
      <c r="M2099" s="33">
        <f>ExternalData!$K2099 + SUMIFS(I:I, D:D, ExternalData!$D2099, E:E, ExternalData!$E2099, F:F, ExternalData!$F2099-1, G:G, "&gt;"&amp;ExternalData!$G2099)</f>
        <v>133217</v>
      </c>
    </row>
    <row r="2100" spans="1:13" x14ac:dyDescent="0.25">
      <c r="A2100" s="24" t="s">
        <v>9</v>
      </c>
      <c r="B2100" s="25" t="s">
        <v>24</v>
      </c>
      <c r="C2100" s="25" t="s">
        <v>35</v>
      </c>
      <c r="D2100" s="25" t="s">
        <v>36</v>
      </c>
      <c r="E2100" s="25" t="s">
        <v>14</v>
      </c>
      <c r="F2100" s="25">
        <v>2020</v>
      </c>
      <c r="G2100" s="25">
        <v>6</v>
      </c>
      <c r="H2100" s="25">
        <v>1470</v>
      </c>
      <c r="I2100" s="26">
        <v>12313</v>
      </c>
      <c r="J2100" s="26">
        <f>SUMIFS(H:H, D:D, ExternalData!$D2100, E:E, ExternalData!$E2100, F:F, ExternalData!$F2100, G:G, "&lt;="&amp;ExternalData!$G2100)</f>
        <v>8603</v>
      </c>
      <c r="K2100" s="27">
        <f>SUMIFS(I:I, D:D, ExternalData!$D2100, E:E, ExternalData!$E2100, F:F, ExternalData!$F2100, G:G, "&lt;="&amp;ExternalData!$G2100)</f>
        <v>72044</v>
      </c>
      <c r="L2100" s="26">
        <f>ExternalData!$J2100 + SUMIFS(H:H, D:D, ExternalData!$D2100, E:E, ExternalData!$E2100, F:F, ExternalData!$F2100-1, G:G, "&gt;"&amp;ExternalData!$G2100)</f>
        <v>16394</v>
      </c>
      <c r="M2100" s="28">
        <f>ExternalData!$K2100 + SUMIFS(I:I, D:D, ExternalData!$D2100, E:E, ExternalData!$E2100, F:F, ExternalData!$F2100-1, G:G, "&gt;"&amp;ExternalData!$G2100)</f>
        <v>137270</v>
      </c>
    </row>
    <row r="2101" spans="1:13" x14ac:dyDescent="0.25">
      <c r="A2101" s="29" t="s">
        <v>9</v>
      </c>
      <c r="B2101" s="30" t="s">
        <v>24</v>
      </c>
      <c r="C2101" s="30" t="s">
        <v>35</v>
      </c>
      <c r="D2101" s="30" t="s">
        <v>36</v>
      </c>
      <c r="E2101" s="30" t="s">
        <v>14</v>
      </c>
      <c r="F2101" s="30">
        <v>2020</v>
      </c>
      <c r="G2101" s="30">
        <v>7</v>
      </c>
      <c r="H2101" s="30">
        <v>1358</v>
      </c>
      <c r="I2101" s="31">
        <v>11368</v>
      </c>
      <c r="J2101" s="31">
        <f>SUMIFS(H:H, D:D, ExternalData!$D2101, E:E, ExternalData!$E2101, F:F, ExternalData!$F2101, G:G, "&lt;="&amp;ExternalData!$G2101)</f>
        <v>9961</v>
      </c>
      <c r="K2101" s="32">
        <f>SUMIFS(I:I, D:D, ExternalData!$D2101, E:E, ExternalData!$E2101, F:F, ExternalData!$F2101, G:G, "&lt;="&amp;ExternalData!$G2101)</f>
        <v>83412</v>
      </c>
      <c r="L2101" s="31">
        <f>ExternalData!$J2101 + SUMIFS(H:H, D:D, ExternalData!$D2101, E:E, ExternalData!$E2101, F:F, ExternalData!$F2101-1, G:G, "&gt;"&amp;ExternalData!$G2101)</f>
        <v>16695</v>
      </c>
      <c r="M2101" s="33">
        <f>ExternalData!$K2101 + SUMIFS(I:I, D:D, ExternalData!$D2101, E:E, ExternalData!$E2101, F:F, ExternalData!$F2101-1, G:G, "&gt;"&amp;ExternalData!$G2101)</f>
        <v>139783</v>
      </c>
    </row>
    <row r="2102" spans="1:13" x14ac:dyDescent="0.25">
      <c r="A2102" s="24" t="s">
        <v>9</v>
      </c>
      <c r="B2102" s="25" t="s">
        <v>24</v>
      </c>
      <c r="C2102" s="25" t="s">
        <v>35</v>
      </c>
      <c r="D2102" s="25" t="s">
        <v>36</v>
      </c>
      <c r="E2102" s="25" t="s">
        <v>14</v>
      </c>
      <c r="F2102" s="25">
        <v>2020</v>
      </c>
      <c r="G2102" s="25">
        <v>8</v>
      </c>
      <c r="H2102" s="25">
        <v>1197</v>
      </c>
      <c r="I2102" s="26">
        <v>10024</v>
      </c>
      <c r="J2102" s="26">
        <f>SUMIFS(H:H, D:D, ExternalData!$D2102, E:E, ExternalData!$E2102, F:F, ExternalData!$F2102, G:G, "&lt;="&amp;ExternalData!$G2102)</f>
        <v>11158</v>
      </c>
      <c r="K2102" s="27">
        <f>SUMIFS(I:I, D:D, ExternalData!$D2102, E:E, ExternalData!$E2102, F:F, ExternalData!$F2102, G:G, "&lt;="&amp;ExternalData!$G2102)</f>
        <v>93436</v>
      </c>
      <c r="L2102" s="26">
        <f>ExternalData!$J2102 + SUMIFS(H:H, D:D, ExternalData!$D2102, E:E, ExternalData!$E2102, F:F, ExternalData!$F2102-1, G:G, "&gt;"&amp;ExternalData!$G2102)</f>
        <v>16709</v>
      </c>
      <c r="M2102" s="28">
        <f>ExternalData!$K2102 + SUMIFS(I:I, D:D, ExternalData!$D2102, E:E, ExternalData!$E2102, F:F, ExternalData!$F2102-1, G:G, "&gt;"&amp;ExternalData!$G2102)</f>
        <v>139853</v>
      </c>
    </row>
    <row r="2103" spans="1:13" x14ac:dyDescent="0.25">
      <c r="A2103" s="29" t="s">
        <v>9</v>
      </c>
      <c r="B2103" s="30" t="s">
        <v>24</v>
      </c>
      <c r="C2103" s="30" t="s">
        <v>35</v>
      </c>
      <c r="D2103" s="30" t="s">
        <v>36</v>
      </c>
      <c r="E2103" s="30" t="s">
        <v>14</v>
      </c>
      <c r="F2103" s="30">
        <v>2020</v>
      </c>
      <c r="G2103" s="30">
        <v>9</v>
      </c>
      <c r="H2103" s="30">
        <v>1043</v>
      </c>
      <c r="I2103" s="31">
        <v>8750</v>
      </c>
      <c r="J2103" s="31">
        <f>SUMIFS(H:H, D:D, ExternalData!$D2103, E:E, ExternalData!$E2103, F:F, ExternalData!$F2103, G:G, "&lt;="&amp;ExternalData!$G2103)</f>
        <v>12201</v>
      </c>
      <c r="K2103" s="32">
        <f>SUMIFS(I:I, D:D, ExternalData!$D2103, E:E, ExternalData!$E2103, F:F, ExternalData!$F2103, G:G, "&lt;="&amp;ExternalData!$G2103)</f>
        <v>102186</v>
      </c>
      <c r="L2103" s="31">
        <f>ExternalData!$J2103 + SUMIFS(H:H, D:D, ExternalData!$D2103, E:E, ExternalData!$E2103, F:F, ExternalData!$F2103-1, G:G, "&gt;"&amp;ExternalData!$G2103)</f>
        <v>16583</v>
      </c>
      <c r="M2103" s="33">
        <f>ExternalData!$K2103 + SUMIFS(I:I, D:D, ExternalData!$D2103, E:E, ExternalData!$E2103, F:F, ExternalData!$F2103-1, G:G, "&gt;"&amp;ExternalData!$G2103)</f>
        <v>138824</v>
      </c>
    </row>
    <row r="2104" spans="1:13" x14ac:dyDescent="0.25">
      <c r="A2104" s="24" t="s">
        <v>9</v>
      </c>
      <c r="B2104" s="25" t="s">
        <v>24</v>
      </c>
      <c r="C2104" s="25" t="s">
        <v>35</v>
      </c>
      <c r="D2104" s="25" t="s">
        <v>36</v>
      </c>
      <c r="E2104" s="25" t="s">
        <v>14</v>
      </c>
      <c r="F2104" s="25">
        <v>2020</v>
      </c>
      <c r="G2104" s="25">
        <v>10</v>
      </c>
      <c r="H2104" s="25">
        <v>1610</v>
      </c>
      <c r="I2104" s="26">
        <v>13517</v>
      </c>
      <c r="J2104" s="26">
        <f>SUMIFS(H:H, D:D, ExternalData!$D2104, E:E, ExternalData!$E2104, F:F, ExternalData!$F2104, G:G, "&lt;="&amp;ExternalData!$G2104)</f>
        <v>13811</v>
      </c>
      <c r="K2104" s="27">
        <f>SUMIFS(I:I, D:D, ExternalData!$D2104, E:E, ExternalData!$E2104, F:F, ExternalData!$F2104, G:G, "&lt;="&amp;ExternalData!$G2104)</f>
        <v>115703</v>
      </c>
      <c r="L2104" s="26">
        <f>ExternalData!$J2104 + SUMIFS(H:H, D:D, ExternalData!$D2104, E:E, ExternalData!$E2104, F:F, ExternalData!$F2104-1, G:G, "&gt;"&amp;ExternalData!$G2104)</f>
        <v>16737</v>
      </c>
      <c r="M2104" s="28">
        <f>ExternalData!$K2104 + SUMIFS(I:I, D:D, ExternalData!$D2104, E:E, ExternalData!$E2104, F:F, ExternalData!$F2104-1, G:G, "&gt;"&amp;ExternalData!$G2104)</f>
        <v>140112</v>
      </c>
    </row>
    <row r="2105" spans="1:13" x14ac:dyDescent="0.25">
      <c r="A2105" s="29" t="s">
        <v>9</v>
      </c>
      <c r="B2105" s="30" t="s">
        <v>24</v>
      </c>
      <c r="C2105" s="30" t="s">
        <v>35</v>
      </c>
      <c r="D2105" s="30" t="s">
        <v>36</v>
      </c>
      <c r="E2105" s="30" t="s">
        <v>14</v>
      </c>
      <c r="F2105" s="30">
        <v>2020</v>
      </c>
      <c r="G2105" s="30">
        <v>11</v>
      </c>
      <c r="H2105" s="30">
        <v>1057</v>
      </c>
      <c r="I2105" s="31">
        <v>8771</v>
      </c>
      <c r="J2105" s="31">
        <f>SUMIFS(H:H, D:D, ExternalData!$D2105, E:E, ExternalData!$E2105, F:F, ExternalData!$F2105, G:G, "&lt;="&amp;ExternalData!$G2105)</f>
        <v>14868</v>
      </c>
      <c r="K2105" s="32">
        <f>SUMIFS(I:I, D:D, ExternalData!$D2105, E:E, ExternalData!$E2105, F:F, ExternalData!$F2105, G:G, "&lt;="&amp;ExternalData!$G2105)</f>
        <v>124474</v>
      </c>
      <c r="L2105" s="31">
        <f>ExternalData!$J2105 + SUMIFS(H:H, D:D, ExternalData!$D2105, E:E, ExternalData!$E2105, F:F, ExternalData!$F2105-1, G:G, "&gt;"&amp;ExternalData!$G2105)</f>
        <v>16443</v>
      </c>
      <c r="M2105" s="33">
        <f>ExternalData!$K2105 + SUMIFS(I:I, D:D, ExternalData!$D2105, E:E, ExternalData!$E2105, F:F, ExternalData!$F2105-1, G:G, "&gt;"&amp;ExternalData!$G2105)</f>
        <v>137613</v>
      </c>
    </row>
    <row r="2106" spans="1:13" x14ac:dyDescent="0.25">
      <c r="A2106" s="24" t="s">
        <v>9</v>
      </c>
      <c r="B2106" s="25" t="s">
        <v>24</v>
      </c>
      <c r="C2106" s="25" t="s">
        <v>35</v>
      </c>
      <c r="D2106" s="25" t="s">
        <v>36</v>
      </c>
      <c r="E2106" s="25" t="s">
        <v>14</v>
      </c>
      <c r="F2106" s="25">
        <v>2020</v>
      </c>
      <c r="G2106" s="25">
        <v>12</v>
      </c>
      <c r="H2106" s="25">
        <v>1589</v>
      </c>
      <c r="I2106" s="26">
        <v>13258</v>
      </c>
      <c r="J2106" s="26">
        <f>SUMIFS(H:H, D:D, ExternalData!$D2106, E:E, ExternalData!$E2106, F:F, ExternalData!$F2106, G:G, "&lt;="&amp;ExternalData!$G2106)</f>
        <v>16457</v>
      </c>
      <c r="K2106" s="27">
        <f>SUMIFS(I:I, D:D, ExternalData!$D2106, E:E, ExternalData!$E2106, F:F, ExternalData!$F2106, G:G, "&lt;="&amp;ExternalData!$G2106)</f>
        <v>137732</v>
      </c>
      <c r="L2106" s="26">
        <f>ExternalData!$J2106 + SUMIFS(H:H, D:D, ExternalData!$D2106, E:E, ExternalData!$E2106, F:F, ExternalData!$F2106-1, G:G, "&gt;"&amp;ExternalData!$G2106)</f>
        <v>16457</v>
      </c>
      <c r="M2106" s="28">
        <f>ExternalData!$K2106 + SUMIFS(I:I, D:D, ExternalData!$D2106, E:E, ExternalData!$E2106, F:F, ExternalData!$F2106-1, G:G, "&gt;"&amp;ExternalData!$G2106)</f>
        <v>137732</v>
      </c>
    </row>
    <row r="2107" spans="1:13" x14ac:dyDescent="0.25">
      <c r="A2107" s="29" t="s">
        <v>9</v>
      </c>
      <c r="B2107" s="30" t="s">
        <v>24</v>
      </c>
      <c r="C2107" s="30" t="s">
        <v>35</v>
      </c>
      <c r="D2107" s="30" t="s">
        <v>36</v>
      </c>
      <c r="E2107" s="30" t="s">
        <v>14</v>
      </c>
      <c r="F2107" s="30">
        <v>2021</v>
      </c>
      <c r="G2107" s="30">
        <v>1</v>
      </c>
      <c r="H2107" s="30">
        <v>1526</v>
      </c>
      <c r="I2107" s="31">
        <v>12810</v>
      </c>
      <c r="J2107" s="31">
        <f>SUMIFS(H:H, D:D, ExternalData!$D2107, E:E, ExternalData!$E2107, F:F, ExternalData!$F2107, G:G, "&lt;="&amp;ExternalData!$G2107)</f>
        <v>1526</v>
      </c>
      <c r="K2107" s="32">
        <f>SUMIFS(I:I, D:D, ExternalData!$D2107, E:E, ExternalData!$E2107, F:F, ExternalData!$F2107, G:G, "&lt;="&amp;ExternalData!$G2107)</f>
        <v>12810</v>
      </c>
      <c r="L2107" s="31">
        <f>ExternalData!$J2107 + SUMIFS(H:H, D:D, ExternalData!$D2107, E:E, ExternalData!$E2107, F:F, ExternalData!$F2107-1, G:G, "&gt;"&amp;ExternalData!$G2107)</f>
        <v>16338</v>
      </c>
      <c r="M2107" s="33">
        <f>ExternalData!$K2107 + SUMIFS(I:I, D:D, ExternalData!$D2107, E:E, ExternalData!$E2107, F:F, ExternalData!$F2107-1, G:G, "&gt;"&amp;ExternalData!$G2107)</f>
        <v>136801</v>
      </c>
    </row>
    <row r="2108" spans="1:13" x14ac:dyDescent="0.25">
      <c r="A2108" s="24" t="s">
        <v>9</v>
      </c>
      <c r="B2108" s="25" t="s">
        <v>24</v>
      </c>
      <c r="C2108" s="25" t="s">
        <v>35</v>
      </c>
      <c r="D2108" s="25" t="s">
        <v>36</v>
      </c>
      <c r="E2108" s="25" t="s">
        <v>14</v>
      </c>
      <c r="F2108" s="25">
        <v>2021</v>
      </c>
      <c r="G2108" s="25">
        <v>2</v>
      </c>
      <c r="H2108" s="25">
        <v>1589</v>
      </c>
      <c r="I2108" s="26">
        <v>13258</v>
      </c>
      <c r="J2108" s="26">
        <f>SUMIFS(H:H, D:D, ExternalData!$D2108, E:E, ExternalData!$E2108, F:F, ExternalData!$F2108, G:G, "&lt;="&amp;ExternalData!$G2108)</f>
        <v>3115</v>
      </c>
      <c r="K2108" s="27">
        <f>SUMIFS(I:I, D:D, ExternalData!$D2108, E:E, ExternalData!$E2108, F:F, ExternalData!$F2108, G:G, "&lt;="&amp;ExternalData!$G2108)</f>
        <v>26068</v>
      </c>
      <c r="L2108" s="26">
        <f>ExternalData!$J2108 + SUMIFS(H:H, D:D, ExternalData!$D2108, E:E, ExternalData!$E2108, F:F, ExternalData!$F2108-1, G:G, "&gt;"&amp;ExternalData!$G2108)</f>
        <v>16569</v>
      </c>
      <c r="M2108" s="28">
        <f>ExternalData!$K2108 + SUMIFS(I:I, D:D, ExternalData!$D2108, E:E, ExternalData!$E2108, F:F, ExternalData!$F2108-1, G:G, "&gt;"&amp;ExternalData!$G2108)</f>
        <v>138684</v>
      </c>
    </row>
    <row r="2109" spans="1:13" x14ac:dyDescent="0.25">
      <c r="A2109" s="29" t="s">
        <v>9</v>
      </c>
      <c r="B2109" s="30" t="s">
        <v>24</v>
      </c>
      <c r="C2109" s="30" t="s">
        <v>35</v>
      </c>
      <c r="D2109" s="30" t="s">
        <v>36</v>
      </c>
      <c r="E2109" s="30" t="s">
        <v>14</v>
      </c>
      <c r="F2109" s="30">
        <v>2021</v>
      </c>
      <c r="G2109" s="30">
        <v>3</v>
      </c>
      <c r="H2109" s="30">
        <v>1169</v>
      </c>
      <c r="I2109" s="31">
        <v>9793</v>
      </c>
      <c r="J2109" s="31">
        <f>SUMIFS(H:H, D:D, ExternalData!$D2109, E:E, ExternalData!$E2109, F:F, ExternalData!$F2109, G:G, "&lt;="&amp;ExternalData!$G2109)</f>
        <v>4284</v>
      </c>
      <c r="K2109" s="32">
        <f>SUMIFS(I:I, D:D, ExternalData!$D2109, E:E, ExternalData!$E2109, F:F, ExternalData!$F2109, G:G, "&lt;="&amp;ExternalData!$G2109)</f>
        <v>35861</v>
      </c>
      <c r="L2109" s="31">
        <f>ExternalData!$J2109 + SUMIFS(H:H, D:D, ExternalData!$D2109, E:E, ExternalData!$E2109, F:F, ExternalData!$F2109-1, G:G, "&gt;"&amp;ExternalData!$G2109)</f>
        <v>16058</v>
      </c>
      <c r="M2109" s="33">
        <f>ExternalData!$K2109 + SUMIFS(I:I, D:D, ExternalData!$D2109, E:E, ExternalData!$E2109, F:F, ExternalData!$F2109-1, G:G, "&gt;"&amp;ExternalData!$G2109)</f>
        <v>134379</v>
      </c>
    </row>
    <row r="2110" spans="1:13" x14ac:dyDescent="0.25">
      <c r="A2110" s="24" t="s">
        <v>9</v>
      </c>
      <c r="B2110" s="25" t="s">
        <v>24</v>
      </c>
      <c r="C2110" s="25" t="s">
        <v>35</v>
      </c>
      <c r="D2110" s="25" t="s">
        <v>36</v>
      </c>
      <c r="E2110" s="25" t="s">
        <v>14</v>
      </c>
      <c r="F2110" s="25">
        <v>2021</v>
      </c>
      <c r="G2110" s="25">
        <v>4</v>
      </c>
      <c r="H2110" s="25">
        <v>1540</v>
      </c>
      <c r="I2110" s="26">
        <v>12901</v>
      </c>
      <c r="J2110" s="26">
        <f>SUMIFS(H:H, D:D, ExternalData!$D2110, E:E, ExternalData!$E2110, F:F, ExternalData!$F2110, G:G, "&lt;="&amp;ExternalData!$G2110)</f>
        <v>5824</v>
      </c>
      <c r="K2110" s="27">
        <f>SUMIFS(I:I, D:D, ExternalData!$D2110, E:E, ExternalData!$E2110, F:F, ExternalData!$F2110, G:G, "&lt;="&amp;ExternalData!$G2110)</f>
        <v>48762</v>
      </c>
      <c r="L2110" s="26">
        <f>ExternalData!$J2110 + SUMIFS(H:H, D:D, ExternalData!$D2110, E:E, ExternalData!$E2110, F:F, ExternalData!$F2110-1, G:G, "&gt;"&amp;ExternalData!$G2110)</f>
        <v>16142</v>
      </c>
      <c r="M2110" s="28">
        <f>ExternalData!$K2110 + SUMIFS(I:I, D:D, ExternalData!$D2110, E:E, ExternalData!$E2110, F:F, ExternalData!$F2110-1, G:G, "&gt;"&amp;ExternalData!$G2110)</f>
        <v>135065</v>
      </c>
    </row>
    <row r="2111" spans="1:13" x14ac:dyDescent="0.25">
      <c r="A2111" s="29" t="s">
        <v>9</v>
      </c>
      <c r="B2111" s="30" t="s">
        <v>24</v>
      </c>
      <c r="C2111" s="30" t="s">
        <v>35</v>
      </c>
      <c r="D2111" s="30" t="s">
        <v>36</v>
      </c>
      <c r="E2111" s="30" t="s">
        <v>14</v>
      </c>
      <c r="F2111" s="30">
        <v>2021</v>
      </c>
      <c r="G2111" s="30">
        <v>5</v>
      </c>
      <c r="H2111" s="30">
        <v>1407</v>
      </c>
      <c r="I2111" s="31">
        <v>11767</v>
      </c>
      <c r="J2111" s="31">
        <f>SUMIFS(H:H, D:D, ExternalData!$D2111, E:E, ExternalData!$E2111, F:F, ExternalData!$F2111, G:G, "&lt;="&amp;ExternalData!$G2111)</f>
        <v>7231</v>
      </c>
      <c r="K2111" s="32">
        <f>SUMIFS(I:I, D:D, ExternalData!$D2111, E:E, ExternalData!$E2111, F:F, ExternalData!$F2111, G:G, "&lt;="&amp;ExternalData!$G2111)</f>
        <v>60529</v>
      </c>
      <c r="L2111" s="31">
        <f>ExternalData!$J2111 + SUMIFS(H:H, D:D, ExternalData!$D2111, E:E, ExternalData!$E2111, F:F, ExternalData!$F2111-1, G:G, "&gt;"&amp;ExternalData!$G2111)</f>
        <v>16555</v>
      </c>
      <c r="M2111" s="33">
        <f>ExternalData!$K2111 + SUMIFS(I:I, D:D, ExternalData!$D2111, E:E, ExternalData!$E2111, F:F, ExternalData!$F2111-1, G:G, "&gt;"&amp;ExternalData!$G2111)</f>
        <v>138530</v>
      </c>
    </row>
    <row r="2112" spans="1:13" x14ac:dyDescent="0.25">
      <c r="A2112" s="24" t="s">
        <v>9</v>
      </c>
      <c r="B2112" s="25" t="s">
        <v>24</v>
      </c>
      <c r="C2112" s="25" t="s">
        <v>35</v>
      </c>
      <c r="D2112" s="25" t="s">
        <v>36</v>
      </c>
      <c r="E2112" s="25" t="s">
        <v>14</v>
      </c>
      <c r="F2112" s="25">
        <v>2021</v>
      </c>
      <c r="G2112" s="25">
        <v>6</v>
      </c>
      <c r="H2112" s="25">
        <v>1715</v>
      </c>
      <c r="I2112" s="26">
        <v>14336</v>
      </c>
      <c r="J2112" s="26">
        <f>SUMIFS(H:H, D:D, ExternalData!$D2112, E:E, ExternalData!$E2112, F:F, ExternalData!$F2112, G:G, "&lt;="&amp;ExternalData!$G2112)</f>
        <v>8946</v>
      </c>
      <c r="K2112" s="27">
        <f>SUMIFS(I:I, D:D, ExternalData!$D2112, E:E, ExternalData!$E2112, F:F, ExternalData!$F2112, G:G, "&lt;="&amp;ExternalData!$G2112)</f>
        <v>74865</v>
      </c>
      <c r="L2112" s="26">
        <f>ExternalData!$J2112 + SUMIFS(H:H, D:D, ExternalData!$D2112, E:E, ExternalData!$E2112, F:F, ExternalData!$F2112-1, G:G, "&gt;"&amp;ExternalData!$G2112)</f>
        <v>16800</v>
      </c>
      <c r="M2112" s="28">
        <f>ExternalData!$K2112 + SUMIFS(I:I, D:D, ExternalData!$D2112, E:E, ExternalData!$E2112, F:F, ExternalData!$F2112-1, G:G, "&gt;"&amp;ExternalData!$G2112)</f>
        <v>140553</v>
      </c>
    </row>
    <row r="2113" spans="1:13" x14ac:dyDescent="0.25">
      <c r="A2113" s="29" t="s">
        <v>9</v>
      </c>
      <c r="B2113" s="30" t="s">
        <v>24</v>
      </c>
      <c r="C2113" s="30" t="s">
        <v>35</v>
      </c>
      <c r="D2113" s="30" t="s">
        <v>36</v>
      </c>
      <c r="E2113" s="30" t="s">
        <v>14</v>
      </c>
      <c r="F2113" s="30">
        <v>2021</v>
      </c>
      <c r="G2113" s="30">
        <v>7</v>
      </c>
      <c r="H2113" s="30">
        <v>1778</v>
      </c>
      <c r="I2113" s="31">
        <v>14833</v>
      </c>
      <c r="J2113" s="31">
        <f>SUMIFS(H:H, D:D, ExternalData!$D2113, E:E, ExternalData!$E2113, F:F, ExternalData!$F2113, G:G, "&lt;="&amp;ExternalData!$G2113)</f>
        <v>10724</v>
      </c>
      <c r="K2113" s="32">
        <f>SUMIFS(I:I, D:D, ExternalData!$D2113, E:E, ExternalData!$E2113, F:F, ExternalData!$F2113, G:G, "&lt;="&amp;ExternalData!$G2113)</f>
        <v>89698</v>
      </c>
      <c r="L2113" s="31">
        <f>ExternalData!$J2113 + SUMIFS(H:H, D:D, ExternalData!$D2113, E:E, ExternalData!$E2113, F:F, ExternalData!$F2113-1, G:G, "&gt;"&amp;ExternalData!$G2113)</f>
        <v>17220</v>
      </c>
      <c r="M2113" s="33">
        <f>ExternalData!$K2113 + SUMIFS(I:I, D:D, ExternalData!$D2113, E:E, ExternalData!$E2113, F:F, ExternalData!$F2113-1, G:G, "&gt;"&amp;ExternalData!$G2113)</f>
        <v>144018</v>
      </c>
    </row>
    <row r="2114" spans="1:13" x14ac:dyDescent="0.25">
      <c r="A2114" s="24" t="s">
        <v>9</v>
      </c>
      <c r="B2114" s="25" t="s">
        <v>24</v>
      </c>
      <c r="C2114" s="25" t="s">
        <v>35</v>
      </c>
      <c r="D2114" s="25" t="s">
        <v>36</v>
      </c>
      <c r="E2114" s="25" t="s">
        <v>14</v>
      </c>
      <c r="F2114" s="25">
        <v>2021</v>
      </c>
      <c r="G2114" s="25">
        <v>8</v>
      </c>
      <c r="H2114" s="25">
        <v>1358</v>
      </c>
      <c r="I2114" s="26">
        <v>11375</v>
      </c>
      <c r="J2114" s="26">
        <f>SUMIFS(H:H, D:D, ExternalData!$D2114, E:E, ExternalData!$E2114, F:F, ExternalData!$F2114, G:G, "&lt;="&amp;ExternalData!$G2114)</f>
        <v>12082</v>
      </c>
      <c r="K2114" s="27">
        <f>SUMIFS(I:I, D:D, ExternalData!$D2114, E:E, ExternalData!$E2114, F:F, ExternalData!$F2114, G:G, "&lt;="&amp;ExternalData!$G2114)</f>
        <v>101073</v>
      </c>
      <c r="L2114" s="26">
        <f>ExternalData!$J2114 + SUMIFS(H:H, D:D, ExternalData!$D2114, E:E, ExternalData!$E2114, F:F, ExternalData!$F2114-1, G:G, "&gt;"&amp;ExternalData!$G2114)</f>
        <v>17381</v>
      </c>
      <c r="M2114" s="28">
        <f>ExternalData!$K2114 + SUMIFS(I:I, D:D, ExternalData!$D2114, E:E, ExternalData!$E2114, F:F, ExternalData!$F2114-1, G:G, "&gt;"&amp;ExternalData!$G2114)</f>
        <v>145369</v>
      </c>
    </row>
    <row r="2115" spans="1:13" x14ac:dyDescent="0.25">
      <c r="A2115" s="29" t="s">
        <v>9</v>
      </c>
      <c r="B2115" s="30" t="s">
        <v>24</v>
      </c>
      <c r="C2115" s="30" t="s">
        <v>35</v>
      </c>
      <c r="D2115" s="30" t="s">
        <v>36</v>
      </c>
      <c r="E2115" s="30" t="s">
        <v>14</v>
      </c>
      <c r="F2115" s="30">
        <v>2021</v>
      </c>
      <c r="G2115" s="30">
        <v>9</v>
      </c>
      <c r="H2115" s="30">
        <v>1477</v>
      </c>
      <c r="I2115" s="31">
        <v>12397</v>
      </c>
      <c r="J2115" s="31">
        <f>SUMIFS(H:H, D:D, ExternalData!$D2115, E:E, ExternalData!$E2115, F:F, ExternalData!$F2115, G:G, "&lt;="&amp;ExternalData!$G2115)</f>
        <v>13559</v>
      </c>
      <c r="K2115" s="32">
        <f>SUMIFS(I:I, D:D, ExternalData!$D2115, E:E, ExternalData!$E2115, F:F, ExternalData!$F2115, G:G, "&lt;="&amp;ExternalData!$G2115)</f>
        <v>113470</v>
      </c>
      <c r="L2115" s="31">
        <f>ExternalData!$J2115 + SUMIFS(H:H, D:D, ExternalData!$D2115, E:E, ExternalData!$E2115, F:F, ExternalData!$F2115-1, G:G, "&gt;"&amp;ExternalData!$G2115)</f>
        <v>17815</v>
      </c>
      <c r="M2115" s="33">
        <f>ExternalData!$K2115 + SUMIFS(I:I, D:D, ExternalData!$D2115, E:E, ExternalData!$E2115, F:F, ExternalData!$F2115-1, G:G, "&gt;"&amp;ExternalData!$G2115)</f>
        <v>149016</v>
      </c>
    </row>
    <row r="2116" spans="1:13" x14ac:dyDescent="0.25">
      <c r="A2116" s="24" t="s">
        <v>9</v>
      </c>
      <c r="B2116" s="25" t="s">
        <v>24</v>
      </c>
      <c r="C2116" s="25" t="s">
        <v>35</v>
      </c>
      <c r="D2116" s="25" t="s">
        <v>36</v>
      </c>
      <c r="E2116" s="25" t="s">
        <v>14</v>
      </c>
      <c r="F2116" s="25">
        <v>2021</v>
      </c>
      <c r="G2116" s="25">
        <v>10</v>
      </c>
      <c r="H2116" s="25">
        <v>2226</v>
      </c>
      <c r="I2116" s="26">
        <v>18655</v>
      </c>
      <c r="J2116" s="26">
        <f>SUMIFS(H:H, D:D, ExternalData!$D2116, E:E, ExternalData!$E2116, F:F, ExternalData!$F2116, G:G, "&lt;="&amp;ExternalData!$G2116)</f>
        <v>15785</v>
      </c>
      <c r="K2116" s="27">
        <f>SUMIFS(I:I, D:D, ExternalData!$D2116, E:E, ExternalData!$E2116, F:F, ExternalData!$F2116, G:G, "&lt;="&amp;ExternalData!$G2116)</f>
        <v>132125</v>
      </c>
      <c r="L2116" s="26">
        <f>ExternalData!$J2116 + SUMIFS(H:H, D:D, ExternalData!$D2116, E:E, ExternalData!$E2116, F:F, ExternalData!$F2116-1, G:G, "&gt;"&amp;ExternalData!$G2116)</f>
        <v>18431</v>
      </c>
      <c r="M2116" s="28">
        <f>ExternalData!$K2116 + SUMIFS(I:I, D:D, ExternalData!$D2116, E:E, ExternalData!$E2116, F:F, ExternalData!$F2116-1, G:G, "&gt;"&amp;ExternalData!$G2116)</f>
        <v>154154</v>
      </c>
    </row>
    <row r="2117" spans="1:13" x14ac:dyDescent="0.25">
      <c r="A2117" s="29" t="s">
        <v>9</v>
      </c>
      <c r="B2117" s="30" t="s">
        <v>24</v>
      </c>
      <c r="C2117" s="30" t="s">
        <v>35</v>
      </c>
      <c r="D2117" s="30" t="s">
        <v>36</v>
      </c>
      <c r="E2117" s="30" t="s">
        <v>14</v>
      </c>
      <c r="F2117" s="30">
        <v>2021</v>
      </c>
      <c r="G2117" s="30">
        <v>11</v>
      </c>
      <c r="H2117" s="30">
        <v>1407</v>
      </c>
      <c r="I2117" s="31">
        <v>11837</v>
      </c>
      <c r="J2117" s="31">
        <f>SUMIFS(H:H, D:D, ExternalData!$D2117, E:E, ExternalData!$E2117, F:F, ExternalData!$F2117, G:G, "&lt;="&amp;ExternalData!$G2117)</f>
        <v>17192</v>
      </c>
      <c r="K2117" s="32">
        <f>SUMIFS(I:I, D:D, ExternalData!$D2117, E:E, ExternalData!$E2117, F:F, ExternalData!$F2117, G:G, "&lt;="&amp;ExternalData!$G2117)</f>
        <v>143962</v>
      </c>
      <c r="L2117" s="31">
        <f>ExternalData!$J2117 + SUMIFS(H:H, D:D, ExternalData!$D2117, E:E, ExternalData!$E2117, F:F, ExternalData!$F2117-1, G:G, "&gt;"&amp;ExternalData!$G2117)</f>
        <v>18781</v>
      </c>
      <c r="M2117" s="33">
        <f>ExternalData!$K2117 + SUMIFS(I:I, D:D, ExternalData!$D2117, E:E, ExternalData!$E2117, F:F, ExternalData!$F2117-1, G:G, "&gt;"&amp;ExternalData!$G2117)</f>
        <v>157220</v>
      </c>
    </row>
    <row r="2118" spans="1:13" x14ac:dyDescent="0.25">
      <c r="A2118" s="24" t="s">
        <v>9</v>
      </c>
      <c r="B2118" s="25" t="s">
        <v>24</v>
      </c>
      <c r="C2118" s="25" t="s">
        <v>35</v>
      </c>
      <c r="D2118" s="25" t="s">
        <v>36</v>
      </c>
      <c r="E2118" s="25" t="s">
        <v>14</v>
      </c>
      <c r="F2118" s="25">
        <v>2021</v>
      </c>
      <c r="G2118" s="25">
        <v>12</v>
      </c>
      <c r="H2118" s="25">
        <v>2107</v>
      </c>
      <c r="I2118" s="26">
        <v>17661</v>
      </c>
      <c r="J2118" s="26">
        <f>SUMIFS(H:H, D:D, ExternalData!$D2118, E:E, ExternalData!$E2118, F:F, ExternalData!$F2118, G:G, "&lt;="&amp;ExternalData!$G2118)</f>
        <v>19299</v>
      </c>
      <c r="K2118" s="27">
        <f>SUMIFS(I:I, D:D, ExternalData!$D2118, E:E, ExternalData!$E2118, F:F, ExternalData!$F2118, G:G, "&lt;="&amp;ExternalData!$G2118)</f>
        <v>161623</v>
      </c>
      <c r="L2118" s="26">
        <f>ExternalData!$J2118 + SUMIFS(H:H, D:D, ExternalData!$D2118, E:E, ExternalData!$E2118, F:F, ExternalData!$F2118-1, G:G, "&gt;"&amp;ExternalData!$G2118)</f>
        <v>19299</v>
      </c>
      <c r="M2118" s="28">
        <f>ExternalData!$K2118 + SUMIFS(I:I, D:D, ExternalData!$D2118, E:E, ExternalData!$E2118, F:F, ExternalData!$F2118-1, G:G, "&gt;"&amp;ExternalData!$G2118)</f>
        <v>161623</v>
      </c>
    </row>
    <row r="2119" spans="1:13" x14ac:dyDescent="0.25">
      <c r="A2119" s="29" t="s">
        <v>9</v>
      </c>
      <c r="B2119" s="30" t="s">
        <v>24</v>
      </c>
      <c r="C2119" s="30" t="s">
        <v>35</v>
      </c>
      <c r="D2119" s="30" t="s">
        <v>36</v>
      </c>
      <c r="E2119" s="30" t="s">
        <v>14</v>
      </c>
      <c r="F2119" s="30">
        <v>2022</v>
      </c>
      <c r="G2119" s="30">
        <v>1</v>
      </c>
      <c r="H2119" s="30">
        <v>1624</v>
      </c>
      <c r="I2119" s="31">
        <v>13706</v>
      </c>
      <c r="J2119" s="31">
        <f>SUMIFS(H:H, D:D, ExternalData!$D2119, E:E, ExternalData!$E2119, F:F, ExternalData!$F2119, G:G, "&lt;="&amp;ExternalData!$G2119)</f>
        <v>1624</v>
      </c>
      <c r="K2119" s="32">
        <f>SUMIFS(I:I, D:D, ExternalData!$D2119, E:E, ExternalData!$E2119, F:F, ExternalData!$F2119, G:G, "&lt;="&amp;ExternalData!$G2119)</f>
        <v>13706</v>
      </c>
      <c r="L2119" s="31">
        <f>ExternalData!$J2119 + SUMIFS(H:H, D:D, ExternalData!$D2119, E:E, ExternalData!$E2119, F:F, ExternalData!$F2119-1, G:G, "&gt;"&amp;ExternalData!$G2119)</f>
        <v>19397</v>
      </c>
      <c r="M2119" s="33">
        <f>ExternalData!$K2119 + SUMIFS(I:I, D:D, ExternalData!$D2119, E:E, ExternalData!$E2119, F:F, ExternalData!$F2119-1, G:G, "&gt;"&amp;ExternalData!$G2119)</f>
        <v>162519</v>
      </c>
    </row>
    <row r="2120" spans="1:13" x14ac:dyDescent="0.25">
      <c r="A2120" s="24" t="s">
        <v>9</v>
      </c>
      <c r="B2120" s="25" t="s">
        <v>24</v>
      </c>
      <c r="C2120" s="25" t="s">
        <v>35</v>
      </c>
      <c r="D2120" s="25" t="s">
        <v>36</v>
      </c>
      <c r="E2120" s="25" t="s">
        <v>14</v>
      </c>
      <c r="F2120" s="25">
        <v>2022</v>
      </c>
      <c r="G2120" s="25">
        <v>2</v>
      </c>
      <c r="H2120" s="25">
        <v>1246</v>
      </c>
      <c r="I2120" s="26">
        <v>10857</v>
      </c>
      <c r="J2120" s="26">
        <f>SUMIFS(H:H, D:D, ExternalData!$D2120, E:E, ExternalData!$E2120, F:F, ExternalData!$F2120, G:G, "&lt;="&amp;ExternalData!$G2120)</f>
        <v>2870</v>
      </c>
      <c r="K2120" s="27">
        <f>SUMIFS(I:I, D:D, ExternalData!$D2120, E:E, ExternalData!$E2120, F:F, ExternalData!$F2120, G:G, "&lt;="&amp;ExternalData!$G2120)</f>
        <v>24563</v>
      </c>
      <c r="L2120" s="26">
        <f>ExternalData!$J2120 + SUMIFS(H:H, D:D, ExternalData!$D2120, E:E, ExternalData!$E2120, F:F, ExternalData!$F2120-1, G:G, "&gt;"&amp;ExternalData!$G2120)</f>
        <v>19054</v>
      </c>
      <c r="M2120" s="28">
        <f>ExternalData!$K2120 + SUMIFS(I:I, D:D, ExternalData!$D2120, E:E, ExternalData!$E2120, F:F, ExternalData!$F2120-1, G:G, "&gt;"&amp;ExternalData!$G2120)</f>
        <v>160118</v>
      </c>
    </row>
    <row r="2121" spans="1:13" x14ac:dyDescent="0.25">
      <c r="A2121" s="29" t="s">
        <v>9</v>
      </c>
      <c r="B2121" s="30" t="s">
        <v>24</v>
      </c>
      <c r="C2121" s="30" t="s">
        <v>35</v>
      </c>
      <c r="D2121" s="30" t="s">
        <v>36</v>
      </c>
      <c r="E2121" s="30" t="s">
        <v>14</v>
      </c>
      <c r="F2121" s="30">
        <v>2022</v>
      </c>
      <c r="G2121" s="30">
        <v>3</v>
      </c>
      <c r="H2121" s="30">
        <v>1918</v>
      </c>
      <c r="I2121" s="31">
        <v>16751</v>
      </c>
      <c r="J2121" s="31">
        <f>SUMIFS(H:H, D:D, ExternalData!$D2121, E:E, ExternalData!$E2121, F:F, ExternalData!$F2121, G:G, "&lt;="&amp;ExternalData!$G2121)</f>
        <v>4788</v>
      </c>
      <c r="K2121" s="32">
        <f>SUMIFS(I:I, D:D, ExternalData!$D2121, E:E, ExternalData!$E2121, F:F, ExternalData!$F2121, G:G, "&lt;="&amp;ExternalData!$G2121)</f>
        <v>41314</v>
      </c>
      <c r="L2121" s="31">
        <f>ExternalData!$J2121 + SUMIFS(H:H, D:D, ExternalData!$D2121, E:E, ExternalData!$E2121, F:F, ExternalData!$F2121-1, G:G, "&gt;"&amp;ExternalData!$G2121)</f>
        <v>19803</v>
      </c>
      <c r="M2121" s="33">
        <f>ExternalData!$K2121 + SUMIFS(I:I, D:D, ExternalData!$D2121, E:E, ExternalData!$E2121, F:F, ExternalData!$F2121-1, G:G, "&gt;"&amp;ExternalData!$G2121)</f>
        <v>167076</v>
      </c>
    </row>
    <row r="2122" spans="1:13" x14ac:dyDescent="0.25">
      <c r="A2122" s="24" t="s">
        <v>9</v>
      </c>
      <c r="B2122" s="25" t="s">
        <v>24</v>
      </c>
      <c r="C2122" s="25" t="s">
        <v>35</v>
      </c>
      <c r="D2122" s="25" t="s">
        <v>36</v>
      </c>
      <c r="E2122" s="25" t="s">
        <v>14</v>
      </c>
      <c r="F2122" s="25">
        <v>2022</v>
      </c>
      <c r="G2122" s="25">
        <v>4</v>
      </c>
      <c r="H2122" s="25">
        <v>1750</v>
      </c>
      <c r="I2122" s="26">
        <v>15330</v>
      </c>
      <c r="J2122" s="26">
        <f>SUMIFS(H:H, D:D, ExternalData!$D2122, E:E, ExternalData!$E2122, F:F, ExternalData!$F2122, G:G, "&lt;="&amp;ExternalData!$G2122)</f>
        <v>6538</v>
      </c>
      <c r="K2122" s="27">
        <f>SUMIFS(I:I, D:D, ExternalData!$D2122, E:E, ExternalData!$E2122, F:F, ExternalData!$F2122, G:G, "&lt;="&amp;ExternalData!$G2122)</f>
        <v>56644</v>
      </c>
      <c r="L2122" s="26">
        <f>ExternalData!$J2122 + SUMIFS(H:H, D:D, ExternalData!$D2122, E:E, ExternalData!$E2122, F:F, ExternalData!$F2122-1, G:G, "&gt;"&amp;ExternalData!$G2122)</f>
        <v>20013</v>
      </c>
      <c r="M2122" s="28">
        <f>ExternalData!$K2122 + SUMIFS(I:I, D:D, ExternalData!$D2122, E:E, ExternalData!$E2122, F:F, ExternalData!$F2122-1, G:G, "&gt;"&amp;ExternalData!$G2122)</f>
        <v>169505</v>
      </c>
    </row>
    <row r="2123" spans="1:13" x14ac:dyDescent="0.25">
      <c r="A2123" s="29" t="s">
        <v>9</v>
      </c>
      <c r="B2123" s="30" t="s">
        <v>24</v>
      </c>
      <c r="C2123" s="30" t="s">
        <v>35</v>
      </c>
      <c r="D2123" s="30" t="s">
        <v>36</v>
      </c>
      <c r="E2123" s="30" t="s">
        <v>14</v>
      </c>
      <c r="F2123" s="30">
        <v>2022</v>
      </c>
      <c r="G2123" s="30">
        <v>5</v>
      </c>
      <c r="H2123" s="30">
        <v>1666</v>
      </c>
      <c r="I2123" s="31">
        <v>14574</v>
      </c>
      <c r="J2123" s="31">
        <f>SUMIFS(H:H, D:D, ExternalData!$D2123, E:E, ExternalData!$E2123, F:F, ExternalData!$F2123, G:G, "&lt;="&amp;ExternalData!$G2123)</f>
        <v>8204</v>
      </c>
      <c r="K2123" s="32">
        <f>SUMIFS(I:I, D:D, ExternalData!$D2123, E:E, ExternalData!$E2123, F:F, ExternalData!$F2123, G:G, "&lt;="&amp;ExternalData!$G2123)</f>
        <v>71218</v>
      </c>
      <c r="L2123" s="31">
        <f>ExternalData!$J2123 + SUMIFS(H:H, D:D, ExternalData!$D2123, E:E, ExternalData!$E2123, F:F, ExternalData!$F2123-1, G:G, "&gt;"&amp;ExternalData!$G2123)</f>
        <v>20272</v>
      </c>
      <c r="M2123" s="33">
        <f>ExternalData!$K2123 + SUMIFS(I:I, D:D, ExternalData!$D2123, E:E, ExternalData!$E2123, F:F, ExternalData!$F2123-1, G:G, "&gt;"&amp;ExternalData!$G2123)</f>
        <v>172312</v>
      </c>
    </row>
    <row r="2124" spans="1:13" x14ac:dyDescent="0.25">
      <c r="A2124" s="24" t="s">
        <v>9</v>
      </c>
      <c r="B2124" s="25" t="s">
        <v>24</v>
      </c>
      <c r="C2124" s="25" t="s">
        <v>35</v>
      </c>
      <c r="D2124" s="25" t="s">
        <v>36</v>
      </c>
      <c r="E2124" s="25" t="s">
        <v>14</v>
      </c>
      <c r="F2124" s="25">
        <v>2022</v>
      </c>
      <c r="G2124" s="25">
        <v>6</v>
      </c>
      <c r="H2124" s="25">
        <v>1561</v>
      </c>
      <c r="I2124" s="26">
        <v>13671</v>
      </c>
      <c r="J2124" s="26">
        <f>SUMIFS(H:H, D:D, ExternalData!$D2124, E:E, ExternalData!$E2124, F:F, ExternalData!$F2124, G:G, "&lt;="&amp;ExternalData!$G2124)</f>
        <v>9765</v>
      </c>
      <c r="K2124" s="27">
        <f>SUMIFS(I:I, D:D, ExternalData!$D2124, E:E, ExternalData!$E2124, F:F, ExternalData!$F2124, G:G, "&lt;="&amp;ExternalData!$G2124)</f>
        <v>84889</v>
      </c>
      <c r="L2124" s="26">
        <f>ExternalData!$J2124 + SUMIFS(H:H, D:D, ExternalData!$D2124, E:E, ExternalData!$E2124, F:F, ExternalData!$F2124-1, G:G, "&gt;"&amp;ExternalData!$G2124)</f>
        <v>20118</v>
      </c>
      <c r="M2124" s="28">
        <f>ExternalData!$K2124 + SUMIFS(I:I, D:D, ExternalData!$D2124, E:E, ExternalData!$E2124, F:F, ExternalData!$F2124-1, G:G, "&gt;"&amp;ExternalData!$G2124)</f>
        <v>171647</v>
      </c>
    </row>
    <row r="2125" spans="1:13" x14ac:dyDescent="0.25">
      <c r="A2125" s="29" t="s">
        <v>9</v>
      </c>
      <c r="B2125" s="30" t="s">
        <v>24</v>
      </c>
      <c r="C2125" s="30" t="s">
        <v>35</v>
      </c>
      <c r="D2125" s="30" t="s">
        <v>36</v>
      </c>
      <c r="E2125" s="30" t="s">
        <v>14</v>
      </c>
      <c r="F2125" s="30">
        <v>2022</v>
      </c>
      <c r="G2125" s="30">
        <v>7</v>
      </c>
      <c r="H2125" s="30">
        <v>1386</v>
      </c>
      <c r="I2125" s="31">
        <v>12145</v>
      </c>
      <c r="J2125" s="31">
        <f>SUMIFS(H:H, D:D, ExternalData!$D2125, E:E, ExternalData!$E2125, F:F, ExternalData!$F2125, G:G, "&lt;="&amp;ExternalData!$G2125)</f>
        <v>11151</v>
      </c>
      <c r="K2125" s="32">
        <f>SUMIFS(I:I, D:D, ExternalData!$D2125, E:E, ExternalData!$E2125, F:F, ExternalData!$F2125, G:G, "&lt;="&amp;ExternalData!$G2125)</f>
        <v>97034</v>
      </c>
      <c r="L2125" s="31">
        <f>ExternalData!$J2125 + SUMIFS(H:H, D:D, ExternalData!$D2125, E:E, ExternalData!$E2125, F:F, ExternalData!$F2125-1, G:G, "&gt;"&amp;ExternalData!$G2125)</f>
        <v>19726</v>
      </c>
      <c r="M2125" s="33">
        <f>ExternalData!$K2125 + SUMIFS(I:I, D:D, ExternalData!$D2125, E:E, ExternalData!$E2125, F:F, ExternalData!$F2125-1, G:G, "&gt;"&amp;ExternalData!$G2125)</f>
        <v>168959</v>
      </c>
    </row>
    <row r="2126" spans="1:13" x14ac:dyDescent="0.25">
      <c r="A2126" s="24" t="s">
        <v>9</v>
      </c>
      <c r="B2126" s="25" t="s">
        <v>24</v>
      </c>
      <c r="C2126" s="25" t="s">
        <v>35</v>
      </c>
      <c r="D2126" s="25" t="s">
        <v>36</v>
      </c>
      <c r="E2126" s="25" t="s">
        <v>14</v>
      </c>
      <c r="F2126" s="25">
        <v>2022</v>
      </c>
      <c r="G2126" s="25">
        <v>8</v>
      </c>
      <c r="H2126" s="25">
        <v>2261</v>
      </c>
      <c r="I2126" s="26">
        <v>19747</v>
      </c>
      <c r="J2126" s="26">
        <f>SUMIFS(H:H, D:D, ExternalData!$D2126, E:E, ExternalData!$E2126, F:F, ExternalData!$F2126, G:G, "&lt;="&amp;ExternalData!$G2126)</f>
        <v>13412</v>
      </c>
      <c r="K2126" s="27">
        <f>SUMIFS(I:I, D:D, ExternalData!$D2126, E:E, ExternalData!$E2126, F:F, ExternalData!$F2126, G:G, "&lt;="&amp;ExternalData!$G2126)</f>
        <v>116781</v>
      </c>
      <c r="L2126" s="26">
        <f>ExternalData!$J2126 + SUMIFS(H:H, D:D, ExternalData!$D2126, E:E, ExternalData!$E2126, F:F, ExternalData!$F2126-1, G:G, "&gt;"&amp;ExternalData!$G2126)</f>
        <v>20629</v>
      </c>
      <c r="M2126" s="28">
        <f>ExternalData!$K2126 + SUMIFS(I:I, D:D, ExternalData!$D2126, E:E, ExternalData!$E2126, F:F, ExternalData!$F2126-1, G:G, "&gt;"&amp;ExternalData!$G2126)</f>
        <v>177331</v>
      </c>
    </row>
    <row r="2127" spans="1:13" x14ac:dyDescent="0.25">
      <c r="A2127" s="29" t="s">
        <v>9</v>
      </c>
      <c r="B2127" s="30" t="s">
        <v>24</v>
      </c>
      <c r="C2127" s="30" t="s">
        <v>35</v>
      </c>
      <c r="D2127" s="30" t="s">
        <v>36</v>
      </c>
      <c r="E2127" s="30" t="s">
        <v>14</v>
      </c>
      <c r="F2127" s="30">
        <v>2022</v>
      </c>
      <c r="G2127" s="30">
        <v>9</v>
      </c>
      <c r="H2127" s="30">
        <v>1904</v>
      </c>
      <c r="I2127" s="31">
        <v>16989</v>
      </c>
      <c r="J2127" s="31">
        <f>SUMIFS(H:H, D:D, ExternalData!$D2127, E:E, ExternalData!$E2127, F:F, ExternalData!$F2127, G:G, "&lt;="&amp;ExternalData!$G2127)</f>
        <v>15316</v>
      </c>
      <c r="K2127" s="32">
        <f>SUMIFS(I:I, D:D, ExternalData!$D2127, E:E, ExternalData!$E2127, F:F, ExternalData!$F2127, G:G, "&lt;="&amp;ExternalData!$G2127)</f>
        <v>133770</v>
      </c>
      <c r="L2127" s="31">
        <f>ExternalData!$J2127 + SUMIFS(H:H, D:D, ExternalData!$D2127, E:E, ExternalData!$E2127, F:F, ExternalData!$F2127-1, G:G, "&gt;"&amp;ExternalData!$G2127)</f>
        <v>21056</v>
      </c>
      <c r="M2127" s="33">
        <f>ExternalData!$K2127 + SUMIFS(I:I, D:D, ExternalData!$D2127, E:E, ExternalData!$E2127, F:F, ExternalData!$F2127-1, G:G, "&gt;"&amp;ExternalData!$G2127)</f>
        <v>181923</v>
      </c>
    </row>
    <row r="2128" spans="1:13" x14ac:dyDescent="0.25">
      <c r="A2128" s="24" t="s">
        <v>9</v>
      </c>
      <c r="B2128" s="25" t="s">
        <v>24</v>
      </c>
      <c r="C2128" s="25" t="s">
        <v>35</v>
      </c>
      <c r="D2128" s="25" t="s">
        <v>36</v>
      </c>
      <c r="E2128" s="25" t="s">
        <v>14</v>
      </c>
      <c r="F2128" s="25">
        <v>2022</v>
      </c>
      <c r="G2128" s="25">
        <v>10</v>
      </c>
      <c r="H2128" s="25">
        <v>2296</v>
      </c>
      <c r="I2128" s="26">
        <v>20685</v>
      </c>
      <c r="J2128" s="26">
        <f>SUMIFS(H:H, D:D, ExternalData!$D2128, E:E, ExternalData!$E2128, F:F, ExternalData!$F2128, G:G, "&lt;="&amp;ExternalData!$G2128)</f>
        <v>17612</v>
      </c>
      <c r="K2128" s="27">
        <f>SUMIFS(I:I, D:D, ExternalData!$D2128, E:E, ExternalData!$E2128, F:F, ExternalData!$F2128, G:G, "&lt;="&amp;ExternalData!$G2128)</f>
        <v>154455</v>
      </c>
      <c r="L2128" s="26">
        <f>ExternalData!$J2128 + SUMIFS(H:H, D:D, ExternalData!$D2128, E:E, ExternalData!$E2128, F:F, ExternalData!$F2128-1, G:G, "&gt;"&amp;ExternalData!$G2128)</f>
        <v>21126</v>
      </c>
      <c r="M2128" s="28">
        <f>ExternalData!$K2128 + SUMIFS(I:I, D:D, ExternalData!$D2128, E:E, ExternalData!$E2128, F:F, ExternalData!$F2128-1, G:G, "&gt;"&amp;ExternalData!$G2128)</f>
        <v>183953</v>
      </c>
    </row>
    <row r="2129" spans="1:13" x14ac:dyDescent="0.25">
      <c r="A2129" s="29" t="s">
        <v>9</v>
      </c>
      <c r="B2129" s="30" t="s">
        <v>24</v>
      </c>
      <c r="C2129" s="30" t="s">
        <v>35</v>
      </c>
      <c r="D2129" s="30" t="s">
        <v>36</v>
      </c>
      <c r="E2129" s="30" t="s">
        <v>14</v>
      </c>
      <c r="F2129" s="30">
        <v>2022</v>
      </c>
      <c r="G2129" s="30">
        <v>11</v>
      </c>
      <c r="H2129" s="30">
        <v>4130</v>
      </c>
      <c r="I2129" s="31">
        <v>37093</v>
      </c>
      <c r="J2129" s="31">
        <f>SUMIFS(H:H, D:D, ExternalData!$D2129, E:E, ExternalData!$E2129, F:F, ExternalData!$F2129, G:G, "&lt;="&amp;ExternalData!$G2129)</f>
        <v>21742</v>
      </c>
      <c r="K2129" s="32">
        <f>SUMIFS(I:I, D:D, ExternalData!$D2129, E:E, ExternalData!$E2129, F:F, ExternalData!$F2129, G:G, "&lt;="&amp;ExternalData!$G2129)</f>
        <v>191548</v>
      </c>
      <c r="L2129" s="31">
        <f>ExternalData!$J2129 + SUMIFS(H:H, D:D, ExternalData!$D2129, E:E, ExternalData!$E2129, F:F, ExternalData!$F2129-1, G:G, "&gt;"&amp;ExternalData!$G2129)</f>
        <v>23849</v>
      </c>
      <c r="M2129" s="33">
        <f>ExternalData!$K2129 + SUMIFS(I:I, D:D, ExternalData!$D2129, E:E, ExternalData!$E2129, F:F, ExternalData!$F2129-1, G:G, "&gt;"&amp;ExternalData!$G2129)</f>
        <v>209209</v>
      </c>
    </row>
    <row r="2130" spans="1:13" x14ac:dyDescent="0.25">
      <c r="A2130" s="24" t="s">
        <v>9</v>
      </c>
      <c r="B2130" s="25" t="s">
        <v>24</v>
      </c>
      <c r="C2130" s="25" t="s">
        <v>35</v>
      </c>
      <c r="D2130" s="25" t="s">
        <v>36</v>
      </c>
      <c r="E2130" s="25" t="s">
        <v>14</v>
      </c>
      <c r="F2130" s="25">
        <v>2022</v>
      </c>
      <c r="G2130" s="25">
        <v>12</v>
      </c>
      <c r="H2130" s="25">
        <v>2282</v>
      </c>
      <c r="I2130" s="26">
        <v>20573</v>
      </c>
      <c r="J2130" s="26">
        <f>SUMIFS(H:H, D:D, ExternalData!$D2130, E:E, ExternalData!$E2130, F:F, ExternalData!$F2130, G:G, "&lt;="&amp;ExternalData!$G2130)</f>
        <v>24024</v>
      </c>
      <c r="K2130" s="27">
        <f>SUMIFS(I:I, D:D, ExternalData!$D2130, E:E, ExternalData!$E2130, F:F, ExternalData!$F2130, G:G, "&lt;="&amp;ExternalData!$G2130)</f>
        <v>212121</v>
      </c>
      <c r="L2130" s="26">
        <f>ExternalData!$J2130 + SUMIFS(H:H, D:D, ExternalData!$D2130, E:E, ExternalData!$E2130, F:F, ExternalData!$F2130-1, G:G, "&gt;"&amp;ExternalData!$G2130)</f>
        <v>24024</v>
      </c>
      <c r="M2130" s="28">
        <f>ExternalData!$K2130 + SUMIFS(I:I, D:D, ExternalData!$D2130, E:E, ExternalData!$E2130, F:F, ExternalData!$F2130-1, G:G, "&gt;"&amp;ExternalData!$G2130)</f>
        <v>212121</v>
      </c>
    </row>
    <row r="2131" spans="1:13" x14ac:dyDescent="0.25">
      <c r="A2131" s="29" t="s">
        <v>9</v>
      </c>
      <c r="B2131" s="30" t="s">
        <v>24</v>
      </c>
      <c r="C2131" s="30" t="s">
        <v>35</v>
      </c>
      <c r="D2131" s="30" t="s">
        <v>36</v>
      </c>
      <c r="E2131" s="30" t="s">
        <v>14</v>
      </c>
      <c r="F2131" s="30">
        <v>2023</v>
      </c>
      <c r="G2131" s="30">
        <v>1</v>
      </c>
      <c r="H2131" s="30">
        <v>2205</v>
      </c>
      <c r="I2131" s="31">
        <v>19831</v>
      </c>
      <c r="J2131" s="31">
        <f>SUMIFS(H:H, D:D, ExternalData!$D2131, E:E, ExternalData!$E2131, F:F, ExternalData!$F2131, G:G, "&lt;="&amp;ExternalData!$G2131)</f>
        <v>2205</v>
      </c>
      <c r="K2131" s="32">
        <f>SUMIFS(I:I, D:D, ExternalData!$D2131, E:E, ExternalData!$E2131, F:F, ExternalData!$F2131, G:G, "&lt;="&amp;ExternalData!$G2131)</f>
        <v>19831</v>
      </c>
      <c r="L2131" s="31">
        <f>ExternalData!$J2131 + SUMIFS(H:H, D:D, ExternalData!$D2131, E:E, ExternalData!$E2131, F:F, ExternalData!$F2131-1, G:G, "&gt;"&amp;ExternalData!$G2131)</f>
        <v>24605</v>
      </c>
      <c r="M2131" s="33">
        <f>ExternalData!$K2131 + SUMIFS(I:I, D:D, ExternalData!$D2131, E:E, ExternalData!$E2131, F:F, ExternalData!$F2131-1, G:G, "&gt;"&amp;ExternalData!$G2131)</f>
        <v>218246</v>
      </c>
    </row>
    <row r="2132" spans="1:13" x14ac:dyDescent="0.25">
      <c r="A2132" s="24" t="s">
        <v>9</v>
      </c>
      <c r="B2132" s="25" t="s">
        <v>24</v>
      </c>
      <c r="C2132" s="25" t="s">
        <v>35</v>
      </c>
      <c r="D2132" s="25" t="s">
        <v>36</v>
      </c>
      <c r="E2132" s="25" t="s">
        <v>14</v>
      </c>
      <c r="F2132" s="25">
        <v>2023</v>
      </c>
      <c r="G2132" s="25">
        <v>2</v>
      </c>
      <c r="H2132" s="25">
        <v>1848</v>
      </c>
      <c r="I2132" s="26">
        <v>16611</v>
      </c>
      <c r="J2132" s="26">
        <f>SUMIFS(H:H, D:D, ExternalData!$D2132, E:E, ExternalData!$E2132, F:F, ExternalData!$F2132, G:G, "&lt;="&amp;ExternalData!$G2132)</f>
        <v>4053</v>
      </c>
      <c r="K2132" s="27">
        <f>SUMIFS(I:I, D:D, ExternalData!$D2132, E:E, ExternalData!$E2132, F:F, ExternalData!$F2132, G:G, "&lt;="&amp;ExternalData!$G2132)</f>
        <v>36442</v>
      </c>
      <c r="L2132" s="26">
        <f>ExternalData!$J2132 + SUMIFS(H:H, D:D, ExternalData!$D2132, E:E, ExternalData!$E2132, F:F, ExternalData!$F2132-1, G:G, "&gt;"&amp;ExternalData!$G2132)</f>
        <v>25207</v>
      </c>
      <c r="M2132" s="28">
        <f>ExternalData!$K2132 + SUMIFS(I:I, D:D, ExternalData!$D2132, E:E, ExternalData!$E2132, F:F, ExternalData!$F2132-1, G:G, "&gt;"&amp;ExternalData!$G2132)</f>
        <v>224000</v>
      </c>
    </row>
    <row r="2133" spans="1:13" x14ac:dyDescent="0.25">
      <c r="A2133" s="29" t="s">
        <v>9</v>
      </c>
      <c r="B2133" s="30" t="s">
        <v>24</v>
      </c>
      <c r="C2133" s="30" t="s">
        <v>35</v>
      </c>
      <c r="D2133" s="30" t="s">
        <v>36</v>
      </c>
      <c r="E2133" s="30" t="s">
        <v>14</v>
      </c>
      <c r="F2133" s="30">
        <v>2023</v>
      </c>
      <c r="G2133" s="30">
        <v>3</v>
      </c>
      <c r="H2133" s="30">
        <v>2877</v>
      </c>
      <c r="I2133" s="31">
        <v>25844</v>
      </c>
      <c r="J2133" s="31">
        <f>SUMIFS(H:H, D:D, ExternalData!$D2133, E:E, ExternalData!$E2133, F:F, ExternalData!$F2133, G:G, "&lt;="&amp;ExternalData!$G2133)</f>
        <v>6930</v>
      </c>
      <c r="K2133" s="32">
        <f>SUMIFS(I:I, D:D, ExternalData!$D2133, E:E, ExternalData!$E2133, F:F, ExternalData!$F2133, G:G, "&lt;="&amp;ExternalData!$G2133)</f>
        <v>62286</v>
      </c>
      <c r="L2133" s="31">
        <f>ExternalData!$J2133 + SUMIFS(H:H, D:D, ExternalData!$D2133, E:E, ExternalData!$E2133, F:F, ExternalData!$F2133-1, G:G, "&gt;"&amp;ExternalData!$G2133)</f>
        <v>26166</v>
      </c>
      <c r="M2133" s="33">
        <f>ExternalData!$K2133 + SUMIFS(I:I, D:D, ExternalData!$D2133, E:E, ExternalData!$E2133, F:F, ExternalData!$F2133-1, G:G, "&gt;"&amp;ExternalData!$G2133)</f>
        <v>233093</v>
      </c>
    </row>
    <row r="2134" spans="1:13" x14ac:dyDescent="0.25">
      <c r="A2134" s="24" t="s">
        <v>9</v>
      </c>
      <c r="B2134" s="25" t="s">
        <v>24</v>
      </c>
      <c r="C2134" s="25" t="s">
        <v>35</v>
      </c>
      <c r="D2134" s="25" t="s">
        <v>36</v>
      </c>
      <c r="E2134" s="25" t="s">
        <v>15</v>
      </c>
      <c r="F2134" s="25">
        <v>2018</v>
      </c>
      <c r="G2134" s="25">
        <v>1</v>
      </c>
      <c r="H2134" s="25">
        <v>784</v>
      </c>
      <c r="I2134" s="26">
        <v>6454</v>
      </c>
      <c r="J2134" s="26">
        <f>SUMIFS(H:H, D:D, ExternalData!$D2134, E:E, ExternalData!$E2134, F:F, ExternalData!$F2134, G:G, "&lt;="&amp;ExternalData!$G2134)</f>
        <v>784</v>
      </c>
      <c r="K2134" s="27">
        <f>SUMIFS(I:I, D:D, ExternalData!$D2134, E:E, ExternalData!$E2134, F:F, ExternalData!$F2134, G:G, "&lt;="&amp;ExternalData!$G2134)</f>
        <v>6454</v>
      </c>
      <c r="L2134" s="26">
        <f>ExternalData!$J2134 + SUMIFS(H:H, D:D, ExternalData!$D2134, E:E, ExternalData!$E2134, F:F, ExternalData!$F2134-1, G:G, "&gt;"&amp;ExternalData!$G2134)</f>
        <v>784</v>
      </c>
      <c r="M2134" s="28">
        <f>ExternalData!$K2134 + SUMIFS(I:I, D:D, ExternalData!$D2134, E:E, ExternalData!$E2134, F:F, ExternalData!$F2134-1, G:G, "&gt;"&amp;ExternalData!$G2134)</f>
        <v>6454</v>
      </c>
    </row>
    <row r="2135" spans="1:13" x14ac:dyDescent="0.25">
      <c r="A2135" s="29" t="s">
        <v>9</v>
      </c>
      <c r="B2135" s="30" t="s">
        <v>24</v>
      </c>
      <c r="C2135" s="30" t="s">
        <v>35</v>
      </c>
      <c r="D2135" s="30" t="s">
        <v>36</v>
      </c>
      <c r="E2135" s="30" t="s">
        <v>15</v>
      </c>
      <c r="F2135" s="30">
        <v>2018</v>
      </c>
      <c r="G2135" s="30">
        <v>2</v>
      </c>
      <c r="H2135" s="30">
        <v>854</v>
      </c>
      <c r="I2135" s="31">
        <v>7035</v>
      </c>
      <c r="J2135" s="31">
        <f>SUMIFS(H:H, D:D, ExternalData!$D2135, E:E, ExternalData!$E2135, F:F, ExternalData!$F2135, G:G, "&lt;="&amp;ExternalData!$G2135)</f>
        <v>1638</v>
      </c>
      <c r="K2135" s="32">
        <f>SUMIFS(I:I, D:D, ExternalData!$D2135, E:E, ExternalData!$E2135, F:F, ExternalData!$F2135, G:G, "&lt;="&amp;ExternalData!$G2135)</f>
        <v>13489</v>
      </c>
      <c r="L2135" s="31">
        <f>ExternalData!$J2135 + SUMIFS(H:H, D:D, ExternalData!$D2135, E:E, ExternalData!$E2135, F:F, ExternalData!$F2135-1, G:G, "&gt;"&amp;ExternalData!$G2135)</f>
        <v>1638</v>
      </c>
      <c r="M2135" s="33">
        <f>ExternalData!$K2135 + SUMIFS(I:I, D:D, ExternalData!$D2135, E:E, ExternalData!$E2135, F:F, ExternalData!$F2135-1, G:G, "&gt;"&amp;ExternalData!$G2135)</f>
        <v>13489</v>
      </c>
    </row>
    <row r="2136" spans="1:13" x14ac:dyDescent="0.25">
      <c r="A2136" s="24" t="s">
        <v>9</v>
      </c>
      <c r="B2136" s="25" t="s">
        <v>24</v>
      </c>
      <c r="C2136" s="25" t="s">
        <v>35</v>
      </c>
      <c r="D2136" s="25" t="s">
        <v>36</v>
      </c>
      <c r="E2136" s="25" t="s">
        <v>15</v>
      </c>
      <c r="F2136" s="25">
        <v>2018</v>
      </c>
      <c r="G2136" s="25">
        <v>3</v>
      </c>
      <c r="H2136" s="25">
        <v>651</v>
      </c>
      <c r="I2136" s="26">
        <v>5348</v>
      </c>
      <c r="J2136" s="26">
        <f>SUMIFS(H:H, D:D, ExternalData!$D2136, E:E, ExternalData!$E2136, F:F, ExternalData!$F2136, G:G, "&lt;="&amp;ExternalData!$G2136)</f>
        <v>2289</v>
      </c>
      <c r="K2136" s="27">
        <f>SUMIFS(I:I, D:D, ExternalData!$D2136, E:E, ExternalData!$E2136, F:F, ExternalData!$F2136, G:G, "&lt;="&amp;ExternalData!$G2136)</f>
        <v>18837</v>
      </c>
      <c r="L2136" s="26">
        <f>ExternalData!$J2136 + SUMIFS(H:H, D:D, ExternalData!$D2136, E:E, ExternalData!$E2136, F:F, ExternalData!$F2136-1, G:G, "&gt;"&amp;ExternalData!$G2136)</f>
        <v>2289</v>
      </c>
      <c r="M2136" s="28">
        <f>ExternalData!$K2136 + SUMIFS(I:I, D:D, ExternalData!$D2136, E:E, ExternalData!$E2136, F:F, ExternalData!$F2136-1, G:G, "&gt;"&amp;ExternalData!$G2136)</f>
        <v>18837</v>
      </c>
    </row>
    <row r="2137" spans="1:13" x14ac:dyDescent="0.25">
      <c r="A2137" s="29" t="s">
        <v>9</v>
      </c>
      <c r="B2137" s="30" t="s">
        <v>24</v>
      </c>
      <c r="C2137" s="30" t="s">
        <v>35</v>
      </c>
      <c r="D2137" s="30" t="s">
        <v>36</v>
      </c>
      <c r="E2137" s="30" t="s">
        <v>15</v>
      </c>
      <c r="F2137" s="30">
        <v>2018</v>
      </c>
      <c r="G2137" s="30">
        <v>4</v>
      </c>
      <c r="H2137" s="30">
        <v>665</v>
      </c>
      <c r="I2137" s="31">
        <v>5432</v>
      </c>
      <c r="J2137" s="31">
        <f>SUMIFS(H:H, D:D, ExternalData!$D2137, E:E, ExternalData!$E2137, F:F, ExternalData!$F2137, G:G, "&lt;="&amp;ExternalData!$G2137)</f>
        <v>2954</v>
      </c>
      <c r="K2137" s="32">
        <f>SUMIFS(I:I, D:D, ExternalData!$D2137, E:E, ExternalData!$E2137, F:F, ExternalData!$F2137, G:G, "&lt;="&amp;ExternalData!$G2137)</f>
        <v>24269</v>
      </c>
      <c r="L2137" s="31">
        <f>ExternalData!$J2137 + SUMIFS(H:H, D:D, ExternalData!$D2137, E:E, ExternalData!$E2137, F:F, ExternalData!$F2137-1, G:G, "&gt;"&amp;ExternalData!$G2137)</f>
        <v>2954</v>
      </c>
      <c r="M2137" s="33">
        <f>ExternalData!$K2137 + SUMIFS(I:I, D:D, ExternalData!$D2137, E:E, ExternalData!$E2137, F:F, ExternalData!$F2137-1, G:G, "&gt;"&amp;ExternalData!$G2137)</f>
        <v>24269</v>
      </c>
    </row>
    <row r="2138" spans="1:13" x14ac:dyDescent="0.25">
      <c r="A2138" s="24" t="s">
        <v>9</v>
      </c>
      <c r="B2138" s="25" t="s">
        <v>24</v>
      </c>
      <c r="C2138" s="25" t="s">
        <v>35</v>
      </c>
      <c r="D2138" s="25" t="s">
        <v>36</v>
      </c>
      <c r="E2138" s="25" t="s">
        <v>15</v>
      </c>
      <c r="F2138" s="25">
        <v>2018</v>
      </c>
      <c r="G2138" s="25">
        <v>5</v>
      </c>
      <c r="H2138" s="25">
        <v>1148</v>
      </c>
      <c r="I2138" s="26">
        <v>9436</v>
      </c>
      <c r="J2138" s="26">
        <f>SUMIFS(H:H, D:D, ExternalData!$D2138, E:E, ExternalData!$E2138, F:F, ExternalData!$F2138, G:G, "&lt;="&amp;ExternalData!$G2138)</f>
        <v>4102</v>
      </c>
      <c r="K2138" s="27">
        <f>SUMIFS(I:I, D:D, ExternalData!$D2138, E:E, ExternalData!$E2138, F:F, ExternalData!$F2138, G:G, "&lt;="&amp;ExternalData!$G2138)</f>
        <v>33705</v>
      </c>
      <c r="L2138" s="26">
        <f>ExternalData!$J2138 + SUMIFS(H:H, D:D, ExternalData!$D2138, E:E, ExternalData!$E2138, F:F, ExternalData!$F2138-1, G:G, "&gt;"&amp;ExternalData!$G2138)</f>
        <v>4102</v>
      </c>
      <c r="M2138" s="28">
        <f>ExternalData!$K2138 + SUMIFS(I:I, D:D, ExternalData!$D2138, E:E, ExternalData!$E2138, F:F, ExternalData!$F2138-1, G:G, "&gt;"&amp;ExternalData!$G2138)</f>
        <v>33705</v>
      </c>
    </row>
    <row r="2139" spans="1:13" x14ac:dyDescent="0.25">
      <c r="A2139" s="29" t="s">
        <v>9</v>
      </c>
      <c r="B2139" s="30" t="s">
        <v>24</v>
      </c>
      <c r="C2139" s="30" t="s">
        <v>35</v>
      </c>
      <c r="D2139" s="30" t="s">
        <v>36</v>
      </c>
      <c r="E2139" s="30" t="s">
        <v>15</v>
      </c>
      <c r="F2139" s="30">
        <v>2018</v>
      </c>
      <c r="G2139" s="30">
        <v>6</v>
      </c>
      <c r="H2139" s="30">
        <v>441</v>
      </c>
      <c r="I2139" s="31">
        <v>3612</v>
      </c>
      <c r="J2139" s="31">
        <f>SUMIFS(H:H, D:D, ExternalData!$D2139, E:E, ExternalData!$E2139, F:F, ExternalData!$F2139, G:G, "&lt;="&amp;ExternalData!$G2139)</f>
        <v>4543</v>
      </c>
      <c r="K2139" s="32">
        <f>SUMIFS(I:I, D:D, ExternalData!$D2139, E:E, ExternalData!$E2139, F:F, ExternalData!$F2139, G:G, "&lt;="&amp;ExternalData!$G2139)</f>
        <v>37317</v>
      </c>
      <c r="L2139" s="31">
        <f>ExternalData!$J2139 + SUMIFS(H:H, D:D, ExternalData!$D2139, E:E, ExternalData!$E2139, F:F, ExternalData!$F2139-1, G:G, "&gt;"&amp;ExternalData!$G2139)</f>
        <v>4543</v>
      </c>
      <c r="M2139" s="33">
        <f>ExternalData!$K2139 + SUMIFS(I:I, D:D, ExternalData!$D2139, E:E, ExternalData!$E2139, F:F, ExternalData!$F2139-1, G:G, "&gt;"&amp;ExternalData!$G2139)</f>
        <v>37317</v>
      </c>
    </row>
    <row r="2140" spans="1:13" x14ac:dyDescent="0.25">
      <c r="A2140" s="24" t="s">
        <v>9</v>
      </c>
      <c r="B2140" s="25" t="s">
        <v>24</v>
      </c>
      <c r="C2140" s="25" t="s">
        <v>35</v>
      </c>
      <c r="D2140" s="25" t="s">
        <v>36</v>
      </c>
      <c r="E2140" s="25" t="s">
        <v>15</v>
      </c>
      <c r="F2140" s="25">
        <v>2018</v>
      </c>
      <c r="G2140" s="25">
        <v>7</v>
      </c>
      <c r="H2140" s="25">
        <v>595</v>
      </c>
      <c r="I2140" s="26">
        <v>4865</v>
      </c>
      <c r="J2140" s="26">
        <f>SUMIFS(H:H, D:D, ExternalData!$D2140, E:E, ExternalData!$E2140, F:F, ExternalData!$F2140, G:G, "&lt;="&amp;ExternalData!$G2140)</f>
        <v>5138</v>
      </c>
      <c r="K2140" s="27">
        <f>SUMIFS(I:I, D:D, ExternalData!$D2140, E:E, ExternalData!$E2140, F:F, ExternalData!$F2140, G:G, "&lt;="&amp;ExternalData!$G2140)</f>
        <v>42182</v>
      </c>
      <c r="L2140" s="26">
        <f>ExternalData!$J2140 + SUMIFS(H:H, D:D, ExternalData!$D2140, E:E, ExternalData!$E2140, F:F, ExternalData!$F2140-1, G:G, "&gt;"&amp;ExternalData!$G2140)</f>
        <v>5138</v>
      </c>
      <c r="M2140" s="28">
        <f>ExternalData!$K2140 + SUMIFS(I:I, D:D, ExternalData!$D2140, E:E, ExternalData!$E2140, F:F, ExternalData!$F2140-1, G:G, "&gt;"&amp;ExternalData!$G2140)</f>
        <v>42182</v>
      </c>
    </row>
    <row r="2141" spans="1:13" x14ac:dyDescent="0.25">
      <c r="A2141" s="29" t="s">
        <v>9</v>
      </c>
      <c r="B2141" s="30" t="s">
        <v>24</v>
      </c>
      <c r="C2141" s="30" t="s">
        <v>35</v>
      </c>
      <c r="D2141" s="30" t="s">
        <v>36</v>
      </c>
      <c r="E2141" s="30" t="s">
        <v>15</v>
      </c>
      <c r="F2141" s="30">
        <v>2018</v>
      </c>
      <c r="G2141" s="30">
        <v>8</v>
      </c>
      <c r="H2141" s="30">
        <v>1246</v>
      </c>
      <c r="I2141" s="31">
        <v>10227</v>
      </c>
      <c r="J2141" s="31">
        <f>SUMIFS(H:H, D:D, ExternalData!$D2141, E:E, ExternalData!$E2141, F:F, ExternalData!$F2141, G:G, "&lt;="&amp;ExternalData!$G2141)</f>
        <v>6384</v>
      </c>
      <c r="K2141" s="32">
        <f>SUMIFS(I:I, D:D, ExternalData!$D2141, E:E, ExternalData!$E2141, F:F, ExternalData!$F2141, G:G, "&lt;="&amp;ExternalData!$G2141)</f>
        <v>52409</v>
      </c>
      <c r="L2141" s="31">
        <f>ExternalData!$J2141 + SUMIFS(H:H, D:D, ExternalData!$D2141, E:E, ExternalData!$E2141, F:F, ExternalData!$F2141-1, G:G, "&gt;"&amp;ExternalData!$G2141)</f>
        <v>6384</v>
      </c>
      <c r="M2141" s="33">
        <f>ExternalData!$K2141 + SUMIFS(I:I, D:D, ExternalData!$D2141, E:E, ExternalData!$E2141, F:F, ExternalData!$F2141-1, G:G, "&gt;"&amp;ExternalData!$G2141)</f>
        <v>52409</v>
      </c>
    </row>
    <row r="2142" spans="1:13" x14ac:dyDescent="0.25">
      <c r="A2142" s="24" t="s">
        <v>9</v>
      </c>
      <c r="B2142" s="25" t="s">
        <v>24</v>
      </c>
      <c r="C2142" s="25" t="s">
        <v>35</v>
      </c>
      <c r="D2142" s="25" t="s">
        <v>36</v>
      </c>
      <c r="E2142" s="25" t="s">
        <v>15</v>
      </c>
      <c r="F2142" s="25">
        <v>2018</v>
      </c>
      <c r="G2142" s="25">
        <v>9</v>
      </c>
      <c r="H2142" s="25">
        <v>840</v>
      </c>
      <c r="I2142" s="26">
        <v>6902</v>
      </c>
      <c r="J2142" s="26">
        <f>SUMIFS(H:H, D:D, ExternalData!$D2142, E:E, ExternalData!$E2142, F:F, ExternalData!$F2142, G:G, "&lt;="&amp;ExternalData!$G2142)</f>
        <v>7224</v>
      </c>
      <c r="K2142" s="27">
        <f>SUMIFS(I:I, D:D, ExternalData!$D2142, E:E, ExternalData!$E2142, F:F, ExternalData!$F2142, G:G, "&lt;="&amp;ExternalData!$G2142)</f>
        <v>59311</v>
      </c>
      <c r="L2142" s="26">
        <f>ExternalData!$J2142 + SUMIFS(H:H, D:D, ExternalData!$D2142, E:E, ExternalData!$E2142, F:F, ExternalData!$F2142-1, G:G, "&gt;"&amp;ExternalData!$G2142)</f>
        <v>7224</v>
      </c>
      <c r="M2142" s="28">
        <f>ExternalData!$K2142 + SUMIFS(I:I, D:D, ExternalData!$D2142, E:E, ExternalData!$E2142, F:F, ExternalData!$F2142-1, G:G, "&gt;"&amp;ExternalData!$G2142)</f>
        <v>59311</v>
      </c>
    </row>
    <row r="2143" spans="1:13" x14ac:dyDescent="0.25">
      <c r="A2143" s="29" t="s">
        <v>9</v>
      </c>
      <c r="B2143" s="30" t="s">
        <v>24</v>
      </c>
      <c r="C2143" s="30" t="s">
        <v>35</v>
      </c>
      <c r="D2143" s="30" t="s">
        <v>36</v>
      </c>
      <c r="E2143" s="30" t="s">
        <v>15</v>
      </c>
      <c r="F2143" s="30">
        <v>2018</v>
      </c>
      <c r="G2143" s="30">
        <v>10</v>
      </c>
      <c r="H2143" s="30">
        <v>224</v>
      </c>
      <c r="I2143" s="31">
        <v>1862</v>
      </c>
      <c r="J2143" s="31">
        <f>SUMIFS(H:H, D:D, ExternalData!$D2143, E:E, ExternalData!$E2143, F:F, ExternalData!$F2143, G:G, "&lt;="&amp;ExternalData!$G2143)</f>
        <v>7448</v>
      </c>
      <c r="K2143" s="32">
        <f>SUMIFS(I:I, D:D, ExternalData!$D2143, E:E, ExternalData!$E2143, F:F, ExternalData!$F2143, G:G, "&lt;="&amp;ExternalData!$G2143)</f>
        <v>61173</v>
      </c>
      <c r="L2143" s="31">
        <f>ExternalData!$J2143 + SUMIFS(H:H, D:D, ExternalData!$D2143, E:E, ExternalData!$E2143, F:F, ExternalData!$F2143-1, G:G, "&gt;"&amp;ExternalData!$G2143)</f>
        <v>7448</v>
      </c>
      <c r="M2143" s="33">
        <f>ExternalData!$K2143 + SUMIFS(I:I, D:D, ExternalData!$D2143, E:E, ExternalData!$E2143, F:F, ExternalData!$F2143-1, G:G, "&gt;"&amp;ExternalData!$G2143)</f>
        <v>61173</v>
      </c>
    </row>
    <row r="2144" spans="1:13" x14ac:dyDescent="0.25">
      <c r="A2144" s="24" t="s">
        <v>9</v>
      </c>
      <c r="B2144" s="25" t="s">
        <v>24</v>
      </c>
      <c r="C2144" s="25" t="s">
        <v>35</v>
      </c>
      <c r="D2144" s="25" t="s">
        <v>36</v>
      </c>
      <c r="E2144" s="25" t="s">
        <v>15</v>
      </c>
      <c r="F2144" s="25">
        <v>2018</v>
      </c>
      <c r="G2144" s="25">
        <v>11</v>
      </c>
      <c r="H2144" s="25">
        <v>756</v>
      </c>
      <c r="I2144" s="26">
        <v>6202</v>
      </c>
      <c r="J2144" s="26">
        <f>SUMIFS(H:H, D:D, ExternalData!$D2144, E:E, ExternalData!$E2144, F:F, ExternalData!$F2144, G:G, "&lt;="&amp;ExternalData!$G2144)</f>
        <v>8204</v>
      </c>
      <c r="K2144" s="27">
        <f>SUMIFS(I:I, D:D, ExternalData!$D2144, E:E, ExternalData!$E2144, F:F, ExternalData!$F2144, G:G, "&lt;="&amp;ExternalData!$G2144)</f>
        <v>67375</v>
      </c>
      <c r="L2144" s="26">
        <f>ExternalData!$J2144 + SUMIFS(H:H, D:D, ExternalData!$D2144, E:E, ExternalData!$E2144, F:F, ExternalData!$F2144-1, G:G, "&gt;"&amp;ExternalData!$G2144)</f>
        <v>8204</v>
      </c>
      <c r="M2144" s="28">
        <f>ExternalData!$K2144 + SUMIFS(I:I, D:D, ExternalData!$D2144, E:E, ExternalData!$E2144, F:F, ExternalData!$F2144-1, G:G, "&gt;"&amp;ExternalData!$G2144)</f>
        <v>67375</v>
      </c>
    </row>
    <row r="2145" spans="1:13" x14ac:dyDescent="0.25">
      <c r="A2145" s="29" t="s">
        <v>9</v>
      </c>
      <c r="B2145" s="30" t="s">
        <v>24</v>
      </c>
      <c r="C2145" s="30" t="s">
        <v>35</v>
      </c>
      <c r="D2145" s="30" t="s">
        <v>36</v>
      </c>
      <c r="E2145" s="30" t="s">
        <v>15</v>
      </c>
      <c r="F2145" s="30">
        <v>2018</v>
      </c>
      <c r="G2145" s="30">
        <v>12</v>
      </c>
      <c r="H2145" s="30">
        <v>826</v>
      </c>
      <c r="I2145" s="31">
        <v>6783</v>
      </c>
      <c r="J2145" s="31">
        <f>SUMIFS(H:H, D:D, ExternalData!$D2145, E:E, ExternalData!$E2145, F:F, ExternalData!$F2145, G:G, "&lt;="&amp;ExternalData!$G2145)</f>
        <v>9030</v>
      </c>
      <c r="K2145" s="32">
        <f>SUMIFS(I:I, D:D, ExternalData!$D2145, E:E, ExternalData!$E2145, F:F, ExternalData!$F2145, G:G, "&lt;="&amp;ExternalData!$G2145)</f>
        <v>74158</v>
      </c>
      <c r="L2145" s="31">
        <f>ExternalData!$J2145 + SUMIFS(H:H, D:D, ExternalData!$D2145, E:E, ExternalData!$E2145, F:F, ExternalData!$F2145-1, G:G, "&gt;"&amp;ExternalData!$G2145)</f>
        <v>9030</v>
      </c>
      <c r="M2145" s="33">
        <f>ExternalData!$K2145 + SUMIFS(I:I, D:D, ExternalData!$D2145, E:E, ExternalData!$E2145, F:F, ExternalData!$F2145-1, G:G, "&gt;"&amp;ExternalData!$G2145)</f>
        <v>74158</v>
      </c>
    </row>
    <row r="2146" spans="1:13" x14ac:dyDescent="0.25">
      <c r="A2146" s="24" t="s">
        <v>9</v>
      </c>
      <c r="B2146" s="25" t="s">
        <v>24</v>
      </c>
      <c r="C2146" s="25" t="s">
        <v>35</v>
      </c>
      <c r="D2146" s="25" t="s">
        <v>36</v>
      </c>
      <c r="E2146" s="25" t="s">
        <v>15</v>
      </c>
      <c r="F2146" s="25">
        <v>2019</v>
      </c>
      <c r="G2146" s="25">
        <v>1</v>
      </c>
      <c r="H2146" s="25">
        <v>238</v>
      </c>
      <c r="I2146" s="26">
        <v>1953</v>
      </c>
      <c r="J2146" s="26">
        <f>SUMIFS(H:H, D:D, ExternalData!$D2146, E:E, ExternalData!$E2146, F:F, ExternalData!$F2146, G:G, "&lt;="&amp;ExternalData!$G2146)</f>
        <v>238</v>
      </c>
      <c r="K2146" s="27">
        <f>SUMIFS(I:I, D:D, ExternalData!$D2146, E:E, ExternalData!$E2146, F:F, ExternalData!$F2146, G:G, "&lt;="&amp;ExternalData!$G2146)</f>
        <v>1953</v>
      </c>
      <c r="L2146" s="26">
        <f>ExternalData!$J2146 + SUMIFS(H:H, D:D, ExternalData!$D2146, E:E, ExternalData!$E2146, F:F, ExternalData!$F2146-1, G:G, "&gt;"&amp;ExternalData!$G2146)</f>
        <v>8484</v>
      </c>
      <c r="M2146" s="28">
        <f>ExternalData!$K2146 + SUMIFS(I:I, D:D, ExternalData!$D2146, E:E, ExternalData!$E2146, F:F, ExternalData!$F2146-1, G:G, "&gt;"&amp;ExternalData!$G2146)</f>
        <v>69657</v>
      </c>
    </row>
    <row r="2147" spans="1:13" x14ac:dyDescent="0.25">
      <c r="A2147" s="29" t="s">
        <v>9</v>
      </c>
      <c r="B2147" s="30" t="s">
        <v>24</v>
      </c>
      <c r="C2147" s="30" t="s">
        <v>35</v>
      </c>
      <c r="D2147" s="30" t="s">
        <v>36</v>
      </c>
      <c r="E2147" s="30" t="s">
        <v>15</v>
      </c>
      <c r="F2147" s="30">
        <v>2019</v>
      </c>
      <c r="G2147" s="30">
        <v>2</v>
      </c>
      <c r="H2147" s="30">
        <v>637</v>
      </c>
      <c r="I2147" s="31">
        <v>5348</v>
      </c>
      <c r="J2147" s="31">
        <f>SUMIFS(H:H, D:D, ExternalData!$D2147, E:E, ExternalData!$E2147, F:F, ExternalData!$F2147, G:G, "&lt;="&amp;ExternalData!$G2147)</f>
        <v>875</v>
      </c>
      <c r="K2147" s="32">
        <f>SUMIFS(I:I, D:D, ExternalData!$D2147, E:E, ExternalData!$E2147, F:F, ExternalData!$F2147, G:G, "&lt;="&amp;ExternalData!$G2147)</f>
        <v>7301</v>
      </c>
      <c r="L2147" s="31">
        <f>ExternalData!$J2147 + SUMIFS(H:H, D:D, ExternalData!$D2147, E:E, ExternalData!$E2147, F:F, ExternalData!$F2147-1, G:G, "&gt;"&amp;ExternalData!$G2147)</f>
        <v>8267</v>
      </c>
      <c r="M2147" s="33">
        <f>ExternalData!$K2147 + SUMIFS(I:I, D:D, ExternalData!$D2147, E:E, ExternalData!$E2147, F:F, ExternalData!$F2147-1, G:G, "&gt;"&amp;ExternalData!$G2147)</f>
        <v>67970</v>
      </c>
    </row>
    <row r="2148" spans="1:13" x14ac:dyDescent="0.25">
      <c r="A2148" s="24" t="s">
        <v>9</v>
      </c>
      <c r="B2148" s="25" t="s">
        <v>24</v>
      </c>
      <c r="C2148" s="25" t="s">
        <v>35</v>
      </c>
      <c r="D2148" s="25" t="s">
        <v>36</v>
      </c>
      <c r="E2148" s="25" t="s">
        <v>15</v>
      </c>
      <c r="F2148" s="25">
        <v>2019</v>
      </c>
      <c r="G2148" s="25">
        <v>3</v>
      </c>
      <c r="H2148" s="25">
        <v>546</v>
      </c>
      <c r="I2148" s="26">
        <v>4522</v>
      </c>
      <c r="J2148" s="26">
        <f>SUMIFS(H:H, D:D, ExternalData!$D2148, E:E, ExternalData!$E2148, F:F, ExternalData!$F2148, G:G, "&lt;="&amp;ExternalData!$G2148)</f>
        <v>1421</v>
      </c>
      <c r="K2148" s="27">
        <f>SUMIFS(I:I, D:D, ExternalData!$D2148, E:E, ExternalData!$E2148, F:F, ExternalData!$F2148, G:G, "&lt;="&amp;ExternalData!$G2148)</f>
        <v>11823</v>
      </c>
      <c r="L2148" s="26">
        <f>ExternalData!$J2148 + SUMIFS(H:H, D:D, ExternalData!$D2148, E:E, ExternalData!$E2148, F:F, ExternalData!$F2148-1, G:G, "&gt;"&amp;ExternalData!$G2148)</f>
        <v>8162</v>
      </c>
      <c r="M2148" s="28">
        <f>ExternalData!$K2148 + SUMIFS(I:I, D:D, ExternalData!$D2148, E:E, ExternalData!$E2148, F:F, ExternalData!$F2148-1, G:G, "&gt;"&amp;ExternalData!$G2148)</f>
        <v>67144</v>
      </c>
    </row>
    <row r="2149" spans="1:13" x14ac:dyDescent="0.25">
      <c r="A2149" s="29" t="s">
        <v>9</v>
      </c>
      <c r="B2149" s="30" t="s">
        <v>24</v>
      </c>
      <c r="C2149" s="30" t="s">
        <v>35</v>
      </c>
      <c r="D2149" s="30" t="s">
        <v>36</v>
      </c>
      <c r="E2149" s="30" t="s">
        <v>15</v>
      </c>
      <c r="F2149" s="30">
        <v>2019</v>
      </c>
      <c r="G2149" s="30">
        <v>4</v>
      </c>
      <c r="H2149" s="30">
        <v>637</v>
      </c>
      <c r="I2149" s="31">
        <v>5348</v>
      </c>
      <c r="J2149" s="31">
        <f>SUMIFS(H:H, D:D, ExternalData!$D2149, E:E, ExternalData!$E2149, F:F, ExternalData!$F2149, G:G, "&lt;="&amp;ExternalData!$G2149)</f>
        <v>2058</v>
      </c>
      <c r="K2149" s="32">
        <f>SUMIFS(I:I, D:D, ExternalData!$D2149, E:E, ExternalData!$E2149, F:F, ExternalData!$F2149, G:G, "&lt;="&amp;ExternalData!$G2149)</f>
        <v>17171</v>
      </c>
      <c r="L2149" s="31">
        <f>ExternalData!$J2149 + SUMIFS(H:H, D:D, ExternalData!$D2149, E:E, ExternalData!$E2149, F:F, ExternalData!$F2149-1, G:G, "&gt;"&amp;ExternalData!$G2149)</f>
        <v>8134</v>
      </c>
      <c r="M2149" s="33">
        <f>ExternalData!$K2149 + SUMIFS(I:I, D:D, ExternalData!$D2149, E:E, ExternalData!$E2149, F:F, ExternalData!$F2149-1, G:G, "&gt;"&amp;ExternalData!$G2149)</f>
        <v>67060</v>
      </c>
    </row>
    <row r="2150" spans="1:13" x14ac:dyDescent="0.25">
      <c r="A2150" s="24" t="s">
        <v>9</v>
      </c>
      <c r="B2150" s="25" t="s">
        <v>24</v>
      </c>
      <c r="C2150" s="25" t="s">
        <v>35</v>
      </c>
      <c r="D2150" s="25" t="s">
        <v>36</v>
      </c>
      <c r="E2150" s="25" t="s">
        <v>15</v>
      </c>
      <c r="F2150" s="25">
        <v>2019</v>
      </c>
      <c r="G2150" s="25">
        <v>5</v>
      </c>
      <c r="H2150" s="25">
        <v>994</v>
      </c>
      <c r="I2150" s="26">
        <v>8372</v>
      </c>
      <c r="J2150" s="26">
        <f>SUMIFS(H:H, D:D, ExternalData!$D2150, E:E, ExternalData!$E2150, F:F, ExternalData!$F2150, G:G, "&lt;="&amp;ExternalData!$G2150)</f>
        <v>3052</v>
      </c>
      <c r="K2150" s="27">
        <f>SUMIFS(I:I, D:D, ExternalData!$D2150, E:E, ExternalData!$E2150, F:F, ExternalData!$F2150, G:G, "&lt;="&amp;ExternalData!$G2150)</f>
        <v>25543</v>
      </c>
      <c r="L2150" s="26">
        <f>ExternalData!$J2150 + SUMIFS(H:H, D:D, ExternalData!$D2150, E:E, ExternalData!$E2150, F:F, ExternalData!$F2150-1, G:G, "&gt;"&amp;ExternalData!$G2150)</f>
        <v>7980</v>
      </c>
      <c r="M2150" s="28">
        <f>ExternalData!$K2150 + SUMIFS(I:I, D:D, ExternalData!$D2150, E:E, ExternalData!$E2150, F:F, ExternalData!$F2150-1, G:G, "&gt;"&amp;ExternalData!$G2150)</f>
        <v>65996</v>
      </c>
    </row>
    <row r="2151" spans="1:13" x14ac:dyDescent="0.25">
      <c r="A2151" s="29" t="s">
        <v>9</v>
      </c>
      <c r="B2151" s="30" t="s">
        <v>24</v>
      </c>
      <c r="C2151" s="30" t="s">
        <v>35</v>
      </c>
      <c r="D2151" s="30" t="s">
        <v>36</v>
      </c>
      <c r="E2151" s="30" t="s">
        <v>15</v>
      </c>
      <c r="F2151" s="30">
        <v>2019</v>
      </c>
      <c r="G2151" s="30">
        <v>6</v>
      </c>
      <c r="H2151" s="30">
        <v>462</v>
      </c>
      <c r="I2151" s="31">
        <v>3892</v>
      </c>
      <c r="J2151" s="31">
        <f>SUMIFS(H:H, D:D, ExternalData!$D2151, E:E, ExternalData!$E2151, F:F, ExternalData!$F2151, G:G, "&lt;="&amp;ExternalData!$G2151)</f>
        <v>3514</v>
      </c>
      <c r="K2151" s="32">
        <f>SUMIFS(I:I, D:D, ExternalData!$D2151, E:E, ExternalData!$E2151, F:F, ExternalData!$F2151, G:G, "&lt;="&amp;ExternalData!$G2151)</f>
        <v>29435</v>
      </c>
      <c r="L2151" s="31">
        <f>ExternalData!$J2151 + SUMIFS(H:H, D:D, ExternalData!$D2151, E:E, ExternalData!$E2151, F:F, ExternalData!$F2151-1, G:G, "&gt;"&amp;ExternalData!$G2151)</f>
        <v>8001</v>
      </c>
      <c r="M2151" s="33">
        <f>ExternalData!$K2151 + SUMIFS(I:I, D:D, ExternalData!$D2151, E:E, ExternalData!$E2151, F:F, ExternalData!$F2151-1, G:G, "&gt;"&amp;ExternalData!$G2151)</f>
        <v>66276</v>
      </c>
    </row>
    <row r="2152" spans="1:13" x14ac:dyDescent="0.25">
      <c r="A2152" s="24" t="s">
        <v>9</v>
      </c>
      <c r="B2152" s="25" t="s">
        <v>24</v>
      </c>
      <c r="C2152" s="25" t="s">
        <v>35</v>
      </c>
      <c r="D2152" s="25" t="s">
        <v>36</v>
      </c>
      <c r="E2152" s="25" t="s">
        <v>15</v>
      </c>
      <c r="F2152" s="25">
        <v>2019</v>
      </c>
      <c r="G2152" s="25">
        <v>7</v>
      </c>
      <c r="H2152" s="25">
        <v>735</v>
      </c>
      <c r="I2152" s="26">
        <v>6097</v>
      </c>
      <c r="J2152" s="26">
        <f>SUMIFS(H:H, D:D, ExternalData!$D2152, E:E, ExternalData!$E2152, F:F, ExternalData!$F2152, G:G, "&lt;="&amp;ExternalData!$G2152)</f>
        <v>4249</v>
      </c>
      <c r="K2152" s="27">
        <f>SUMIFS(I:I, D:D, ExternalData!$D2152, E:E, ExternalData!$E2152, F:F, ExternalData!$F2152, G:G, "&lt;="&amp;ExternalData!$G2152)</f>
        <v>35532</v>
      </c>
      <c r="L2152" s="26">
        <f>ExternalData!$J2152 + SUMIFS(H:H, D:D, ExternalData!$D2152, E:E, ExternalData!$E2152, F:F, ExternalData!$F2152-1, G:G, "&gt;"&amp;ExternalData!$G2152)</f>
        <v>8141</v>
      </c>
      <c r="M2152" s="28">
        <f>ExternalData!$K2152 + SUMIFS(I:I, D:D, ExternalData!$D2152, E:E, ExternalData!$E2152, F:F, ExternalData!$F2152-1, G:G, "&gt;"&amp;ExternalData!$G2152)</f>
        <v>67508</v>
      </c>
    </row>
    <row r="2153" spans="1:13" x14ac:dyDescent="0.25">
      <c r="A2153" s="29" t="s">
        <v>9</v>
      </c>
      <c r="B2153" s="30" t="s">
        <v>24</v>
      </c>
      <c r="C2153" s="30" t="s">
        <v>35</v>
      </c>
      <c r="D2153" s="30" t="s">
        <v>36</v>
      </c>
      <c r="E2153" s="30" t="s">
        <v>15</v>
      </c>
      <c r="F2153" s="30">
        <v>2019</v>
      </c>
      <c r="G2153" s="30">
        <v>8</v>
      </c>
      <c r="H2153" s="30">
        <v>819</v>
      </c>
      <c r="I2153" s="31">
        <v>6832</v>
      </c>
      <c r="J2153" s="31">
        <f>SUMIFS(H:H, D:D, ExternalData!$D2153, E:E, ExternalData!$E2153, F:F, ExternalData!$F2153, G:G, "&lt;="&amp;ExternalData!$G2153)</f>
        <v>5068</v>
      </c>
      <c r="K2153" s="32">
        <f>SUMIFS(I:I, D:D, ExternalData!$D2153, E:E, ExternalData!$E2153, F:F, ExternalData!$F2153, G:G, "&lt;="&amp;ExternalData!$G2153)</f>
        <v>42364</v>
      </c>
      <c r="L2153" s="31">
        <f>ExternalData!$J2153 + SUMIFS(H:H, D:D, ExternalData!$D2153, E:E, ExternalData!$E2153, F:F, ExternalData!$F2153-1, G:G, "&gt;"&amp;ExternalData!$G2153)</f>
        <v>7714</v>
      </c>
      <c r="M2153" s="33">
        <f>ExternalData!$K2153 + SUMIFS(I:I, D:D, ExternalData!$D2153, E:E, ExternalData!$E2153, F:F, ExternalData!$F2153-1, G:G, "&gt;"&amp;ExternalData!$G2153)</f>
        <v>64113</v>
      </c>
    </row>
    <row r="2154" spans="1:13" x14ac:dyDescent="0.25">
      <c r="A2154" s="24" t="s">
        <v>9</v>
      </c>
      <c r="B2154" s="25" t="s">
        <v>24</v>
      </c>
      <c r="C2154" s="25" t="s">
        <v>35</v>
      </c>
      <c r="D2154" s="25" t="s">
        <v>36</v>
      </c>
      <c r="E2154" s="25" t="s">
        <v>15</v>
      </c>
      <c r="F2154" s="25">
        <v>2019</v>
      </c>
      <c r="G2154" s="25">
        <v>9</v>
      </c>
      <c r="H2154" s="25">
        <v>329</v>
      </c>
      <c r="I2154" s="26">
        <v>2772</v>
      </c>
      <c r="J2154" s="26">
        <f>SUMIFS(H:H, D:D, ExternalData!$D2154, E:E, ExternalData!$E2154, F:F, ExternalData!$F2154, G:G, "&lt;="&amp;ExternalData!$G2154)</f>
        <v>5397</v>
      </c>
      <c r="K2154" s="27">
        <f>SUMIFS(I:I, D:D, ExternalData!$D2154, E:E, ExternalData!$E2154, F:F, ExternalData!$F2154, G:G, "&lt;="&amp;ExternalData!$G2154)</f>
        <v>45136</v>
      </c>
      <c r="L2154" s="26">
        <f>ExternalData!$J2154 + SUMIFS(H:H, D:D, ExternalData!$D2154, E:E, ExternalData!$E2154, F:F, ExternalData!$F2154-1, G:G, "&gt;"&amp;ExternalData!$G2154)</f>
        <v>7203</v>
      </c>
      <c r="M2154" s="28">
        <f>ExternalData!$K2154 + SUMIFS(I:I, D:D, ExternalData!$D2154, E:E, ExternalData!$E2154, F:F, ExternalData!$F2154-1, G:G, "&gt;"&amp;ExternalData!$G2154)</f>
        <v>59983</v>
      </c>
    </row>
    <row r="2155" spans="1:13" x14ac:dyDescent="0.25">
      <c r="A2155" s="29" t="s">
        <v>9</v>
      </c>
      <c r="B2155" s="30" t="s">
        <v>24</v>
      </c>
      <c r="C2155" s="30" t="s">
        <v>35</v>
      </c>
      <c r="D2155" s="30" t="s">
        <v>36</v>
      </c>
      <c r="E2155" s="30" t="s">
        <v>15</v>
      </c>
      <c r="F2155" s="30">
        <v>2019</v>
      </c>
      <c r="G2155" s="30">
        <v>10</v>
      </c>
      <c r="H2155" s="30">
        <v>756</v>
      </c>
      <c r="I2155" s="31">
        <v>6384</v>
      </c>
      <c r="J2155" s="31">
        <f>SUMIFS(H:H, D:D, ExternalData!$D2155, E:E, ExternalData!$E2155, F:F, ExternalData!$F2155, G:G, "&lt;="&amp;ExternalData!$G2155)</f>
        <v>6153</v>
      </c>
      <c r="K2155" s="32">
        <f>SUMIFS(I:I, D:D, ExternalData!$D2155, E:E, ExternalData!$E2155, F:F, ExternalData!$F2155, G:G, "&lt;="&amp;ExternalData!$G2155)</f>
        <v>51520</v>
      </c>
      <c r="L2155" s="31">
        <f>ExternalData!$J2155 + SUMIFS(H:H, D:D, ExternalData!$D2155, E:E, ExternalData!$E2155, F:F, ExternalData!$F2155-1, G:G, "&gt;"&amp;ExternalData!$G2155)</f>
        <v>7735</v>
      </c>
      <c r="M2155" s="33">
        <f>ExternalData!$K2155 + SUMIFS(I:I, D:D, ExternalData!$D2155, E:E, ExternalData!$E2155, F:F, ExternalData!$F2155-1, G:G, "&gt;"&amp;ExternalData!$G2155)</f>
        <v>64505</v>
      </c>
    </row>
    <row r="2156" spans="1:13" x14ac:dyDescent="0.25">
      <c r="A2156" s="24" t="s">
        <v>9</v>
      </c>
      <c r="B2156" s="25" t="s">
        <v>24</v>
      </c>
      <c r="C2156" s="25" t="s">
        <v>35</v>
      </c>
      <c r="D2156" s="25" t="s">
        <v>36</v>
      </c>
      <c r="E2156" s="25" t="s">
        <v>15</v>
      </c>
      <c r="F2156" s="25">
        <v>2019</v>
      </c>
      <c r="G2156" s="25">
        <v>11</v>
      </c>
      <c r="H2156" s="25">
        <v>357</v>
      </c>
      <c r="I2156" s="26">
        <v>2933</v>
      </c>
      <c r="J2156" s="26">
        <f>SUMIFS(H:H, D:D, ExternalData!$D2156, E:E, ExternalData!$E2156, F:F, ExternalData!$F2156, G:G, "&lt;="&amp;ExternalData!$G2156)</f>
        <v>6510</v>
      </c>
      <c r="K2156" s="27">
        <f>SUMIFS(I:I, D:D, ExternalData!$D2156, E:E, ExternalData!$E2156, F:F, ExternalData!$F2156, G:G, "&lt;="&amp;ExternalData!$G2156)</f>
        <v>54453</v>
      </c>
      <c r="L2156" s="26">
        <f>ExternalData!$J2156 + SUMIFS(H:H, D:D, ExternalData!$D2156, E:E, ExternalData!$E2156, F:F, ExternalData!$F2156-1, G:G, "&gt;"&amp;ExternalData!$G2156)</f>
        <v>7336</v>
      </c>
      <c r="M2156" s="28">
        <f>ExternalData!$K2156 + SUMIFS(I:I, D:D, ExternalData!$D2156, E:E, ExternalData!$E2156, F:F, ExternalData!$F2156-1, G:G, "&gt;"&amp;ExternalData!$G2156)</f>
        <v>61236</v>
      </c>
    </row>
    <row r="2157" spans="1:13" x14ac:dyDescent="0.25">
      <c r="A2157" s="29" t="s">
        <v>9</v>
      </c>
      <c r="B2157" s="30" t="s">
        <v>24</v>
      </c>
      <c r="C2157" s="30" t="s">
        <v>35</v>
      </c>
      <c r="D2157" s="30" t="s">
        <v>36</v>
      </c>
      <c r="E2157" s="30" t="s">
        <v>15</v>
      </c>
      <c r="F2157" s="30">
        <v>2019</v>
      </c>
      <c r="G2157" s="30">
        <v>12</v>
      </c>
      <c r="H2157" s="30">
        <v>308</v>
      </c>
      <c r="I2157" s="31">
        <v>2555</v>
      </c>
      <c r="J2157" s="31">
        <f>SUMIFS(H:H, D:D, ExternalData!$D2157, E:E, ExternalData!$E2157, F:F, ExternalData!$F2157, G:G, "&lt;="&amp;ExternalData!$G2157)</f>
        <v>6818</v>
      </c>
      <c r="K2157" s="32">
        <f>SUMIFS(I:I, D:D, ExternalData!$D2157, E:E, ExternalData!$E2157, F:F, ExternalData!$F2157, G:G, "&lt;="&amp;ExternalData!$G2157)</f>
        <v>57008</v>
      </c>
      <c r="L2157" s="31">
        <f>ExternalData!$J2157 + SUMIFS(H:H, D:D, ExternalData!$D2157, E:E, ExternalData!$E2157, F:F, ExternalData!$F2157-1, G:G, "&gt;"&amp;ExternalData!$G2157)</f>
        <v>6818</v>
      </c>
      <c r="M2157" s="33">
        <f>ExternalData!$K2157 + SUMIFS(I:I, D:D, ExternalData!$D2157, E:E, ExternalData!$E2157, F:F, ExternalData!$F2157-1, G:G, "&gt;"&amp;ExternalData!$G2157)</f>
        <v>57008</v>
      </c>
    </row>
    <row r="2158" spans="1:13" x14ac:dyDescent="0.25">
      <c r="A2158" s="24" t="s">
        <v>9</v>
      </c>
      <c r="B2158" s="25" t="s">
        <v>24</v>
      </c>
      <c r="C2158" s="25" t="s">
        <v>35</v>
      </c>
      <c r="D2158" s="25" t="s">
        <v>36</v>
      </c>
      <c r="E2158" s="25" t="s">
        <v>15</v>
      </c>
      <c r="F2158" s="25">
        <v>2020</v>
      </c>
      <c r="G2158" s="25">
        <v>1</v>
      </c>
      <c r="H2158" s="25">
        <v>875</v>
      </c>
      <c r="I2158" s="26">
        <v>7315</v>
      </c>
      <c r="J2158" s="26">
        <f>SUMIFS(H:H, D:D, ExternalData!$D2158, E:E, ExternalData!$E2158, F:F, ExternalData!$F2158, G:G, "&lt;="&amp;ExternalData!$G2158)</f>
        <v>875</v>
      </c>
      <c r="K2158" s="27">
        <f>SUMIFS(I:I, D:D, ExternalData!$D2158, E:E, ExternalData!$E2158, F:F, ExternalData!$F2158, G:G, "&lt;="&amp;ExternalData!$G2158)</f>
        <v>7315</v>
      </c>
      <c r="L2158" s="26">
        <f>ExternalData!$J2158 + SUMIFS(H:H, D:D, ExternalData!$D2158, E:E, ExternalData!$E2158, F:F, ExternalData!$F2158-1, G:G, "&gt;"&amp;ExternalData!$G2158)</f>
        <v>7455</v>
      </c>
      <c r="M2158" s="28">
        <f>ExternalData!$K2158 + SUMIFS(I:I, D:D, ExternalData!$D2158, E:E, ExternalData!$E2158, F:F, ExternalData!$F2158-1, G:G, "&gt;"&amp;ExternalData!$G2158)</f>
        <v>62370</v>
      </c>
    </row>
    <row r="2159" spans="1:13" x14ac:dyDescent="0.25">
      <c r="A2159" s="29" t="s">
        <v>9</v>
      </c>
      <c r="B2159" s="30" t="s">
        <v>24</v>
      </c>
      <c r="C2159" s="30" t="s">
        <v>35</v>
      </c>
      <c r="D2159" s="30" t="s">
        <v>36</v>
      </c>
      <c r="E2159" s="30" t="s">
        <v>15</v>
      </c>
      <c r="F2159" s="30">
        <v>2020</v>
      </c>
      <c r="G2159" s="30">
        <v>2</v>
      </c>
      <c r="H2159" s="30">
        <v>322</v>
      </c>
      <c r="I2159" s="31">
        <v>2639</v>
      </c>
      <c r="J2159" s="31">
        <f>SUMIFS(H:H, D:D, ExternalData!$D2159, E:E, ExternalData!$E2159, F:F, ExternalData!$F2159, G:G, "&lt;="&amp;ExternalData!$G2159)</f>
        <v>1197</v>
      </c>
      <c r="K2159" s="32">
        <f>SUMIFS(I:I, D:D, ExternalData!$D2159, E:E, ExternalData!$E2159, F:F, ExternalData!$F2159, G:G, "&lt;="&amp;ExternalData!$G2159)</f>
        <v>9954</v>
      </c>
      <c r="L2159" s="31">
        <f>ExternalData!$J2159 + SUMIFS(H:H, D:D, ExternalData!$D2159, E:E, ExternalData!$E2159, F:F, ExternalData!$F2159-1, G:G, "&gt;"&amp;ExternalData!$G2159)</f>
        <v>7140</v>
      </c>
      <c r="M2159" s="33">
        <f>ExternalData!$K2159 + SUMIFS(I:I, D:D, ExternalData!$D2159, E:E, ExternalData!$E2159, F:F, ExternalData!$F2159-1, G:G, "&gt;"&amp;ExternalData!$G2159)</f>
        <v>59661</v>
      </c>
    </row>
    <row r="2160" spans="1:13" x14ac:dyDescent="0.25">
      <c r="A2160" s="24" t="s">
        <v>9</v>
      </c>
      <c r="B2160" s="25" t="s">
        <v>24</v>
      </c>
      <c r="C2160" s="25" t="s">
        <v>35</v>
      </c>
      <c r="D2160" s="25" t="s">
        <v>36</v>
      </c>
      <c r="E2160" s="25" t="s">
        <v>15</v>
      </c>
      <c r="F2160" s="25">
        <v>2020</v>
      </c>
      <c r="G2160" s="25">
        <v>3</v>
      </c>
      <c r="H2160" s="25">
        <v>462</v>
      </c>
      <c r="I2160" s="26">
        <v>3857</v>
      </c>
      <c r="J2160" s="26">
        <f>SUMIFS(H:H, D:D, ExternalData!$D2160, E:E, ExternalData!$E2160, F:F, ExternalData!$F2160, G:G, "&lt;="&amp;ExternalData!$G2160)</f>
        <v>1659</v>
      </c>
      <c r="K2160" s="27">
        <f>SUMIFS(I:I, D:D, ExternalData!$D2160, E:E, ExternalData!$E2160, F:F, ExternalData!$F2160, G:G, "&lt;="&amp;ExternalData!$G2160)</f>
        <v>13811</v>
      </c>
      <c r="L2160" s="26">
        <f>ExternalData!$J2160 + SUMIFS(H:H, D:D, ExternalData!$D2160, E:E, ExternalData!$E2160, F:F, ExternalData!$F2160-1, G:G, "&gt;"&amp;ExternalData!$G2160)</f>
        <v>7056</v>
      </c>
      <c r="M2160" s="28">
        <f>ExternalData!$K2160 + SUMIFS(I:I, D:D, ExternalData!$D2160, E:E, ExternalData!$E2160, F:F, ExternalData!$F2160-1, G:G, "&gt;"&amp;ExternalData!$G2160)</f>
        <v>58996</v>
      </c>
    </row>
    <row r="2161" spans="1:13" x14ac:dyDescent="0.25">
      <c r="A2161" s="29" t="s">
        <v>9</v>
      </c>
      <c r="B2161" s="30" t="s">
        <v>24</v>
      </c>
      <c r="C2161" s="30" t="s">
        <v>35</v>
      </c>
      <c r="D2161" s="30" t="s">
        <v>36</v>
      </c>
      <c r="E2161" s="30" t="s">
        <v>15</v>
      </c>
      <c r="F2161" s="30">
        <v>2020</v>
      </c>
      <c r="G2161" s="30">
        <v>4</v>
      </c>
      <c r="H2161" s="30">
        <v>35</v>
      </c>
      <c r="I2161" s="31">
        <v>322</v>
      </c>
      <c r="J2161" s="31">
        <f>SUMIFS(H:H, D:D, ExternalData!$D2161, E:E, ExternalData!$E2161, F:F, ExternalData!$F2161, G:G, "&lt;="&amp;ExternalData!$G2161)</f>
        <v>1694</v>
      </c>
      <c r="K2161" s="32">
        <f>SUMIFS(I:I, D:D, ExternalData!$D2161, E:E, ExternalData!$E2161, F:F, ExternalData!$F2161, G:G, "&lt;="&amp;ExternalData!$G2161)</f>
        <v>14133</v>
      </c>
      <c r="L2161" s="31">
        <f>ExternalData!$J2161 + SUMIFS(H:H, D:D, ExternalData!$D2161, E:E, ExternalData!$E2161, F:F, ExternalData!$F2161-1, G:G, "&gt;"&amp;ExternalData!$G2161)</f>
        <v>6454</v>
      </c>
      <c r="M2161" s="33">
        <f>ExternalData!$K2161 + SUMIFS(I:I, D:D, ExternalData!$D2161, E:E, ExternalData!$E2161, F:F, ExternalData!$F2161-1, G:G, "&gt;"&amp;ExternalData!$G2161)</f>
        <v>53970</v>
      </c>
    </row>
    <row r="2162" spans="1:13" x14ac:dyDescent="0.25">
      <c r="A2162" s="24" t="s">
        <v>9</v>
      </c>
      <c r="B2162" s="25" t="s">
        <v>24</v>
      </c>
      <c r="C2162" s="25" t="s">
        <v>35</v>
      </c>
      <c r="D2162" s="25" t="s">
        <v>36</v>
      </c>
      <c r="E2162" s="25" t="s">
        <v>15</v>
      </c>
      <c r="F2162" s="25">
        <v>2020</v>
      </c>
      <c r="G2162" s="25">
        <v>5</v>
      </c>
      <c r="H2162" s="25">
        <v>406</v>
      </c>
      <c r="I2162" s="26">
        <v>3325</v>
      </c>
      <c r="J2162" s="26">
        <f>SUMIFS(H:H, D:D, ExternalData!$D2162, E:E, ExternalData!$E2162, F:F, ExternalData!$F2162, G:G, "&lt;="&amp;ExternalData!$G2162)</f>
        <v>2100</v>
      </c>
      <c r="K2162" s="27">
        <f>SUMIFS(I:I, D:D, ExternalData!$D2162, E:E, ExternalData!$E2162, F:F, ExternalData!$F2162, G:G, "&lt;="&amp;ExternalData!$G2162)</f>
        <v>17458</v>
      </c>
      <c r="L2162" s="26">
        <f>ExternalData!$J2162 + SUMIFS(H:H, D:D, ExternalData!$D2162, E:E, ExternalData!$E2162, F:F, ExternalData!$F2162-1, G:G, "&gt;"&amp;ExternalData!$G2162)</f>
        <v>5866</v>
      </c>
      <c r="M2162" s="28">
        <f>ExternalData!$K2162 + SUMIFS(I:I, D:D, ExternalData!$D2162, E:E, ExternalData!$E2162, F:F, ExternalData!$F2162-1, G:G, "&gt;"&amp;ExternalData!$G2162)</f>
        <v>48923</v>
      </c>
    </row>
    <row r="2163" spans="1:13" x14ac:dyDescent="0.25">
      <c r="A2163" s="29" t="s">
        <v>9</v>
      </c>
      <c r="B2163" s="30" t="s">
        <v>24</v>
      </c>
      <c r="C2163" s="30" t="s">
        <v>35</v>
      </c>
      <c r="D2163" s="30" t="s">
        <v>36</v>
      </c>
      <c r="E2163" s="30" t="s">
        <v>15</v>
      </c>
      <c r="F2163" s="30">
        <v>2020</v>
      </c>
      <c r="G2163" s="30">
        <v>6</v>
      </c>
      <c r="H2163" s="30">
        <v>392</v>
      </c>
      <c r="I2163" s="31">
        <v>3269</v>
      </c>
      <c r="J2163" s="31">
        <f>SUMIFS(H:H, D:D, ExternalData!$D2163, E:E, ExternalData!$E2163, F:F, ExternalData!$F2163, G:G, "&lt;="&amp;ExternalData!$G2163)</f>
        <v>2492</v>
      </c>
      <c r="K2163" s="32">
        <f>SUMIFS(I:I, D:D, ExternalData!$D2163, E:E, ExternalData!$E2163, F:F, ExternalData!$F2163, G:G, "&lt;="&amp;ExternalData!$G2163)</f>
        <v>20727</v>
      </c>
      <c r="L2163" s="31">
        <f>ExternalData!$J2163 + SUMIFS(H:H, D:D, ExternalData!$D2163, E:E, ExternalData!$E2163, F:F, ExternalData!$F2163-1, G:G, "&gt;"&amp;ExternalData!$G2163)</f>
        <v>5796</v>
      </c>
      <c r="M2163" s="33">
        <f>ExternalData!$K2163 + SUMIFS(I:I, D:D, ExternalData!$D2163, E:E, ExternalData!$E2163, F:F, ExternalData!$F2163-1, G:G, "&gt;"&amp;ExternalData!$G2163)</f>
        <v>48300</v>
      </c>
    </row>
    <row r="2164" spans="1:13" x14ac:dyDescent="0.25">
      <c r="A2164" s="24" t="s">
        <v>9</v>
      </c>
      <c r="B2164" s="25" t="s">
        <v>24</v>
      </c>
      <c r="C2164" s="25" t="s">
        <v>35</v>
      </c>
      <c r="D2164" s="25" t="s">
        <v>36</v>
      </c>
      <c r="E2164" s="25" t="s">
        <v>15</v>
      </c>
      <c r="F2164" s="25">
        <v>2020</v>
      </c>
      <c r="G2164" s="25">
        <v>7</v>
      </c>
      <c r="H2164" s="25">
        <v>413</v>
      </c>
      <c r="I2164" s="26">
        <v>3507</v>
      </c>
      <c r="J2164" s="26">
        <f>SUMIFS(H:H, D:D, ExternalData!$D2164, E:E, ExternalData!$E2164, F:F, ExternalData!$F2164, G:G, "&lt;="&amp;ExternalData!$G2164)</f>
        <v>2905</v>
      </c>
      <c r="K2164" s="27">
        <f>SUMIFS(I:I, D:D, ExternalData!$D2164, E:E, ExternalData!$E2164, F:F, ExternalData!$F2164, G:G, "&lt;="&amp;ExternalData!$G2164)</f>
        <v>24234</v>
      </c>
      <c r="L2164" s="26">
        <f>ExternalData!$J2164 + SUMIFS(H:H, D:D, ExternalData!$D2164, E:E, ExternalData!$E2164, F:F, ExternalData!$F2164-1, G:G, "&gt;"&amp;ExternalData!$G2164)</f>
        <v>5474</v>
      </c>
      <c r="M2164" s="28">
        <f>ExternalData!$K2164 + SUMIFS(I:I, D:D, ExternalData!$D2164, E:E, ExternalData!$E2164, F:F, ExternalData!$F2164-1, G:G, "&gt;"&amp;ExternalData!$G2164)</f>
        <v>45710</v>
      </c>
    </row>
    <row r="2165" spans="1:13" x14ac:dyDescent="0.25">
      <c r="A2165" s="29" t="s">
        <v>9</v>
      </c>
      <c r="B2165" s="30" t="s">
        <v>24</v>
      </c>
      <c r="C2165" s="30" t="s">
        <v>35</v>
      </c>
      <c r="D2165" s="30" t="s">
        <v>36</v>
      </c>
      <c r="E2165" s="30" t="s">
        <v>15</v>
      </c>
      <c r="F2165" s="30">
        <v>2020</v>
      </c>
      <c r="G2165" s="30">
        <v>8</v>
      </c>
      <c r="H2165" s="30">
        <v>210</v>
      </c>
      <c r="I2165" s="31">
        <v>1820</v>
      </c>
      <c r="J2165" s="31">
        <f>SUMIFS(H:H, D:D, ExternalData!$D2165, E:E, ExternalData!$E2165, F:F, ExternalData!$F2165, G:G, "&lt;="&amp;ExternalData!$G2165)</f>
        <v>3115</v>
      </c>
      <c r="K2165" s="32">
        <f>SUMIFS(I:I, D:D, ExternalData!$D2165, E:E, ExternalData!$E2165, F:F, ExternalData!$F2165, G:G, "&lt;="&amp;ExternalData!$G2165)</f>
        <v>26054</v>
      </c>
      <c r="L2165" s="31">
        <f>ExternalData!$J2165 + SUMIFS(H:H, D:D, ExternalData!$D2165, E:E, ExternalData!$E2165, F:F, ExternalData!$F2165-1, G:G, "&gt;"&amp;ExternalData!$G2165)</f>
        <v>4865</v>
      </c>
      <c r="M2165" s="33">
        <f>ExternalData!$K2165 + SUMIFS(I:I, D:D, ExternalData!$D2165, E:E, ExternalData!$E2165, F:F, ExternalData!$F2165-1, G:G, "&gt;"&amp;ExternalData!$G2165)</f>
        <v>40698</v>
      </c>
    </row>
    <row r="2166" spans="1:13" x14ac:dyDescent="0.25">
      <c r="A2166" s="24" t="s">
        <v>9</v>
      </c>
      <c r="B2166" s="25" t="s">
        <v>24</v>
      </c>
      <c r="C2166" s="25" t="s">
        <v>35</v>
      </c>
      <c r="D2166" s="25" t="s">
        <v>36</v>
      </c>
      <c r="E2166" s="25" t="s">
        <v>15</v>
      </c>
      <c r="F2166" s="25">
        <v>2020</v>
      </c>
      <c r="G2166" s="25">
        <v>9</v>
      </c>
      <c r="H2166" s="25">
        <v>476</v>
      </c>
      <c r="I2166" s="26">
        <v>3990</v>
      </c>
      <c r="J2166" s="26">
        <f>SUMIFS(H:H, D:D, ExternalData!$D2166, E:E, ExternalData!$E2166, F:F, ExternalData!$F2166, G:G, "&lt;="&amp;ExternalData!$G2166)</f>
        <v>3591</v>
      </c>
      <c r="K2166" s="27">
        <f>SUMIFS(I:I, D:D, ExternalData!$D2166, E:E, ExternalData!$E2166, F:F, ExternalData!$F2166, G:G, "&lt;="&amp;ExternalData!$G2166)</f>
        <v>30044</v>
      </c>
      <c r="L2166" s="26">
        <f>ExternalData!$J2166 + SUMIFS(H:H, D:D, ExternalData!$D2166, E:E, ExternalData!$E2166, F:F, ExternalData!$F2166-1, G:G, "&gt;"&amp;ExternalData!$G2166)</f>
        <v>5012</v>
      </c>
      <c r="M2166" s="28">
        <f>ExternalData!$K2166 + SUMIFS(I:I, D:D, ExternalData!$D2166, E:E, ExternalData!$E2166, F:F, ExternalData!$F2166-1, G:G, "&gt;"&amp;ExternalData!$G2166)</f>
        <v>41916</v>
      </c>
    </row>
    <row r="2167" spans="1:13" x14ac:dyDescent="0.25">
      <c r="A2167" s="29" t="s">
        <v>9</v>
      </c>
      <c r="B2167" s="30" t="s">
        <v>24</v>
      </c>
      <c r="C2167" s="30" t="s">
        <v>35</v>
      </c>
      <c r="D2167" s="30" t="s">
        <v>36</v>
      </c>
      <c r="E2167" s="30" t="s">
        <v>15</v>
      </c>
      <c r="F2167" s="30">
        <v>2020</v>
      </c>
      <c r="G2167" s="30">
        <v>10</v>
      </c>
      <c r="H2167" s="30">
        <v>287</v>
      </c>
      <c r="I2167" s="31">
        <v>2380</v>
      </c>
      <c r="J2167" s="31">
        <f>SUMIFS(H:H, D:D, ExternalData!$D2167, E:E, ExternalData!$E2167, F:F, ExternalData!$F2167, G:G, "&lt;="&amp;ExternalData!$G2167)</f>
        <v>3878</v>
      </c>
      <c r="K2167" s="32">
        <f>SUMIFS(I:I, D:D, ExternalData!$D2167, E:E, ExternalData!$E2167, F:F, ExternalData!$F2167, G:G, "&lt;="&amp;ExternalData!$G2167)</f>
        <v>32424</v>
      </c>
      <c r="L2167" s="31">
        <f>ExternalData!$J2167 + SUMIFS(H:H, D:D, ExternalData!$D2167, E:E, ExternalData!$E2167, F:F, ExternalData!$F2167-1, G:G, "&gt;"&amp;ExternalData!$G2167)</f>
        <v>4543</v>
      </c>
      <c r="M2167" s="33">
        <f>ExternalData!$K2167 + SUMIFS(I:I, D:D, ExternalData!$D2167, E:E, ExternalData!$E2167, F:F, ExternalData!$F2167-1, G:G, "&gt;"&amp;ExternalData!$G2167)</f>
        <v>37912</v>
      </c>
    </row>
    <row r="2168" spans="1:13" x14ac:dyDescent="0.25">
      <c r="A2168" s="24" t="s">
        <v>9</v>
      </c>
      <c r="B2168" s="25" t="s">
        <v>24</v>
      </c>
      <c r="C2168" s="25" t="s">
        <v>35</v>
      </c>
      <c r="D2168" s="25" t="s">
        <v>36</v>
      </c>
      <c r="E2168" s="25" t="s">
        <v>15</v>
      </c>
      <c r="F2168" s="25">
        <v>2020</v>
      </c>
      <c r="G2168" s="25">
        <v>11</v>
      </c>
      <c r="H2168" s="25">
        <v>413</v>
      </c>
      <c r="I2168" s="26">
        <v>3458</v>
      </c>
      <c r="J2168" s="26">
        <f>SUMIFS(H:H, D:D, ExternalData!$D2168, E:E, ExternalData!$E2168, F:F, ExternalData!$F2168, G:G, "&lt;="&amp;ExternalData!$G2168)</f>
        <v>4291</v>
      </c>
      <c r="K2168" s="27">
        <f>SUMIFS(I:I, D:D, ExternalData!$D2168, E:E, ExternalData!$E2168, F:F, ExternalData!$F2168, G:G, "&lt;="&amp;ExternalData!$G2168)</f>
        <v>35882</v>
      </c>
      <c r="L2168" s="26">
        <f>ExternalData!$J2168 + SUMIFS(H:H, D:D, ExternalData!$D2168, E:E, ExternalData!$E2168, F:F, ExternalData!$F2168-1, G:G, "&gt;"&amp;ExternalData!$G2168)</f>
        <v>4599</v>
      </c>
      <c r="M2168" s="28">
        <f>ExternalData!$K2168 + SUMIFS(I:I, D:D, ExternalData!$D2168, E:E, ExternalData!$E2168, F:F, ExternalData!$F2168-1, G:G, "&gt;"&amp;ExternalData!$G2168)</f>
        <v>38437</v>
      </c>
    </row>
    <row r="2169" spans="1:13" x14ac:dyDescent="0.25">
      <c r="A2169" s="29" t="s">
        <v>9</v>
      </c>
      <c r="B2169" s="30" t="s">
        <v>24</v>
      </c>
      <c r="C2169" s="30" t="s">
        <v>35</v>
      </c>
      <c r="D2169" s="30" t="s">
        <v>36</v>
      </c>
      <c r="E2169" s="30" t="s">
        <v>15</v>
      </c>
      <c r="F2169" s="30">
        <v>2020</v>
      </c>
      <c r="G2169" s="30">
        <v>12</v>
      </c>
      <c r="H2169" s="30">
        <v>511</v>
      </c>
      <c r="I2169" s="31">
        <v>4249</v>
      </c>
      <c r="J2169" s="31">
        <f>SUMIFS(H:H, D:D, ExternalData!$D2169, E:E, ExternalData!$E2169, F:F, ExternalData!$F2169, G:G, "&lt;="&amp;ExternalData!$G2169)</f>
        <v>4802</v>
      </c>
      <c r="K2169" s="32">
        <f>SUMIFS(I:I, D:D, ExternalData!$D2169, E:E, ExternalData!$E2169, F:F, ExternalData!$F2169, G:G, "&lt;="&amp;ExternalData!$G2169)</f>
        <v>40131</v>
      </c>
      <c r="L2169" s="31">
        <f>ExternalData!$J2169 + SUMIFS(H:H, D:D, ExternalData!$D2169, E:E, ExternalData!$E2169, F:F, ExternalData!$F2169-1, G:G, "&gt;"&amp;ExternalData!$G2169)</f>
        <v>4802</v>
      </c>
      <c r="M2169" s="33">
        <f>ExternalData!$K2169 + SUMIFS(I:I, D:D, ExternalData!$D2169, E:E, ExternalData!$E2169, F:F, ExternalData!$F2169-1, G:G, "&gt;"&amp;ExternalData!$G2169)</f>
        <v>40131</v>
      </c>
    </row>
    <row r="2170" spans="1:13" x14ac:dyDescent="0.25">
      <c r="A2170" s="24" t="s">
        <v>9</v>
      </c>
      <c r="B2170" s="25" t="s">
        <v>24</v>
      </c>
      <c r="C2170" s="25" t="s">
        <v>35</v>
      </c>
      <c r="D2170" s="25" t="s">
        <v>36</v>
      </c>
      <c r="E2170" s="25" t="s">
        <v>15</v>
      </c>
      <c r="F2170" s="25">
        <v>2021</v>
      </c>
      <c r="G2170" s="25">
        <v>1</v>
      </c>
      <c r="H2170" s="25">
        <v>175</v>
      </c>
      <c r="I2170" s="26">
        <v>1470</v>
      </c>
      <c r="J2170" s="26">
        <f>SUMIFS(H:H, D:D, ExternalData!$D2170, E:E, ExternalData!$E2170, F:F, ExternalData!$F2170, G:G, "&lt;="&amp;ExternalData!$G2170)</f>
        <v>175</v>
      </c>
      <c r="K2170" s="27">
        <f>SUMIFS(I:I, D:D, ExternalData!$D2170, E:E, ExternalData!$E2170, F:F, ExternalData!$F2170, G:G, "&lt;="&amp;ExternalData!$G2170)</f>
        <v>1470</v>
      </c>
      <c r="L2170" s="26">
        <f>ExternalData!$J2170 + SUMIFS(H:H, D:D, ExternalData!$D2170, E:E, ExternalData!$E2170, F:F, ExternalData!$F2170-1, G:G, "&gt;"&amp;ExternalData!$G2170)</f>
        <v>4102</v>
      </c>
      <c r="M2170" s="28">
        <f>ExternalData!$K2170 + SUMIFS(I:I, D:D, ExternalData!$D2170, E:E, ExternalData!$E2170, F:F, ExternalData!$F2170-1, G:G, "&gt;"&amp;ExternalData!$G2170)</f>
        <v>34286</v>
      </c>
    </row>
    <row r="2171" spans="1:13" x14ac:dyDescent="0.25">
      <c r="A2171" s="29" t="s">
        <v>9</v>
      </c>
      <c r="B2171" s="30" t="s">
        <v>24</v>
      </c>
      <c r="C2171" s="30" t="s">
        <v>35</v>
      </c>
      <c r="D2171" s="30" t="s">
        <v>36</v>
      </c>
      <c r="E2171" s="30" t="s">
        <v>15</v>
      </c>
      <c r="F2171" s="30">
        <v>2021</v>
      </c>
      <c r="G2171" s="30">
        <v>2</v>
      </c>
      <c r="H2171" s="30">
        <v>322</v>
      </c>
      <c r="I2171" s="31">
        <v>2674</v>
      </c>
      <c r="J2171" s="31">
        <f>SUMIFS(H:H, D:D, ExternalData!$D2171, E:E, ExternalData!$E2171, F:F, ExternalData!$F2171, G:G, "&lt;="&amp;ExternalData!$G2171)</f>
        <v>497</v>
      </c>
      <c r="K2171" s="32">
        <f>SUMIFS(I:I, D:D, ExternalData!$D2171, E:E, ExternalData!$E2171, F:F, ExternalData!$F2171, G:G, "&lt;="&amp;ExternalData!$G2171)</f>
        <v>4144</v>
      </c>
      <c r="L2171" s="31">
        <f>ExternalData!$J2171 + SUMIFS(H:H, D:D, ExternalData!$D2171, E:E, ExternalData!$E2171, F:F, ExternalData!$F2171-1, G:G, "&gt;"&amp;ExternalData!$G2171)</f>
        <v>4102</v>
      </c>
      <c r="M2171" s="33">
        <f>ExternalData!$K2171 + SUMIFS(I:I, D:D, ExternalData!$D2171, E:E, ExternalData!$E2171, F:F, ExternalData!$F2171-1, G:G, "&gt;"&amp;ExternalData!$G2171)</f>
        <v>34321</v>
      </c>
    </row>
    <row r="2172" spans="1:13" x14ac:dyDescent="0.25">
      <c r="A2172" s="24" t="s">
        <v>9</v>
      </c>
      <c r="B2172" s="25" t="s">
        <v>24</v>
      </c>
      <c r="C2172" s="25" t="s">
        <v>35</v>
      </c>
      <c r="D2172" s="25" t="s">
        <v>36</v>
      </c>
      <c r="E2172" s="25" t="s">
        <v>15</v>
      </c>
      <c r="F2172" s="25">
        <v>2021</v>
      </c>
      <c r="G2172" s="25">
        <v>3</v>
      </c>
      <c r="H2172" s="25">
        <v>287</v>
      </c>
      <c r="I2172" s="26">
        <v>2359</v>
      </c>
      <c r="J2172" s="26">
        <f>SUMIFS(H:H, D:D, ExternalData!$D2172, E:E, ExternalData!$E2172, F:F, ExternalData!$F2172, G:G, "&lt;="&amp;ExternalData!$G2172)</f>
        <v>784</v>
      </c>
      <c r="K2172" s="27">
        <f>SUMIFS(I:I, D:D, ExternalData!$D2172, E:E, ExternalData!$E2172, F:F, ExternalData!$F2172, G:G, "&lt;="&amp;ExternalData!$G2172)</f>
        <v>6503</v>
      </c>
      <c r="L2172" s="26">
        <f>ExternalData!$J2172 + SUMIFS(H:H, D:D, ExternalData!$D2172, E:E, ExternalData!$E2172, F:F, ExternalData!$F2172-1, G:G, "&gt;"&amp;ExternalData!$G2172)</f>
        <v>3927</v>
      </c>
      <c r="M2172" s="28">
        <f>ExternalData!$K2172 + SUMIFS(I:I, D:D, ExternalData!$D2172, E:E, ExternalData!$E2172, F:F, ExternalData!$F2172-1, G:G, "&gt;"&amp;ExternalData!$G2172)</f>
        <v>32823</v>
      </c>
    </row>
    <row r="2173" spans="1:13" x14ac:dyDescent="0.25">
      <c r="A2173" s="29" t="s">
        <v>9</v>
      </c>
      <c r="B2173" s="30" t="s">
        <v>24</v>
      </c>
      <c r="C2173" s="30" t="s">
        <v>35</v>
      </c>
      <c r="D2173" s="30" t="s">
        <v>36</v>
      </c>
      <c r="E2173" s="30" t="s">
        <v>15</v>
      </c>
      <c r="F2173" s="30">
        <v>2021</v>
      </c>
      <c r="G2173" s="30">
        <v>4</v>
      </c>
      <c r="H2173" s="30">
        <v>462</v>
      </c>
      <c r="I2173" s="31">
        <v>3892</v>
      </c>
      <c r="J2173" s="31">
        <f>SUMIFS(H:H, D:D, ExternalData!$D2173, E:E, ExternalData!$E2173, F:F, ExternalData!$F2173, G:G, "&lt;="&amp;ExternalData!$G2173)</f>
        <v>1246</v>
      </c>
      <c r="K2173" s="32">
        <f>SUMIFS(I:I, D:D, ExternalData!$D2173, E:E, ExternalData!$E2173, F:F, ExternalData!$F2173, G:G, "&lt;="&amp;ExternalData!$G2173)</f>
        <v>10395</v>
      </c>
      <c r="L2173" s="31">
        <f>ExternalData!$J2173 + SUMIFS(H:H, D:D, ExternalData!$D2173, E:E, ExternalData!$E2173, F:F, ExternalData!$F2173-1, G:G, "&gt;"&amp;ExternalData!$G2173)</f>
        <v>4354</v>
      </c>
      <c r="M2173" s="33">
        <f>ExternalData!$K2173 + SUMIFS(I:I, D:D, ExternalData!$D2173, E:E, ExternalData!$E2173, F:F, ExternalData!$F2173-1, G:G, "&gt;"&amp;ExternalData!$G2173)</f>
        <v>36393</v>
      </c>
    </row>
    <row r="2174" spans="1:13" x14ac:dyDescent="0.25">
      <c r="A2174" s="24" t="s">
        <v>9</v>
      </c>
      <c r="B2174" s="25" t="s">
        <v>24</v>
      </c>
      <c r="C2174" s="25" t="s">
        <v>35</v>
      </c>
      <c r="D2174" s="25" t="s">
        <v>36</v>
      </c>
      <c r="E2174" s="25" t="s">
        <v>15</v>
      </c>
      <c r="F2174" s="25">
        <v>2021</v>
      </c>
      <c r="G2174" s="25">
        <v>5</v>
      </c>
      <c r="H2174" s="25">
        <v>427</v>
      </c>
      <c r="I2174" s="26">
        <v>3598</v>
      </c>
      <c r="J2174" s="26">
        <f>SUMIFS(H:H, D:D, ExternalData!$D2174, E:E, ExternalData!$E2174, F:F, ExternalData!$F2174, G:G, "&lt;="&amp;ExternalData!$G2174)</f>
        <v>1673</v>
      </c>
      <c r="K2174" s="27">
        <f>SUMIFS(I:I, D:D, ExternalData!$D2174, E:E, ExternalData!$E2174, F:F, ExternalData!$F2174, G:G, "&lt;="&amp;ExternalData!$G2174)</f>
        <v>13993</v>
      </c>
      <c r="L2174" s="26">
        <f>ExternalData!$J2174 + SUMIFS(H:H, D:D, ExternalData!$D2174, E:E, ExternalData!$E2174, F:F, ExternalData!$F2174-1, G:G, "&gt;"&amp;ExternalData!$G2174)</f>
        <v>4375</v>
      </c>
      <c r="M2174" s="28">
        <f>ExternalData!$K2174 + SUMIFS(I:I, D:D, ExternalData!$D2174, E:E, ExternalData!$E2174, F:F, ExternalData!$F2174-1, G:G, "&gt;"&amp;ExternalData!$G2174)</f>
        <v>36666</v>
      </c>
    </row>
    <row r="2175" spans="1:13" x14ac:dyDescent="0.25">
      <c r="A2175" s="29" t="s">
        <v>9</v>
      </c>
      <c r="B2175" s="30" t="s">
        <v>24</v>
      </c>
      <c r="C2175" s="30" t="s">
        <v>35</v>
      </c>
      <c r="D2175" s="30" t="s">
        <v>36</v>
      </c>
      <c r="E2175" s="30" t="s">
        <v>15</v>
      </c>
      <c r="F2175" s="30">
        <v>2021</v>
      </c>
      <c r="G2175" s="30">
        <v>6</v>
      </c>
      <c r="H2175" s="30">
        <v>546</v>
      </c>
      <c r="I2175" s="31">
        <v>4571</v>
      </c>
      <c r="J2175" s="31">
        <f>SUMIFS(H:H, D:D, ExternalData!$D2175, E:E, ExternalData!$E2175, F:F, ExternalData!$F2175, G:G, "&lt;="&amp;ExternalData!$G2175)</f>
        <v>2219</v>
      </c>
      <c r="K2175" s="32">
        <f>SUMIFS(I:I, D:D, ExternalData!$D2175, E:E, ExternalData!$E2175, F:F, ExternalData!$F2175, G:G, "&lt;="&amp;ExternalData!$G2175)</f>
        <v>18564</v>
      </c>
      <c r="L2175" s="31">
        <f>ExternalData!$J2175 + SUMIFS(H:H, D:D, ExternalData!$D2175, E:E, ExternalData!$E2175, F:F, ExternalData!$F2175-1, G:G, "&gt;"&amp;ExternalData!$G2175)</f>
        <v>4529</v>
      </c>
      <c r="M2175" s="33">
        <f>ExternalData!$K2175 + SUMIFS(I:I, D:D, ExternalData!$D2175, E:E, ExternalData!$E2175, F:F, ExternalData!$F2175-1, G:G, "&gt;"&amp;ExternalData!$G2175)</f>
        <v>37968</v>
      </c>
    </row>
    <row r="2176" spans="1:13" x14ac:dyDescent="0.25">
      <c r="A2176" s="24" t="s">
        <v>9</v>
      </c>
      <c r="B2176" s="25" t="s">
        <v>24</v>
      </c>
      <c r="C2176" s="25" t="s">
        <v>35</v>
      </c>
      <c r="D2176" s="25" t="s">
        <v>36</v>
      </c>
      <c r="E2176" s="25" t="s">
        <v>15</v>
      </c>
      <c r="F2176" s="25">
        <v>2021</v>
      </c>
      <c r="G2176" s="25">
        <v>7</v>
      </c>
      <c r="H2176" s="25">
        <v>238</v>
      </c>
      <c r="I2176" s="26">
        <v>1967</v>
      </c>
      <c r="J2176" s="26">
        <f>SUMIFS(H:H, D:D, ExternalData!$D2176, E:E, ExternalData!$E2176, F:F, ExternalData!$F2176, G:G, "&lt;="&amp;ExternalData!$G2176)</f>
        <v>2457</v>
      </c>
      <c r="K2176" s="27">
        <f>SUMIFS(I:I, D:D, ExternalData!$D2176, E:E, ExternalData!$E2176, F:F, ExternalData!$F2176, G:G, "&lt;="&amp;ExternalData!$G2176)</f>
        <v>20531</v>
      </c>
      <c r="L2176" s="26">
        <f>ExternalData!$J2176 + SUMIFS(H:H, D:D, ExternalData!$D2176, E:E, ExternalData!$E2176, F:F, ExternalData!$F2176-1, G:G, "&gt;"&amp;ExternalData!$G2176)</f>
        <v>4354</v>
      </c>
      <c r="M2176" s="28">
        <f>ExternalData!$K2176 + SUMIFS(I:I, D:D, ExternalData!$D2176, E:E, ExternalData!$E2176, F:F, ExternalData!$F2176-1, G:G, "&gt;"&amp;ExternalData!$G2176)</f>
        <v>36428</v>
      </c>
    </row>
    <row r="2177" spans="1:13" x14ac:dyDescent="0.25">
      <c r="A2177" s="29" t="s">
        <v>9</v>
      </c>
      <c r="B2177" s="30" t="s">
        <v>24</v>
      </c>
      <c r="C2177" s="30" t="s">
        <v>35</v>
      </c>
      <c r="D2177" s="30" t="s">
        <v>36</v>
      </c>
      <c r="E2177" s="30" t="s">
        <v>15</v>
      </c>
      <c r="F2177" s="30">
        <v>2021</v>
      </c>
      <c r="G2177" s="30">
        <v>8</v>
      </c>
      <c r="H2177" s="30">
        <v>413</v>
      </c>
      <c r="I2177" s="31">
        <v>3472</v>
      </c>
      <c r="J2177" s="31">
        <f>SUMIFS(H:H, D:D, ExternalData!$D2177, E:E, ExternalData!$E2177, F:F, ExternalData!$F2177, G:G, "&lt;="&amp;ExternalData!$G2177)</f>
        <v>2870</v>
      </c>
      <c r="K2177" s="32">
        <f>SUMIFS(I:I, D:D, ExternalData!$D2177, E:E, ExternalData!$E2177, F:F, ExternalData!$F2177, G:G, "&lt;="&amp;ExternalData!$G2177)</f>
        <v>24003</v>
      </c>
      <c r="L2177" s="31">
        <f>ExternalData!$J2177 + SUMIFS(H:H, D:D, ExternalData!$D2177, E:E, ExternalData!$E2177, F:F, ExternalData!$F2177-1, G:G, "&gt;"&amp;ExternalData!$G2177)</f>
        <v>4557</v>
      </c>
      <c r="M2177" s="33">
        <f>ExternalData!$K2177 + SUMIFS(I:I, D:D, ExternalData!$D2177, E:E, ExternalData!$E2177, F:F, ExternalData!$F2177-1, G:G, "&gt;"&amp;ExternalData!$G2177)</f>
        <v>38080</v>
      </c>
    </row>
    <row r="2178" spans="1:13" x14ac:dyDescent="0.25">
      <c r="A2178" s="24" t="s">
        <v>9</v>
      </c>
      <c r="B2178" s="25" t="s">
        <v>24</v>
      </c>
      <c r="C2178" s="25" t="s">
        <v>35</v>
      </c>
      <c r="D2178" s="25" t="s">
        <v>36</v>
      </c>
      <c r="E2178" s="25" t="s">
        <v>15</v>
      </c>
      <c r="F2178" s="25">
        <v>2021</v>
      </c>
      <c r="G2178" s="25">
        <v>9</v>
      </c>
      <c r="H2178" s="25">
        <v>546</v>
      </c>
      <c r="I2178" s="26">
        <v>4592</v>
      </c>
      <c r="J2178" s="26">
        <f>SUMIFS(H:H, D:D, ExternalData!$D2178, E:E, ExternalData!$E2178, F:F, ExternalData!$F2178, G:G, "&lt;="&amp;ExternalData!$G2178)</f>
        <v>3416</v>
      </c>
      <c r="K2178" s="27">
        <f>SUMIFS(I:I, D:D, ExternalData!$D2178, E:E, ExternalData!$E2178, F:F, ExternalData!$F2178, G:G, "&lt;="&amp;ExternalData!$G2178)</f>
        <v>28595</v>
      </c>
      <c r="L2178" s="26">
        <f>ExternalData!$J2178 + SUMIFS(H:H, D:D, ExternalData!$D2178, E:E, ExternalData!$E2178, F:F, ExternalData!$F2178-1, G:G, "&gt;"&amp;ExternalData!$G2178)</f>
        <v>4627</v>
      </c>
      <c r="M2178" s="28">
        <f>ExternalData!$K2178 + SUMIFS(I:I, D:D, ExternalData!$D2178, E:E, ExternalData!$E2178, F:F, ExternalData!$F2178-1, G:G, "&gt;"&amp;ExternalData!$G2178)</f>
        <v>38682</v>
      </c>
    </row>
    <row r="2179" spans="1:13" x14ac:dyDescent="0.25">
      <c r="A2179" s="29" t="s">
        <v>9</v>
      </c>
      <c r="B2179" s="30" t="s">
        <v>24</v>
      </c>
      <c r="C2179" s="30" t="s">
        <v>35</v>
      </c>
      <c r="D2179" s="30" t="s">
        <v>36</v>
      </c>
      <c r="E2179" s="30" t="s">
        <v>15</v>
      </c>
      <c r="F2179" s="30">
        <v>2021</v>
      </c>
      <c r="G2179" s="30">
        <v>10</v>
      </c>
      <c r="H2179" s="30">
        <v>630</v>
      </c>
      <c r="I2179" s="31">
        <v>5257</v>
      </c>
      <c r="J2179" s="31">
        <f>SUMIFS(H:H, D:D, ExternalData!$D2179, E:E, ExternalData!$E2179, F:F, ExternalData!$F2179, G:G, "&lt;="&amp;ExternalData!$G2179)</f>
        <v>4046</v>
      </c>
      <c r="K2179" s="32">
        <f>SUMIFS(I:I, D:D, ExternalData!$D2179, E:E, ExternalData!$E2179, F:F, ExternalData!$F2179, G:G, "&lt;="&amp;ExternalData!$G2179)</f>
        <v>33852</v>
      </c>
      <c r="L2179" s="31">
        <f>ExternalData!$J2179 + SUMIFS(H:H, D:D, ExternalData!$D2179, E:E, ExternalData!$E2179, F:F, ExternalData!$F2179-1, G:G, "&gt;"&amp;ExternalData!$G2179)</f>
        <v>4970</v>
      </c>
      <c r="M2179" s="33">
        <f>ExternalData!$K2179 + SUMIFS(I:I, D:D, ExternalData!$D2179, E:E, ExternalData!$E2179, F:F, ExternalData!$F2179-1, G:G, "&gt;"&amp;ExternalData!$G2179)</f>
        <v>41559</v>
      </c>
    </row>
    <row r="2180" spans="1:13" x14ac:dyDescent="0.25">
      <c r="A2180" s="24" t="s">
        <v>9</v>
      </c>
      <c r="B2180" s="25" t="s">
        <v>24</v>
      </c>
      <c r="C2180" s="25" t="s">
        <v>35</v>
      </c>
      <c r="D2180" s="25" t="s">
        <v>36</v>
      </c>
      <c r="E2180" s="25" t="s">
        <v>15</v>
      </c>
      <c r="F2180" s="25">
        <v>2021</v>
      </c>
      <c r="G2180" s="25">
        <v>11</v>
      </c>
      <c r="H2180" s="25">
        <v>567</v>
      </c>
      <c r="I2180" s="26">
        <v>4760</v>
      </c>
      <c r="J2180" s="26">
        <f>SUMIFS(H:H, D:D, ExternalData!$D2180, E:E, ExternalData!$E2180, F:F, ExternalData!$F2180, G:G, "&lt;="&amp;ExternalData!$G2180)</f>
        <v>4613</v>
      </c>
      <c r="K2180" s="27">
        <f>SUMIFS(I:I, D:D, ExternalData!$D2180, E:E, ExternalData!$E2180, F:F, ExternalData!$F2180, G:G, "&lt;="&amp;ExternalData!$G2180)</f>
        <v>38612</v>
      </c>
      <c r="L2180" s="26">
        <f>ExternalData!$J2180 + SUMIFS(H:H, D:D, ExternalData!$D2180, E:E, ExternalData!$E2180, F:F, ExternalData!$F2180-1, G:G, "&gt;"&amp;ExternalData!$G2180)</f>
        <v>5124</v>
      </c>
      <c r="M2180" s="28">
        <f>ExternalData!$K2180 + SUMIFS(I:I, D:D, ExternalData!$D2180, E:E, ExternalData!$E2180, F:F, ExternalData!$F2180-1, G:G, "&gt;"&amp;ExternalData!$G2180)</f>
        <v>42861</v>
      </c>
    </row>
    <row r="2181" spans="1:13" x14ac:dyDescent="0.25">
      <c r="A2181" s="29" t="s">
        <v>9</v>
      </c>
      <c r="B2181" s="30" t="s">
        <v>24</v>
      </c>
      <c r="C2181" s="30" t="s">
        <v>35</v>
      </c>
      <c r="D2181" s="30" t="s">
        <v>36</v>
      </c>
      <c r="E2181" s="30" t="s">
        <v>15</v>
      </c>
      <c r="F2181" s="30">
        <v>2021</v>
      </c>
      <c r="G2181" s="30">
        <v>12</v>
      </c>
      <c r="H2181" s="30">
        <v>343</v>
      </c>
      <c r="I2181" s="31">
        <v>2877</v>
      </c>
      <c r="J2181" s="31">
        <f>SUMIFS(H:H, D:D, ExternalData!$D2181, E:E, ExternalData!$E2181, F:F, ExternalData!$F2181, G:G, "&lt;="&amp;ExternalData!$G2181)</f>
        <v>4956</v>
      </c>
      <c r="K2181" s="32">
        <f>SUMIFS(I:I, D:D, ExternalData!$D2181, E:E, ExternalData!$E2181, F:F, ExternalData!$F2181, G:G, "&lt;="&amp;ExternalData!$G2181)</f>
        <v>41489</v>
      </c>
      <c r="L2181" s="31">
        <f>ExternalData!$J2181 + SUMIFS(H:H, D:D, ExternalData!$D2181, E:E, ExternalData!$E2181, F:F, ExternalData!$F2181-1, G:G, "&gt;"&amp;ExternalData!$G2181)</f>
        <v>4956</v>
      </c>
      <c r="M2181" s="33">
        <f>ExternalData!$K2181 + SUMIFS(I:I, D:D, ExternalData!$D2181, E:E, ExternalData!$E2181, F:F, ExternalData!$F2181-1, G:G, "&gt;"&amp;ExternalData!$G2181)</f>
        <v>41489</v>
      </c>
    </row>
    <row r="2182" spans="1:13" x14ac:dyDescent="0.25">
      <c r="A2182" s="24" t="s">
        <v>9</v>
      </c>
      <c r="B2182" s="25" t="s">
        <v>24</v>
      </c>
      <c r="C2182" s="25" t="s">
        <v>35</v>
      </c>
      <c r="D2182" s="25" t="s">
        <v>36</v>
      </c>
      <c r="E2182" s="25" t="s">
        <v>15</v>
      </c>
      <c r="F2182" s="25">
        <v>2022</v>
      </c>
      <c r="G2182" s="25">
        <v>1</v>
      </c>
      <c r="H2182" s="25">
        <v>651</v>
      </c>
      <c r="I2182" s="26">
        <v>5495</v>
      </c>
      <c r="J2182" s="26">
        <f>SUMIFS(H:H, D:D, ExternalData!$D2182, E:E, ExternalData!$E2182, F:F, ExternalData!$F2182, G:G, "&lt;="&amp;ExternalData!$G2182)</f>
        <v>651</v>
      </c>
      <c r="K2182" s="27">
        <f>SUMIFS(I:I, D:D, ExternalData!$D2182, E:E, ExternalData!$E2182, F:F, ExternalData!$F2182, G:G, "&lt;="&amp;ExternalData!$G2182)</f>
        <v>5495</v>
      </c>
      <c r="L2182" s="26">
        <f>ExternalData!$J2182 + SUMIFS(H:H, D:D, ExternalData!$D2182, E:E, ExternalData!$E2182, F:F, ExternalData!$F2182-1, G:G, "&gt;"&amp;ExternalData!$G2182)</f>
        <v>5432</v>
      </c>
      <c r="M2182" s="28">
        <f>ExternalData!$K2182 + SUMIFS(I:I, D:D, ExternalData!$D2182, E:E, ExternalData!$E2182, F:F, ExternalData!$F2182-1, G:G, "&gt;"&amp;ExternalData!$G2182)</f>
        <v>45514</v>
      </c>
    </row>
    <row r="2183" spans="1:13" x14ac:dyDescent="0.25">
      <c r="A2183" s="29" t="s">
        <v>9</v>
      </c>
      <c r="B2183" s="30" t="s">
        <v>24</v>
      </c>
      <c r="C2183" s="30" t="s">
        <v>35</v>
      </c>
      <c r="D2183" s="30" t="s">
        <v>36</v>
      </c>
      <c r="E2183" s="30" t="s">
        <v>15</v>
      </c>
      <c r="F2183" s="30">
        <v>2022</v>
      </c>
      <c r="G2183" s="30">
        <v>2</v>
      </c>
      <c r="H2183" s="30">
        <v>224</v>
      </c>
      <c r="I2183" s="31">
        <v>1967</v>
      </c>
      <c r="J2183" s="31">
        <f>SUMIFS(H:H, D:D, ExternalData!$D2183, E:E, ExternalData!$E2183, F:F, ExternalData!$F2183, G:G, "&lt;="&amp;ExternalData!$G2183)</f>
        <v>875</v>
      </c>
      <c r="K2183" s="32">
        <f>SUMIFS(I:I, D:D, ExternalData!$D2183, E:E, ExternalData!$E2183, F:F, ExternalData!$F2183, G:G, "&lt;="&amp;ExternalData!$G2183)</f>
        <v>7462</v>
      </c>
      <c r="L2183" s="31">
        <f>ExternalData!$J2183 + SUMIFS(H:H, D:D, ExternalData!$D2183, E:E, ExternalData!$E2183, F:F, ExternalData!$F2183-1, G:G, "&gt;"&amp;ExternalData!$G2183)</f>
        <v>5334</v>
      </c>
      <c r="M2183" s="33">
        <f>ExternalData!$K2183 + SUMIFS(I:I, D:D, ExternalData!$D2183, E:E, ExternalData!$E2183, F:F, ExternalData!$F2183-1, G:G, "&gt;"&amp;ExternalData!$G2183)</f>
        <v>44807</v>
      </c>
    </row>
    <row r="2184" spans="1:13" x14ac:dyDescent="0.25">
      <c r="A2184" s="24" t="s">
        <v>9</v>
      </c>
      <c r="B2184" s="25" t="s">
        <v>24</v>
      </c>
      <c r="C2184" s="25" t="s">
        <v>35</v>
      </c>
      <c r="D2184" s="25" t="s">
        <v>36</v>
      </c>
      <c r="E2184" s="25" t="s">
        <v>15</v>
      </c>
      <c r="F2184" s="25">
        <v>2022</v>
      </c>
      <c r="G2184" s="25">
        <v>3</v>
      </c>
      <c r="H2184" s="25">
        <v>343</v>
      </c>
      <c r="I2184" s="26">
        <v>2996</v>
      </c>
      <c r="J2184" s="26">
        <f>SUMIFS(H:H, D:D, ExternalData!$D2184, E:E, ExternalData!$E2184, F:F, ExternalData!$F2184, G:G, "&lt;="&amp;ExternalData!$G2184)</f>
        <v>1218</v>
      </c>
      <c r="K2184" s="27">
        <f>SUMIFS(I:I, D:D, ExternalData!$D2184, E:E, ExternalData!$E2184, F:F, ExternalData!$F2184, G:G, "&lt;="&amp;ExternalData!$G2184)</f>
        <v>10458</v>
      </c>
      <c r="L2184" s="26">
        <f>ExternalData!$J2184 + SUMIFS(H:H, D:D, ExternalData!$D2184, E:E, ExternalData!$E2184, F:F, ExternalData!$F2184-1, G:G, "&gt;"&amp;ExternalData!$G2184)</f>
        <v>5390</v>
      </c>
      <c r="M2184" s="28">
        <f>ExternalData!$K2184 + SUMIFS(I:I, D:D, ExternalData!$D2184, E:E, ExternalData!$E2184, F:F, ExternalData!$F2184-1, G:G, "&gt;"&amp;ExternalData!$G2184)</f>
        <v>45444</v>
      </c>
    </row>
    <row r="2185" spans="1:13" x14ac:dyDescent="0.25">
      <c r="A2185" s="29" t="s">
        <v>9</v>
      </c>
      <c r="B2185" s="30" t="s">
        <v>24</v>
      </c>
      <c r="C2185" s="30" t="s">
        <v>35</v>
      </c>
      <c r="D2185" s="30" t="s">
        <v>36</v>
      </c>
      <c r="E2185" s="30" t="s">
        <v>15</v>
      </c>
      <c r="F2185" s="30">
        <v>2022</v>
      </c>
      <c r="G2185" s="30">
        <v>4</v>
      </c>
      <c r="H2185" s="30">
        <v>378</v>
      </c>
      <c r="I2185" s="31">
        <v>3353</v>
      </c>
      <c r="J2185" s="31">
        <f>SUMIFS(H:H, D:D, ExternalData!$D2185, E:E, ExternalData!$E2185, F:F, ExternalData!$F2185, G:G, "&lt;="&amp;ExternalData!$G2185)</f>
        <v>1596</v>
      </c>
      <c r="K2185" s="32">
        <f>SUMIFS(I:I, D:D, ExternalData!$D2185, E:E, ExternalData!$E2185, F:F, ExternalData!$F2185, G:G, "&lt;="&amp;ExternalData!$G2185)</f>
        <v>13811</v>
      </c>
      <c r="L2185" s="31">
        <f>ExternalData!$J2185 + SUMIFS(H:H, D:D, ExternalData!$D2185, E:E, ExternalData!$E2185, F:F, ExternalData!$F2185-1, G:G, "&gt;"&amp;ExternalData!$G2185)</f>
        <v>5306</v>
      </c>
      <c r="M2185" s="33">
        <f>ExternalData!$K2185 + SUMIFS(I:I, D:D, ExternalData!$D2185, E:E, ExternalData!$E2185, F:F, ExternalData!$F2185-1, G:G, "&gt;"&amp;ExternalData!$G2185)</f>
        <v>44905</v>
      </c>
    </row>
    <row r="2186" spans="1:13" x14ac:dyDescent="0.25">
      <c r="A2186" s="24" t="s">
        <v>9</v>
      </c>
      <c r="B2186" s="25" t="s">
        <v>24</v>
      </c>
      <c r="C2186" s="25" t="s">
        <v>35</v>
      </c>
      <c r="D2186" s="25" t="s">
        <v>36</v>
      </c>
      <c r="E2186" s="25" t="s">
        <v>15</v>
      </c>
      <c r="F2186" s="25">
        <v>2022</v>
      </c>
      <c r="G2186" s="25">
        <v>5</v>
      </c>
      <c r="H2186" s="25">
        <v>595</v>
      </c>
      <c r="I2186" s="26">
        <v>5222</v>
      </c>
      <c r="J2186" s="26">
        <f>SUMIFS(H:H, D:D, ExternalData!$D2186, E:E, ExternalData!$E2186, F:F, ExternalData!$F2186, G:G, "&lt;="&amp;ExternalData!$G2186)</f>
        <v>2191</v>
      </c>
      <c r="K2186" s="27">
        <f>SUMIFS(I:I, D:D, ExternalData!$D2186, E:E, ExternalData!$E2186, F:F, ExternalData!$F2186, G:G, "&lt;="&amp;ExternalData!$G2186)</f>
        <v>19033</v>
      </c>
      <c r="L2186" s="26">
        <f>ExternalData!$J2186 + SUMIFS(H:H, D:D, ExternalData!$D2186, E:E, ExternalData!$E2186, F:F, ExternalData!$F2186-1, G:G, "&gt;"&amp;ExternalData!$G2186)</f>
        <v>5474</v>
      </c>
      <c r="M2186" s="28">
        <f>ExternalData!$K2186 + SUMIFS(I:I, D:D, ExternalData!$D2186, E:E, ExternalData!$E2186, F:F, ExternalData!$F2186-1, G:G, "&gt;"&amp;ExternalData!$G2186)</f>
        <v>46529</v>
      </c>
    </row>
    <row r="2187" spans="1:13" x14ac:dyDescent="0.25">
      <c r="A2187" s="29" t="s">
        <v>9</v>
      </c>
      <c r="B2187" s="30" t="s">
        <v>24</v>
      </c>
      <c r="C2187" s="30" t="s">
        <v>35</v>
      </c>
      <c r="D2187" s="30" t="s">
        <v>36</v>
      </c>
      <c r="E2187" s="30" t="s">
        <v>15</v>
      </c>
      <c r="F2187" s="30">
        <v>2022</v>
      </c>
      <c r="G2187" s="30">
        <v>6</v>
      </c>
      <c r="H2187" s="30">
        <v>448</v>
      </c>
      <c r="I2187" s="31">
        <v>3941</v>
      </c>
      <c r="J2187" s="31">
        <f>SUMIFS(H:H, D:D, ExternalData!$D2187, E:E, ExternalData!$E2187, F:F, ExternalData!$F2187, G:G, "&lt;="&amp;ExternalData!$G2187)</f>
        <v>2639</v>
      </c>
      <c r="K2187" s="32">
        <f>SUMIFS(I:I, D:D, ExternalData!$D2187, E:E, ExternalData!$E2187, F:F, ExternalData!$F2187, G:G, "&lt;="&amp;ExternalData!$G2187)</f>
        <v>22974</v>
      </c>
      <c r="L2187" s="31">
        <f>ExternalData!$J2187 + SUMIFS(H:H, D:D, ExternalData!$D2187, E:E, ExternalData!$E2187, F:F, ExternalData!$F2187-1, G:G, "&gt;"&amp;ExternalData!$G2187)</f>
        <v>5376</v>
      </c>
      <c r="M2187" s="33">
        <f>ExternalData!$K2187 + SUMIFS(I:I, D:D, ExternalData!$D2187, E:E, ExternalData!$E2187, F:F, ExternalData!$F2187-1, G:G, "&gt;"&amp;ExternalData!$G2187)</f>
        <v>45899</v>
      </c>
    </row>
    <row r="2188" spans="1:13" x14ac:dyDescent="0.25">
      <c r="A2188" s="24" t="s">
        <v>9</v>
      </c>
      <c r="B2188" s="25" t="s">
        <v>24</v>
      </c>
      <c r="C2188" s="25" t="s">
        <v>35</v>
      </c>
      <c r="D2188" s="25" t="s">
        <v>36</v>
      </c>
      <c r="E2188" s="25" t="s">
        <v>15</v>
      </c>
      <c r="F2188" s="25">
        <v>2022</v>
      </c>
      <c r="G2188" s="25">
        <v>7</v>
      </c>
      <c r="H2188" s="25">
        <v>329</v>
      </c>
      <c r="I2188" s="26">
        <v>2898</v>
      </c>
      <c r="J2188" s="26">
        <f>SUMIFS(H:H, D:D, ExternalData!$D2188, E:E, ExternalData!$E2188, F:F, ExternalData!$F2188, G:G, "&lt;="&amp;ExternalData!$G2188)</f>
        <v>2968</v>
      </c>
      <c r="K2188" s="27">
        <f>SUMIFS(I:I, D:D, ExternalData!$D2188, E:E, ExternalData!$E2188, F:F, ExternalData!$F2188, G:G, "&lt;="&amp;ExternalData!$G2188)</f>
        <v>25872</v>
      </c>
      <c r="L2188" s="26">
        <f>ExternalData!$J2188 + SUMIFS(H:H, D:D, ExternalData!$D2188, E:E, ExternalData!$E2188, F:F, ExternalData!$F2188-1, G:G, "&gt;"&amp;ExternalData!$G2188)</f>
        <v>5467</v>
      </c>
      <c r="M2188" s="28">
        <f>ExternalData!$K2188 + SUMIFS(I:I, D:D, ExternalData!$D2188, E:E, ExternalData!$E2188, F:F, ExternalData!$F2188-1, G:G, "&gt;"&amp;ExternalData!$G2188)</f>
        <v>46830</v>
      </c>
    </row>
    <row r="2189" spans="1:13" x14ac:dyDescent="0.25">
      <c r="A2189" s="29" t="s">
        <v>9</v>
      </c>
      <c r="B2189" s="30" t="s">
        <v>24</v>
      </c>
      <c r="C2189" s="30" t="s">
        <v>35</v>
      </c>
      <c r="D2189" s="30" t="s">
        <v>36</v>
      </c>
      <c r="E2189" s="30" t="s">
        <v>15</v>
      </c>
      <c r="F2189" s="30">
        <v>2022</v>
      </c>
      <c r="G2189" s="30">
        <v>8</v>
      </c>
      <c r="H2189" s="30">
        <v>448</v>
      </c>
      <c r="I2189" s="31">
        <v>3920</v>
      </c>
      <c r="J2189" s="31">
        <f>SUMIFS(H:H, D:D, ExternalData!$D2189, E:E, ExternalData!$E2189, F:F, ExternalData!$F2189, G:G, "&lt;="&amp;ExternalData!$G2189)</f>
        <v>3416</v>
      </c>
      <c r="K2189" s="32">
        <f>SUMIFS(I:I, D:D, ExternalData!$D2189, E:E, ExternalData!$E2189, F:F, ExternalData!$F2189, G:G, "&lt;="&amp;ExternalData!$G2189)</f>
        <v>29792</v>
      </c>
      <c r="L2189" s="31">
        <f>ExternalData!$J2189 + SUMIFS(H:H, D:D, ExternalData!$D2189, E:E, ExternalData!$E2189, F:F, ExternalData!$F2189-1, G:G, "&gt;"&amp;ExternalData!$G2189)</f>
        <v>5502</v>
      </c>
      <c r="M2189" s="33">
        <f>ExternalData!$K2189 + SUMIFS(I:I, D:D, ExternalData!$D2189, E:E, ExternalData!$E2189, F:F, ExternalData!$F2189-1, G:G, "&gt;"&amp;ExternalData!$G2189)</f>
        <v>47278</v>
      </c>
    </row>
    <row r="2190" spans="1:13" x14ac:dyDescent="0.25">
      <c r="A2190" s="24" t="s">
        <v>9</v>
      </c>
      <c r="B2190" s="25" t="s">
        <v>24</v>
      </c>
      <c r="C2190" s="25" t="s">
        <v>35</v>
      </c>
      <c r="D2190" s="25" t="s">
        <v>36</v>
      </c>
      <c r="E2190" s="25" t="s">
        <v>15</v>
      </c>
      <c r="F2190" s="25">
        <v>2022</v>
      </c>
      <c r="G2190" s="25">
        <v>9</v>
      </c>
      <c r="H2190" s="25">
        <v>553</v>
      </c>
      <c r="I2190" s="26">
        <v>4935</v>
      </c>
      <c r="J2190" s="26">
        <f>SUMIFS(H:H, D:D, ExternalData!$D2190, E:E, ExternalData!$E2190, F:F, ExternalData!$F2190, G:G, "&lt;="&amp;ExternalData!$G2190)</f>
        <v>3969</v>
      </c>
      <c r="K2190" s="27">
        <f>SUMIFS(I:I, D:D, ExternalData!$D2190, E:E, ExternalData!$E2190, F:F, ExternalData!$F2190, G:G, "&lt;="&amp;ExternalData!$G2190)</f>
        <v>34727</v>
      </c>
      <c r="L2190" s="26">
        <f>ExternalData!$J2190 + SUMIFS(H:H, D:D, ExternalData!$D2190, E:E, ExternalData!$E2190, F:F, ExternalData!$F2190-1, G:G, "&gt;"&amp;ExternalData!$G2190)</f>
        <v>5509</v>
      </c>
      <c r="M2190" s="28">
        <f>ExternalData!$K2190 + SUMIFS(I:I, D:D, ExternalData!$D2190, E:E, ExternalData!$E2190, F:F, ExternalData!$F2190-1, G:G, "&gt;"&amp;ExternalData!$G2190)</f>
        <v>47621</v>
      </c>
    </row>
    <row r="2191" spans="1:13" x14ac:dyDescent="0.25">
      <c r="A2191" s="29" t="s">
        <v>9</v>
      </c>
      <c r="B2191" s="30" t="s">
        <v>24</v>
      </c>
      <c r="C2191" s="30" t="s">
        <v>35</v>
      </c>
      <c r="D2191" s="30" t="s">
        <v>36</v>
      </c>
      <c r="E2191" s="30" t="s">
        <v>15</v>
      </c>
      <c r="F2191" s="30">
        <v>2022</v>
      </c>
      <c r="G2191" s="30">
        <v>10</v>
      </c>
      <c r="H2191" s="30">
        <v>413</v>
      </c>
      <c r="I2191" s="31">
        <v>3703</v>
      </c>
      <c r="J2191" s="31">
        <f>SUMIFS(H:H, D:D, ExternalData!$D2191, E:E, ExternalData!$E2191, F:F, ExternalData!$F2191, G:G, "&lt;="&amp;ExternalData!$G2191)</f>
        <v>4382</v>
      </c>
      <c r="K2191" s="32">
        <f>SUMIFS(I:I, D:D, ExternalData!$D2191, E:E, ExternalData!$E2191, F:F, ExternalData!$F2191, G:G, "&lt;="&amp;ExternalData!$G2191)</f>
        <v>38430</v>
      </c>
      <c r="L2191" s="31">
        <f>ExternalData!$J2191 + SUMIFS(H:H, D:D, ExternalData!$D2191, E:E, ExternalData!$E2191, F:F, ExternalData!$F2191-1, G:G, "&gt;"&amp;ExternalData!$G2191)</f>
        <v>5292</v>
      </c>
      <c r="M2191" s="33">
        <f>ExternalData!$K2191 + SUMIFS(I:I, D:D, ExternalData!$D2191, E:E, ExternalData!$E2191, F:F, ExternalData!$F2191-1, G:G, "&gt;"&amp;ExternalData!$G2191)</f>
        <v>46067</v>
      </c>
    </row>
    <row r="2192" spans="1:13" x14ac:dyDescent="0.25">
      <c r="A2192" s="24" t="s">
        <v>9</v>
      </c>
      <c r="B2192" s="25" t="s">
        <v>24</v>
      </c>
      <c r="C2192" s="25" t="s">
        <v>35</v>
      </c>
      <c r="D2192" s="25" t="s">
        <v>36</v>
      </c>
      <c r="E2192" s="25" t="s">
        <v>15</v>
      </c>
      <c r="F2192" s="25">
        <v>2022</v>
      </c>
      <c r="G2192" s="25">
        <v>11</v>
      </c>
      <c r="H2192" s="25">
        <v>322</v>
      </c>
      <c r="I2192" s="26">
        <v>2912</v>
      </c>
      <c r="J2192" s="26">
        <f>SUMIFS(H:H, D:D, ExternalData!$D2192, E:E, ExternalData!$E2192, F:F, ExternalData!$F2192, G:G, "&lt;="&amp;ExternalData!$G2192)</f>
        <v>4704</v>
      </c>
      <c r="K2192" s="27">
        <f>SUMIFS(I:I, D:D, ExternalData!$D2192, E:E, ExternalData!$E2192, F:F, ExternalData!$F2192, G:G, "&lt;="&amp;ExternalData!$G2192)</f>
        <v>41342</v>
      </c>
      <c r="L2192" s="26">
        <f>ExternalData!$J2192 + SUMIFS(H:H, D:D, ExternalData!$D2192, E:E, ExternalData!$E2192, F:F, ExternalData!$F2192-1, G:G, "&gt;"&amp;ExternalData!$G2192)</f>
        <v>5047</v>
      </c>
      <c r="M2192" s="28">
        <f>ExternalData!$K2192 + SUMIFS(I:I, D:D, ExternalData!$D2192, E:E, ExternalData!$E2192, F:F, ExternalData!$F2192-1, G:G, "&gt;"&amp;ExternalData!$G2192)</f>
        <v>44219</v>
      </c>
    </row>
    <row r="2193" spans="1:13" x14ac:dyDescent="0.25">
      <c r="A2193" s="29" t="s">
        <v>9</v>
      </c>
      <c r="B2193" s="30" t="s">
        <v>24</v>
      </c>
      <c r="C2193" s="30" t="s">
        <v>35</v>
      </c>
      <c r="D2193" s="30" t="s">
        <v>36</v>
      </c>
      <c r="E2193" s="30" t="s">
        <v>15</v>
      </c>
      <c r="F2193" s="30">
        <v>2022</v>
      </c>
      <c r="G2193" s="30">
        <v>12</v>
      </c>
      <c r="H2193" s="30">
        <v>329</v>
      </c>
      <c r="I2193" s="31">
        <v>2933</v>
      </c>
      <c r="J2193" s="31">
        <f>SUMIFS(H:H, D:D, ExternalData!$D2193, E:E, ExternalData!$E2193, F:F, ExternalData!$F2193, G:G, "&lt;="&amp;ExternalData!$G2193)</f>
        <v>5033</v>
      </c>
      <c r="K2193" s="32">
        <f>SUMIFS(I:I, D:D, ExternalData!$D2193, E:E, ExternalData!$E2193, F:F, ExternalData!$F2193, G:G, "&lt;="&amp;ExternalData!$G2193)</f>
        <v>44275</v>
      </c>
      <c r="L2193" s="31">
        <f>ExternalData!$J2193 + SUMIFS(H:H, D:D, ExternalData!$D2193, E:E, ExternalData!$E2193, F:F, ExternalData!$F2193-1, G:G, "&gt;"&amp;ExternalData!$G2193)</f>
        <v>5033</v>
      </c>
      <c r="M2193" s="33">
        <f>ExternalData!$K2193 + SUMIFS(I:I, D:D, ExternalData!$D2193, E:E, ExternalData!$E2193, F:F, ExternalData!$F2193-1, G:G, "&gt;"&amp;ExternalData!$G2193)</f>
        <v>44275</v>
      </c>
    </row>
    <row r="2194" spans="1:13" x14ac:dyDescent="0.25">
      <c r="A2194" s="24" t="s">
        <v>9</v>
      </c>
      <c r="B2194" s="25" t="s">
        <v>24</v>
      </c>
      <c r="C2194" s="25" t="s">
        <v>35</v>
      </c>
      <c r="D2194" s="25" t="s">
        <v>36</v>
      </c>
      <c r="E2194" s="25" t="s">
        <v>15</v>
      </c>
      <c r="F2194" s="25">
        <v>2023</v>
      </c>
      <c r="G2194" s="25">
        <v>1</v>
      </c>
      <c r="H2194" s="25">
        <v>448</v>
      </c>
      <c r="I2194" s="26">
        <v>4060</v>
      </c>
      <c r="J2194" s="26">
        <f>SUMIFS(H:H, D:D, ExternalData!$D2194, E:E, ExternalData!$E2194, F:F, ExternalData!$F2194, G:G, "&lt;="&amp;ExternalData!$G2194)</f>
        <v>448</v>
      </c>
      <c r="K2194" s="27">
        <f>SUMIFS(I:I, D:D, ExternalData!$D2194, E:E, ExternalData!$E2194, F:F, ExternalData!$F2194, G:G, "&lt;="&amp;ExternalData!$G2194)</f>
        <v>4060</v>
      </c>
      <c r="L2194" s="26">
        <f>ExternalData!$J2194 + SUMIFS(H:H, D:D, ExternalData!$D2194, E:E, ExternalData!$E2194, F:F, ExternalData!$F2194-1, G:G, "&gt;"&amp;ExternalData!$G2194)</f>
        <v>4830</v>
      </c>
      <c r="M2194" s="28">
        <f>ExternalData!$K2194 + SUMIFS(I:I, D:D, ExternalData!$D2194, E:E, ExternalData!$E2194, F:F, ExternalData!$F2194-1, G:G, "&gt;"&amp;ExternalData!$G2194)</f>
        <v>42840</v>
      </c>
    </row>
    <row r="2195" spans="1:13" x14ac:dyDescent="0.25">
      <c r="A2195" s="29" t="s">
        <v>9</v>
      </c>
      <c r="B2195" s="30" t="s">
        <v>24</v>
      </c>
      <c r="C2195" s="30" t="s">
        <v>35</v>
      </c>
      <c r="D2195" s="30" t="s">
        <v>36</v>
      </c>
      <c r="E2195" s="30" t="s">
        <v>15</v>
      </c>
      <c r="F2195" s="30">
        <v>2023</v>
      </c>
      <c r="G2195" s="30">
        <v>2</v>
      </c>
      <c r="H2195" s="30">
        <v>462</v>
      </c>
      <c r="I2195" s="31">
        <v>4200</v>
      </c>
      <c r="J2195" s="31">
        <f>SUMIFS(H:H, D:D, ExternalData!$D2195, E:E, ExternalData!$E2195, F:F, ExternalData!$F2195, G:G, "&lt;="&amp;ExternalData!$G2195)</f>
        <v>910</v>
      </c>
      <c r="K2195" s="32">
        <f>SUMIFS(I:I, D:D, ExternalData!$D2195, E:E, ExternalData!$E2195, F:F, ExternalData!$F2195, G:G, "&lt;="&amp;ExternalData!$G2195)</f>
        <v>8260</v>
      </c>
      <c r="L2195" s="31">
        <f>ExternalData!$J2195 + SUMIFS(H:H, D:D, ExternalData!$D2195, E:E, ExternalData!$E2195, F:F, ExternalData!$F2195-1, G:G, "&gt;"&amp;ExternalData!$G2195)</f>
        <v>5068</v>
      </c>
      <c r="M2195" s="33">
        <f>ExternalData!$K2195 + SUMIFS(I:I, D:D, ExternalData!$D2195, E:E, ExternalData!$E2195, F:F, ExternalData!$F2195-1, G:G, "&gt;"&amp;ExternalData!$G2195)</f>
        <v>45073</v>
      </c>
    </row>
    <row r="2196" spans="1:13" x14ac:dyDescent="0.25">
      <c r="A2196" s="24" t="s">
        <v>9</v>
      </c>
      <c r="B2196" s="25" t="s">
        <v>24</v>
      </c>
      <c r="C2196" s="25" t="s">
        <v>35</v>
      </c>
      <c r="D2196" s="25" t="s">
        <v>36</v>
      </c>
      <c r="E2196" s="25" t="s">
        <v>15</v>
      </c>
      <c r="F2196" s="25">
        <v>2023</v>
      </c>
      <c r="G2196" s="25">
        <v>3</v>
      </c>
      <c r="H2196" s="25">
        <v>322</v>
      </c>
      <c r="I2196" s="26">
        <v>2898</v>
      </c>
      <c r="J2196" s="26">
        <f>SUMIFS(H:H, D:D, ExternalData!$D2196, E:E, ExternalData!$E2196, F:F, ExternalData!$F2196, G:G, "&lt;="&amp;ExternalData!$G2196)</f>
        <v>1232</v>
      </c>
      <c r="K2196" s="27">
        <f>SUMIFS(I:I, D:D, ExternalData!$D2196, E:E, ExternalData!$E2196, F:F, ExternalData!$F2196, G:G, "&lt;="&amp;ExternalData!$G2196)</f>
        <v>11158</v>
      </c>
      <c r="L2196" s="26">
        <f>ExternalData!$J2196 + SUMIFS(H:H, D:D, ExternalData!$D2196, E:E, ExternalData!$E2196, F:F, ExternalData!$F2196-1, G:G, "&gt;"&amp;ExternalData!$G2196)</f>
        <v>5047</v>
      </c>
      <c r="M2196" s="28">
        <f>ExternalData!$K2196 + SUMIFS(I:I, D:D, ExternalData!$D2196, E:E, ExternalData!$E2196, F:F, ExternalData!$F2196-1, G:G, "&gt;"&amp;ExternalData!$G2196)</f>
        <v>44975</v>
      </c>
    </row>
    <row r="2197" spans="1:13" x14ac:dyDescent="0.25">
      <c r="A2197" s="29" t="s">
        <v>9</v>
      </c>
      <c r="B2197" s="30" t="s">
        <v>37</v>
      </c>
      <c r="C2197" s="30" t="s">
        <v>29</v>
      </c>
      <c r="D2197" s="30" t="s">
        <v>38</v>
      </c>
      <c r="E2197" s="30" t="s">
        <v>13</v>
      </c>
      <c r="F2197" s="30">
        <v>2018</v>
      </c>
      <c r="G2197" s="30">
        <v>1</v>
      </c>
      <c r="H2197" s="30">
        <v>18144</v>
      </c>
      <c r="I2197" s="31">
        <v>82999</v>
      </c>
      <c r="J2197" s="31">
        <f>SUMIFS(H:H, D:D, ExternalData!$D2197, E:E, ExternalData!$E2197, F:F, ExternalData!$F2197, G:G, "&lt;="&amp;ExternalData!$G2197)</f>
        <v>18144</v>
      </c>
      <c r="K2197" s="32">
        <f>SUMIFS(I:I, D:D, ExternalData!$D2197, E:E, ExternalData!$E2197, F:F, ExternalData!$F2197, G:G, "&lt;="&amp;ExternalData!$G2197)</f>
        <v>82999</v>
      </c>
      <c r="L2197" s="31">
        <f>ExternalData!$J2197 + SUMIFS(H:H, D:D, ExternalData!$D2197, E:E, ExternalData!$E2197, F:F, ExternalData!$F2197-1, G:G, "&gt;"&amp;ExternalData!$G2197)</f>
        <v>18144</v>
      </c>
      <c r="M2197" s="33">
        <f>ExternalData!$K2197 + SUMIFS(I:I, D:D, ExternalData!$D2197, E:E, ExternalData!$E2197, F:F, ExternalData!$F2197-1, G:G, "&gt;"&amp;ExternalData!$G2197)</f>
        <v>82999</v>
      </c>
    </row>
    <row r="2198" spans="1:13" x14ac:dyDescent="0.25">
      <c r="A2198" s="24" t="s">
        <v>9</v>
      </c>
      <c r="B2198" s="25" t="s">
        <v>37</v>
      </c>
      <c r="C2198" s="25" t="s">
        <v>29</v>
      </c>
      <c r="D2198" s="25" t="s">
        <v>38</v>
      </c>
      <c r="E2198" s="25" t="s">
        <v>13</v>
      </c>
      <c r="F2198" s="25">
        <v>2018</v>
      </c>
      <c r="G2198" s="25">
        <v>2</v>
      </c>
      <c r="H2198" s="25">
        <v>12754</v>
      </c>
      <c r="I2198" s="26">
        <v>58331</v>
      </c>
      <c r="J2198" s="26">
        <f>SUMIFS(H:H, D:D, ExternalData!$D2198, E:E, ExternalData!$E2198, F:F, ExternalData!$F2198, G:G, "&lt;="&amp;ExternalData!$G2198)</f>
        <v>30898</v>
      </c>
      <c r="K2198" s="27">
        <f>SUMIFS(I:I, D:D, ExternalData!$D2198, E:E, ExternalData!$E2198, F:F, ExternalData!$F2198, G:G, "&lt;="&amp;ExternalData!$G2198)</f>
        <v>141330</v>
      </c>
      <c r="L2198" s="26">
        <f>ExternalData!$J2198 + SUMIFS(H:H, D:D, ExternalData!$D2198, E:E, ExternalData!$E2198, F:F, ExternalData!$F2198-1, G:G, "&gt;"&amp;ExternalData!$G2198)</f>
        <v>30898</v>
      </c>
      <c r="M2198" s="28">
        <f>ExternalData!$K2198 + SUMIFS(I:I, D:D, ExternalData!$D2198, E:E, ExternalData!$E2198, F:F, ExternalData!$F2198-1, G:G, "&gt;"&amp;ExternalData!$G2198)</f>
        <v>141330</v>
      </c>
    </row>
    <row r="2199" spans="1:13" x14ac:dyDescent="0.25">
      <c r="A2199" s="29" t="s">
        <v>9</v>
      </c>
      <c r="B2199" s="30" t="s">
        <v>37</v>
      </c>
      <c r="C2199" s="30" t="s">
        <v>29</v>
      </c>
      <c r="D2199" s="30" t="s">
        <v>38</v>
      </c>
      <c r="E2199" s="30" t="s">
        <v>13</v>
      </c>
      <c r="F2199" s="30">
        <v>2018</v>
      </c>
      <c r="G2199" s="30">
        <v>3</v>
      </c>
      <c r="H2199" s="30">
        <v>17549</v>
      </c>
      <c r="I2199" s="31">
        <v>80213</v>
      </c>
      <c r="J2199" s="31">
        <f>SUMIFS(H:H, D:D, ExternalData!$D2199, E:E, ExternalData!$E2199, F:F, ExternalData!$F2199, G:G, "&lt;="&amp;ExternalData!$G2199)</f>
        <v>48447</v>
      </c>
      <c r="K2199" s="32">
        <f>SUMIFS(I:I, D:D, ExternalData!$D2199, E:E, ExternalData!$E2199, F:F, ExternalData!$F2199, G:G, "&lt;="&amp;ExternalData!$G2199)</f>
        <v>221543</v>
      </c>
      <c r="L2199" s="31">
        <f>ExternalData!$J2199 + SUMIFS(H:H, D:D, ExternalData!$D2199, E:E, ExternalData!$E2199, F:F, ExternalData!$F2199-1, G:G, "&gt;"&amp;ExternalData!$G2199)</f>
        <v>48447</v>
      </c>
      <c r="M2199" s="33">
        <f>ExternalData!$K2199 + SUMIFS(I:I, D:D, ExternalData!$D2199, E:E, ExternalData!$E2199, F:F, ExternalData!$F2199-1, G:G, "&gt;"&amp;ExternalData!$G2199)</f>
        <v>221543</v>
      </c>
    </row>
    <row r="2200" spans="1:13" x14ac:dyDescent="0.25">
      <c r="A2200" s="24" t="s">
        <v>9</v>
      </c>
      <c r="B2200" s="25" t="s">
        <v>37</v>
      </c>
      <c r="C2200" s="25" t="s">
        <v>29</v>
      </c>
      <c r="D2200" s="25" t="s">
        <v>38</v>
      </c>
      <c r="E2200" s="25" t="s">
        <v>13</v>
      </c>
      <c r="F2200" s="25">
        <v>2018</v>
      </c>
      <c r="G2200" s="25">
        <v>4</v>
      </c>
      <c r="H2200" s="25">
        <v>12817</v>
      </c>
      <c r="I2200" s="26">
        <v>58681</v>
      </c>
      <c r="J2200" s="26">
        <f>SUMIFS(H:H, D:D, ExternalData!$D2200, E:E, ExternalData!$E2200, F:F, ExternalData!$F2200, G:G, "&lt;="&amp;ExternalData!$G2200)</f>
        <v>61264</v>
      </c>
      <c r="K2200" s="27">
        <f>SUMIFS(I:I, D:D, ExternalData!$D2200, E:E, ExternalData!$E2200, F:F, ExternalData!$F2200, G:G, "&lt;="&amp;ExternalData!$G2200)</f>
        <v>280224</v>
      </c>
      <c r="L2200" s="26">
        <f>ExternalData!$J2200 + SUMIFS(H:H, D:D, ExternalData!$D2200, E:E, ExternalData!$E2200, F:F, ExternalData!$F2200-1, G:G, "&gt;"&amp;ExternalData!$G2200)</f>
        <v>61264</v>
      </c>
      <c r="M2200" s="28">
        <f>ExternalData!$K2200 + SUMIFS(I:I, D:D, ExternalData!$D2200, E:E, ExternalData!$E2200, F:F, ExternalData!$F2200-1, G:G, "&gt;"&amp;ExternalData!$G2200)</f>
        <v>280224</v>
      </c>
    </row>
    <row r="2201" spans="1:13" x14ac:dyDescent="0.25">
      <c r="A2201" s="29" t="s">
        <v>9</v>
      </c>
      <c r="B2201" s="30" t="s">
        <v>37</v>
      </c>
      <c r="C2201" s="30" t="s">
        <v>29</v>
      </c>
      <c r="D2201" s="30" t="s">
        <v>38</v>
      </c>
      <c r="E2201" s="30" t="s">
        <v>13</v>
      </c>
      <c r="F2201" s="30">
        <v>2018</v>
      </c>
      <c r="G2201" s="30">
        <v>5</v>
      </c>
      <c r="H2201" s="30">
        <v>15729</v>
      </c>
      <c r="I2201" s="31">
        <v>72219</v>
      </c>
      <c r="J2201" s="31">
        <f>SUMIFS(H:H, D:D, ExternalData!$D2201, E:E, ExternalData!$E2201, F:F, ExternalData!$F2201, G:G, "&lt;="&amp;ExternalData!$G2201)</f>
        <v>76993</v>
      </c>
      <c r="K2201" s="32">
        <f>SUMIFS(I:I, D:D, ExternalData!$D2201, E:E, ExternalData!$E2201, F:F, ExternalData!$F2201, G:G, "&lt;="&amp;ExternalData!$G2201)</f>
        <v>352443</v>
      </c>
      <c r="L2201" s="31">
        <f>ExternalData!$J2201 + SUMIFS(H:H, D:D, ExternalData!$D2201, E:E, ExternalData!$E2201, F:F, ExternalData!$F2201-1, G:G, "&gt;"&amp;ExternalData!$G2201)</f>
        <v>76993</v>
      </c>
      <c r="M2201" s="33">
        <f>ExternalData!$K2201 + SUMIFS(I:I, D:D, ExternalData!$D2201, E:E, ExternalData!$E2201, F:F, ExternalData!$F2201-1, G:G, "&gt;"&amp;ExternalData!$G2201)</f>
        <v>352443</v>
      </c>
    </row>
    <row r="2202" spans="1:13" x14ac:dyDescent="0.25">
      <c r="A2202" s="24" t="s">
        <v>9</v>
      </c>
      <c r="B2202" s="25" t="s">
        <v>37</v>
      </c>
      <c r="C2202" s="25" t="s">
        <v>29</v>
      </c>
      <c r="D2202" s="25" t="s">
        <v>38</v>
      </c>
      <c r="E2202" s="25" t="s">
        <v>13</v>
      </c>
      <c r="F2202" s="25">
        <v>2018</v>
      </c>
      <c r="G2202" s="25">
        <v>6</v>
      </c>
      <c r="H2202" s="25">
        <v>15456</v>
      </c>
      <c r="I2202" s="26">
        <v>71260</v>
      </c>
      <c r="J2202" s="26">
        <f>SUMIFS(H:H, D:D, ExternalData!$D2202, E:E, ExternalData!$E2202, F:F, ExternalData!$F2202, G:G, "&lt;="&amp;ExternalData!$G2202)</f>
        <v>92449</v>
      </c>
      <c r="K2202" s="27">
        <f>SUMIFS(I:I, D:D, ExternalData!$D2202, E:E, ExternalData!$E2202, F:F, ExternalData!$F2202, G:G, "&lt;="&amp;ExternalData!$G2202)</f>
        <v>423703</v>
      </c>
      <c r="L2202" s="26">
        <f>ExternalData!$J2202 + SUMIFS(H:H, D:D, ExternalData!$D2202, E:E, ExternalData!$E2202, F:F, ExternalData!$F2202-1, G:G, "&gt;"&amp;ExternalData!$G2202)</f>
        <v>92449</v>
      </c>
      <c r="M2202" s="28">
        <f>ExternalData!$K2202 + SUMIFS(I:I, D:D, ExternalData!$D2202, E:E, ExternalData!$E2202, F:F, ExternalData!$F2202-1, G:G, "&gt;"&amp;ExternalData!$G2202)</f>
        <v>423703</v>
      </c>
    </row>
    <row r="2203" spans="1:13" x14ac:dyDescent="0.25">
      <c r="A2203" s="29" t="s">
        <v>9</v>
      </c>
      <c r="B2203" s="30" t="s">
        <v>37</v>
      </c>
      <c r="C2203" s="30" t="s">
        <v>29</v>
      </c>
      <c r="D2203" s="30" t="s">
        <v>38</v>
      </c>
      <c r="E2203" s="30" t="s">
        <v>13</v>
      </c>
      <c r="F2203" s="30">
        <v>2018</v>
      </c>
      <c r="G2203" s="30">
        <v>7</v>
      </c>
      <c r="H2203" s="30">
        <v>15078</v>
      </c>
      <c r="I2203" s="31">
        <v>69916</v>
      </c>
      <c r="J2203" s="31">
        <f>SUMIFS(H:H, D:D, ExternalData!$D2203, E:E, ExternalData!$E2203, F:F, ExternalData!$F2203, G:G, "&lt;="&amp;ExternalData!$G2203)</f>
        <v>107527</v>
      </c>
      <c r="K2203" s="32">
        <f>SUMIFS(I:I, D:D, ExternalData!$D2203, E:E, ExternalData!$E2203, F:F, ExternalData!$F2203, G:G, "&lt;="&amp;ExternalData!$G2203)</f>
        <v>493619</v>
      </c>
      <c r="L2203" s="31">
        <f>ExternalData!$J2203 + SUMIFS(H:H, D:D, ExternalData!$D2203, E:E, ExternalData!$E2203, F:F, ExternalData!$F2203-1, G:G, "&gt;"&amp;ExternalData!$G2203)</f>
        <v>107527</v>
      </c>
      <c r="M2203" s="33">
        <f>ExternalData!$K2203 + SUMIFS(I:I, D:D, ExternalData!$D2203, E:E, ExternalData!$E2203, F:F, ExternalData!$F2203-1, G:G, "&gt;"&amp;ExternalData!$G2203)</f>
        <v>493619</v>
      </c>
    </row>
    <row r="2204" spans="1:13" x14ac:dyDescent="0.25">
      <c r="A2204" s="24" t="s">
        <v>9</v>
      </c>
      <c r="B2204" s="25" t="s">
        <v>37</v>
      </c>
      <c r="C2204" s="25" t="s">
        <v>29</v>
      </c>
      <c r="D2204" s="25" t="s">
        <v>38</v>
      </c>
      <c r="E2204" s="25" t="s">
        <v>13</v>
      </c>
      <c r="F2204" s="25">
        <v>2018</v>
      </c>
      <c r="G2204" s="25">
        <v>8</v>
      </c>
      <c r="H2204" s="25">
        <v>13867</v>
      </c>
      <c r="I2204" s="26">
        <v>65282</v>
      </c>
      <c r="J2204" s="26">
        <f>SUMIFS(H:H, D:D, ExternalData!$D2204, E:E, ExternalData!$E2204, F:F, ExternalData!$F2204, G:G, "&lt;="&amp;ExternalData!$G2204)</f>
        <v>121394</v>
      </c>
      <c r="K2204" s="27">
        <f>SUMIFS(I:I, D:D, ExternalData!$D2204, E:E, ExternalData!$E2204, F:F, ExternalData!$F2204, G:G, "&lt;="&amp;ExternalData!$G2204)</f>
        <v>558901</v>
      </c>
      <c r="L2204" s="26">
        <f>ExternalData!$J2204 + SUMIFS(H:H, D:D, ExternalData!$D2204, E:E, ExternalData!$E2204, F:F, ExternalData!$F2204-1, G:G, "&gt;"&amp;ExternalData!$G2204)</f>
        <v>121394</v>
      </c>
      <c r="M2204" s="28">
        <f>ExternalData!$K2204 + SUMIFS(I:I, D:D, ExternalData!$D2204, E:E, ExternalData!$E2204, F:F, ExternalData!$F2204-1, G:G, "&gt;"&amp;ExternalData!$G2204)</f>
        <v>558901</v>
      </c>
    </row>
    <row r="2205" spans="1:13" x14ac:dyDescent="0.25">
      <c r="A2205" s="29" t="s">
        <v>9</v>
      </c>
      <c r="B2205" s="30" t="s">
        <v>37</v>
      </c>
      <c r="C2205" s="30" t="s">
        <v>29</v>
      </c>
      <c r="D2205" s="30" t="s">
        <v>38</v>
      </c>
      <c r="E2205" s="30" t="s">
        <v>13</v>
      </c>
      <c r="F2205" s="30">
        <v>2018</v>
      </c>
      <c r="G2205" s="30">
        <v>9</v>
      </c>
      <c r="H2205" s="30">
        <v>14777</v>
      </c>
      <c r="I2205" s="31">
        <v>69300</v>
      </c>
      <c r="J2205" s="31">
        <f>SUMIFS(H:H, D:D, ExternalData!$D2205, E:E, ExternalData!$E2205, F:F, ExternalData!$F2205, G:G, "&lt;="&amp;ExternalData!$G2205)</f>
        <v>136171</v>
      </c>
      <c r="K2205" s="32">
        <f>SUMIFS(I:I, D:D, ExternalData!$D2205, E:E, ExternalData!$E2205, F:F, ExternalData!$F2205, G:G, "&lt;="&amp;ExternalData!$G2205)</f>
        <v>628201</v>
      </c>
      <c r="L2205" s="31">
        <f>ExternalData!$J2205 + SUMIFS(H:H, D:D, ExternalData!$D2205, E:E, ExternalData!$E2205, F:F, ExternalData!$F2205-1, G:G, "&gt;"&amp;ExternalData!$G2205)</f>
        <v>136171</v>
      </c>
      <c r="M2205" s="33">
        <f>ExternalData!$K2205 + SUMIFS(I:I, D:D, ExternalData!$D2205, E:E, ExternalData!$E2205, F:F, ExternalData!$F2205-1, G:G, "&gt;"&amp;ExternalData!$G2205)</f>
        <v>628201</v>
      </c>
    </row>
    <row r="2206" spans="1:13" x14ac:dyDescent="0.25">
      <c r="A2206" s="24" t="s">
        <v>9</v>
      </c>
      <c r="B2206" s="25" t="s">
        <v>37</v>
      </c>
      <c r="C2206" s="25" t="s">
        <v>29</v>
      </c>
      <c r="D2206" s="25" t="s">
        <v>38</v>
      </c>
      <c r="E2206" s="25" t="s">
        <v>13</v>
      </c>
      <c r="F2206" s="25">
        <v>2018</v>
      </c>
      <c r="G2206" s="25">
        <v>10</v>
      </c>
      <c r="H2206" s="25">
        <v>14147</v>
      </c>
      <c r="I2206" s="26">
        <v>66332</v>
      </c>
      <c r="J2206" s="26">
        <f>SUMIFS(H:H, D:D, ExternalData!$D2206, E:E, ExternalData!$E2206, F:F, ExternalData!$F2206, G:G, "&lt;="&amp;ExternalData!$G2206)</f>
        <v>150318</v>
      </c>
      <c r="K2206" s="27">
        <f>SUMIFS(I:I, D:D, ExternalData!$D2206, E:E, ExternalData!$E2206, F:F, ExternalData!$F2206, G:G, "&lt;="&amp;ExternalData!$G2206)</f>
        <v>694533</v>
      </c>
      <c r="L2206" s="26">
        <f>ExternalData!$J2206 + SUMIFS(H:H, D:D, ExternalData!$D2206, E:E, ExternalData!$E2206, F:F, ExternalData!$F2206-1, G:G, "&gt;"&amp;ExternalData!$G2206)</f>
        <v>150318</v>
      </c>
      <c r="M2206" s="28">
        <f>ExternalData!$K2206 + SUMIFS(I:I, D:D, ExternalData!$D2206, E:E, ExternalData!$E2206, F:F, ExternalData!$F2206-1, G:G, "&gt;"&amp;ExternalData!$G2206)</f>
        <v>694533</v>
      </c>
    </row>
    <row r="2207" spans="1:13" x14ac:dyDescent="0.25">
      <c r="A2207" s="29" t="s">
        <v>9</v>
      </c>
      <c r="B2207" s="30" t="s">
        <v>37</v>
      </c>
      <c r="C2207" s="30" t="s">
        <v>29</v>
      </c>
      <c r="D2207" s="30" t="s">
        <v>38</v>
      </c>
      <c r="E2207" s="30" t="s">
        <v>13</v>
      </c>
      <c r="F2207" s="30">
        <v>2018</v>
      </c>
      <c r="G2207" s="30">
        <v>11</v>
      </c>
      <c r="H2207" s="30">
        <v>13356</v>
      </c>
      <c r="I2207" s="31">
        <v>64813</v>
      </c>
      <c r="J2207" s="31">
        <f>SUMIFS(H:H, D:D, ExternalData!$D2207, E:E, ExternalData!$E2207, F:F, ExternalData!$F2207, G:G, "&lt;="&amp;ExternalData!$G2207)</f>
        <v>163674</v>
      </c>
      <c r="K2207" s="32">
        <f>SUMIFS(I:I, D:D, ExternalData!$D2207, E:E, ExternalData!$E2207, F:F, ExternalData!$F2207, G:G, "&lt;="&amp;ExternalData!$G2207)</f>
        <v>759346</v>
      </c>
      <c r="L2207" s="31">
        <f>ExternalData!$J2207 + SUMIFS(H:H, D:D, ExternalData!$D2207, E:E, ExternalData!$E2207, F:F, ExternalData!$F2207-1, G:G, "&gt;"&amp;ExternalData!$G2207)</f>
        <v>163674</v>
      </c>
      <c r="M2207" s="33">
        <f>ExternalData!$K2207 + SUMIFS(I:I, D:D, ExternalData!$D2207, E:E, ExternalData!$E2207, F:F, ExternalData!$F2207-1, G:G, "&gt;"&amp;ExternalData!$G2207)</f>
        <v>759346</v>
      </c>
    </row>
    <row r="2208" spans="1:13" x14ac:dyDescent="0.25">
      <c r="A2208" s="24" t="s">
        <v>9</v>
      </c>
      <c r="B2208" s="25" t="s">
        <v>37</v>
      </c>
      <c r="C2208" s="25" t="s">
        <v>29</v>
      </c>
      <c r="D2208" s="25" t="s">
        <v>38</v>
      </c>
      <c r="E2208" s="25" t="s">
        <v>13</v>
      </c>
      <c r="F2208" s="25">
        <v>2018</v>
      </c>
      <c r="G2208" s="25">
        <v>12</v>
      </c>
      <c r="H2208" s="25">
        <v>13909</v>
      </c>
      <c r="I2208" s="26">
        <v>67242</v>
      </c>
      <c r="J2208" s="26">
        <f>SUMIFS(H:H, D:D, ExternalData!$D2208, E:E, ExternalData!$E2208, F:F, ExternalData!$F2208, G:G, "&lt;="&amp;ExternalData!$G2208)</f>
        <v>177583</v>
      </c>
      <c r="K2208" s="27">
        <f>SUMIFS(I:I, D:D, ExternalData!$D2208, E:E, ExternalData!$E2208, F:F, ExternalData!$F2208, G:G, "&lt;="&amp;ExternalData!$G2208)</f>
        <v>826588</v>
      </c>
      <c r="L2208" s="26">
        <f>ExternalData!$J2208 + SUMIFS(H:H, D:D, ExternalData!$D2208, E:E, ExternalData!$E2208, F:F, ExternalData!$F2208-1, G:G, "&gt;"&amp;ExternalData!$G2208)</f>
        <v>177583</v>
      </c>
      <c r="M2208" s="28">
        <f>ExternalData!$K2208 + SUMIFS(I:I, D:D, ExternalData!$D2208, E:E, ExternalData!$E2208, F:F, ExternalData!$F2208-1, G:G, "&gt;"&amp;ExternalData!$G2208)</f>
        <v>826588</v>
      </c>
    </row>
    <row r="2209" spans="1:13" x14ac:dyDescent="0.25">
      <c r="A2209" s="29" t="s">
        <v>9</v>
      </c>
      <c r="B2209" s="30" t="s">
        <v>37</v>
      </c>
      <c r="C2209" s="30" t="s">
        <v>29</v>
      </c>
      <c r="D2209" s="30" t="s">
        <v>38</v>
      </c>
      <c r="E2209" s="30" t="s">
        <v>13</v>
      </c>
      <c r="F2209" s="30">
        <v>2019</v>
      </c>
      <c r="G2209" s="30">
        <v>1</v>
      </c>
      <c r="H2209" s="30">
        <v>15897</v>
      </c>
      <c r="I2209" s="31">
        <v>79478</v>
      </c>
      <c r="J2209" s="31">
        <f>SUMIFS(H:H, D:D, ExternalData!$D2209, E:E, ExternalData!$E2209, F:F, ExternalData!$F2209, G:G, "&lt;="&amp;ExternalData!$G2209)</f>
        <v>15897</v>
      </c>
      <c r="K2209" s="32">
        <f>SUMIFS(I:I, D:D, ExternalData!$D2209, E:E, ExternalData!$E2209, F:F, ExternalData!$F2209, G:G, "&lt;="&amp;ExternalData!$G2209)</f>
        <v>79478</v>
      </c>
      <c r="L2209" s="31">
        <f>ExternalData!$J2209 + SUMIFS(H:H, D:D, ExternalData!$D2209, E:E, ExternalData!$E2209, F:F, ExternalData!$F2209-1, G:G, "&gt;"&amp;ExternalData!$G2209)</f>
        <v>175336</v>
      </c>
      <c r="M2209" s="33">
        <f>ExternalData!$K2209 + SUMIFS(I:I, D:D, ExternalData!$D2209, E:E, ExternalData!$E2209, F:F, ExternalData!$F2209-1, G:G, "&gt;"&amp;ExternalData!$G2209)</f>
        <v>823067</v>
      </c>
    </row>
    <row r="2210" spans="1:13" x14ac:dyDescent="0.25">
      <c r="A2210" s="24" t="s">
        <v>9</v>
      </c>
      <c r="B2210" s="25" t="s">
        <v>37</v>
      </c>
      <c r="C2210" s="25" t="s">
        <v>29</v>
      </c>
      <c r="D2210" s="25" t="s">
        <v>38</v>
      </c>
      <c r="E2210" s="25" t="s">
        <v>13</v>
      </c>
      <c r="F2210" s="25">
        <v>2019</v>
      </c>
      <c r="G2210" s="25">
        <v>2</v>
      </c>
      <c r="H2210" s="25">
        <v>14301</v>
      </c>
      <c r="I2210" s="26">
        <v>72807</v>
      </c>
      <c r="J2210" s="26">
        <f>SUMIFS(H:H, D:D, ExternalData!$D2210, E:E, ExternalData!$E2210, F:F, ExternalData!$F2210, G:G, "&lt;="&amp;ExternalData!$G2210)</f>
        <v>30198</v>
      </c>
      <c r="K2210" s="27">
        <f>SUMIFS(I:I, D:D, ExternalData!$D2210, E:E, ExternalData!$E2210, F:F, ExternalData!$F2210, G:G, "&lt;="&amp;ExternalData!$G2210)</f>
        <v>152285</v>
      </c>
      <c r="L2210" s="26">
        <f>ExternalData!$J2210 + SUMIFS(H:H, D:D, ExternalData!$D2210, E:E, ExternalData!$E2210, F:F, ExternalData!$F2210-1, G:G, "&gt;"&amp;ExternalData!$G2210)</f>
        <v>176883</v>
      </c>
      <c r="M2210" s="28">
        <f>ExternalData!$K2210 + SUMIFS(I:I, D:D, ExternalData!$D2210, E:E, ExternalData!$E2210, F:F, ExternalData!$F2210-1, G:G, "&gt;"&amp;ExternalData!$G2210)</f>
        <v>837543</v>
      </c>
    </row>
    <row r="2211" spans="1:13" x14ac:dyDescent="0.25">
      <c r="A2211" s="29" t="s">
        <v>9</v>
      </c>
      <c r="B2211" s="30" t="s">
        <v>37</v>
      </c>
      <c r="C2211" s="30" t="s">
        <v>29</v>
      </c>
      <c r="D2211" s="30" t="s">
        <v>38</v>
      </c>
      <c r="E2211" s="30" t="s">
        <v>13</v>
      </c>
      <c r="F2211" s="30">
        <v>2019</v>
      </c>
      <c r="G2211" s="30">
        <v>3</v>
      </c>
      <c r="H2211" s="30">
        <v>15533</v>
      </c>
      <c r="I2211" s="31">
        <v>81529</v>
      </c>
      <c r="J2211" s="31">
        <f>SUMIFS(H:H, D:D, ExternalData!$D2211, E:E, ExternalData!$E2211, F:F, ExternalData!$F2211, G:G, "&lt;="&amp;ExternalData!$G2211)</f>
        <v>45731</v>
      </c>
      <c r="K2211" s="32">
        <f>SUMIFS(I:I, D:D, ExternalData!$D2211, E:E, ExternalData!$E2211, F:F, ExternalData!$F2211, G:G, "&lt;="&amp;ExternalData!$G2211)</f>
        <v>233814</v>
      </c>
      <c r="L2211" s="31">
        <f>ExternalData!$J2211 + SUMIFS(H:H, D:D, ExternalData!$D2211, E:E, ExternalData!$E2211, F:F, ExternalData!$F2211-1, G:G, "&gt;"&amp;ExternalData!$G2211)</f>
        <v>174867</v>
      </c>
      <c r="M2211" s="33">
        <f>ExternalData!$K2211 + SUMIFS(I:I, D:D, ExternalData!$D2211, E:E, ExternalData!$E2211, F:F, ExternalData!$F2211-1, G:G, "&gt;"&amp;ExternalData!$G2211)</f>
        <v>838859</v>
      </c>
    </row>
    <row r="2212" spans="1:13" x14ac:dyDescent="0.25">
      <c r="A2212" s="24" t="s">
        <v>9</v>
      </c>
      <c r="B2212" s="25" t="s">
        <v>37</v>
      </c>
      <c r="C2212" s="25" t="s">
        <v>29</v>
      </c>
      <c r="D2212" s="25" t="s">
        <v>38</v>
      </c>
      <c r="E2212" s="25" t="s">
        <v>13</v>
      </c>
      <c r="F2212" s="25">
        <v>2019</v>
      </c>
      <c r="G2212" s="25">
        <v>4</v>
      </c>
      <c r="H2212" s="25">
        <v>14021</v>
      </c>
      <c r="I2212" s="26">
        <v>72415</v>
      </c>
      <c r="J2212" s="26">
        <f>SUMIFS(H:H, D:D, ExternalData!$D2212, E:E, ExternalData!$E2212, F:F, ExternalData!$F2212, G:G, "&lt;="&amp;ExternalData!$G2212)</f>
        <v>59752</v>
      </c>
      <c r="K2212" s="27">
        <f>SUMIFS(I:I, D:D, ExternalData!$D2212, E:E, ExternalData!$E2212, F:F, ExternalData!$F2212, G:G, "&lt;="&amp;ExternalData!$G2212)</f>
        <v>306229</v>
      </c>
      <c r="L2212" s="26">
        <f>ExternalData!$J2212 + SUMIFS(H:H, D:D, ExternalData!$D2212, E:E, ExternalData!$E2212, F:F, ExternalData!$F2212-1, G:G, "&gt;"&amp;ExternalData!$G2212)</f>
        <v>176071</v>
      </c>
      <c r="M2212" s="28">
        <f>ExternalData!$K2212 + SUMIFS(I:I, D:D, ExternalData!$D2212, E:E, ExternalData!$E2212, F:F, ExternalData!$F2212-1, G:G, "&gt;"&amp;ExternalData!$G2212)</f>
        <v>852593</v>
      </c>
    </row>
    <row r="2213" spans="1:13" x14ac:dyDescent="0.25">
      <c r="A2213" s="29" t="s">
        <v>9</v>
      </c>
      <c r="B2213" s="30" t="s">
        <v>37</v>
      </c>
      <c r="C2213" s="30" t="s">
        <v>29</v>
      </c>
      <c r="D2213" s="30" t="s">
        <v>38</v>
      </c>
      <c r="E2213" s="30" t="s">
        <v>13</v>
      </c>
      <c r="F2213" s="30">
        <v>2019</v>
      </c>
      <c r="G2213" s="30">
        <v>5</v>
      </c>
      <c r="H2213" s="30">
        <v>15365</v>
      </c>
      <c r="I2213" s="31">
        <v>79849</v>
      </c>
      <c r="J2213" s="31">
        <f>SUMIFS(H:H, D:D, ExternalData!$D2213, E:E, ExternalData!$E2213, F:F, ExternalData!$F2213, G:G, "&lt;="&amp;ExternalData!$G2213)</f>
        <v>75117</v>
      </c>
      <c r="K2213" s="32">
        <f>SUMIFS(I:I, D:D, ExternalData!$D2213, E:E, ExternalData!$E2213, F:F, ExternalData!$F2213, G:G, "&lt;="&amp;ExternalData!$G2213)</f>
        <v>386078</v>
      </c>
      <c r="L2213" s="31">
        <f>ExternalData!$J2213 + SUMIFS(H:H, D:D, ExternalData!$D2213, E:E, ExternalData!$E2213, F:F, ExternalData!$F2213-1, G:G, "&gt;"&amp;ExternalData!$G2213)</f>
        <v>175707</v>
      </c>
      <c r="M2213" s="33">
        <f>ExternalData!$K2213 + SUMIFS(I:I, D:D, ExternalData!$D2213, E:E, ExternalData!$E2213, F:F, ExternalData!$F2213-1, G:G, "&gt;"&amp;ExternalData!$G2213)</f>
        <v>860223</v>
      </c>
    </row>
    <row r="2214" spans="1:13" x14ac:dyDescent="0.25">
      <c r="A2214" s="24" t="s">
        <v>9</v>
      </c>
      <c r="B2214" s="25" t="s">
        <v>37</v>
      </c>
      <c r="C2214" s="25" t="s">
        <v>29</v>
      </c>
      <c r="D2214" s="25" t="s">
        <v>38</v>
      </c>
      <c r="E2214" s="25" t="s">
        <v>13</v>
      </c>
      <c r="F2214" s="25">
        <v>2019</v>
      </c>
      <c r="G2214" s="25">
        <v>6</v>
      </c>
      <c r="H2214" s="25">
        <v>15274</v>
      </c>
      <c r="I2214" s="26">
        <v>80101</v>
      </c>
      <c r="J2214" s="26">
        <f>SUMIFS(H:H, D:D, ExternalData!$D2214, E:E, ExternalData!$E2214, F:F, ExternalData!$F2214, G:G, "&lt;="&amp;ExternalData!$G2214)</f>
        <v>90391</v>
      </c>
      <c r="K2214" s="27">
        <f>SUMIFS(I:I, D:D, ExternalData!$D2214, E:E, ExternalData!$E2214, F:F, ExternalData!$F2214, G:G, "&lt;="&amp;ExternalData!$G2214)</f>
        <v>466179</v>
      </c>
      <c r="L2214" s="26">
        <f>ExternalData!$J2214 + SUMIFS(H:H, D:D, ExternalData!$D2214, E:E, ExternalData!$E2214, F:F, ExternalData!$F2214-1, G:G, "&gt;"&amp;ExternalData!$G2214)</f>
        <v>175525</v>
      </c>
      <c r="M2214" s="28">
        <f>ExternalData!$K2214 + SUMIFS(I:I, D:D, ExternalData!$D2214, E:E, ExternalData!$E2214, F:F, ExternalData!$F2214-1, G:G, "&gt;"&amp;ExternalData!$G2214)</f>
        <v>869064</v>
      </c>
    </row>
    <row r="2215" spans="1:13" x14ac:dyDescent="0.25">
      <c r="A2215" s="29" t="s">
        <v>9</v>
      </c>
      <c r="B2215" s="30" t="s">
        <v>37</v>
      </c>
      <c r="C2215" s="30" t="s">
        <v>29</v>
      </c>
      <c r="D2215" s="30" t="s">
        <v>38</v>
      </c>
      <c r="E2215" s="30" t="s">
        <v>13</v>
      </c>
      <c r="F2215" s="30">
        <v>2019</v>
      </c>
      <c r="G2215" s="30">
        <v>7</v>
      </c>
      <c r="H2215" s="30">
        <v>12859</v>
      </c>
      <c r="I2215" s="31">
        <v>67060</v>
      </c>
      <c r="J2215" s="31">
        <f>SUMIFS(H:H, D:D, ExternalData!$D2215, E:E, ExternalData!$E2215, F:F, ExternalData!$F2215, G:G, "&lt;="&amp;ExternalData!$G2215)</f>
        <v>103250</v>
      </c>
      <c r="K2215" s="32">
        <f>SUMIFS(I:I, D:D, ExternalData!$D2215, E:E, ExternalData!$E2215, F:F, ExternalData!$F2215, G:G, "&lt;="&amp;ExternalData!$G2215)</f>
        <v>533239</v>
      </c>
      <c r="L2215" s="31">
        <f>ExternalData!$J2215 + SUMIFS(H:H, D:D, ExternalData!$D2215, E:E, ExternalData!$E2215, F:F, ExternalData!$F2215-1, G:G, "&gt;"&amp;ExternalData!$G2215)</f>
        <v>173306</v>
      </c>
      <c r="M2215" s="33">
        <f>ExternalData!$K2215 + SUMIFS(I:I, D:D, ExternalData!$D2215, E:E, ExternalData!$E2215, F:F, ExternalData!$F2215-1, G:G, "&gt;"&amp;ExternalData!$G2215)</f>
        <v>866208</v>
      </c>
    </row>
    <row r="2216" spans="1:13" x14ac:dyDescent="0.25">
      <c r="A2216" s="24" t="s">
        <v>9</v>
      </c>
      <c r="B2216" s="25" t="s">
        <v>37</v>
      </c>
      <c r="C2216" s="25" t="s">
        <v>29</v>
      </c>
      <c r="D2216" s="25" t="s">
        <v>38</v>
      </c>
      <c r="E2216" s="25" t="s">
        <v>13</v>
      </c>
      <c r="F2216" s="25">
        <v>2019</v>
      </c>
      <c r="G2216" s="25">
        <v>8</v>
      </c>
      <c r="H2216" s="25">
        <v>14959</v>
      </c>
      <c r="I2216" s="26">
        <v>77784</v>
      </c>
      <c r="J2216" s="26">
        <f>SUMIFS(H:H, D:D, ExternalData!$D2216, E:E, ExternalData!$E2216, F:F, ExternalData!$F2216, G:G, "&lt;="&amp;ExternalData!$G2216)</f>
        <v>118209</v>
      </c>
      <c r="K2216" s="27">
        <f>SUMIFS(I:I, D:D, ExternalData!$D2216, E:E, ExternalData!$E2216, F:F, ExternalData!$F2216, G:G, "&lt;="&amp;ExternalData!$G2216)</f>
        <v>611023</v>
      </c>
      <c r="L2216" s="26">
        <f>ExternalData!$J2216 + SUMIFS(H:H, D:D, ExternalData!$D2216, E:E, ExternalData!$E2216, F:F, ExternalData!$F2216-1, G:G, "&gt;"&amp;ExternalData!$G2216)</f>
        <v>174398</v>
      </c>
      <c r="M2216" s="28">
        <f>ExternalData!$K2216 + SUMIFS(I:I, D:D, ExternalData!$D2216, E:E, ExternalData!$E2216, F:F, ExternalData!$F2216-1, G:G, "&gt;"&amp;ExternalData!$G2216)</f>
        <v>878710</v>
      </c>
    </row>
    <row r="2217" spans="1:13" x14ac:dyDescent="0.25">
      <c r="A2217" s="29" t="s">
        <v>9</v>
      </c>
      <c r="B2217" s="30" t="s">
        <v>37</v>
      </c>
      <c r="C2217" s="30" t="s">
        <v>29</v>
      </c>
      <c r="D2217" s="30" t="s">
        <v>38</v>
      </c>
      <c r="E2217" s="30" t="s">
        <v>13</v>
      </c>
      <c r="F2217" s="30">
        <v>2019</v>
      </c>
      <c r="G2217" s="30">
        <v>9</v>
      </c>
      <c r="H2217" s="30">
        <v>11662</v>
      </c>
      <c r="I2217" s="31">
        <v>60102</v>
      </c>
      <c r="J2217" s="31">
        <f>SUMIFS(H:H, D:D, ExternalData!$D2217, E:E, ExternalData!$E2217, F:F, ExternalData!$F2217, G:G, "&lt;="&amp;ExternalData!$G2217)</f>
        <v>129871</v>
      </c>
      <c r="K2217" s="32">
        <f>SUMIFS(I:I, D:D, ExternalData!$D2217, E:E, ExternalData!$E2217, F:F, ExternalData!$F2217, G:G, "&lt;="&amp;ExternalData!$G2217)</f>
        <v>671125</v>
      </c>
      <c r="L2217" s="31">
        <f>ExternalData!$J2217 + SUMIFS(H:H, D:D, ExternalData!$D2217, E:E, ExternalData!$E2217, F:F, ExternalData!$F2217-1, G:G, "&gt;"&amp;ExternalData!$G2217)</f>
        <v>171283</v>
      </c>
      <c r="M2217" s="33">
        <f>ExternalData!$K2217 + SUMIFS(I:I, D:D, ExternalData!$D2217, E:E, ExternalData!$E2217, F:F, ExternalData!$F2217-1, G:G, "&gt;"&amp;ExternalData!$G2217)</f>
        <v>869512</v>
      </c>
    </row>
    <row r="2218" spans="1:13" x14ac:dyDescent="0.25">
      <c r="A2218" s="24" t="s">
        <v>9</v>
      </c>
      <c r="B2218" s="25" t="s">
        <v>37</v>
      </c>
      <c r="C2218" s="25" t="s">
        <v>29</v>
      </c>
      <c r="D2218" s="25" t="s">
        <v>38</v>
      </c>
      <c r="E2218" s="25" t="s">
        <v>13</v>
      </c>
      <c r="F2218" s="25">
        <v>2019</v>
      </c>
      <c r="G2218" s="25">
        <v>10</v>
      </c>
      <c r="H2218" s="25">
        <v>14224</v>
      </c>
      <c r="I2218" s="26">
        <v>74872</v>
      </c>
      <c r="J2218" s="26">
        <f>SUMIFS(H:H, D:D, ExternalData!$D2218, E:E, ExternalData!$E2218, F:F, ExternalData!$F2218, G:G, "&lt;="&amp;ExternalData!$G2218)</f>
        <v>144095</v>
      </c>
      <c r="K2218" s="27">
        <f>SUMIFS(I:I, D:D, ExternalData!$D2218, E:E, ExternalData!$E2218, F:F, ExternalData!$F2218, G:G, "&lt;="&amp;ExternalData!$G2218)</f>
        <v>745997</v>
      </c>
      <c r="L2218" s="26">
        <f>ExternalData!$J2218 + SUMIFS(H:H, D:D, ExternalData!$D2218, E:E, ExternalData!$E2218, F:F, ExternalData!$F2218-1, G:G, "&gt;"&amp;ExternalData!$G2218)</f>
        <v>171360</v>
      </c>
      <c r="M2218" s="28">
        <f>ExternalData!$K2218 + SUMIFS(I:I, D:D, ExternalData!$D2218, E:E, ExternalData!$E2218, F:F, ExternalData!$F2218-1, G:G, "&gt;"&amp;ExternalData!$G2218)</f>
        <v>878052</v>
      </c>
    </row>
    <row r="2219" spans="1:13" x14ac:dyDescent="0.25">
      <c r="A2219" s="29" t="s">
        <v>9</v>
      </c>
      <c r="B2219" s="30" t="s">
        <v>37</v>
      </c>
      <c r="C2219" s="30" t="s">
        <v>29</v>
      </c>
      <c r="D2219" s="30" t="s">
        <v>38</v>
      </c>
      <c r="E2219" s="30" t="s">
        <v>13</v>
      </c>
      <c r="F2219" s="30">
        <v>2019</v>
      </c>
      <c r="G2219" s="30">
        <v>11</v>
      </c>
      <c r="H2219" s="30">
        <v>12999</v>
      </c>
      <c r="I2219" s="31">
        <v>68600</v>
      </c>
      <c r="J2219" s="31">
        <f>SUMIFS(H:H, D:D, ExternalData!$D2219, E:E, ExternalData!$E2219, F:F, ExternalData!$F2219, G:G, "&lt;="&amp;ExternalData!$G2219)</f>
        <v>157094</v>
      </c>
      <c r="K2219" s="32">
        <f>SUMIFS(I:I, D:D, ExternalData!$D2219, E:E, ExternalData!$E2219, F:F, ExternalData!$F2219, G:G, "&lt;="&amp;ExternalData!$G2219)</f>
        <v>814597</v>
      </c>
      <c r="L2219" s="31">
        <f>ExternalData!$J2219 + SUMIFS(H:H, D:D, ExternalData!$D2219, E:E, ExternalData!$E2219, F:F, ExternalData!$F2219-1, G:G, "&gt;"&amp;ExternalData!$G2219)</f>
        <v>171003</v>
      </c>
      <c r="M2219" s="33">
        <f>ExternalData!$K2219 + SUMIFS(I:I, D:D, ExternalData!$D2219, E:E, ExternalData!$E2219, F:F, ExternalData!$F2219-1, G:G, "&gt;"&amp;ExternalData!$G2219)</f>
        <v>881839</v>
      </c>
    </row>
    <row r="2220" spans="1:13" x14ac:dyDescent="0.25">
      <c r="A2220" s="24" t="s">
        <v>9</v>
      </c>
      <c r="B2220" s="25" t="s">
        <v>37</v>
      </c>
      <c r="C2220" s="25" t="s">
        <v>29</v>
      </c>
      <c r="D2220" s="25" t="s">
        <v>38</v>
      </c>
      <c r="E2220" s="25" t="s">
        <v>13</v>
      </c>
      <c r="F2220" s="25">
        <v>2019</v>
      </c>
      <c r="G2220" s="25">
        <v>12</v>
      </c>
      <c r="H2220" s="25">
        <v>13930</v>
      </c>
      <c r="I2220" s="26">
        <v>72772</v>
      </c>
      <c r="J2220" s="26">
        <f>SUMIFS(H:H, D:D, ExternalData!$D2220, E:E, ExternalData!$E2220, F:F, ExternalData!$F2220, G:G, "&lt;="&amp;ExternalData!$G2220)</f>
        <v>171024</v>
      </c>
      <c r="K2220" s="27">
        <f>SUMIFS(I:I, D:D, ExternalData!$D2220, E:E, ExternalData!$E2220, F:F, ExternalData!$F2220, G:G, "&lt;="&amp;ExternalData!$G2220)</f>
        <v>887369</v>
      </c>
      <c r="L2220" s="26">
        <f>ExternalData!$J2220 + SUMIFS(H:H, D:D, ExternalData!$D2220, E:E, ExternalData!$E2220, F:F, ExternalData!$F2220-1, G:G, "&gt;"&amp;ExternalData!$G2220)</f>
        <v>171024</v>
      </c>
      <c r="M2220" s="28">
        <f>ExternalData!$K2220 + SUMIFS(I:I, D:D, ExternalData!$D2220, E:E, ExternalData!$E2220, F:F, ExternalData!$F2220-1, G:G, "&gt;"&amp;ExternalData!$G2220)</f>
        <v>887369</v>
      </c>
    </row>
    <row r="2221" spans="1:13" x14ac:dyDescent="0.25">
      <c r="A2221" s="29" t="s">
        <v>9</v>
      </c>
      <c r="B2221" s="30" t="s">
        <v>37</v>
      </c>
      <c r="C2221" s="30" t="s">
        <v>29</v>
      </c>
      <c r="D2221" s="30" t="s">
        <v>38</v>
      </c>
      <c r="E2221" s="30" t="s">
        <v>13</v>
      </c>
      <c r="F2221" s="30">
        <v>2020</v>
      </c>
      <c r="G2221" s="30">
        <v>1</v>
      </c>
      <c r="H2221" s="30">
        <v>14973</v>
      </c>
      <c r="I2221" s="31">
        <v>77840</v>
      </c>
      <c r="J2221" s="31">
        <f>SUMIFS(H:H, D:D, ExternalData!$D2221, E:E, ExternalData!$E2221, F:F, ExternalData!$F2221, G:G, "&lt;="&amp;ExternalData!$G2221)</f>
        <v>14973</v>
      </c>
      <c r="K2221" s="32">
        <f>SUMIFS(I:I, D:D, ExternalData!$D2221, E:E, ExternalData!$E2221, F:F, ExternalData!$F2221, G:G, "&lt;="&amp;ExternalData!$G2221)</f>
        <v>77840</v>
      </c>
      <c r="L2221" s="31">
        <f>ExternalData!$J2221 + SUMIFS(H:H, D:D, ExternalData!$D2221, E:E, ExternalData!$E2221, F:F, ExternalData!$F2221-1, G:G, "&gt;"&amp;ExternalData!$G2221)</f>
        <v>170100</v>
      </c>
      <c r="M2221" s="33">
        <f>ExternalData!$K2221 + SUMIFS(I:I, D:D, ExternalData!$D2221, E:E, ExternalData!$E2221, F:F, ExternalData!$F2221-1, G:G, "&gt;"&amp;ExternalData!$G2221)</f>
        <v>885731</v>
      </c>
    </row>
    <row r="2222" spans="1:13" x14ac:dyDescent="0.25">
      <c r="A2222" s="24" t="s">
        <v>9</v>
      </c>
      <c r="B2222" s="25" t="s">
        <v>37</v>
      </c>
      <c r="C2222" s="25" t="s">
        <v>29</v>
      </c>
      <c r="D2222" s="25" t="s">
        <v>38</v>
      </c>
      <c r="E2222" s="25" t="s">
        <v>13</v>
      </c>
      <c r="F2222" s="25">
        <v>2020</v>
      </c>
      <c r="G2222" s="25">
        <v>2</v>
      </c>
      <c r="H2222" s="25">
        <v>12355</v>
      </c>
      <c r="I2222" s="26">
        <v>64610</v>
      </c>
      <c r="J2222" s="26">
        <f>SUMIFS(H:H, D:D, ExternalData!$D2222, E:E, ExternalData!$E2222, F:F, ExternalData!$F2222, G:G, "&lt;="&amp;ExternalData!$G2222)</f>
        <v>27328</v>
      </c>
      <c r="K2222" s="27">
        <f>SUMIFS(I:I, D:D, ExternalData!$D2222, E:E, ExternalData!$E2222, F:F, ExternalData!$F2222, G:G, "&lt;="&amp;ExternalData!$G2222)</f>
        <v>142450</v>
      </c>
      <c r="L2222" s="26">
        <f>ExternalData!$J2222 + SUMIFS(H:H, D:D, ExternalData!$D2222, E:E, ExternalData!$E2222, F:F, ExternalData!$F2222-1, G:G, "&gt;"&amp;ExternalData!$G2222)</f>
        <v>168154</v>
      </c>
      <c r="M2222" s="28">
        <f>ExternalData!$K2222 + SUMIFS(I:I, D:D, ExternalData!$D2222, E:E, ExternalData!$E2222, F:F, ExternalData!$F2222-1, G:G, "&gt;"&amp;ExternalData!$G2222)</f>
        <v>877534</v>
      </c>
    </row>
    <row r="2223" spans="1:13" x14ac:dyDescent="0.25">
      <c r="A2223" s="29" t="s">
        <v>9</v>
      </c>
      <c r="B2223" s="30" t="s">
        <v>37</v>
      </c>
      <c r="C2223" s="30" t="s">
        <v>29</v>
      </c>
      <c r="D2223" s="30" t="s">
        <v>38</v>
      </c>
      <c r="E2223" s="30" t="s">
        <v>13</v>
      </c>
      <c r="F2223" s="30">
        <v>2020</v>
      </c>
      <c r="G2223" s="30">
        <v>3</v>
      </c>
      <c r="H2223" s="30">
        <v>17899</v>
      </c>
      <c r="I2223" s="31">
        <v>92260</v>
      </c>
      <c r="J2223" s="31">
        <f>SUMIFS(H:H, D:D, ExternalData!$D2223, E:E, ExternalData!$E2223, F:F, ExternalData!$F2223, G:G, "&lt;="&amp;ExternalData!$G2223)</f>
        <v>45227</v>
      </c>
      <c r="K2223" s="32">
        <f>SUMIFS(I:I, D:D, ExternalData!$D2223, E:E, ExternalData!$E2223, F:F, ExternalData!$F2223, G:G, "&lt;="&amp;ExternalData!$G2223)</f>
        <v>234710</v>
      </c>
      <c r="L2223" s="31">
        <f>ExternalData!$J2223 + SUMIFS(H:H, D:D, ExternalData!$D2223, E:E, ExternalData!$E2223, F:F, ExternalData!$F2223-1, G:G, "&gt;"&amp;ExternalData!$G2223)</f>
        <v>170520</v>
      </c>
      <c r="M2223" s="33">
        <f>ExternalData!$K2223 + SUMIFS(I:I, D:D, ExternalData!$D2223, E:E, ExternalData!$E2223, F:F, ExternalData!$F2223-1, G:G, "&gt;"&amp;ExternalData!$G2223)</f>
        <v>888265</v>
      </c>
    </row>
    <row r="2224" spans="1:13" x14ac:dyDescent="0.25">
      <c r="A2224" s="24" t="s">
        <v>9</v>
      </c>
      <c r="B2224" s="25" t="s">
        <v>37</v>
      </c>
      <c r="C2224" s="25" t="s">
        <v>29</v>
      </c>
      <c r="D2224" s="25" t="s">
        <v>38</v>
      </c>
      <c r="E2224" s="25" t="s">
        <v>13</v>
      </c>
      <c r="F2224" s="25">
        <v>2020</v>
      </c>
      <c r="G2224" s="25">
        <v>4</v>
      </c>
      <c r="H2224" s="25">
        <v>18193</v>
      </c>
      <c r="I2224" s="26">
        <v>95578</v>
      </c>
      <c r="J2224" s="26">
        <f>SUMIFS(H:H, D:D, ExternalData!$D2224, E:E, ExternalData!$E2224, F:F, ExternalData!$F2224, G:G, "&lt;="&amp;ExternalData!$G2224)</f>
        <v>63420</v>
      </c>
      <c r="K2224" s="27">
        <f>SUMIFS(I:I, D:D, ExternalData!$D2224, E:E, ExternalData!$E2224, F:F, ExternalData!$F2224, G:G, "&lt;="&amp;ExternalData!$G2224)</f>
        <v>330288</v>
      </c>
      <c r="L2224" s="26">
        <f>ExternalData!$J2224 + SUMIFS(H:H, D:D, ExternalData!$D2224, E:E, ExternalData!$E2224, F:F, ExternalData!$F2224-1, G:G, "&gt;"&amp;ExternalData!$G2224)</f>
        <v>174692</v>
      </c>
      <c r="M2224" s="28">
        <f>ExternalData!$K2224 + SUMIFS(I:I, D:D, ExternalData!$D2224, E:E, ExternalData!$E2224, F:F, ExternalData!$F2224-1, G:G, "&gt;"&amp;ExternalData!$G2224)</f>
        <v>911428</v>
      </c>
    </row>
    <row r="2225" spans="1:13" x14ac:dyDescent="0.25">
      <c r="A2225" s="29" t="s">
        <v>9</v>
      </c>
      <c r="B2225" s="30" t="s">
        <v>37</v>
      </c>
      <c r="C2225" s="30" t="s">
        <v>29</v>
      </c>
      <c r="D2225" s="30" t="s">
        <v>38</v>
      </c>
      <c r="E2225" s="30" t="s">
        <v>13</v>
      </c>
      <c r="F2225" s="30">
        <v>2020</v>
      </c>
      <c r="G2225" s="30">
        <v>5</v>
      </c>
      <c r="H2225" s="30">
        <v>11935</v>
      </c>
      <c r="I2225" s="31">
        <v>60515</v>
      </c>
      <c r="J2225" s="31">
        <f>SUMIFS(H:H, D:D, ExternalData!$D2225, E:E, ExternalData!$E2225, F:F, ExternalData!$F2225, G:G, "&lt;="&amp;ExternalData!$G2225)</f>
        <v>75355</v>
      </c>
      <c r="K2225" s="32">
        <f>SUMIFS(I:I, D:D, ExternalData!$D2225, E:E, ExternalData!$E2225, F:F, ExternalData!$F2225, G:G, "&lt;="&amp;ExternalData!$G2225)</f>
        <v>390803</v>
      </c>
      <c r="L2225" s="31">
        <f>ExternalData!$J2225 + SUMIFS(H:H, D:D, ExternalData!$D2225, E:E, ExternalData!$E2225, F:F, ExternalData!$F2225-1, G:G, "&gt;"&amp;ExternalData!$G2225)</f>
        <v>171262</v>
      </c>
      <c r="M2225" s="33">
        <f>ExternalData!$K2225 + SUMIFS(I:I, D:D, ExternalData!$D2225, E:E, ExternalData!$E2225, F:F, ExternalData!$F2225-1, G:G, "&gt;"&amp;ExternalData!$G2225)</f>
        <v>892094</v>
      </c>
    </row>
    <row r="2226" spans="1:13" x14ac:dyDescent="0.25">
      <c r="A2226" s="24" t="s">
        <v>9</v>
      </c>
      <c r="B2226" s="25" t="s">
        <v>37</v>
      </c>
      <c r="C2226" s="25" t="s">
        <v>29</v>
      </c>
      <c r="D2226" s="25" t="s">
        <v>38</v>
      </c>
      <c r="E2226" s="25" t="s">
        <v>13</v>
      </c>
      <c r="F2226" s="25">
        <v>2020</v>
      </c>
      <c r="G2226" s="25">
        <v>6</v>
      </c>
      <c r="H2226" s="25">
        <v>17052</v>
      </c>
      <c r="I2226" s="26">
        <v>87059</v>
      </c>
      <c r="J2226" s="26">
        <f>SUMIFS(H:H, D:D, ExternalData!$D2226, E:E, ExternalData!$E2226, F:F, ExternalData!$F2226, G:G, "&lt;="&amp;ExternalData!$G2226)</f>
        <v>92407</v>
      </c>
      <c r="K2226" s="27">
        <f>SUMIFS(I:I, D:D, ExternalData!$D2226, E:E, ExternalData!$E2226, F:F, ExternalData!$F2226, G:G, "&lt;="&amp;ExternalData!$G2226)</f>
        <v>477862</v>
      </c>
      <c r="L2226" s="26">
        <f>ExternalData!$J2226 + SUMIFS(H:H, D:D, ExternalData!$D2226, E:E, ExternalData!$E2226, F:F, ExternalData!$F2226-1, G:G, "&gt;"&amp;ExternalData!$G2226)</f>
        <v>173040</v>
      </c>
      <c r="M2226" s="28">
        <f>ExternalData!$K2226 + SUMIFS(I:I, D:D, ExternalData!$D2226, E:E, ExternalData!$E2226, F:F, ExternalData!$F2226-1, G:G, "&gt;"&amp;ExternalData!$G2226)</f>
        <v>899052</v>
      </c>
    </row>
    <row r="2227" spans="1:13" x14ac:dyDescent="0.25">
      <c r="A2227" s="29" t="s">
        <v>9</v>
      </c>
      <c r="B2227" s="30" t="s">
        <v>37</v>
      </c>
      <c r="C2227" s="30" t="s">
        <v>29</v>
      </c>
      <c r="D2227" s="30" t="s">
        <v>38</v>
      </c>
      <c r="E2227" s="30" t="s">
        <v>13</v>
      </c>
      <c r="F2227" s="30">
        <v>2020</v>
      </c>
      <c r="G2227" s="30">
        <v>7</v>
      </c>
      <c r="H2227" s="30">
        <v>16555</v>
      </c>
      <c r="I2227" s="31">
        <v>84112</v>
      </c>
      <c r="J2227" s="31">
        <f>SUMIFS(H:H, D:D, ExternalData!$D2227, E:E, ExternalData!$E2227, F:F, ExternalData!$F2227, G:G, "&lt;="&amp;ExternalData!$G2227)</f>
        <v>108962</v>
      </c>
      <c r="K2227" s="32">
        <f>SUMIFS(I:I, D:D, ExternalData!$D2227, E:E, ExternalData!$E2227, F:F, ExternalData!$F2227, G:G, "&lt;="&amp;ExternalData!$G2227)</f>
        <v>561974</v>
      </c>
      <c r="L2227" s="31">
        <f>ExternalData!$J2227 + SUMIFS(H:H, D:D, ExternalData!$D2227, E:E, ExternalData!$E2227, F:F, ExternalData!$F2227-1, G:G, "&gt;"&amp;ExternalData!$G2227)</f>
        <v>176736</v>
      </c>
      <c r="M2227" s="33">
        <f>ExternalData!$K2227 + SUMIFS(I:I, D:D, ExternalData!$D2227, E:E, ExternalData!$E2227, F:F, ExternalData!$F2227-1, G:G, "&gt;"&amp;ExternalData!$G2227)</f>
        <v>916104</v>
      </c>
    </row>
    <row r="2228" spans="1:13" x14ac:dyDescent="0.25">
      <c r="A2228" s="24" t="s">
        <v>9</v>
      </c>
      <c r="B2228" s="25" t="s">
        <v>37</v>
      </c>
      <c r="C2228" s="25" t="s">
        <v>29</v>
      </c>
      <c r="D2228" s="25" t="s">
        <v>38</v>
      </c>
      <c r="E2228" s="25" t="s">
        <v>13</v>
      </c>
      <c r="F2228" s="25">
        <v>2020</v>
      </c>
      <c r="G2228" s="25">
        <v>8</v>
      </c>
      <c r="H2228" s="25">
        <v>11942</v>
      </c>
      <c r="I2228" s="26">
        <v>61222</v>
      </c>
      <c r="J2228" s="26">
        <f>SUMIFS(H:H, D:D, ExternalData!$D2228, E:E, ExternalData!$E2228, F:F, ExternalData!$F2228, G:G, "&lt;="&amp;ExternalData!$G2228)</f>
        <v>120904</v>
      </c>
      <c r="K2228" s="27">
        <f>SUMIFS(I:I, D:D, ExternalData!$D2228, E:E, ExternalData!$E2228, F:F, ExternalData!$F2228, G:G, "&lt;="&amp;ExternalData!$G2228)</f>
        <v>623196</v>
      </c>
      <c r="L2228" s="26">
        <f>ExternalData!$J2228 + SUMIFS(H:H, D:D, ExternalData!$D2228, E:E, ExternalData!$E2228, F:F, ExternalData!$F2228-1, G:G, "&gt;"&amp;ExternalData!$G2228)</f>
        <v>173719</v>
      </c>
      <c r="M2228" s="28">
        <f>ExternalData!$K2228 + SUMIFS(I:I, D:D, ExternalData!$D2228, E:E, ExternalData!$E2228, F:F, ExternalData!$F2228-1, G:G, "&gt;"&amp;ExternalData!$G2228)</f>
        <v>899542</v>
      </c>
    </row>
    <row r="2229" spans="1:13" x14ac:dyDescent="0.25">
      <c r="A2229" s="29" t="s">
        <v>9</v>
      </c>
      <c r="B2229" s="30" t="s">
        <v>37</v>
      </c>
      <c r="C2229" s="30" t="s">
        <v>29</v>
      </c>
      <c r="D2229" s="30" t="s">
        <v>38</v>
      </c>
      <c r="E2229" s="30" t="s">
        <v>13</v>
      </c>
      <c r="F2229" s="30">
        <v>2020</v>
      </c>
      <c r="G2229" s="30">
        <v>9</v>
      </c>
      <c r="H2229" s="30">
        <v>13405</v>
      </c>
      <c r="I2229" s="31">
        <v>68362</v>
      </c>
      <c r="J2229" s="31">
        <f>SUMIFS(H:H, D:D, ExternalData!$D2229, E:E, ExternalData!$E2229, F:F, ExternalData!$F2229, G:G, "&lt;="&amp;ExternalData!$G2229)</f>
        <v>134309</v>
      </c>
      <c r="K2229" s="32">
        <f>SUMIFS(I:I, D:D, ExternalData!$D2229, E:E, ExternalData!$E2229, F:F, ExternalData!$F2229, G:G, "&lt;="&amp;ExternalData!$G2229)</f>
        <v>691558</v>
      </c>
      <c r="L2229" s="31">
        <f>ExternalData!$J2229 + SUMIFS(H:H, D:D, ExternalData!$D2229, E:E, ExternalData!$E2229, F:F, ExternalData!$F2229-1, G:G, "&gt;"&amp;ExternalData!$G2229)</f>
        <v>175462</v>
      </c>
      <c r="M2229" s="33">
        <f>ExternalData!$K2229 + SUMIFS(I:I, D:D, ExternalData!$D2229, E:E, ExternalData!$E2229, F:F, ExternalData!$F2229-1, G:G, "&gt;"&amp;ExternalData!$G2229)</f>
        <v>907802</v>
      </c>
    </row>
    <row r="2230" spans="1:13" x14ac:dyDescent="0.25">
      <c r="A2230" s="24" t="s">
        <v>9</v>
      </c>
      <c r="B2230" s="25" t="s">
        <v>37</v>
      </c>
      <c r="C2230" s="25" t="s">
        <v>29</v>
      </c>
      <c r="D2230" s="25" t="s">
        <v>38</v>
      </c>
      <c r="E2230" s="25" t="s">
        <v>13</v>
      </c>
      <c r="F2230" s="25">
        <v>2020</v>
      </c>
      <c r="G2230" s="25">
        <v>10</v>
      </c>
      <c r="H2230" s="25">
        <v>17381</v>
      </c>
      <c r="I2230" s="26">
        <v>89810</v>
      </c>
      <c r="J2230" s="26">
        <f>SUMIFS(H:H, D:D, ExternalData!$D2230, E:E, ExternalData!$E2230, F:F, ExternalData!$F2230, G:G, "&lt;="&amp;ExternalData!$G2230)</f>
        <v>151690</v>
      </c>
      <c r="K2230" s="27">
        <f>SUMIFS(I:I, D:D, ExternalData!$D2230, E:E, ExternalData!$E2230, F:F, ExternalData!$F2230, G:G, "&lt;="&amp;ExternalData!$G2230)</f>
        <v>781368</v>
      </c>
      <c r="L2230" s="26">
        <f>ExternalData!$J2230 + SUMIFS(H:H, D:D, ExternalData!$D2230, E:E, ExternalData!$E2230, F:F, ExternalData!$F2230-1, G:G, "&gt;"&amp;ExternalData!$G2230)</f>
        <v>178619</v>
      </c>
      <c r="M2230" s="28">
        <f>ExternalData!$K2230 + SUMIFS(I:I, D:D, ExternalData!$D2230, E:E, ExternalData!$E2230, F:F, ExternalData!$F2230-1, G:G, "&gt;"&amp;ExternalData!$G2230)</f>
        <v>922740</v>
      </c>
    </row>
    <row r="2231" spans="1:13" x14ac:dyDescent="0.25">
      <c r="A2231" s="29" t="s">
        <v>9</v>
      </c>
      <c r="B2231" s="30" t="s">
        <v>37</v>
      </c>
      <c r="C2231" s="30" t="s">
        <v>29</v>
      </c>
      <c r="D2231" s="30" t="s">
        <v>38</v>
      </c>
      <c r="E2231" s="30" t="s">
        <v>13</v>
      </c>
      <c r="F2231" s="30">
        <v>2020</v>
      </c>
      <c r="G2231" s="30">
        <v>11</v>
      </c>
      <c r="H2231" s="30">
        <v>13797</v>
      </c>
      <c r="I2231" s="31">
        <v>71736</v>
      </c>
      <c r="J2231" s="31">
        <f>SUMIFS(H:H, D:D, ExternalData!$D2231, E:E, ExternalData!$E2231, F:F, ExternalData!$F2231, G:G, "&lt;="&amp;ExternalData!$G2231)</f>
        <v>165487</v>
      </c>
      <c r="K2231" s="32">
        <f>SUMIFS(I:I, D:D, ExternalData!$D2231, E:E, ExternalData!$E2231, F:F, ExternalData!$F2231, G:G, "&lt;="&amp;ExternalData!$G2231)</f>
        <v>853104</v>
      </c>
      <c r="L2231" s="31">
        <f>ExternalData!$J2231 + SUMIFS(H:H, D:D, ExternalData!$D2231, E:E, ExternalData!$E2231, F:F, ExternalData!$F2231-1, G:G, "&gt;"&amp;ExternalData!$G2231)</f>
        <v>179417</v>
      </c>
      <c r="M2231" s="33">
        <f>ExternalData!$K2231 + SUMIFS(I:I, D:D, ExternalData!$D2231, E:E, ExternalData!$E2231, F:F, ExternalData!$F2231-1, G:G, "&gt;"&amp;ExternalData!$G2231)</f>
        <v>925876</v>
      </c>
    </row>
    <row r="2232" spans="1:13" x14ac:dyDescent="0.25">
      <c r="A2232" s="24" t="s">
        <v>9</v>
      </c>
      <c r="B2232" s="25" t="s">
        <v>37</v>
      </c>
      <c r="C2232" s="25" t="s">
        <v>29</v>
      </c>
      <c r="D2232" s="25" t="s">
        <v>38</v>
      </c>
      <c r="E2232" s="25" t="s">
        <v>13</v>
      </c>
      <c r="F2232" s="25">
        <v>2020</v>
      </c>
      <c r="G2232" s="25">
        <v>12</v>
      </c>
      <c r="H2232" s="25">
        <v>17304</v>
      </c>
      <c r="I2232" s="26">
        <v>90174</v>
      </c>
      <c r="J2232" s="26">
        <f>SUMIFS(H:H, D:D, ExternalData!$D2232, E:E, ExternalData!$E2232, F:F, ExternalData!$F2232, G:G, "&lt;="&amp;ExternalData!$G2232)</f>
        <v>182791</v>
      </c>
      <c r="K2232" s="27">
        <f>SUMIFS(I:I, D:D, ExternalData!$D2232, E:E, ExternalData!$E2232, F:F, ExternalData!$F2232, G:G, "&lt;="&amp;ExternalData!$G2232)</f>
        <v>943278</v>
      </c>
      <c r="L2232" s="26">
        <f>ExternalData!$J2232 + SUMIFS(H:H, D:D, ExternalData!$D2232, E:E, ExternalData!$E2232, F:F, ExternalData!$F2232-1, G:G, "&gt;"&amp;ExternalData!$G2232)</f>
        <v>182791</v>
      </c>
      <c r="M2232" s="28">
        <f>ExternalData!$K2232 + SUMIFS(I:I, D:D, ExternalData!$D2232, E:E, ExternalData!$E2232, F:F, ExternalData!$F2232-1, G:G, "&gt;"&amp;ExternalData!$G2232)</f>
        <v>943278</v>
      </c>
    </row>
    <row r="2233" spans="1:13" x14ac:dyDescent="0.25">
      <c r="A2233" s="29" t="s">
        <v>9</v>
      </c>
      <c r="B2233" s="30" t="s">
        <v>37</v>
      </c>
      <c r="C2233" s="30" t="s">
        <v>29</v>
      </c>
      <c r="D2233" s="30" t="s">
        <v>38</v>
      </c>
      <c r="E2233" s="30" t="s">
        <v>13</v>
      </c>
      <c r="F2233" s="30">
        <v>2021</v>
      </c>
      <c r="G2233" s="30">
        <v>1</v>
      </c>
      <c r="H2233" s="30">
        <v>16142</v>
      </c>
      <c r="I2233" s="31">
        <v>86233</v>
      </c>
      <c r="J2233" s="31">
        <f>SUMIFS(H:H, D:D, ExternalData!$D2233, E:E, ExternalData!$E2233, F:F, ExternalData!$F2233, G:G, "&lt;="&amp;ExternalData!$G2233)</f>
        <v>16142</v>
      </c>
      <c r="K2233" s="32">
        <f>SUMIFS(I:I, D:D, ExternalData!$D2233, E:E, ExternalData!$E2233, F:F, ExternalData!$F2233, G:G, "&lt;="&amp;ExternalData!$G2233)</f>
        <v>86233</v>
      </c>
      <c r="L2233" s="31">
        <f>ExternalData!$J2233 + SUMIFS(H:H, D:D, ExternalData!$D2233, E:E, ExternalData!$E2233, F:F, ExternalData!$F2233-1, G:G, "&gt;"&amp;ExternalData!$G2233)</f>
        <v>183960</v>
      </c>
      <c r="M2233" s="33">
        <f>ExternalData!$K2233 + SUMIFS(I:I, D:D, ExternalData!$D2233, E:E, ExternalData!$E2233, F:F, ExternalData!$F2233-1, G:G, "&gt;"&amp;ExternalData!$G2233)</f>
        <v>951671</v>
      </c>
    </row>
    <row r="2234" spans="1:13" x14ac:dyDescent="0.25">
      <c r="A2234" s="24" t="s">
        <v>9</v>
      </c>
      <c r="B2234" s="25" t="s">
        <v>37</v>
      </c>
      <c r="C2234" s="25" t="s">
        <v>29</v>
      </c>
      <c r="D2234" s="25" t="s">
        <v>38</v>
      </c>
      <c r="E2234" s="25" t="s">
        <v>13</v>
      </c>
      <c r="F2234" s="25">
        <v>2021</v>
      </c>
      <c r="G2234" s="25">
        <v>2</v>
      </c>
      <c r="H2234" s="25">
        <v>14868</v>
      </c>
      <c r="I2234" s="26">
        <v>78715</v>
      </c>
      <c r="J2234" s="26">
        <f>SUMIFS(H:H, D:D, ExternalData!$D2234, E:E, ExternalData!$E2234, F:F, ExternalData!$F2234, G:G, "&lt;="&amp;ExternalData!$G2234)</f>
        <v>31010</v>
      </c>
      <c r="K2234" s="27">
        <f>SUMIFS(I:I, D:D, ExternalData!$D2234, E:E, ExternalData!$E2234, F:F, ExternalData!$F2234, G:G, "&lt;="&amp;ExternalData!$G2234)</f>
        <v>164948</v>
      </c>
      <c r="L2234" s="26">
        <f>ExternalData!$J2234 + SUMIFS(H:H, D:D, ExternalData!$D2234, E:E, ExternalData!$E2234, F:F, ExternalData!$F2234-1, G:G, "&gt;"&amp;ExternalData!$G2234)</f>
        <v>186473</v>
      </c>
      <c r="M2234" s="28">
        <f>ExternalData!$K2234 + SUMIFS(I:I, D:D, ExternalData!$D2234, E:E, ExternalData!$E2234, F:F, ExternalData!$F2234-1, G:G, "&gt;"&amp;ExternalData!$G2234)</f>
        <v>965776</v>
      </c>
    </row>
    <row r="2235" spans="1:13" x14ac:dyDescent="0.25">
      <c r="A2235" s="29" t="s">
        <v>9</v>
      </c>
      <c r="B2235" s="30" t="s">
        <v>37</v>
      </c>
      <c r="C2235" s="30" t="s">
        <v>29</v>
      </c>
      <c r="D2235" s="30" t="s">
        <v>38</v>
      </c>
      <c r="E2235" s="30" t="s">
        <v>13</v>
      </c>
      <c r="F2235" s="30">
        <v>2021</v>
      </c>
      <c r="G2235" s="30">
        <v>3</v>
      </c>
      <c r="H2235" s="30">
        <v>17493</v>
      </c>
      <c r="I2235" s="31">
        <v>92680</v>
      </c>
      <c r="J2235" s="31">
        <f>SUMIFS(H:H, D:D, ExternalData!$D2235, E:E, ExternalData!$E2235, F:F, ExternalData!$F2235, G:G, "&lt;="&amp;ExternalData!$G2235)</f>
        <v>48503</v>
      </c>
      <c r="K2235" s="32">
        <f>SUMIFS(I:I, D:D, ExternalData!$D2235, E:E, ExternalData!$E2235, F:F, ExternalData!$F2235, G:G, "&lt;="&amp;ExternalData!$G2235)</f>
        <v>257628</v>
      </c>
      <c r="L2235" s="31">
        <f>ExternalData!$J2235 + SUMIFS(H:H, D:D, ExternalData!$D2235, E:E, ExternalData!$E2235, F:F, ExternalData!$F2235-1, G:G, "&gt;"&amp;ExternalData!$G2235)</f>
        <v>186067</v>
      </c>
      <c r="M2235" s="33">
        <f>ExternalData!$K2235 + SUMIFS(I:I, D:D, ExternalData!$D2235, E:E, ExternalData!$E2235, F:F, ExternalData!$F2235-1, G:G, "&gt;"&amp;ExternalData!$G2235)</f>
        <v>966196</v>
      </c>
    </row>
    <row r="2236" spans="1:13" x14ac:dyDescent="0.25">
      <c r="A2236" s="24" t="s">
        <v>9</v>
      </c>
      <c r="B2236" s="25" t="s">
        <v>37</v>
      </c>
      <c r="C2236" s="25" t="s">
        <v>29</v>
      </c>
      <c r="D2236" s="25" t="s">
        <v>38</v>
      </c>
      <c r="E2236" s="25" t="s">
        <v>13</v>
      </c>
      <c r="F2236" s="25">
        <v>2021</v>
      </c>
      <c r="G2236" s="25">
        <v>4</v>
      </c>
      <c r="H2236" s="25">
        <v>15001</v>
      </c>
      <c r="I2236" s="26">
        <v>79835</v>
      </c>
      <c r="J2236" s="26">
        <f>SUMIFS(H:H, D:D, ExternalData!$D2236, E:E, ExternalData!$E2236, F:F, ExternalData!$F2236, G:G, "&lt;="&amp;ExternalData!$G2236)</f>
        <v>63504</v>
      </c>
      <c r="K2236" s="27">
        <f>SUMIFS(I:I, D:D, ExternalData!$D2236, E:E, ExternalData!$E2236, F:F, ExternalData!$F2236, G:G, "&lt;="&amp;ExternalData!$G2236)</f>
        <v>337463</v>
      </c>
      <c r="L2236" s="26">
        <f>ExternalData!$J2236 + SUMIFS(H:H, D:D, ExternalData!$D2236, E:E, ExternalData!$E2236, F:F, ExternalData!$F2236-1, G:G, "&gt;"&amp;ExternalData!$G2236)</f>
        <v>182875</v>
      </c>
      <c r="M2236" s="28">
        <f>ExternalData!$K2236 + SUMIFS(I:I, D:D, ExternalData!$D2236, E:E, ExternalData!$E2236, F:F, ExternalData!$F2236-1, G:G, "&gt;"&amp;ExternalData!$G2236)</f>
        <v>950453</v>
      </c>
    </row>
    <row r="2237" spans="1:13" x14ac:dyDescent="0.25">
      <c r="A2237" s="29" t="s">
        <v>9</v>
      </c>
      <c r="B2237" s="30" t="s">
        <v>37</v>
      </c>
      <c r="C2237" s="30" t="s">
        <v>29</v>
      </c>
      <c r="D2237" s="30" t="s">
        <v>38</v>
      </c>
      <c r="E2237" s="30" t="s">
        <v>13</v>
      </c>
      <c r="F2237" s="30">
        <v>2021</v>
      </c>
      <c r="G2237" s="30">
        <v>5</v>
      </c>
      <c r="H2237" s="30">
        <v>14196</v>
      </c>
      <c r="I2237" s="31">
        <v>75572</v>
      </c>
      <c r="J2237" s="31">
        <f>SUMIFS(H:H, D:D, ExternalData!$D2237, E:E, ExternalData!$E2237, F:F, ExternalData!$F2237, G:G, "&lt;="&amp;ExternalData!$G2237)</f>
        <v>77700</v>
      </c>
      <c r="K2237" s="32">
        <f>SUMIFS(I:I, D:D, ExternalData!$D2237, E:E, ExternalData!$E2237, F:F, ExternalData!$F2237, G:G, "&lt;="&amp;ExternalData!$G2237)</f>
        <v>413035</v>
      </c>
      <c r="L2237" s="31">
        <f>ExternalData!$J2237 + SUMIFS(H:H, D:D, ExternalData!$D2237, E:E, ExternalData!$E2237, F:F, ExternalData!$F2237-1, G:G, "&gt;"&amp;ExternalData!$G2237)</f>
        <v>185136</v>
      </c>
      <c r="M2237" s="33">
        <f>ExternalData!$K2237 + SUMIFS(I:I, D:D, ExternalData!$D2237, E:E, ExternalData!$E2237, F:F, ExternalData!$F2237-1, G:G, "&gt;"&amp;ExternalData!$G2237)</f>
        <v>965510</v>
      </c>
    </row>
    <row r="2238" spans="1:13" x14ac:dyDescent="0.25">
      <c r="A2238" s="24" t="s">
        <v>9</v>
      </c>
      <c r="B2238" s="25" t="s">
        <v>37</v>
      </c>
      <c r="C2238" s="25" t="s">
        <v>29</v>
      </c>
      <c r="D2238" s="25" t="s">
        <v>38</v>
      </c>
      <c r="E2238" s="25" t="s">
        <v>13</v>
      </c>
      <c r="F2238" s="25">
        <v>2021</v>
      </c>
      <c r="G2238" s="25">
        <v>6</v>
      </c>
      <c r="H2238" s="25">
        <v>15323</v>
      </c>
      <c r="I2238" s="26">
        <v>81032</v>
      </c>
      <c r="J2238" s="26">
        <f>SUMIFS(H:H, D:D, ExternalData!$D2238, E:E, ExternalData!$E2238, F:F, ExternalData!$F2238, G:G, "&lt;="&amp;ExternalData!$G2238)</f>
        <v>93023</v>
      </c>
      <c r="K2238" s="27">
        <f>SUMIFS(I:I, D:D, ExternalData!$D2238, E:E, ExternalData!$E2238, F:F, ExternalData!$F2238, G:G, "&lt;="&amp;ExternalData!$G2238)</f>
        <v>494067</v>
      </c>
      <c r="L2238" s="26">
        <f>ExternalData!$J2238 + SUMIFS(H:H, D:D, ExternalData!$D2238, E:E, ExternalData!$E2238, F:F, ExternalData!$F2238-1, G:G, "&gt;"&amp;ExternalData!$G2238)</f>
        <v>183407</v>
      </c>
      <c r="M2238" s="28">
        <f>ExternalData!$K2238 + SUMIFS(I:I, D:D, ExternalData!$D2238, E:E, ExternalData!$E2238, F:F, ExternalData!$F2238-1, G:G, "&gt;"&amp;ExternalData!$G2238)</f>
        <v>959483</v>
      </c>
    </row>
    <row r="2239" spans="1:13" x14ac:dyDescent="0.25">
      <c r="A2239" s="29" t="s">
        <v>9</v>
      </c>
      <c r="B2239" s="30" t="s">
        <v>37</v>
      </c>
      <c r="C2239" s="30" t="s">
        <v>29</v>
      </c>
      <c r="D2239" s="30" t="s">
        <v>38</v>
      </c>
      <c r="E2239" s="30" t="s">
        <v>13</v>
      </c>
      <c r="F2239" s="30">
        <v>2021</v>
      </c>
      <c r="G2239" s="30">
        <v>7</v>
      </c>
      <c r="H2239" s="30">
        <v>15120</v>
      </c>
      <c r="I2239" s="31">
        <v>80402</v>
      </c>
      <c r="J2239" s="31">
        <f>SUMIFS(H:H, D:D, ExternalData!$D2239, E:E, ExternalData!$E2239, F:F, ExternalData!$F2239, G:G, "&lt;="&amp;ExternalData!$G2239)</f>
        <v>108143</v>
      </c>
      <c r="K2239" s="32">
        <f>SUMIFS(I:I, D:D, ExternalData!$D2239, E:E, ExternalData!$E2239, F:F, ExternalData!$F2239, G:G, "&lt;="&amp;ExternalData!$G2239)</f>
        <v>574469</v>
      </c>
      <c r="L2239" s="31">
        <f>ExternalData!$J2239 + SUMIFS(H:H, D:D, ExternalData!$D2239, E:E, ExternalData!$E2239, F:F, ExternalData!$F2239-1, G:G, "&gt;"&amp;ExternalData!$G2239)</f>
        <v>181972</v>
      </c>
      <c r="M2239" s="33">
        <f>ExternalData!$K2239 + SUMIFS(I:I, D:D, ExternalData!$D2239, E:E, ExternalData!$E2239, F:F, ExternalData!$F2239-1, G:G, "&gt;"&amp;ExternalData!$G2239)</f>
        <v>955773</v>
      </c>
    </row>
    <row r="2240" spans="1:13" x14ac:dyDescent="0.25">
      <c r="A2240" s="24" t="s">
        <v>9</v>
      </c>
      <c r="B2240" s="25" t="s">
        <v>37</v>
      </c>
      <c r="C2240" s="25" t="s">
        <v>29</v>
      </c>
      <c r="D2240" s="25" t="s">
        <v>38</v>
      </c>
      <c r="E2240" s="25" t="s">
        <v>13</v>
      </c>
      <c r="F2240" s="25">
        <v>2021</v>
      </c>
      <c r="G2240" s="25">
        <v>8</v>
      </c>
      <c r="H2240" s="25">
        <v>14476</v>
      </c>
      <c r="I2240" s="26">
        <v>76671</v>
      </c>
      <c r="J2240" s="26">
        <f>SUMIFS(H:H, D:D, ExternalData!$D2240, E:E, ExternalData!$E2240, F:F, ExternalData!$F2240, G:G, "&lt;="&amp;ExternalData!$G2240)</f>
        <v>122619</v>
      </c>
      <c r="K2240" s="27">
        <f>SUMIFS(I:I, D:D, ExternalData!$D2240, E:E, ExternalData!$E2240, F:F, ExternalData!$F2240, G:G, "&lt;="&amp;ExternalData!$G2240)</f>
        <v>651140</v>
      </c>
      <c r="L2240" s="26">
        <f>ExternalData!$J2240 + SUMIFS(H:H, D:D, ExternalData!$D2240, E:E, ExternalData!$E2240, F:F, ExternalData!$F2240-1, G:G, "&gt;"&amp;ExternalData!$G2240)</f>
        <v>184506</v>
      </c>
      <c r="M2240" s="28">
        <f>ExternalData!$K2240 + SUMIFS(I:I, D:D, ExternalData!$D2240, E:E, ExternalData!$E2240, F:F, ExternalData!$F2240-1, G:G, "&gt;"&amp;ExternalData!$G2240)</f>
        <v>971222</v>
      </c>
    </row>
    <row r="2241" spans="1:13" x14ac:dyDescent="0.25">
      <c r="A2241" s="29" t="s">
        <v>9</v>
      </c>
      <c r="B2241" s="30" t="s">
        <v>37</v>
      </c>
      <c r="C2241" s="30" t="s">
        <v>29</v>
      </c>
      <c r="D2241" s="30" t="s">
        <v>38</v>
      </c>
      <c r="E2241" s="30" t="s">
        <v>13</v>
      </c>
      <c r="F2241" s="30">
        <v>2021</v>
      </c>
      <c r="G2241" s="30">
        <v>9</v>
      </c>
      <c r="H2241" s="30">
        <v>14203</v>
      </c>
      <c r="I2241" s="31">
        <v>76293</v>
      </c>
      <c r="J2241" s="31">
        <f>SUMIFS(H:H, D:D, ExternalData!$D2241, E:E, ExternalData!$E2241, F:F, ExternalData!$F2241, G:G, "&lt;="&amp;ExternalData!$G2241)</f>
        <v>136822</v>
      </c>
      <c r="K2241" s="32">
        <f>SUMIFS(I:I, D:D, ExternalData!$D2241, E:E, ExternalData!$E2241, F:F, ExternalData!$F2241, G:G, "&lt;="&amp;ExternalData!$G2241)</f>
        <v>727433</v>
      </c>
      <c r="L2241" s="31">
        <f>ExternalData!$J2241 + SUMIFS(H:H, D:D, ExternalData!$D2241, E:E, ExternalData!$E2241, F:F, ExternalData!$F2241-1, G:G, "&gt;"&amp;ExternalData!$G2241)</f>
        <v>185304</v>
      </c>
      <c r="M2241" s="33">
        <f>ExternalData!$K2241 + SUMIFS(I:I, D:D, ExternalData!$D2241, E:E, ExternalData!$E2241, F:F, ExternalData!$F2241-1, G:G, "&gt;"&amp;ExternalData!$G2241)</f>
        <v>979153</v>
      </c>
    </row>
    <row r="2242" spans="1:13" x14ac:dyDescent="0.25">
      <c r="A2242" s="24" t="s">
        <v>9</v>
      </c>
      <c r="B2242" s="25" t="s">
        <v>37</v>
      </c>
      <c r="C2242" s="25" t="s">
        <v>29</v>
      </c>
      <c r="D2242" s="25" t="s">
        <v>38</v>
      </c>
      <c r="E2242" s="25" t="s">
        <v>13</v>
      </c>
      <c r="F2242" s="25">
        <v>2021</v>
      </c>
      <c r="G2242" s="25">
        <v>10</v>
      </c>
      <c r="H2242" s="25">
        <v>14742</v>
      </c>
      <c r="I2242" s="26">
        <v>79576</v>
      </c>
      <c r="J2242" s="26">
        <f>SUMIFS(H:H, D:D, ExternalData!$D2242, E:E, ExternalData!$E2242, F:F, ExternalData!$F2242, G:G, "&lt;="&amp;ExternalData!$G2242)</f>
        <v>151564</v>
      </c>
      <c r="K2242" s="27">
        <f>SUMIFS(I:I, D:D, ExternalData!$D2242, E:E, ExternalData!$E2242, F:F, ExternalData!$F2242, G:G, "&lt;="&amp;ExternalData!$G2242)</f>
        <v>807009</v>
      </c>
      <c r="L2242" s="26">
        <f>ExternalData!$J2242 + SUMIFS(H:H, D:D, ExternalData!$D2242, E:E, ExternalData!$E2242, F:F, ExternalData!$F2242-1, G:G, "&gt;"&amp;ExternalData!$G2242)</f>
        <v>182665</v>
      </c>
      <c r="M2242" s="28">
        <f>ExternalData!$K2242 + SUMIFS(I:I, D:D, ExternalData!$D2242, E:E, ExternalData!$E2242, F:F, ExternalData!$F2242-1, G:G, "&gt;"&amp;ExternalData!$G2242)</f>
        <v>968919</v>
      </c>
    </row>
    <row r="2243" spans="1:13" x14ac:dyDescent="0.25">
      <c r="A2243" s="29" t="s">
        <v>9</v>
      </c>
      <c r="B2243" s="30" t="s">
        <v>37</v>
      </c>
      <c r="C2243" s="30" t="s">
        <v>29</v>
      </c>
      <c r="D2243" s="30" t="s">
        <v>38</v>
      </c>
      <c r="E2243" s="30" t="s">
        <v>13</v>
      </c>
      <c r="F2243" s="30">
        <v>2021</v>
      </c>
      <c r="G2243" s="30">
        <v>11</v>
      </c>
      <c r="H2243" s="30">
        <v>12621</v>
      </c>
      <c r="I2243" s="31">
        <v>68341</v>
      </c>
      <c r="J2243" s="31">
        <f>SUMIFS(H:H, D:D, ExternalData!$D2243, E:E, ExternalData!$E2243, F:F, ExternalData!$F2243, G:G, "&lt;="&amp;ExternalData!$G2243)</f>
        <v>164185</v>
      </c>
      <c r="K2243" s="32">
        <f>SUMIFS(I:I, D:D, ExternalData!$D2243, E:E, ExternalData!$E2243, F:F, ExternalData!$F2243, G:G, "&lt;="&amp;ExternalData!$G2243)</f>
        <v>875350</v>
      </c>
      <c r="L2243" s="31">
        <f>ExternalData!$J2243 + SUMIFS(H:H, D:D, ExternalData!$D2243, E:E, ExternalData!$E2243, F:F, ExternalData!$F2243-1, G:G, "&gt;"&amp;ExternalData!$G2243)</f>
        <v>181489</v>
      </c>
      <c r="M2243" s="33">
        <f>ExternalData!$K2243 + SUMIFS(I:I, D:D, ExternalData!$D2243, E:E, ExternalData!$E2243, F:F, ExternalData!$F2243-1, G:G, "&gt;"&amp;ExternalData!$G2243)</f>
        <v>965524</v>
      </c>
    </row>
    <row r="2244" spans="1:13" x14ac:dyDescent="0.25">
      <c r="A2244" s="24" t="s">
        <v>9</v>
      </c>
      <c r="B2244" s="25" t="s">
        <v>37</v>
      </c>
      <c r="C2244" s="25" t="s">
        <v>29</v>
      </c>
      <c r="D2244" s="25" t="s">
        <v>38</v>
      </c>
      <c r="E2244" s="25" t="s">
        <v>13</v>
      </c>
      <c r="F2244" s="25">
        <v>2021</v>
      </c>
      <c r="G2244" s="25">
        <v>12</v>
      </c>
      <c r="H2244" s="25">
        <v>13867</v>
      </c>
      <c r="I2244" s="26">
        <v>76237</v>
      </c>
      <c r="J2244" s="26">
        <f>SUMIFS(H:H, D:D, ExternalData!$D2244, E:E, ExternalData!$E2244, F:F, ExternalData!$F2244, G:G, "&lt;="&amp;ExternalData!$G2244)</f>
        <v>178052</v>
      </c>
      <c r="K2244" s="27">
        <f>SUMIFS(I:I, D:D, ExternalData!$D2244, E:E, ExternalData!$E2244, F:F, ExternalData!$F2244, G:G, "&lt;="&amp;ExternalData!$G2244)</f>
        <v>951587</v>
      </c>
      <c r="L2244" s="26">
        <f>ExternalData!$J2244 + SUMIFS(H:H, D:D, ExternalData!$D2244, E:E, ExternalData!$E2244, F:F, ExternalData!$F2244-1, G:G, "&gt;"&amp;ExternalData!$G2244)</f>
        <v>178052</v>
      </c>
      <c r="M2244" s="28">
        <f>ExternalData!$K2244 + SUMIFS(I:I, D:D, ExternalData!$D2244, E:E, ExternalData!$E2244, F:F, ExternalData!$F2244-1, G:G, "&gt;"&amp;ExternalData!$G2244)</f>
        <v>951587</v>
      </c>
    </row>
    <row r="2245" spans="1:13" x14ac:dyDescent="0.25">
      <c r="A2245" s="29" t="s">
        <v>9</v>
      </c>
      <c r="B2245" s="30" t="s">
        <v>37</v>
      </c>
      <c r="C2245" s="30" t="s">
        <v>29</v>
      </c>
      <c r="D2245" s="30" t="s">
        <v>38</v>
      </c>
      <c r="E2245" s="30" t="s">
        <v>13</v>
      </c>
      <c r="F2245" s="30">
        <v>2022</v>
      </c>
      <c r="G2245" s="30">
        <v>1</v>
      </c>
      <c r="H2245" s="30">
        <v>13888</v>
      </c>
      <c r="I2245" s="31">
        <v>77966</v>
      </c>
      <c r="J2245" s="31">
        <f>SUMIFS(H:H, D:D, ExternalData!$D2245, E:E, ExternalData!$E2245, F:F, ExternalData!$F2245, G:G, "&lt;="&amp;ExternalData!$G2245)</f>
        <v>13888</v>
      </c>
      <c r="K2245" s="32">
        <f>SUMIFS(I:I, D:D, ExternalData!$D2245, E:E, ExternalData!$E2245, F:F, ExternalData!$F2245, G:G, "&lt;="&amp;ExternalData!$G2245)</f>
        <v>77966</v>
      </c>
      <c r="L2245" s="31">
        <f>ExternalData!$J2245 + SUMIFS(H:H, D:D, ExternalData!$D2245, E:E, ExternalData!$E2245, F:F, ExternalData!$F2245-1, G:G, "&gt;"&amp;ExternalData!$G2245)</f>
        <v>175798</v>
      </c>
      <c r="M2245" s="33">
        <f>ExternalData!$K2245 + SUMIFS(I:I, D:D, ExternalData!$D2245, E:E, ExternalData!$E2245, F:F, ExternalData!$F2245-1, G:G, "&gt;"&amp;ExternalData!$G2245)</f>
        <v>943320</v>
      </c>
    </row>
    <row r="2246" spans="1:13" x14ac:dyDescent="0.25">
      <c r="A2246" s="24" t="s">
        <v>9</v>
      </c>
      <c r="B2246" s="25" t="s">
        <v>37</v>
      </c>
      <c r="C2246" s="25" t="s">
        <v>29</v>
      </c>
      <c r="D2246" s="25" t="s">
        <v>38</v>
      </c>
      <c r="E2246" s="25" t="s">
        <v>13</v>
      </c>
      <c r="F2246" s="25">
        <v>2022</v>
      </c>
      <c r="G2246" s="25">
        <v>2</v>
      </c>
      <c r="H2246" s="25">
        <v>14028</v>
      </c>
      <c r="I2246" s="26">
        <v>79954</v>
      </c>
      <c r="J2246" s="26">
        <f>SUMIFS(H:H, D:D, ExternalData!$D2246, E:E, ExternalData!$E2246, F:F, ExternalData!$F2246, G:G, "&lt;="&amp;ExternalData!$G2246)</f>
        <v>27916</v>
      </c>
      <c r="K2246" s="27">
        <f>SUMIFS(I:I, D:D, ExternalData!$D2246, E:E, ExternalData!$E2246, F:F, ExternalData!$F2246, G:G, "&lt;="&amp;ExternalData!$G2246)</f>
        <v>157920</v>
      </c>
      <c r="L2246" s="26">
        <f>ExternalData!$J2246 + SUMIFS(H:H, D:D, ExternalData!$D2246, E:E, ExternalData!$E2246, F:F, ExternalData!$F2246-1, G:G, "&gt;"&amp;ExternalData!$G2246)</f>
        <v>174958</v>
      </c>
      <c r="M2246" s="28">
        <f>ExternalData!$K2246 + SUMIFS(I:I, D:D, ExternalData!$D2246, E:E, ExternalData!$E2246, F:F, ExternalData!$F2246-1, G:G, "&gt;"&amp;ExternalData!$G2246)</f>
        <v>944559</v>
      </c>
    </row>
    <row r="2247" spans="1:13" x14ac:dyDescent="0.25">
      <c r="A2247" s="29" t="s">
        <v>9</v>
      </c>
      <c r="B2247" s="30" t="s">
        <v>37</v>
      </c>
      <c r="C2247" s="30" t="s">
        <v>29</v>
      </c>
      <c r="D2247" s="30" t="s">
        <v>38</v>
      </c>
      <c r="E2247" s="30" t="s">
        <v>13</v>
      </c>
      <c r="F2247" s="30">
        <v>2022</v>
      </c>
      <c r="G2247" s="30">
        <v>3</v>
      </c>
      <c r="H2247" s="30">
        <v>52584</v>
      </c>
      <c r="I2247" s="31">
        <v>297759</v>
      </c>
      <c r="J2247" s="31">
        <f>SUMIFS(H:H, D:D, ExternalData!$D2247, E:E, ExternalData!$E2247, F:F, ExternalData!$F2247, G:G, "&lt;="&amp;ExternalData!$G2247)</f>
        <v>80500</v>
      </c>
      <c r="K2247" s="32">
        <f>SUMIFS(I:I, D:D, ExternalData!$D2247, E:E, ExternalData!$E2247, F:F, ExternalData!$F2247, G:G, "&lt;="&amp;ExternalData!$G2247)</f>
        <v>455679</v>
      </c>
      <c r="L2247" s="31">
        <f>ExternalData!$J2247 + SUMIFS(H:H, D:D, ExternalData!$D2247, E:E, ExternalData!$E2247, F:F, ExternalData!$F2247-1, G:G, "&gt;"&amp;ExternalData!$G2247)</f>
        <v>210049</v>
      </c>
      <c r="M2247" s="33">
        <f>ExternalData!$K2247 + SUMIFS(I:I, D:D, ExternalData!$D2247, E:E, ExternalData!$E2247, F:F, ExternalData!$F2247-1, G:G, "&gt;"&amp;ExternalData!$G2247)</f>
        <v>1149638</v>
      </c>
    </row>
    <row r="2248" spans="1:13" x14ac:dyDescent="0.25">
      <c r="A2248" s="24" t="s">
        <v>9</v>
      </c>
      <c r="B2248" s="25" t="s">
        <v>37</v>
      </c>
      <c r="C2248" s="25" t="s">
        <v>29</v>
      </c>
      <c r="D2248" s="25" t="s">
        <v>38</v>
      </c>
      <c r="E2248" s="25" t="s">
        <v>13</v>
      </c>
      <c r="F2248" s="25">
        <v>2022</v>
      </c>
      <c r="G2248" s="25">
        <v>4</v>
      </c>
      <c r="H2248" s="25">
        <v>12516</v>
      </c>
      <c r="I2248" s="26">
        <v>72065</v>
      </c>
      <c r="J2248" s="26">
        <f>SUMIFS(H:H, D:D, ExternalData!$D2248, E:E, ExternalData!$E2248, F:F, ExternalData!$F2248, G:G, "&lt;="&amp;ExternalData!$G2248)</f>
        <v>93016</v>
      </c>
      <c r="K2248" s="27">
        <f>SUMIFS(I:I, D:D, ExternalData!$D2248, E:E, ExternalData!$E2248, F:F, ExternalData!$F2248, G:G, "&lt;="&amp;ExternalData!$G2248)</f>
        <v>527744</v>
      </c>
      <c r="L2248" s="26">
        <f>ExternalData!$J2248 + SUMIFS(H:H, D:D, ExternalData!$D2248, E:E, ExternalData!$E2248, F:F, ExternalData!$F2248-1, G:G, "&gt;"&amp;ExternalData!$G2248)</f>
        <v>207564</v>
      </c>
      <c r="M2248" s="28">
        <f>ExternalData!$K2248 + SUMIFS(I:I, D:D, ExternalData!$D2248, E:E, ExternalData!$E2248, F:F, ExternalData!$F2248-1, G:G, "&gt;"&amp;ExternalData!$G2248)</f>
        <v>1141868</v>
      </c>
    </row>
    <row r="2249" spans="1:13" x14ac:dyDescent="0.25">
      <c r="A2249" s="29" t="s">
        <v>9</v>
      </c>
      <c r="B2249" s="30" t="s">
        <v>37</v>
      </c>
      <c r="C2249" s="30" t="s">
        <v>29</v>
      </c>
      <c r="D2249" s="30" t="s">
        <v>38</v>
      </c>
      <c r="E2249" s="30" t="s">
        <v>13</v>
      </c>
      <c r="F2249" s="30">
        <v>2022</v>
      </c>
      <c r="G2249" s="30">
        <v>5</v>
      </c>
      <c r="H2249" s="30">
        <v>12684</v>
      </c>
      <c r="I2249" s="31">
        <v>72534</v>
      </c>
      <c r="J2249" s="31">
        <f>SUMIFS(H:H, D:D, ExternalData!$D2249, E:E, ExternalData!$E2249, F:F, ExternalData!$F2249, G:G, "&lt;="&amp;ExternalData!$G2249)</f>
        <v>105700</v>
      </c>
      <c r="K2249" s="32">
        <f>SUMIFS(I:I, D:D, ExternalData!$D2249, E:E, ExternalData!$E2249, F:F, ExternalData!$F2249, G:G, "&lt;="&amp;ExternalData!$G2249)</f>
        <v>600278</v>
      </c>
      <c r="L2249" s="31">
        <f>ExternalData!$J2249 + SUMIFS(H:H, D:D, ExternalData!$D2249, E:E, ExternalData!$E2249, F:F, ExternalData!$F2249-1, G:G, "&gt;"&amp;ExternalData!$G2249)</f>
        <v>206052</v>
      </c>
      <c r="M2249" s="33">
        <f>ExternalData!$K2249 + SUMIFS(I:I, D:D, ExternalData!$D2249, E:E, ExternalData!$E2249, F:F, ExternalData!$F2249-1, G:G, "&gt;"&amp;ExternalData!$G2249)</f>
        <v>1138830</v>
      </c>
    </row>
    <row r="2250" spans="1:13" x14ac:dyDescent="0.25">
      <c r="A2250" s="24" t="s">
        <v>9</v>
      </c>
      <c r="B2250" s="25" t="s">
        <v>37</v>
      </c>
      <c r="C2250" s="25" t="s">
        <v>29</v>
      </c>
      <c r="D2250" s="25" t="s">
        <v>38</v>
      </c>
      <c r="E2250" s="25" t="s">
        <v>13</v>
      </c>
      <c r="F2250" s="25">
        <v>2022</v>
      </c>
      <c r="G2250" s="25">
        <v>6</v>
      </c>
      <c r="H2250" s="25">
        <v>32305</v>
      </c>
      <c r="I2250" s="26">
        <v>183246</v>
      </c>
      <c r="J2250" s="26">
        <f>SUMIFS(H:H, D:D, ExternalData!$D2250, E:E, ExternalData!$E2250, F:F, ExternalData!$F2250, G:G, "&lt;="&amp;ExternalData!$G2250)</f>
        <v>138005</v>
      </c>
      <c r="K2250" s="27">
        <f>SUMIFS(I:I, D:D, ExternalData!$D2250, E:E, ExternalData!$E2250, F:F, ExternalData!$F2250, G:G, "&lt;="&amp;ExternalData!$G2250)</f>
        <v>783524</v>
      </c>
      <c r="L2250" s="26">
        <f>ExternalData!$J2250 + SUMIFS(H:H, D:D, ExternalData!$D2250, E:E, ExternalData!$E2250, F:F, ExternalData!$F2250-1, G:G, "&gt;"&amp;ExternalData!$G2250)</f>
        <v>223034</v>
      </c>
      <c r="M2250" s="28">
        <f>ExternalData!$K2250 + SUMIFS(I:I, D:D, ExternalData!$D2250, E:E, ExternalData!$E2250, F:F, ExternalData!$F2250-1, G:G, "&gt;"&amp;ExternalData!$G2250)</f>
        <v>1241044</v>
      </c>
    </row>
    <row r="2251" spans="1:13" x14ac:dyDescent="0.25">
      <c r="A2251" s="29" t="s">
        <v>9</v>
      </c>
      <c r="B2251" s="30" t="s">
        <v>37</v>
      </c>
      <c r="C2251" s="30" t="s">
        <v>29</v>
      </c>
      <c r="D2251" s="30" t="s">
        <v>38</v>
      </c>
      <c r="E2251" s="30" t="s">
        <v>13</v>
      </c>
      <c r="F2251" s="30">
        <v>2022</v>
      </c>
      <c r="G2251" s="30">
        <v>7</v>
      </c>
      <c r="H2251" s="30">
        <v>14196</v>
      </c>
      <c r="I2251" s="31">
        <v>82957</v>
      </c>
      <c r="J2251" s="31">
        <f>SUMIFS(H:H, D:D, ExternalData!$D2251, E:E, ExternalData!$E2251, F:F, ExternalData!$F2251, G:G, "&lt;="&amp;ExternalData!$G2251)</f>
        <v>152201</v>
      </c>
      <c r="K2251" s="32">
        <f>SUMIFS(I:I, D:D, ExternalData!$D2251, E:E, ExternalData!$E2251, F:F, ExternalData!$F2251, G:G, "&lt;="&amp;ExternalData!$G2251)</f>
        <v>866481</v>
      </c>
      <c r="L2251" s="31">
        <f>ExternalData!$J2251 + SUMIFS(H:H, D:D, ExternalData!$D2251, E:E, ExternalData!$E2251, F:F, ExternalData!$F2251-1, G:G, "&gt;"&amp;ExternalData!$G2251)</f>
        <v>222110</v>
      </c>
      <c r="M2251" s="33">
        <f>ExternalData!$K2251 + SUMIFS(I:I, D:D, ExternalData!$D2251, E:E, ExternalData!$E2251, F:F, ExternalData!$F2251-1, G:G, "&gt;"&amp;ExternalData!$G2251)</f>
        <v>1243599</v>
      </c>
    </row>
    <row r="2252" spans="1:13" x14ac:dyDescent="0.25">
      <c r="A2252" s="24" t="s">
        <v>9</v>
      </c>
      <c r="B2252" s="25" t="s">
        <v>37</v>
      </c>
      <c r="C2252" s="25" t="s">
        <v>29</v>
      </c>
      <c r="D2252" s="25" t="s">
        <v>38</v>
      </c>
      <c r="E2252" s="25" t="s">
        <v>13</v>
      </c>
      <c r="F2252" s="25">
        <v>2022</v>
      </c>
      <c r="G2252" s="25">
        <v>8</v>
      </c>
      <c r="H2252" s="25">
        <v>12614</v>
      </c>
      <c r="I2252" s="26">
        <v>71603</v>
      </c>
      <c r="J2252" s="26">
        <f>SUMIFS(H:H, D:D, ExternalData!$D2252, E:E, ExternalData!$E2252, F:F, ExternalData!$F2252, G:G, "&lt;="&amp;ExternalData!$G2252)</f>
        <v>164815</v>
      </c>
      <c r="K2252" s="27">
        <f>SUMIFS(I:I, D:D, ExternalData!$D2252, E:E, ExternalData!$E2252, F:F, ExternalData!$F2252, G:G, "&lt;="&amp;ExternalData!$G2252)</f>
        <v>938084</v>
      </c>
      <c r="L2252" s="26">
        <f>ExternalData!$J2252 + SUMIFS(H:H, D:D, ExternalData!$D2252, E:E, ExternalData!$E2252, F:F, ExternalData!$F2252-1, G:G, "&gt;"&amp;ExternalData!$G2252)</f>
        <v>220248</v>
      </c>
      <c r="M2252" s="28">
        <f>ExternalData!$K2252 + SUMIFS(I:I, D:D, ExternalData!$D2252, E:E, ExternalData!$E2252, F:F, ExternalData!$F2252-1, G:G, "&gt;"&amp;ExternalData!$G2252)</f>
        <v>1238531</v>
      </c>
    </row>
    <row r="2253" spans="1:13" x14ac:dyDescent="0.25">
      <c r="A2253" s="29" t="s">
        <v>9</v>
      </c>
      <c r="B2253" s="30" t="s">
        <v>37</v>
      </c>
      <c r="C2253" s="30" t="s">
        <v>29</v>
      </c>
      <c r="D2253" s="30" t="s">
        <v>38</v>
      </c>
      <c r="E2253" s="30" t="s">
        <v>13</v>
      </c>
      <c r="F2253" s="30">
        <v>2022</v>
      </c>
      <c r="G2253" s="30">
        <v>9</v>
      </c>
      <c r="H2253" s="30">
        <v>12516</v>
      </c>
      <c r="I2253" s="31">
        <v>72233</v>
      </c>
      <c r="J2253" s="31">
        <f>SUMIFS(H:H, D:D, ExternalData!$D2253, E:E, ExternalData!$E2253, F:F, ExternalData!$F2253, G:G, "&lt;="&amp;ExternalData!$G2253)</f>
        <v>177331</v>
      </c>
      <c r="K2253" s="32">
        <f>SUMIFS(I:I, D:D, ExternalData!$D2253, E:E, ExternalData!$E2253, F:F, ExternalData!$F2253, G:G, "&lt;="&amp;ExternalData!$G2253)</f>
        <v>1010317</v>
      </c>
      <c r="L2253" s="31">
        <f>ExternalData!$J2253 + SUMIFS(H:H, D:D, ExternalData!$D2253, E:E, ExternalData!$E2253, F:F, ExternalData!$F2253-1, G:G, "&gt;"&amp;ExternalData!$G2253)</f>
        <v>218561</v>
      </c>
      <c r="M2253" s="33">
        <f>ExternalData!$K2253 + SUMIFS(I:I, D:D, ExternalData!$D2253, E:E, ExternalData!$E2253, F:F, ExternalData!$F2253-1, G:G, "&gt;"&amp;ExternalData!$G2253)</f>
        <v>1234471</v>
      </c>
    </row>
    <row r="2254" spans="1:13" x14ac:dyDescent="0.25">
      <c r="A2254" s="24" t="s">
        <v>9</v>
      </c>
      <c r="B2254" s="25" t="s">
        <v>37</v>
      </c>
      <c r="C2254" s="25" t="s">
        <v>29</v>
      </c>
      <c r="D2254" s="25" t="s">
        <v>38</v>
      </c>
      <c r="E2254" s="25" t="s">
        <v>13</v>
      </c>
      <c r="F2254" s="25">
        <v>2022</v>
      </c>
      <c r="G2254" s="25">
        <v>10</v>
      </c>
      <c r="H2254" s="25">
        <v>32676</v>
      </c>
      <c r="I2254" s="26">
        <v>194775</v>
      </c>
      <c r="J2254" s="26">
        <f>SUMIFS(H:H, D:D, ExternalData!$D2254, E:E, ExternalData!$E2254, F:F, ExternalData!$F2254, G:G, "&lt;="&amp;ExternalData!$G2254)</f>
        <v>210007</v>
      </c>
      <c r="K2254" s="27">
        <f>SUMIFS(I:I, D:D, ExternalData!$D2254, E:E, ExternalData!$E2254, F:F, ExternalData!$F2254, G:G, "&lt;="&amp;ExternalData!$G2254)</f>
        <v>1205092</v>
      </c>
      <c r="L2254" s="26">
        <f>ExternalData!$J2254 + SUMIFS(H:H, D:D, ExternalData!$D2254, E:E, ExternalData!$E2254, F:F, ExternalData!$F2254-1, G:G, "&gt;"&amp;ExternalData!$G2254)</f>
        <v>236495</v>
      </c>
      <c r="M2254" s="28">
        <f>ExternalData!$K2254 + SUMIFS(I:I, D:D, ExternalData!$D2254, E:E, ExternalData!$E2254, F:F, ExternalData!$F2254-1, G:G, "&gt;"&amp;ExternalData!$G2254)</f>
        <v>1349670</v>
      </c>
    </row>
    <row r="2255" spans="1:13" x14ac:dyDescent="0.25">
      <c r="A2255" s="29" t="s">
        <v>9</v>
      </c>
      <c r="B2255" s="30" t="s">
        <v>37</v>
      </c>
      <c r="C2255" s="30" t="s">
        <v>29</v>
      </c>
      <c r="D2255" s="30" t="s">
        <v>38</v>
      </c>
      <c r="E2255" s="30" t="s">
        <v>13</v>
      </c>
      <c r="F2255" s="30">
        <v>2022</v>
      </c>
      <c r="G2255" s="30">
        <v>11</v>
      </c>
      <c r="H2255" s="30">
        <v>13342</v>
      </c>
      <c r="I2255" s="31">
        <v>79394</v>
      </c>
      <c r="J2255" s="31">
        <f>SUMIFS(H:H, D:D, ExternalData!$D2255, E:E, ExternalData!$E2255, F:F, ExternalData!$F2255, G:G, "&lt;="&amp;ExternalData!$G2255)</f>
        <v>223349</v>
      </c>
      <c r="K2255" s="32">
        <f>SUMIFS(I:I, D:D, ExternalData!$D2255, E:E, ExternalData!$E2255, F:F, ExternalData!$F2255, G:G, "&lt;="&amp;ExternalData!$G2255)</f>
        <v>1284486</v>
      </c>
      <c r="L2255" s="31">
        <f>ExternalData!$J2255 + SUMIFS(H:H, D:D, ExternalData!$D2255, E:E, ExternalData!$E2255, F:F, ExternalData!$F2255-1, G:G, "&gt;"&amp;ExternalData!$G2255)</f>
        <v>237216</v>
      </c>
      <c r="M2255" s="33">
        <f>ExternalData!$K2255 + SUMIFS(I:I, D:D, ExternalData!$D2255, E:E, ExternalData!$E2255, F:F, ExternalData!$F2255-1, G:G, "&gt;"&amp;ExternalData!$G2255)</f>
        <v>1360723</v>
      </c>
    </row>
    <row r="2256" spans="1:13" x14ac:dyDescent="0.25">
      <c r="A2256" s="24" t="s">
        <v>9</v>
      </c>
      <c r="B2256" s="25" t="s">
        <v>37</v>
      </c>
      <c r="C2256" s="25" t="s">
        <v>29</v>
      </c>
      <c r="D2256" s="25" t="s">
        <v>38</v>
      </c>
      <c r="E2256" s="25" t="s">
        <v>13</v>
      </c>
      <c r="F2256" s="25">
        <v>2022</v>
      </c>
      <c r="G2256" s="25">
        <v>12</v>
      </c>
      <c r="H2256" s="25">
        <v>15274</v>
      </c>
      <c r="I2256" s="26">
        <v>90349</v>
      </c>
      <c r="J2256" s="26">
        <f>SUMIFS(H:H, D:D, ExternalData!$D2256, E:E, ExternalData!$E2256, F:F, ExternalData!$F2256, G:G, "&lt;="&amp;ExternalData!$G2256)</f>
        <v>238623</v>
      </c>
      <c r="K2256" s="27">
        <f>SUMIFS(I:I, D:D, ExternalData!$D2256, E:E, ExternalData!$E2256, F:F, ExternalData!$F2256, G:G, "&lt;="&amp;ExternalData!$G2256)</f>
        <v>1374835</v>
      </c>
      <c r="L2256" s="26">
        <f>ExternalData!$J2256 + SUMIFS(H:H, D:D, ExternalData!$D2256, E:E, ExternalData!$E2256, F:F, ExternalData!$F2256-1, G:G, "&gt;"&amp;ExternalData!$G2256)</f>
        <v>238623</v>
      </c>
      <c r="M2256" s="28">
        <f>ExternalData!$K2256 + SUMIFS(I:I, D:D, ExternalData!$D2256, E:E, ExternalData!$E2256, F:F, ExternalData!$F2256-1, G:G, "&gt;"&amp;ExternalData!$G2256)</f>
        <v>1374835</v>
      </c>
    </row>
    <row r="2257" spans="1:13" x14ac:dyDescent="0.25">
      <c r="A2257" s="29" t="s">
        <v>9</v>
      </c>
      <c r="B2257" s="30" t="s">
        <v>37</v>
      </c>
      <c r="C2257" s="30" t="s">
        <v>29</v>
      </c>
      <c r="D2257" s="30" t="s">
        <v>38</v>
      </c>
      <c r="E2257" s="30" t="s">
        <v>13</v>
      </c>
      <c r="F2257" s="30">
        <v>2023</v>
      </c>
      <c r="G2257" s="30">
        <v>1</v>
      </c>
      <c r="H2257" s="30">
        <v>13069</v>
      </c>
      <c r="I2257" s="31">
        <v>78134</v>
      </c>
      <c r="J2257" s="31">
        <f>SUMIFS(H:H, D:D, ExternalData!$D2257, E:E, ExternalData!$E2257, F:F, ExternalData!$F2257, G:G, "&lt;="&amp;ExternalData!$G2257)</f>
        <v>13069</v>
      </c>
      <c r="K2257" s="32">
        <f>SUMIFS(I:I, D:D, ExternalData!$D2257, E:E, ExternalData!$E2257, F:F, ExternalData!$F2257, G:G, "&lt;="&amp;ExternalData!$G2257)</f>
        <v>78134</v>
      </c>
      <c r="L2257" s="31">
        <f>ExternalData!$J2257 + SUMIFS(H:H, D:D, ExternalData!$D2257, E:E, ExternalData!$E2257, F:F, ExternalData!$F2257-1, G:G, "&gt;"&amp;ExternalData!$G2257)</f>
        <v>237804</v>
      </c>
      <c r="M2257" s="33">
        <f>ExternalData!$K2257 + SUMIFS(I:I, D:D, ExternalData!$D2257, E:E, ExternalData!$E2257, F:F, ExternalData!$F2257-1, G:G, "&gt;"&amp;ExternalData!$G2257)</f>
        <v>1375003</v>
      </c>
    </row>
    <row r="2258" spans="1:13" x14ac:dyDescent="0.25">
      <c r="A2258" s="24" t="s">
        <v>9</v>
      </c>
      <c r="B2258" s="25" t="s">
        <v>37</v>
      </c>
      <c r="C2258" s="25" t="s">
        <v>29</v>
      </c>
      <c r="D2258" s="25" t="s">
        <v>38</v>
      </c>
      <c r="E2258" s="25" t="s">
        <v>13</v>
      </c>
      <c r="F2258" s="25">
        <v>2023</v>
      </c>
      <c r="G2258" s="25">
        <v>2</v>
      </c>
      <c r="H2258" s="25">
        <v>13272</v>
      </c>
      <c r="I2258" s="26">
        <v>77938</v>
      </c>
      <c r="J2258" s="26">
        <f>SUMIFS(H:H, D:D, ExternalData!$D2258, E:E, ExternalData!$E2258, F:F, ExternalData!$F2258, G:G, "&lt;="&amp;ExternalData!$G2258)</f>
        <v>26341</v>
      </c>
      <c r="K2258" s="27">
        <f>SUMIFS(I:I, D:D, ExternalData!$D2258, E:E, ExternalData!$E2258, F:F, ExternalData!$F2258, G:G, "&lt;="&amp;ExternalData!$G2258)</f>
        <v>156072</v>
      </c>
      <c r="L2258" s="26">
        <f>ExternalData!$J2258 + SUMIFS(H:H, D:D, ExternalData!$D2258, E:E, ExternalData!$E2258, F:F, ExternalData!$F2258-1, G:G, "&gt;"&amp;ExternalData!$G2258)</f>
        <v>237048</v>
      </c>
      <c r="M2258" s="28">
        <f>ExternalData!$K2258 + SUMIFS(I:I, D:D, ExternalData!$D2258, E:E, ExternalData!$E2258, F:F, ExternalData!$F2258-1, G:G, "&gt;"&amp;ExternalData!$G2258)</f>
        <v>1372987</v>
      </c>
    </row>
    <row r="2259" spans="1:13" x14ac:dyDescent="0.25">
      <c r="A2259" s="29" t="s">
        <v>9</v>
      </c>
      <c r="B2259" s="30" t="s">
        <v>37</v>
      </c>
      <c r="C2259" s="30" t="s">
        <v>29</v>
      </c>
      <c r="D2259" s="30" t="s">
        <v>38</v>
      </c>
      <c r="E2259" s="30" t="s">
        <v>13</v>
      </c>
      <c r="F2259" s="30">
        <v>2023</v>
      </c>
      <c r="G2259" s="30">
        <v>3</v>
      </c>
      <c r="H2259" s="30">
        <v>13223</v>
      </c>
      <c r="I2259" s="31">
        <v>77378</v>
      </c>
      <c r="J2259" s="31">
        <f>SUMIFS(H:H, D:D, ExternalData!$D2259, E:E, ExternalData!$E2259, F:F, ExternalData!$F2259, G:G, "&lt;="&amp;ExternalData!$G2259)</f>
        <v>39564</v>
      </c>
      <c r="K2259" s="32">
        <f>SUMIFS(I:I, D:D, ExternalData!$D2259, E:E, ExternalData!$E2259, F:F, ExternalData!$F2259, G:G, "&lt;="&amp;ExternalData!$G2259)</f>
        <v>233450</v>
      </c>
      <c r="L2259" s="31">
        <f>ExternalData!$J2259 + SUMIFS(H:H, D:D, ExternalData!$D2259, E:E, ExternalData!$E2259, F:F, ExternalData!$F2259-1, G:G, "&gt;"&amp;ExternalData!$G2259)</f>
        <v>197687</v>
      </c>
      <c r="M2259" s="33">
        <f>ExternalData!$K2259 + SUMIFS(I:I, D:D, ExternalData!$D2259, E:E, ExternalData!$E2259, F:F, ExternalData!$F2259-1, G:G, "&gt;"&amp;ExternalData!$G2259)</f>
        <v>1152606</v>
      </c>
    </row>
    <row r="2260" spans="1:13" x14ac:dyDescent="0.25">
      <c r="A2260" s="24" t="s">
        <v>9</v>
      </c>
      <c r="B2260" s="25" t="s">
        <v>37</v>
      </c>
      <c r="C2260" s="25" t="s">
        <v>29</v>
      </c>
      <c r="D2260" s="25" t="s">
        <v>38</v>
      </c>
      <c r="E2260" s="25" t="s">
        <v>14</v>
      </c>
      <c r="F2260" s="25">
        <v>2018</v>
      </c>
      <c r="G2260" s="25">
        <v>1</v>
      </c>
      <c r="H2260" s="25">
        <v>20664</v>
      </c>
      <c r="I2260" s="26">
        <v>94605</v>
      </c>
      <c r="J2260" s="26">
        <f>SUMIFS(H:H, D:D, ExternalData!$D2260, E:E, ExternalData!$E2260, F:F, ExternalData!$F2260, G:G, "&lt;="&amp;ExternalData!$G2260)</f>
        <v>20664</v>
      </c>
      <c r="K2260" s="27">
        <f>SUMIFS(I:I, D:D, ExternalData!$D2260, E:E, ExternalData!$E2260, F:F, ExternalData!$F2260, G:G, "&lt;="&amp;ExternalData!$G2260)</f>
        <v>94605</v>
      </c>
      <c r="L2260" s="26">
        <f>ExternalData!$J2260 + SUMIFS(H:H, D:D, ExternalData!$D2260, E:E, ExternalData!$E2260, F:F, ExternalData!$F2260-1, G:G, "&gt;"&amp;ExternalData!$G2260)</f>
        <v>20664</v>
      </c>
      <c r="M2260" s="28">
        <f>ExternalData!$K2260 + SUMIFS(I:I, D:D, ExternalData!$D2260, E:E, ExternalData!$E2260, F:F, ExternalData!$F2260-1, G:G, "&gt;"&amp;ExternalData!$G2260)</f>
        <v>94605</v>
      </c>
    </row>
    <row r="2261" spans="1:13" x14ac:dyDescent="0.25">
      <c r="A2261" s="29" t="s">
        <v>9</v>
      </c>
      <c r="B2261" s="30" t="s">
        <v>37</v>
      </c>
      <c r="C2261" s="30" t="s">
        <v>29</v>
      </c>
      <c r="D2261" s="30" t="s">
        <v>38</v>
      </c>
      <c r="E2261" s="30" t="s">
        <v>14</v>
      </c>
      <c r="F2261" s="30">
        <v>2018</v>
      </c>
      <c r="G2261" s="30">
        <v>2</v>
      </c>
      <c r="H2261" s="30">
        <v>18774</v>
      </c>
      <c r="I2261" s="31">
        <v>85729</v>
      </c>
      <c r="J2261" s="31">
        <f>SUMIFS(H:H, D:D, ExternalData!$D2261, E:E, ExternalData!$E2261, F:F, ExternalData!$F2261, G:G, "&lt;="&amp;ExternalData!$G2261)</f>
        <v>39438</v>
      </c>
      <c r="K2261" s="32">
        <f>SUMIFS(I:I, D:D, ExternalData!$D2261, E:E, ExternalData!$E2261, F:F, ExternalData!$F2261, G:G, "&lt;="&amp;ExternalData!$G2261)</f>
        <v>180334</v>
      </c>
      <c r="L2261" s="31">
        <f>ExternalData!$J2261 + SUMIFS(H:H, D:D, ExternalData!$D2261, E:E, ExternalData!$E2261, F:F, ExternalData!$F2261-1, G:G, "&gt;"&amp;ExternalData!$G2261)</f>
        <v>39438</v>
      </c>
      <c r="M2261" s="33">
        <f>ExternalData!$K2261 + SUMIFS(I:I, D:D, ExternalData!$D2261, E:E, ExternalData!$E2261, F:F, ExternalData!$F2261-1, G:G, "&gt;"&amp;ExternalData!$G2261)</f>
        <v>180334</v>
      </c>
    </row>
    <row r="2262" spans="1:13" x14ac:dyDescent="0.25">
      <c r="A2262" s="24" t="s">
        <v>9</v>
      </c>
      <c r="B2262" s="25" t="s">
        <v>37</v>
      </c>
      <c r="C2262" s="25" t="s">
        <v>29</v>
      </c>
      <c r="D2262" s="25" t="s">
        <v>38</v>
      </c>
      <c r="E2262" s="25" t="s">
        <v>14</v>
      </c>
      <c r="F2262" s="25">
        <v>2018</v>
      </c>
      <c r="G2262" s="25">
        <v>3</v>
      </c>
      <c r="H2262" s="25">
        <v>19012</v>
      </c>
      <c r="I2262" s="26">
        <v>86863</v>
      </c>
      <c r="J2262" s="26">
        <f>SUMIFS(H:H, D:D, ExternalData!$D2262, E:E, ExternalData!$E2262, F:F, ExternalData!$F2262, G:G, "&lt;="&amp;ExternalData!$G2262)</f>
        <v>58450</v>
      </c>
      <c r="K2262" s="27">
        <f>SUMIFS(I:I, D:D, ExternalData!$D2262, E:E, ExternalData!$E2262, F:F, ExternalData!$F2262, G:G, "&lt;="&amp;ExternalData!$G2262)</f>
        <v>267197</v>
      </c>
      <c r="L2262" s="26">
        <f>ExternalData!$J2262 + SUMIFS(H:H, D:D, ExternalData!$D2262, E:E, ExternalData!$E2262, F:F, ExternalData!$F2262-1, G:G, "&gt;"&amp;ExternalData!$G2262)</f>
        <v>58450</v>
      </c>
      <c r="M2262" s="28">
        <f>ExternalData!$K2262 + SUMIFS(I:I, D:D, ExternalData!$D2262, E:E, ExternalData!$E2262, F:F, ExternalData!$F2262-1, G:G, "&gt;"&amp;ExternalData!$G2262)</f>
        <v>267197</v>
      </c>
    </row>
    <row r="2263" spans="1:13" x14ac:dyDescent="0.25">
      <c r="A2263" s="29" t="s">
        <v>9</v>
      </c>
      <c r="B2263" s="30" t="s">
        <v>37</v>
      </c>
      <c r="C2263" s="30" t="s">
        <v>29</v>
      </c>
      <c r="D2263" s="30" t="s">
        <v>38</v>
      </c>
      <c r="E2263" s="30" t="s">
        <v>14</v>
      </c>
      <c r="F2263" s="30">
        <v>2018</v>
      </c>
      <c r="G2263" s="30">
        <v>4</v>
      </c>
      <c r="H2263" s="30">
        <v>17311</v>
      </c>
      <c r="I2263" s="31">
        <v>78946</v>
      </c>
      <c r="J2263" s="31">
        <f>SUMIFS(H:H, D:D, ExternalData!$D2263, E:E, ExternalData!$E2263, F:F, ExternalData!$F2263, G:G, "&lt;="&amp;ExternalData!$G2263)</f>
        <v>75761</v>
      </c>
      <c r="K2263" s="32">
        <f>SUMIFS(I:I, D:D, ExternalData!$D2263, E:E, ExternalData!$E2263, F:F, ExternalData!$F2263, G:G, "&lt;="&amp;ExternalData!$G2263)</f>
        <v>346143</v>
      </c>
      <c r="L2263" s="31">
        <f>ExternalData!$J2263 + SUMIFS(H:H, D:D, ExternalData!$D2263, E:E, ExternalData!$E2263, F:F, ExternalData!$F2263-1, G:G, "&gt;"&amp;ExternalData!$G2263)</f>
        <v>75761</v>
      </c>
      <c r="M2263" s="33">
        <f>ExternalData!$K2263 + SUMIFS(I:I, D:D, ExternalData!$D2263, E:E, ExternalData!$E2263, F:F, ExternalData!$F2263-1, G:G, "&gt;"&amp;ExternalData!$G2263)</f>
        <v>346143</v>
      </c>
    </row>
    <row r="2264" spans="1:13" x14ac:dyDescent="0.25">
      <c r="A2264" s="24" t="s">
        <v>9</v>
      </c>
      <c r="B2264" s="25" t="s">
        <v>37</v>
      </c>
      <c r="C2264" s="25" t="s">
        <v>29</v>
      </c>
      <c r="D2264" s="25" t="s">
        <v>38</v>
      </c>
      <c r="E2264" s="25" t="s">
        <v>14</v>
      </c>
      <c r="F2264" s="25">
        <v>2018</v>
      </c>
      <c r="G2264" s="25">
        <v>5</v>
      </c>
      <c r="H2264" s="25">
        <v>18816</v>
      </c>
      <c r="I2264" s="26">
        <v>86086</v>
      </c>
      <c r="J2264" s="26">
        <f>SUMIFS(H:H, D:D, ExternalData!$D2264, E:E, ExternalData!$E2264, F:F, ExternalData!$F2264, G:G, "&lt;="&amp;ExternalData!$G2264)</f>
        <v>94577</v>
      </c>
      <c r="K2264" s="27">
        <f>SUMIFS(I:I, D:D, ExternalData!$D2264, E:E, ExternalData!$E2264, F:F, ExternalData!$F2264, G:G, "&lt;="&amp;ExternalData!$G2264)</f>
        <v>432229</v>
      </c>
      <c r="L2264" s="26">
        <f>ExternalData!$J2264 + SUMIFS(H:H, D:D, ExternalData!$D2264, E:E, ExternalData!$E2264, F:F, ExternalData!$F2264-1, G:G, "&gt;"&amp;ExternalData!$G2264)</f>
        <v>94577</v>
      </c>
      <c r="M2264" s="28">
        <f>ExternalData!$K2264 + SUMIFS(I:I, D:D, ExternalData!$D2264, E:E, ExternalData!$E2264, F:F, ExternalData!$F2264-1, G:G, "&gt;"&amp;ExternalData!$G2264)</f>
        <v>432229</v>
      </c>
    </row>
    <row r="2265" spans="1:13" x14ac:dyDescent="0.25">
      <c r="A2265" s="29" t="s">
        <v>9</v>
      </c>
      <c r="B2265" s="30" t="s">
        <v>37</v>
      </c>
      <c r="C2265" s="30" t="s">
        <v>29</v>
      </c>
      <c r="D2265" s="30" t="s">
        <v>38</v>
      </c>
      <c r="E2265" s="30" t="s">
        <v>14</v>
      </c>
      <c r="F2265" s="30">
        <v>2018</v>
      </c>
      <c r="G2265" s="30">
        <v>6</v>
      </c>
      <c r="H2265" s="30">
        <v>20062</v>
      </c>
      <c r="I2265" s="31">
        <v>93345</v>
      </c>
      <c r="J2265" s="31">
        <f>SUMIFS(H:H, D:D, ExternalData!$D2265, E:E, ExternalData!$E2265, F:F, ExternalData!$F2265, G:G, "&lt;="&amp;ExternalData!$G2265)</f>
        <v>114639</v>
      </c>
      <c r="K2265" s="32">
        <f>SUMIFS(I:I, D:D, ExternalData!$D2265, E:E, ExternalData!$E2265, F:F, ExternalData!$F2265, G:G, "&lt;="&amp;ExternalData!$G2265)</f>
        <v>525574</v>
      </c>
      <c r="L2265" s="31">
        <f>ExternalData!$J2265 + SUMIFS(H:H, D:D, ExternalData!$D2265, E:E, ExternalData!$E2265, F:F, ExternalData!$F2265-1, G:G, "&gt;"&amp;ExternalData!$G2265)</f>
        <v>114639</v>
      </c>
      <c r="M2265" s="33">
        <f>ExternalData!$K2265 + SUMIFS(I:I, D:D, ExternalData!$D2265, E:E, ExternalData!$E2265, F:F, ExternalData!$F2265-1, G:G, "&gt;"&amp;ExternalData!$G2265)</f>
        <v>525574</v>
      </c>
    </row>
    <row r="2266" spans="1:13" x14ac:dyDescent="0.25">
      <c r="A2266" s="24" t="s">
        <v>9</v>
      </c>
      <c r="B2266" s="25" t="s">
        <v>37</v>
      </c>
      <c r="C2266" s="25" t="s">
        <v>29</v>
      </c>
      <c r="D2266" s="25" t="s">
        <v>38</v>
      </c>
      <c r="E2266" s="25" t="s">
        <v>14</v>
      </c>
      <c r="F2266" s="25">
        <v>2018</v>
      </c>
      <c r="G2266" s="25">
        <v>7</v>
      </c>
      <c r="H2266" s="25">
        <v>18627</v>
      </c>
      <c r="I2266" s="26">
        <v>88459</v>
      </c>
      <c r="J2266" s="26">
        <f>SUMIFS(H:H, D:D, ExternalData!$D2266, E:E, ExternalData!$E2266, F:F, ExternalData!$F2266, G:G, "&lt;="&amp;ExternalData!$G2266)</f>
        <v>133266</v>
      </c>
      <c r="K2266" s="27">
        <f>SUMIFS(I:I, D:D, ExternalData!$D2266, E:E, ExternalData!$E2266, F:F, ExternalData!$F2266, G:G, "&lt;="&amp;ExternalData!$G2266)</f>
        <v>614033</v>
      </c>
      <c r="L2266" s="26">
        <f>ExternalData!$J2266 + SUMIFS(H:H, D:D, ExternalData!$D2266, E:E, ExternalData!$E2266, F:F, ExternalData!$F2266-1, G:G, "&gt;"&amp;ExternalData!$G2266)</f>
        <v>133266</v>
      </c>
      <c r="M2266" s="28">
        <f>ExternalData!$K2266 + SUMIFS(I:I, D:D, ExternalData!$D2266, E:E, ExternalData!$E2266, F:F, ExternalData!$F2266-1, G:G, "&gt;"&amp;ExternalData!$G2266)</f>
        <v>614033</v>
      </c>
    </row>
    <row r="2267" spans="1:13" x14ac:dyDescent="0.25">
      <c r="A2267" s="29" t="s">
        <v>9</v>
      </c>
      <c r="B2267" s="30" t="s">
        <v>37</v>
      </c>
      <c r="C2267" s="30" t="s">
        <v>29</v>
      </c>
      <c r="D2267" s="30" t="s">
        <v>38</v>
      </c>
      <c r="E2267" s="30" t="s">
        <v>14</v>
      </c>
      <c r="F2267" s="30">
        <v>2018</v>
      </c>
      <c r="G2267" s="30">
        <v>8</v>
      </c>
      <c r="H2267" s="30">
        <v>19110</v>
      </c>
      <c r="I2267" s="31">
        <v>92043</v>
      </c>
      <c r="J2267" s="31">
        <f>SUMIFS(H:H, D:D, ExternalData!$D2267, E:E, ExternalData!$E2267, F:F, ExternalData!$F2267, G:G, "&lt;="&amp;ExternalData!$G2267)</f>
        <v>152376</v>
      </c>
      <c r="K2267" s="32">
        <f>SUMIFS(I:I, D:D, ExternalData!$D2267, E:E, ExternalData!$E2267, F:F, ExternalData!$F2267, G:G, "&lt;="&amp;ExternalData!$G2267)</f>
        <v>706076</v>
      </c>
      <c r="L2267" s="31">
        <f>ExternalData!$J2267 + SUMIFS(H:H, D:D, ExternalData!$D2267, E:E, ExternalData!$E2267, F:F, ExternalData!$F2267-1, G:G, "&gt;"&amp;ExternalData!$G2267)</f>
        <v>152376</v>
      </c>
      <c r="M2267" s="33">
        <f>ExternalData!$K2267 + SUMIFS(I:I, D:D, ExternalData!$D2267, E:E, ExternalData!$E2267, F:F, ExternalData!$F2267-1, G:G, "&gt;"&amp;ExternalData!$G2267)</f>
        <v>706076</v>
      </c>
    </row>
    <row r="2268" spans="1:13" x14ac:dyDescent="0.25">
      <c r="A2268" s="24" t="s">
        <v>9</v>
      </c>
      <c r="B2268" s="25" t="s">
        <v>37</v>
      </c>
      <c r="C2268" s="25" t="s">
        <v>29</v>
      </c>
      <c r="D2268" s="25" t="s">
        <v>38</v>
      </c>
      <c r="E2268" s="25" t="s">
        <v>14</v>
      </c>
      <c r="F2268" s="25">
        <v>2018</v>
      </c>
      <c r="G2268" s="25">
        <v>9</v>
      </c>
      <c r="H2268" s="25">
        <v>17227</v>
      </c>
      <c r="I2268" s="26">
        <v>81515</v>
      </c>
      <c r="J2268" s="26">
        <f>SUMIFS(H:H, D:D, ExternalData!$D2268, E:E, ExternalData!$E2268, F:F, ExternalData!$F2268, G:G, "&lt;="&amp;ExternalData!$G2268)</f>
        <v>169603</v>
      </c>
      <c r="K2268" s="27">
        <f>SUMIFS(I:I, D:D, ExternalData!$D2268, E:E, ExternalData!$E2268, F:F, ExternalData!$F2268, G:G, "&lt;="&amp;ExternalData!$G2268)</f>
        <v>787591</v>
      </c>
      <c r="L2268" s="26">
        <f>ExternalData!$J2268 + SUMIFS(H:H, D:D, ExternalData!$D2268, E:E, ExternalData!$E2268, F:F, ExternalData!$F2268-1, G:G, "&gt;"&amp;ExternalData!$G2268)</f>
        <v>169603</v>
      </c>
      <c r="M2268" s="28">
        <f>ExternalData!$K2268 + SUMIFS(I:I, D:D, ExternalData!$D2268, E:E, ExternalData!$E2268, F:F, ExternalData!$F2268-1, G:G, "&gt;"&amp;ExternalData!$G2268)</f>
        <v>787591</v>
      </c>
    </row>
    <row r="2269" spans="1:13" x14ac:dyDescent="0.25">
      <c r="A2269" s="29" t="s">
        <v>9</v>
      </c>
      <c r="B2269" s="30" t="s">
        <v>37</v>
      </c>
      <c r="C2269" s="30" t="s">
        <v>29</v>
      </c>
      <c r="D2269" s="30" t="s">
        <v>38</v>
      </c>
      <c r="E2269" s="30" t="s">
        <v>14</v>
      </c>
      <c r="F2269" s="30">
        <v>2018</v>
      </c>
      <c r="G2269" s="30">
        <v>10</v>
      </c>
      <c r="H2269" s="30">
        <v>18697</v>
      </c>
      <c r="I2269" s="31">
        <v>91084</v>
      </c>
      <c r="J2269" s="31">
        <f>SUMIFS(H:H, D:D, ExternalData!$D2269, E:E, ExternalData!$E2269, F:F, ExternalData!$F2269, G:G, "&lt;="&amp;ExternalData!$G2269)</f>
        <v>188300</v>
      </c>
      <c r="K2269" s="32">
        <f>SUMIFS(I:I, D:D, ExternalData!$D2269, E:E, ExternalData!$E2269, F:F, ExternalData!$F2269, G:G, "&lt;="&amp;ExternalData!$G2269)</f>
        <v>878675</v>
      </c>
      <c r="L2269" s="31">
        <f>ExternalData!$J2269 + SUMIFS(H:H, D:D, ExternalData!$D2269, E:E, ExternalData!$E2269, F:F, ExternalData!$F2269-1, G:G, "&gt;"&amp;ExternalData!$G2269)</f>
        <v>188300</v>
      </c>
      <c r="M2269" s="33">
        <f>ExternalData!$K2269 + SUMIFS(I:I, D:D, ExternalData!$D2269, E:E, ExternalData!$E2269, F:F, ExternalData!$F2269-1, G:G, "&gt;"&amp;ExternalData!$G2269)</f>
        <v>878675</v>
      </c>
    </row>
    <row r="2270" spans="1:13" x14ac:dyDescent="0.25">
      <c r="A2270" s="24" t="s">
        <v>9</v>
      </c>
      <c r="B2270" s="25" t="s">
        <v>37</v>
      </c>
      <c r="C2270" s="25" t="s">
        <v>29</v>
      </c>
      <c r="D2270" s="25" t="s">
        <v>38</v>
      </c>
      <c r="E2270" s="25" t="s">
        <v>14</v>
      </c>
      <c r="F2270" s="25">
        <v>2018</v>
      </c>
      <c r="G2270" s="25">
        <v>11</v>
      </c>
      <c r="H2270" s="25">
        <v>16940</v>
      </c>
      <c r="I2270" s="26">
        <v>81697</v>
      </c>
      <c r="J2270" s="26">
        <f>SUMIFS(H:H, D:D, ExternalData!$D2270, E:E, ExternalData!$E2270, F:F, ExternalData!$F2270, G:G, "&lt;="&amp;ExternalData!$G2270)</f>
        <v>205240</v>
      </c>
      <c r="K2270" s="27">
        <f>SUMIFS(I:I, D:D, ExternalData!$D2270, E:E, ExternalData!$E2270, F:F, ExternalData!$F2270, G:G, "&lt;="&amp;ExternalData!$G2270)</f>
        <v>960372</v>
      </c>
      <c r="L2270" s="26">
        <f>ExternalData!$J2270 + SUMIFS(H:H, D:D, ExternalData!$D2270, E:E, ExternalData!$E2270, F:F, ExternalData!$F2270-1, G:G, "&gt;"&amp;ExternalData!$G2270)</f>
        <v>205240</v>
      </c>
      <c r="M2270" s="28">
        <f>ExternalData!$K2270 + SUMIFS(I:I, D:D, ExternalData!$D2270, E:E, ExternalData!$E2270, F:F, ExternalData!$F2270-1, G:G, "&gt;"&amp;ExternalData!$G2270)</f>
        <v>960372</v>
      </c>
    </row>
    <row r="2271" spans="1:13" x14ac:dyDescent="0.25">
      <c r="A2271" s="29" t="s">
        <v>9</v>
      </c>
      <c r="B2271" s="30" t="s">
        <v>37</v>
      </c>
      <c r="C2271" s="30" t="s">
        <v>29</v>
      </c>
      <c r="D2271" s="30" t="s">
        <v>38</v>
      </c>
      <c r="E2271" s="30" t="s">
        <v>14</v>
      </c>
      <c r="F2271" s="30">
        <v>2018</v>
      </c>
      <c r="G2271" s="30">
        <v>12</v>
      </c>
      <c r="H2271" s="30">
        <v>18718</v>
      </c>
      <c r="I2271" s="31">
        <v>91525</v>
      </c>
      <c r="J2271" s="31">
        <f>SUMIFS(H:H, D:D, ExternalData!$D2271, E:E, ExternalData!$E2271, F:F, ExternalData!$F2271, G:G, "&lt;="&amp;ExternalData!$G2271)</f>
        <v>223958</v>
      </c>
      <c r="K2271" s="32">
        <f>SUMIFS(I:I, D:D, ExternalData!$D2271, E:E, ExternalData!$E2271, F:F, ExternalData!$F2271, G:G, "&lt;="&amp;ExternalData!$G2271)</f>
        <v>1051897</v>
      </c>
      <c r="L2271" s="31">
        <f>ExternalData!$J2271 + SUMIFS(H:H, D:D, ExternalData!$D2271, E:E, ExternalData!$E2271, F:F, ExternalData!$F2271-1, G:G, "&gt;"&amp;ExternalData!$G2271)</f>
        <v>223958</v>
      </c>
      <c r="M2271" s="33">
        <f>ExternalData!$K2271 + SUMIFS(I:I, D:D, ExternalData!$D2271, E:E, ExternalData!$E2271, F:F, ExternalData!$F2271-1, G:G, "&gt;"&amp;ExternalData!$G2271)</f>
        <v>1051897</v>
      </c>
    </row>
    <row r="2272" spans="1:13" x14ac:dyDescent="0.25">
      <c r="A2272" s="24" t="s">
        <v>9</v>
      </c>
      <c r="B2272" s="25" t="s">
        <v>37</v>
      </c>
      <c r="C2272" s="25" t="s">
        <v>29</v>
      </c>
      <c r="D2272" s="25" t="s">
        <v>38</v>
      </c>
      <c r="E2272" s="25" t="s">
        <v>14</v>
      </c>
      <c r="F2272" s="25">
        <v>2019</v>
      </c>
      <c r="G2272" s="25">
        <v>1</v>
      </c>
      <c r="H2272" s="25">
        <v>18340</v>
      </c>
      <c r="I2272" s="26">
        <v>93751</v>
      </c>
      <c r="J2272" s="26">
        <f>SUMIFS(H:H, D:D, ExternalData!$D2272, E:E, ExternalData!$E2272, F:F, ExternalData!$F2272, G:G, "&lt;="&amp;ExternalData!$G2272)</f>
        <v>18340</v>
      </c>
      <c r="K2272" s="27">
        <f>SUMIFS(I:I, D:D, ExternalData!$D2272, E:E, ExternalData!$E2272, F:F, ExternalData!$F2272, G:G, "&lt;="&amp;ExternalData!$G2272)</f>
        <v>93751</v>
      </c>
      <c r="L2272" s="26">
        <f>ExternalData!$J2272 + SUMIFS(H:H, D:D, ExternalData!$D2272, E:E, ExternalData!$E2272, F:F, ExternalData!$F2272-1, G:G, "&gt;"&amp;ExternalData!$G2272)</f>
        <v>221634</v>
      </c>
      <c r="M2272" s="28">
        <f>ExternalData!$K2272 + SUMIFS(I:I, D:D, ExternalData!$D2272, E:E, ExternalData!$E2272, F:F, ExternalData!$F2272-1, G:G, "&gt;"&amp;ExternalData!$G2272)</f>
        <v>1051043</v>
      </c>
    </row>
    <row r="2273" spans="1:13" x14ac:dyDescent="0.25">
      <c r="A2273" s="29" t="s">
        <v>9</v>
      </c>
      <c r="B2273" s="30" t="s">
        <v>37</v>
      </c>
      <c r="C2273" s="30" t="s">
        <v>29</v>
      </c>
      <c r="D2273" s="30" t="s">
        <v>38</v>
      </c>
      <c r="E2273" s="30" t="s">
        <v>14</v>
      </c>
      <c r="F2273" s="30">
        <v>2019</v>
      </c>
      <c r="G2273" s="30">
        <v>2</v>
      </c>
      <c r="H2273" s="30">
        <v>15561</v>
      </c>
      <c r="I2273" s="31">
        <v>78323</v>
      </c>
      <c r="J2273" s="31">
        <f>SUMIFS(H:H, D:D, ExternalData!$D2273, E:E, ExternalData!$E2273, F:F, ExternalData!$F2273, G:G, "&lt;="&amp;ExternalData!$G2273)</f>
        <v>33901</v>
      </c>
      <c r="K2273" s="32">
        <f>SUMIFS(I:I, D:D, ExternalData!$D2273, E:E, ExternalData!$E2273, F:F, ExternalData!$F2273, G:G, "&lt;="&amp;ExternalData!$G2273)</f>
        <v>172074</v>
      </c>
      <c r="L2273" s="31">
        <f>ExternalData!$J2273 + SUMIFS(H:H, D:D, ExternalData!$D2273, E:E, ExternalData!$E2273, F:F, ExternalData!$F2273-1, G:G, "&gt;"&amp;ExternalData!$G2273)</f>
        <v>218421</v>
      </c>
      <c r="M2273" s="33">
        <f>ExternalData!$K2273 + SUMIFS(I:I, D:D, ExternalData!$D2273, E:E, ExternalData!$E2273, F:F, ExternalData!$F2273-1, G:G, "&gt;"&amp;ExternalData!$G2273)</f>
        <v>1043637</v>
      </c>
    </row>
    <row r="2274" spans="1:13" x14ac:dyDescent="0.25">
      <c r="A2274" s="24" t="s">
        <v>9</v>
      </c>
      <c r="B2274" s="25" t="s">
        <v>37</v>
      </c>
      <c r="C2274" s="25" t="s">
        <v>29</v>
      </c>
      <c r="D2274" s="25" t="s">
        <v>38</v>
      </c>
      <c r="E2274" s="25" t="s">
        <v>14</v>
      </c>
      <c r="F2274" s="25">
        <v>2019</v>
      </c>
      <c r="G2274" s="25">
        <v>3</v>
      </c>
      <c r="H2274" s="25">
        <v>15666</v>
      </c>
      <c r="I2274" s="26">
        <v>82145</v>
      </c>
      <c r="J2274" s="26">
        <f>SUMIFS(H:H, D:D, ExternalData!$D2274, E:E, ExternalData!$E2274, F:F, ExternalData!$F2274, G:G, "&lt;="&amp;ExternalData!$G2274)</f>
        <v>49567</v>
      </c>
      <c r="K2274" s="27">
        <f>SUMIFS(I:I, D:D, ExternalData!$D2274, E:E, ExternalData!$E2274, F:F, ExternalData!$F2274, G:G, "&lt;="&amp;ExternalData!$G2274)</f>
        <v>254219</v>
      </c>
      <c r="L2274" s="26">
        <f>ExternalData!$J2274 + SUMIFS(H:H, D:D, ExternalData!$D2274, E:E, ExternalData!$E2274, F:F, ExternalData!$F2274-1, G:G, "&gt;"&amp;ExternalData!$G2274)</f>
        <v>215075</v>
      </c>
      <c r="M2274" s="28">
        <f>ExternalData!$K2274 + SUMIFS(I:I, D:D, ExternalData!$D2274, E:E, ExternalData!$E2274, F:F, ExternalData!$F2274-1, G:G, "&gt;"&amp;ExternalData!$G2274)</f>
        <v>1038919</v>
      </c>
    </row>
    <row r="2275" spans="1:13" x14ac:dyDescent="0.25">
      <c r="A2275" s="29" t="s">
        <v>9</v>
      </c>
      <c r="B2275" s="30" t="s">
        <v>37</v>
      </c>
      <c r="C2275" s="30" t="s">
        <v>29</v>
      </c>
      <c r="D2275" s="30" t="s">
        <v>38</v>
      </c>
      <c r="E2275" s="30" t="s">
        <v>14</v>
      </c>
      <c r="F2275" s="30">
        <v>2019</v>
      </c>
      <c r="G2275" s="30">
        <v>4</v>
      </c>
      <c r="H2275" s="30">
        <v>15197</v>
      </c>
      <c r="I2275" s="31">
        <v>77238</v>
      </c>
      <c r="J2275" s="31">
        <f>SUMIFS(H:H, D:D, ExternalData!$D2275, E:E, ExternalData!$E2275, F:F, ExternalData!$F2275, G:G, "&lt;="&amp;ExternalData!$G2275)</f>
        <v>64764</v>
      </c>
      <c r="K2275" s="32">
        <f>SUMIFS(I:I, D:D, ExternalData!$D2275, E:E, ExternalData!$E2275, F:F, ExternalData!$F2275, G:G, "&lt;="&amp;ExternalData!$G2275)</f>
        <v>331457</v>
      </c>
      <c r="L2275" s="31">
        <f>ExternalData!$J2275 + SUMIFS(H:H, D:D, ExternalData!$D2275, E:E, ExternalData!$E2275, F:F, ExternalData!$F2275-1, G:G, "&gt;"&amp;ExternalData!$G2275)</f>
        <v>212961</v>
      </c>
      <c r="M2275" s="33">
        <f>ExternalData!$K2275 + SUMIFS(I:I, D:D, ExternalData!$D2275, E:E, ExternalData!$E2275, F:F, ExternalData!$F2275-1, G:G, "&gt;"&amp;ExternalData!$G2275)</f>
        <v>1037211</v>
      </c>
    </row>
    <row r="2276" spans="1:13" x14ac:dyDescent="0.25">
      <c r="A2276" s="24" t="s">
        <v>9</v>
      </c>
      <c r="B2276" s="25" t="s">
        <v>37</v>
      </c>
      <c r="C2276" s="25" t="s">
        <v>29</v>
      </c>
      <c r="D2276" s="25" t="s">
        <v>38</v>
      </c>
      <c r="E2276" s="25" t="s">
        <v>14</v>
      </c>
      <c r="F2276" s="25">
        <v>2019</v>
      </c>
      <c r="G2276" s="25">
        <v>5</v>
      </c>
      <c r="H2276" s="25">
        <v>17024</v>
      </c>
      <c r="I2276" s="26">
        <v>87808</v>
      </c>
      <c r="J2276" s="26">
        <f>SUMIFS(H:H, D:D, ExternalData!$D2276, E:E, ExternalData!$E2276, F:F, ExternalData!$F2276, G:G, "&lt;="&amp;ExternalData!$G2276)</f>
        <v>81788</v>
      </c>
      <c r="K2276" s="27">
        <f>SUMIFS(I:I, D:D, ExternalData!$D2276, E:E, ExternalData!$E2276, F:F, ExternalData!$F2276, G:G, "&lt;="&amp;ExternalData!$G2276)</f>
        <v>419265</v>
      </c>
      <c r="L2276" s="26">
        <f>ExternalData!$J2276 + SUMIFS(H:H, D:D, ExternalData!$D2276, E:E, ExternalData!$E2276, F:F, ExternalData!$F2276-1, G:G, "&gt;"&amp;ExternalData!$G2276)</f>
        <v>211169</v>
      </c>
      <c r="M2276" s="28">
        <f>ExternalData!$K2276 + SUMIFS(I:I, D:D, ExternalData!$D2276, E:E, ExternalData!$E2276, F:F, ExternalData!$F2276-1, G:G, "&gt;"&amp;ExternalData!$G2276)</f>
        <v>1038933</v>
      </c>
    </row>
    <row r="2277" spans="1:13" x14ac:dyDescent="0.25">
      <c r="A2277" s="29" t="s">
        <v>9</v>
      </c>
      <c r="B2277" s="30" t="s">
        <v>37</v>
      </c>
      <c r="C2277" s="30" t="s">
        <v>29</v>
      </c>
      <c r="D2277" s="30" t="s">
        <v>38</v>
      </c>
      <c r="E2277" s="30" t="s">
        <v>14</v>
      </c>
      <c r="F2277" s="30">
        <v>2019</v>
      </c>
      <c r="G2277" s="30">
        <v>6</v>
      </c>
      <c r="H2277" s="30">
        <v>17843</v>
      </c>
      <c r="I2277" s="31">
        <v>91574</v>
      </c>
      <c r="J2277" s="31">
        <f>SUMIFS(H:H, D:D, ExternalData!$D2277, E:E, ExternalData!$E2277, F:F, ExternalData!$F2277, G:G, "&lt;="&amp;ExternalData!$G2277)</f>
        <v>99631</v>
      </c>
      <c r="K2277" s="32">
        <f>SUMIFS(I:I, D:D, ExternalData!$D2277, E:E, ExternalData!$E2277, F:F, ExternalData!$F2277, G:G, "&lt;="&amp;ExternalData!$G2277)</f>
        <v>510839</v>
      </c>
      <c r="L2277" s="31">
        <f>ExternalData!$J2277 + SUMIFS(H:H, D:D, ExternalData!$D2277, E:E, ExternalData!$E2277, F:F, ExternalData!$F2277-1, G:G, "&gt;"&amp;ExternalData!$G2277)</f>
        <v>208950</v>
      </c>
      <c r="M2277" s="33">
        <f>ExternalData!$K2277 + SUMIFS(I:I, D:D, ExternalData!$D2277, E:E, ExternalData!$E2277, F:F, ExternalData!$F2277-1, G:G, "&gt;"&amp;ExternalData!$G2277)</f>
        <v>1037162</v>
      </c>
    </row>
    <row r="2278" spans="1:13" x14ac:dyDescent="0.25">
      <c r="A2278" s="24" t="s">
        <v>9</v>
      </c>
      <c r="B2278" s="25" t="s">
        <v>37</v>
      </c>
      <c r="C2278" s="25" t="s">
        <v>29</v>
      </c>
      <c r="D2278" s="25" t="s">
        <v>38</v>
      </c>
      <c r="E2278" s="25" t="s">
        <v>14</v>
      </c>
      <c r="F2278" s="25">
        <v>2019</v>
      </c>
      <c r="G2278" s="25">
        <v>7</v>
      </c>
      <c r="H2278" s="25">
        <v>16814</v>
      </c>
      <c r="I2278" s="26">
        <v>84014</v>
      </c>
      <c r="J2278" s="26">
        <f>SUMIFS(H:H, D:D, ExternalData!$D2278, E:E, ExternalData!$E2278, F:F, ExternalData!$F2278, G:G, "&lt;="&amp;ExternalData!$G2278)</f>
        <v>116445</v>
      </c>
      <c r="K2278" s="27">
        <f>SUMIFS(I:I, D:D, ExternalData!$D2278, E:E, ExternalData!$E2278, F:F, ExternalData!$F2278, G:G, "&lt;="&amp;ExternalData!$G2278)</f>
        <v>594853</v>
      </c>
      <c r="L2278" s="26">
        <f>ExternalData!$J2278 + SUMIFS(H:H, D:D, ExternalData!$D2278, E:E, ExternalData!$E2278, F:F, ExternalData!$F2278-1, G:G, "&gt;"&amp;ExternalData!$G2278)</f>
        <v>207137</v>
      </c>
      <c r="M2278" s="28">
        <f>ExternalData!$K2278 + SUMIFS(I:I, D:D, ExternalData!$D2278, E:E, ExternalData!$E2278, F:F, ExternalData!$F2278-1, G:G, "&gt;"&amp;ExternalData!$G2278)</f>
        <v>1032717</v>
      </c>
    </row>
    <row r="2279" spans="1:13" x14ac:dyDescent="0.25">
      <c r="A2279" s="29" t="s">
        <v>9</v>
      </c>
      <c r="B2279" s="30" t="s">
        <v>37</v>
      </c>
      <c r="C2279" s="30" t="s">
        <v>29</v>
      </c>
      <c r="D2279" s="30" t="s">
        <v>38</v>
      </c>
      <c r="E2279" s="30" t="s">
        <v>14</v>
      </c>
      <c r="F2279" s="30">
        <v>2019</v>
      </c>
      <c r="G2279" s="30">
        <v>8</v>
      </c>
      <c r="H2279" s="30">
        <v>14973</v>
      </c>
      <c r="I2279" s="31">
        <v>76034</v>
      </c>
      <c r="J2279" s="31">
        <f>SUMIFS(H:H, D:D, ExternalData!$D2279, E:E, ExternalData!$E2279, F:F, ExternalData!$F2279, G:G, "&lt;="&amp;ExternalData!$G2279)</f>
        <v>131418</v>
      </c>
      <c r="K2279" s="32">
        <f>SUMIFS(I:I, D:D, ExternalData!$D2279, E:E, ExternalData!$E2279, F:F, ExternalData!$F2279, G:G, "&lt;="&amp;ExternalData!$G2279)</f>
        <v>670887</v>
      </c>
      <c r="L2279" s="31">
        <f>ExternalData!$J2279 + SUMIFS(H:H, D:D, ExternalData!$D2279, E:E, ExternalData!$E2279, F:F, ExternalData!$F2279-1, G:G, "&gt;"&amp;ExternalData!$G2279)</f>
        <v>203000</v>
      </c>
      <c r="M2279" s="33">
        <f>ExternalData!$K2279 + SUMIFS(I:I, D:D, ExternalData!$D2279, E:E, ExternalData!$E2279, F:F, ExternalData!$F2279-1, G:G, "&gt;"&amp;ExternalData!$G2279)</f>
        <v>1016708</v>
      </c>
    </row>
    <row r="2280" spans="1:13" x14ac:dyDescent="0.25">
      <c r="A2280" s="24" t="s">
        <v>9</v>
      </c>
      <c r="B2280" s="25" t="s">
        <v>37</v>
      </c>
      <c r="C2280" s="25" t="s">
        <v>29</v>
      </c>
      <c r="D2280" s="25" t="s">
        <v>38</v>
      </c>
      <c r="E2280" s="25" t="s">
        <v>14</v>
      </c>
      <c r="F2280" s="25">
        <v>2019</v>
      </c>
      <c r="G2280" s="25">
        <v>9</v>
      </c>
      <c r="H2280" s="25">
        <v>16387</v>
      </c>
      <c r="I2280" s="26">
        <v>82005</v>
      </c>
      <c r="J2280" s="26">
        <f>SUMIFS(H:H, D:D, ExternalData!$D2280, E:E, ExternalData!$E2280, F:F, ExternalData!$F2280, G:G, "&lt;="&amp;ExternalData!$G2280)</f>
        <v>147805</v>
      </c>
      <c r="K2280" s="27">
        <f>SUMIFS(I:I, D:D, ExternalData!$D2280, E:E, ExternalData!$E2280, F:F, ExternalData!$F2280, G:G, "&lt;="&amp;ExternalData!$G2280)</f>
        <v>752892</v>
      </c>
      <c r="L2280" s="26">
        <f>ExternalData!$J2280 + SUMIFS(H:H, D:D, ExternalData!$D2280, E:E, ExternalData!$E2280, F:F, ExternalData!$F2280-1, G:G, "&gt;"&amp;ExternalData!$G2280)</f>
        <v>202160</v>
      </c>
      <c r="M2280" s="28">
        <f>ExternalData!$K2280 + SUMIFS(I:I, D:D, ExternalData!$D2280, E:E, ExternalData!$E2280, F:F, ExternalData!$F2280-1, G:G, "&gt;"&amp;ExternalData!$G2280)</f>
        <v>1017198</v>
      </c>
    </row>
    <row r="2281" spans="1:13" x14ac:dyDescent="0.25">
      <c r="A2281" s="29" t="s">
        <v>9</v>
      </c>
      <c r="B2281" s="30" t="s">
        <v>37</v>
      </c>
      <c r="C2281" s="30" t="s">
        <v>29</v>
      </c>
      <c r="D2281" s="30" t="s">
        <v>38</v>
      </c>
      <c r="E2281" s="30" t="s">
        <v>14</v>
      </c>
      <c r="F2281" s="30">
        <v>2019</v>
      </c>
      <c r="G2281" s="30">
        <v>10</v>
      </c>
      <c r="H2281" s="30">
        <v>16989</v>
      </c>
      <c r="I2281" s="31">
        <v>85232</v>
      </c>
      <c r="J2281" s="31">
        <f>SUMIFS(H:H, D:D, ExternalData!$D2281, E:E, ExternalData!$E2281, F:F, ExternalData!$F2281, G:G, "&lt;="&amp;ExternalData!$G2281)</f>
        <v>164794</v>
      </c>
      <c r="K2281" s="32">
        <f>SUMIFS(I:I, D:D, ExternalData!$D2281, E:E, ExternalData!$E2281, F:F, ExternalData!$F2281, G:G, "&lt;="&amp;ExternalData!$G2281)</f>
        <v>838124</v>
      </c>
      <c r="L2281" s="31">
        <f>ExternalData!$J2281 + SUMIFS(H:H, D:D, ExternalData!$D2281, E:E, ExternalData!$E2281, F:F, ExternalData!$F2281-1, G:G, "&gt;"&amp;ExternalData!$G2281)</f>
        <v>200452</v>
      </c>
      <c r="M2281" s="33">
        <f>ExternalData!$K2281 + SUMIFS(I:I, D:D, ExternalData!$D2281, E:E, ExternalData!$E2281, F:F, ExternalData!$F2281-1, G:G, "&gt;"&amp;ExternalData!$G2281)</f>
        <v>1011346</v>
      </c>
    </row>
    <row r="2282" spans="1:13" x14ac:dyDescent="0.25">
      <c r="A2282" s="24" t="s">
        <v>9</v>
      </c>
      <c r="B2282" s="25" t="s">
        <v>37</v>
      </c>
      <c r="C2282" s="25" t="s">
        <v>29</v>
      </c>
      <c r="D2282" s="25" t="s">
        <v>38</v>
      </c>
      <c r="E2282" s="25" t="s">
        <v>14</v>
      </c>
      <c r="F2282" s="25">
        <v>2019</v>
      </c>
      <c r="G2282" s="25">
        <v>11</v>
      </c>
      <c r="H2282" s="25">
        <v>16464</v>
      </c>
      <c r="I2282" s="26">
        <v>82299</v>
      </c>
      <c r="J2282" s="26">
        <f>SUMIFS(H:H, D:D, ExternalData!$D2282, E:E, ExternalData!$E2282, F:F, ExternalData!$F2282, G:G, "&lt;="&amp;ExternalData!$G2282)</f>
        <v>181258</v>
      </c>
      <c r="K2282" s="27">
        <f>SUMIFS(I:I, D:D, ExternalData!$D2282, E:E, ExternalData!$E2282, F:F, ExternalData!$F2282, G:G, "&lt;="&amp;ExternalData!$G2282)</f>
        <v>920423</v>
      </c>
      <c r="L2282" s="26">
        <f>ExternalData!$J2282 + SUMIFS(H:H, D:D, ExternalData!$D2282, E:E, ExternalData!$E2282, F:F, ExternalData!$F2282-1, G:G, "&gt;"&amp;ExternalData!$G2282)</f>
        <v>199976</v>
      </c>
      <c r="M2282" s="28">
        <f>ExternalData!$K2282 + SUMIFS(I:I, D:D, ExternalData!$D2282, E:E, ExternalData!$E2282, F:F, ExternalData!$F2282-1, G:G, "&gt;"&amp;ExternalData!$G2282)</f>
        <v>1011948</v>
      </c>
    </row>
    <row r="2283" spans="1:13" x14ac:dyDescent="0.25">
      <c r="A2283" s="29" t="s">
        <v>9</v>
      </c>
      <c r="B2283" s="30" t="s">
        <v>37</v>
      </c>
      <c r="C2283" s="30" t="s">
        <v>29</v>
      </c>
      <c r="D2283" s="30" t="s">
        <v>38</v>
      </c>
      <c r="E2283" s="30" t="s">
        <v>14</v>
      </c>
      <c r="F2283" s="30">
        <v>2019</v>
      </c>
      <c r="G2283" s="30">
        <v>12</v>
      </c>
      <c r="H2283" s="30">
        <v>18389</v>
      </c>
      <c r="I2283" s="31">
        <v>92778</v>
      </c>
      <c r="J2283" s="31">
        <f>SUMIFS(H:H, D:D, ExternalData!$D2283, E:E, ExternalData!$E2283, F:F, ExternalData!$F2283, G:G, "&lt;="&amp;ExternalData!$G2283)</f>
        <v>199647</v>
      </c>
      <c r="K2283" s="32">
        <f>SUMIFS(I:I, D:D, ExternalData!$D2283, E:E, ExternalData!$E2283, F:F, ExternalData!$F2283, G:G, "&lt;="&amp;ExternalData!$G2283)</f>
        <v>1013201</v>
      </c>
      <c r="L2283" s="31">
        <f>ExternalData!$J2283 + SUMIFS(H:H, D:D, ExternalData!$D2283, E:E, ExternalData!$E2283, F:F, ExternalData!$F2283-1, G:G, "&gt;"&amp;ExternalData!$G2283)</f>
        <v>199647</v>
      </c>
      <c r="M2283" s="33">
        <f>ExternalData!$K2283 + SUMIFS(I:I, D:D, ExternalData!$D2283, E:E, ExternalData!$E2283, F:F, ExternalData!$F2283-1, G:G, "&gt;"&amp;ExternalData!$G2283)</f>
        <v>1013201</v>
      </c>
    </row>
    <row r="2284" spans="1:13" x14ac:dyDescent="0.25">
      <c r="A2284" s="24" t="s">
        <v>9</v>
      </c>
      <c r="B2284" s="25" t="s">
        <v>37</v>
      </c>
      <c r="C2284" s="25" t="s">
        <v>29</v>
      </c>
      <c r="D2284" s="25" t="s">
        <v>38</v>
      </c>
      <c r="E2284" s="25" t="s">
        <v>14</v>
      </c>
      <c r="F2284" s="25">
        <v>2020</v>
      </c>
      <c r="G2284" s="25">
        <v>1</v>
      </c>
      <c r="H2284" s="25">
        <v>17696</v>
      </c>
      <c r="I2284" s="26">
        <v>88942</v>
      </c>
      <c r="J2284" s="26">
        <f>SUMIFS(H:H, D:D, ExternalData!$D2284, E:E, ExternalData!$E2284, F:F, ExternalData!$F2284, G:G, "&lt;="&amp;ExternalData!$G2284)</f>
        <v>17696</v>
      </c>
      <c r="K2284" s="27">
        <f>SUMIFS(I:I, D:D, ExternalData!$D2284, E:E, ExternalData!$E2284, F:F, ExternalData!$F2284, G:G, "&lt;="&amp;ExternalData!$G2284)</f>
        <v>88942</v>
      </c>
      <c r="L2284" s="26">
        <f>ExternalData!$J2284 + SUMIFS(H:H, D:D, ExternalData!$D2284, E:E, ExternalData!$E2284, F:F, ExternalData!$F2284-1, G:G, "&gt;"&amp;ExternalData!$G2284)</f>
        <v>199003</v>
      </c>
      <c r="M2284" s="28">
        <f>ExternalData!$K2284 + SUMIFS(I:I, D:D, ExternalData!$D2284, E:E, ExternalData!$E2284, F:F, ExternalData!$F2284-1, G:G, "&gt;"&amp;ExternalData!$G2284)</f>
        <v>1008392</v>
      </c>
    </row>
    <row r="2285" spans="1:13" x14ac:dyDescent="0.25">
      <c r="A2285" s="29" t="s">
        <v>9</v>
      </c>
      <c r="B2285" s="30" t="s">
        <v>37</v>
      </c>
      <c r="C2285" s="30" t="s">
        <v>29</v>
      </c>
      <c r="D2285" s="30" t="s">
        <v>38</v>
      </c>
      <c r="E2285" s="30" t="s">
        <v>14</v>
      </c>
      <c r="F2285" s="30">
        <v>2020</v>
      </c>
      <c r="G2285" s="30">
        <v>2</v>
      </c>
      <c r="H2285" s="30">
        <v>16709</v>
      </c>
      <c r="I2285" s="31">
        <v>84581</v>
      </c>
      <c r="J2285" s="31">
        <f>SUMIFS(H:H, D:D, ExternalData!$D2285, E:E, ExternalData!$E2285, F:F, ExternalData!$F2285, G:G, "&lt;="&amp;ExternalData!$G2285)</f>
        <v>34405</v>
      </c>
      <c r="K2285" s="32">
        <f>SUMIFS(I:I, D:D, ExternalData!$D2285, E:E, ExternalData!$E2285, F:F, ExternalData!$F2285, G:G, "&lt;="&amp;ExternalData!$G2285)</f>
        <v>173523</v>
      </c>
      <c r="L2285" s="31">
        <f>ExternalData!$J2285 + SUMIFS(H:H, D:D, ExternalData!$D2285, E:E, ExternalData!$E2285, F:F, ExternalData!$F2285-1, G:G, "&gt;"&amp;ExternalData!$G2285)</f>
        <v>200151</v>
      </c>
      <c r="M2285" s="33">
        <f>ExternalData!$K2285 + SUMIFS(I:I, D:D, ExternalData!$D2285, E:E, ExternalData!$E2285, F:F, ExternalData!$F2285-1, G:G, "&gt;"&amp;ExternalData!$G2285)</f>
        <v>1014650</v>
      </c>
    </row>
    <row r="2286" spans="1:13" x14ac:dyDescent="0.25">
      <c r="A2286" s="24" t="s">
        <v>9</v>
      </c>
      <c r="B2286" s="25" t="s">
        <v>37</v>
      </c>
      <c r="C2286" s="25" t="s">
        <v>29</v>
      </c>
      <c r="D2286" s="25" t="s">
        <v>38</v>
      </c>
      <c r="E2286" s="25" t="s">
        <v>14</v>
      </c>
      <c r="F2286" s="25">
        <v>2020</v>
      </c>
      <c r="G2286" s="25">
        <v>3</v>
      </c>
      <c r="H2286" s="25">
        <v>22260</v>
      </c>
      <c r="I2286" s="26">
        <v>111160</v>
      </c>
      <c r="J2286" s="26">
        <f>SUMIFS(H:H, D:D, ExternalData!$D2286, E:E, ExternalData!$E2286, F:F, ExternalData!$F2286, G:G, "&lt;="&amp;ExternalData!$G2286)</f>
        <v>56665</v>
      </c>
      <c r="K2286" s="27">
        <f>SUMIFS(I:I, D:D, ExternalData!$D2286, E:E, ExternalData!$E2286, F:F, ExternalData!$F2286, G:G, "&lt;="&amp;ExternalData!$G2286)</f>
        <v>284683</v>
      </c>
      <c r="L2286" s="26">
        <f>ExternalData!$J2286 + SUMIFS(H:H, D:D, ExternalData!$D2286, E:E, ExternalData!$E2286, F:F, ExternalData!$F2286-1, G:G, "&gt;"&amp;ExternalData!$G2286)</f>
        <v>206745</v>
      </c>
      <c r="M2286" s="28">
        <f>ExternalData!$K2286 + SUMIFS(I:I, D:D, ExternalData!$D2286, E:E, ExternalData!$E2286, F:F, ExternalData!$F2286-1, G:G, "&gt;"&amp;ExternalData!$G2286)</f>
        <v>1043665</v>
      </c>
    </row>
    <row r="2287" spans="1:13" x14ac:dyDescent="0.25">
      <c r="A2287" s="29" t="s">
        <v>9</v>
      </c>
      <c r="B2287" s="30" t="s">
        <v>37</v>
      </c>
      <c r="C2287" s="30" t="s">
        <v>29</v>
      </c>
      <c r="D2287" s="30" t="s">
        <v>38</v>
      </c>
      <c r="E2287" s="30" t="s">
        <v>14</v>
      </c>
      <c r="F2287" s="30">
        <v>2020</v>
      </c>
      <c r="G2287" s="30">
        <v>4</v>
      </c>
      <c r="H2287" s="30">
        <v>19131</v>
      </c>
      <c r="I2287" s="31">
        <v>98651</v>
      </c>
      <c r="J2287" s="31">
        <f>SUMIFS(H:H, D:D, ExternalData!$D2287, E:E, ExternalData!$E2287, F:F, ExternalData!$F2287, G:G, "&lt;="&amp;ExternalData!$G2287)</f>
        <v>75796</v>
      </c>
      <c r="K2287" s="32">
        <f>SUMIFS(I:I, D:D, ExternalData!$D2287, E:E, ExternalData!$E2287, F:F, ExternalData!$F2287, G:G, "&lt;="&amp;ExternalData!$G2287)</f>
        <v>383334</v>
      </c>
      <c r="L2287" s="31">
        <f>ExternalData!$J2287 + SUMIFS(H:H, D:D, ExternalData!$D2287, E:E, ExternalData!$E2287, F:F, ExternalData!$F2287-1, G:G, "&gt;"&amp;ExternalData!$G2287)</f>
        <v>210679</v>
      </c>
      <c r="M2287" s="33">
        <f>ExternalData!$K2287 + SUMIFS(I:I, D:D, ExternalData!$D2287, E:E, ExternalData!$E2287, F:F, ExternalData!$F2287-1, G:G, "&gt;"&amp;ExternalData!$G2287)</f>
        <v>1065078</v>
      </c>
    </row>
    <row r="2288" spans="1:13" x14ac:dyDescent="0.25">
      <c r="A2288" s="24" t="s">
        <v>9</v>
      </c>
      <c r="B2288" s="25" t="s">
        <v>37</v>
      </c>
      <c r="C2288" s="25" t="s">
        <v>29</v>
      </c>
      <c r="D2288" s="25" t="s">
        <v>38</v>
      </c>
      <c r="E2288" s="25" t="s">
        <v>14</v>
      </c>
      <c r="F2288" s="25">
        <v>2020</v>
      </c>
      <c r="G2288" s="25">
        <v>5</v>
      </c>
      <c r="H2288" s="25">
        <v>15470</v>
      </c>
      <c r="I2288" s="26">
        <v>79996</v>
      </c>
      <c r="J2288" s="26">
        <f>SUMIFS(H:H, D:D, ExternalData!$D2288, E:E, ExternalData!$E2288, F:F, ExternalData!$F2288, G:G, "&lt;="&amp;ExternalData!$G2288)</f>
        <v>91266</v>
      </c>
      <c r="K2288" s="27">
        <f>SUMIFS(I:I, D:D, ExternalData!$D2288, E:E, ExternalData!$E2288, F:F, ExternalData!$F2288, G:G, "&lt;="&amp;ExternalData!$G2288)</f>
        <v>463330</v>
      </c>
      <c r="L2288" s="26">
        <f>ExternalData!$J2288 + SUMIFS(H:H, D:D, ExternalData!$D2288, E:E, ExternalData!$E2288, F:F, ExternalData!$F2288-1, G:G, "&gt;"&amp;ExternalData!$G2288)</f>
        <v>209125</v>
      </c>
      <c r="M2288" s="28">
        <f>ExternalData!$K2288 + SUMIFS(I:I, D:D, ExternalData!$D2288, E:E, ExternalData!$E2288, F:F, ExternalData!$F2288-1, G:G, "&gt;"&amp;ExternalData!$G2288)</f>
        <v>1057266</v>
      </c>
    </row>
    <row r="2289" spans="1:13" x14ac:dyDescent="0.25">
      <c r="A2289" s="29" t="s">
        <v>9</v>
      </c>
      <c r="B2289" s="30" t="s">
        <v>37</v>
      </c>
      <c r="C2289" s="30" t="s">
        <v>29</v>
      </c>
      <c r="D2289" s="30" t="s">
        <v>38</v>
      </c>
      <c r="E2289" s="30" t="s">
        <v>14</v>
      </c>
      <c r="F2289" s="30">
        <v>2020</v>
      </c>
      <c r="G2289" s="30">
        <v>6</v>
      </c>
      <c r="H2289" s="30">
        <v>17822</v>
      </c>
      <c r="I2289" s="31">
        <v>91658</v>
      </c>
      <c r="J2289" s="31">
        <f>SUMIFS(H:H, D:D, ExternalData!$D2289, E:E, ExternalData!$E2289, F:F, ExternalData!$F2289, G:G, "&lt;="&amp;ExternalData!$G2289)</f>
        <v>109088</v>
      </c>
      <c r="K2289" s="32">
        <f>SUMIFS(I:I, D:D, ExternalData!$D2289, E:E, ExternalData!$E2289, F:F, ExternalData!$F2289, G:G, "&lt;="&amp;ExternalData!$G2289)</f>
        <v>554988</v>
      </c>
      <c r="L2289" s="31">
        <f>ExternalData!$J2289 + SUMIFS(H:H, D:D, ExternalData!$D2289, E:E, ExternalData!$E2289, F:F, ExternalData!$F2289-1, G:G, "&gt;"&amp;ExternalData!$G2289)</f>
        <v>209104</v>
      </c>
      <c r="M2289" s="33">
        <f>ExternalData!$K2289 + SUMIFS(I:I, D:D, ExternalData!$D2289, E:E, ExternalData!$E2289, F:F, ExternalData!$F2289-1, G:G, "&gt;"&amp;ExternalData!$G2289)</f>
        <v>1057350</v>
      </c>
    </row>
    <row r="2290" spans="1:13" x14ac:dyDescent="0.25">
      <c r="A2290" s="24" t="s">
        <v>9</v>
      </c>
      <c r="B2290" s="25" t="s">
        <v>37</v>
      </c>
      <c r="C2290" s="25" t="s">
        <v>29</v>
      </c>
      <c r="D2290" s="25" t="s">
        <v>38</v>
      </c>
      <c r="E2290" s="25" t="s">
        <v>14</v>
      </c>
      <c r="F2290" s="25">
        <v>2020</v>
      </c>
      <c r="G2290" s="25">
        <v>7</v>
      </c>
      <c r="H2290" s="25">
        <v>19824</v>
      </c>
      <c r="I2290" s="26">
        <v>102662</v>
      </c>
      <c r="J2290" s="26">
        <f>SUMIFS(H:H, D:D, ExternalData!$D2290, E:E, ExternalData!$E2290, F:F, ExternalData!$F2290, G:G, "&lt;="&amp;ExternalData!$G2290)</f>
        <v>128912</v>
      </c>
      <c r="K2290" s="27">
        <f>SUMIFS(I:I, D:D, ExternalData!$D2290, E:E, ExternalData!$E2290, F:F, ExternalData!$F2290, G:G, "&lt;="&amp;ExternalData!$G2290)</f>
        <v>657650</v>
      </c>
      <c r="L2290" s="26">
        <f>ExternalData!$J2290 + SUMIFS(H:H, D:D, ExternalData!$D2290, E:E, ExternalData!$E2290, F:F, ExternalData!$F2290-1, G:G, "&gt;"&amp;ExternalData!$G2290)</f>
        <v>212114</v>
      </c>
      <c r="M2290" s="28">
        <f>ExternalData!$K2290 + SUMIFS(I:I, D:D, ExternalData!$D2290, E:E, ExternalData!$E2290, F:F, ExternalData!$F2290-1, G:G, "&gt;"&amp;ExternalData!$G2290)</f>
        <v>1075998</v>
      </c>
    </row>
    <row r="2291" spans="1:13" x14ac:dyDescent="0.25">
      <c r="A2291" s="29" t="s">
        <v>9</v>
      </c>
      <c r="B2291" s="30" t="s">
        <v>37</v>
      </c>
      <c r="C2291" s="30" t="s">
        <v>29</v>
      </c>
      <c r="D2291" s="30" t="s">
        <v>38</v>
      </c>
      <c r="E2291" s="30" t="s">
        <v>14</v>
      </c>
      <c r="F2291" s="30">
        <v>2020</v>
      </c>
      <c r="G2291" s="30">
        <v>8</v>
      </c>
      <c r="H2291" s="30">
        <v>16289</v>
      </c>
      <c r="I2291" s="31">
        <v>83230</v>
      </c>
      <c r="J2291" s="31">
        <f>SUMIFS(H:H, D:D, ExternalData!$D2291, E:E, ExternalData!$E2291, F:F, ExternalData!$F2291, G:G, "&lt;="&amp;ExternalData!$G2291)</f>
        <v>145201</v>
      </c>
      <c r="K2291" s="32">
        <f>SUMIFS(I:I, D:D, ExternalData!$D2291, E:E, ExternalData!$E2291, F:F, ExternalData!$F2291, G:G, "&lt;="&amp;ExternalData!$G2291)</f>
        <v>740880</v>
      </c>
      <c r="L2291" s="31">
        <f>ExternalData!$J2291 + SUMIFS(H:H, D:D, ExternalData!$D2291, E:E, ExternalData!$E2291, F:F, ExternalData!$F2291-1, G:G, "&gt;"&amp;ExternalData!$G2291)</f>
        <v>213430</v>
      </c>
      <c r="M2291" s="33">
        <f>ExternalData!$K2291 + SUMIFS(I:I, D:D, ExternalData!$D2291, E:E, ExternalData!$E2291, F:F, ExternalData!$F2291-1, G:G, "&gt;"&amp;ExternalData!$G2291)</f>
        <v>1083194</v>
      </c>
    </row>
    <row r="2292" spans="1:13" x14ac:dyDescent="0.25">
      <c r="A2292" s="24" t="s">
        <v>9</v>
      </c>
      <c r="B2292" s="25" t="s">
        <v>37</v>
      </c>
      <c r="C2292" s="25" t="s">
        <v>29</v>
      </c>
      <c r="D2292" s="25" t="s">
        <v>38</v>
      </c>
      <c r="E2292" s="25" t="s">
        <v>14</v>
      </c>
      <c r="F2292" s="25">
        <v>2020</v>
      </c>
      <c r="G2292" s="25">
        <v>9</v>
      </c>
      <c r="H2292" s="25">
        <v>17507</v>
      </c>
      <c r="I2292" s="26">
        <v>90433</v>
      </c>
      <c r="J2292" s="26">
        <f>SUMIFS(H:H, D:D, ExternalData!$D2292, E:E, ExternalData!$E2292, F:F, ExternalData!$F2292, G:G, "&lt;="&amp;ExternalData!$G2292)</f>
        <v>162708</v>
      </c>
      <c r="K2292" s="27">
        <f>SUMIFS(I:I, D:D, ExternalData!$D2292, E:E, ExternalData!$E2292, F:F, ExternalData!$F2292, G:G, "&lt;="&amp;ExternalData!$G2292)</f>
        <v>831313</v>
      </c>
      <c r="L2292" s="26">
        <f>ExternalData!$J2292 + SUMIFS(H:H, D:D, ExternalData!$D2292, E:E, ExternalData!$E2292, F:F, ExternalData!$F2292-1, G:G, "&gt;"&amp;ExternalData!$G2292)</f>
        <v>214550</v>
      </c>
      <c r="M2292" s="28">
        <f>ExternalData!$K2292 + SUMIFS(I:I, D:D, ExternalData!$D2292, E:E, ExternalData!$E2292, F:F, ExternalData!$F2292-1, G:G, "&gt;"&amp;ExternalData!$G2292)</f>
        <v>1091622</v>
      </c>
    </row>
    <row r="2293" spans="1:13" x14ac:dyDescent="0.25">
      <c r="A2293" s="29" t="s">
        <v>9</v>
      </c>
      <c r="B2293" s="30" t="s">
        <v>37</v>
      </c>
      <c r="C2293" s="30" t="s">
        <v>29</v>
      </c>
      <c r="D2293" s="30" t="s">
        <v>38</v>
      </c>
      <c r="E2293" s="30" t="s">
        <v>14</v>
      </c>
      <c r="F2293" s="30">
        <v>2020</v>
      </c>
      <c r="G2293" s="30">
        <v>10</v>
      </c>
      <c r="H2293" s="30">
        <v>20083</v>
      </c>
      <c r="I2293" s="31">
        <v>103670</v>
      </c>
      <c r="J2293" s="31">
        <f>SUMIFS(H:H, D:D, ExternalData!$D2293, E:E, ExternalData!$E2293, F:F, ExternalData!$F2293, G:G, "&lt;="&amp;ExternalData!$G2293)</f>
        <v>182791</v>
      </c>
      <c r="K2293" s="32">
        <f>SUMIFS(I:I, D:D, ExternalData!$D2293, E:E, ExternalData!$E2293, F:F, ExternalData!$F2293, G:G, "&lt;="&amp;ExternalData!$G2293)</f>
        <v>934983</v>
      </c>
      <c r="L2293" s="31">
        <f>ExternalData!$J2293 + SUMIFS(H:H, D:D, ExternalData!$D2293, E:E, ExternalData!$E2293, F:F, ExternalData!$F2293-1, G:G, "&gt;"&amp;ExternalData!$G2293)</f>
        <v>217644</v>
      </c>
      <c r="M2293" s="33">
        <f>ExternalData!$K2293 + SUMIFS(I:I, D:D, ExternalData!$D2293, E:E, ExternalData!$E2293, F:F, ExternalData!$F2293-1, G:G, "&gt;"&amp;ExternalData!$G2293)</f>
        <v>1110060</v>
      </c>
    </row>
    <row r="2294" spans="1:13" x14ac:dyDescent="0.25">
      <c r="A2294" s="24" t="s">
        <v>9</v>
      </c>
      <c r="B2294" s="25" t="s">
        <v>37</v>
      </c>
      <c r="C2294" s="25" t="s">
        <v>29</v>
      </c>
      <c r="D2294" s="25" t="s">
        <v>38</v>
      </c>
      <c r="E2294" s="25" t="s">
        <v>14</v>
      </c>
      <c r="F2294" s="25">
        <v>2020</v>
      </c>
      <c r="G2294" s="25">
        <v>11</v>
      </c>
      <c r="H2294" s="25">
        <v>17633</v>
      </c>
      <c r="I2294" s="26">
        <v>90930</v>
      </c>
      <c r="J2294" s="26">
        <f>SUMIFS(H:H, D:D, ExternalData!$D2294, E:E, ExternalData!$E2294, F:F, ExternalData!$F2294, G:G, "&lt;="&amp;ExternalData!$G2294)</f>
        <v>200424</v>
      </c>
      <c r="K2294" s="27">
        <f>SUMIFS(I:I, D:D, ExternalData!$D2294, E:E, ExternalData!$E2294, F:F, ExternalData!$F2294, G:G, "&lt;="&amp;ExternalData!$G2294)</f>
        <v>1025913</v>
      </c>
      <c r="L2294" s="26">
        <f>ExternalData!$J2294 + SUMIFS(H:H, D:D, ExternalData!$D2294, E:E, ExternalData!$E2294, F:F, ExternalData!$F2294-1, G:G, "&gt;"&amp;ExternalData!$G2294)</f>
        <v>218813</v>
      </c>
      <c r="M2294" s="28">
        <f>ExternalData!$K2294 + SUMIFS(I:I, D:D, ExternalData!$D2294, E:E, ExternalData!$E2294, F:F, ExternalData!$F2294-1, G:G, "&gt;"&amp;ExternalData!$G2294)</f>
        <v>1118691</v>
      </c>
    </row>
    <row r="2295" spans="1:13" x14ac:dyDescent="0.25">
      <c r="A2295" s="29" t="s">
        <v>9</v>
      </c>
      <c r="B2295" s="30" t="s">
        <v>37</v>
      </c>
      <c r="C2295" s="30" t="s">
        <v>29</v>
      </c>
      <c r="D2295" s="30" t="s">
        <v>38</v>
      </c>
      <c r="E2295" s="30" t="s">
        <v>14</v>
      </c>
      <c r="F2295" s="30">
        <v>2020</v>
      </c>
      <c r="G2295" s="30">
        <v>12</v>
      </c>
      <c r="H2295" s="30">
        <v>17738</v>
      </c>
      <c r="I2295" s="31">
        <v>93226</v>
      </c>
      <c r="J2295" s="31">
        <f>SUMIFS(H:H, D:D, ExternalData!$D2295, E:E, ExternalData!$E2295, F:F, ExternalData!$F2295, G:G, "&lt;="&amp;ExternalData!$G2295)</f>
        <v>218162</v>
      </c>
      <c r="K2295" s="32">
        <f>SUMIFS(I:I, D:D, ExternalData!$D2295, E:E, ExternalData!$E2295, F:F, ExternalData!$F2295, G:G, "&lt;="&amp;ExternalData!$G2295)</f>
        <v>1119139</v>
      </c>
      <c r="L2295" s="31">
        <f>ExternalData!$J2295 + SUMIFS(H:H, D:D, ExternalData!$D2295, E:E, ExternalData!$E2295, F:F, ExternalData!$F2295-1, G:G, "&gt;"&amp;ExternalData!$G2295)</f>
        <v>218162</v>
      </c>
      <c r="M2295" s="33">
        <f>ExternalData!$K2295 + SUMIFS(I:I, D:D, ExternalData!$D2295, E:E, ExternalData!$E2295, F:F, ExternalData!$F2295-1, G:G, "&gt;"&amp;ExternalData!$G2295)</f>
        <v>1119139</v>
      </c>
    </row>
    <row r="2296" spans="1:13" x14ac:dyDescent="0.25">
      <c r="A2296" s="24" t="s">
        <v>9</v>
      </c>
      <c r="B2296" s="25" t="s">
        <v>37</v>
      </c>
      <c r="C2296" s="25" t="s">
        <v>29</v>
      </c>
      <c r="D2296" s="25" t="s">
        <v>38</v>
      </c>
      <c r="E2296" s="25" t="s">
        <v>14</v>
      </c>
      <c r="F2296" s="25">
        <v>2021</v>
      </c>
      <c r="G2296" s="25">
        <v>1</v>
      </c>
      <c r="H2296" s="25">
        <v>17934</v>
      </c>
      <c r="I2296" s="26">
        <v>95809</v>
      </c>
      <c r="J2296" s="26">
        <f>SUMIFS(H:H, D:D, ExternalData!$D2296, E:E, ExternalData!$E2296, F:F, ExternalData!$F2296, G:G, "&lt;="&amp;ExternalData!$G2296)</f>
        <v>17934</v>
      </c>
      <c r="K2296" s="27">
        <f>SUMIFS(I:I, D:D, ExternalData!$D2296, E:E, ExternalData!$E2296, F:F, ExternalData!$F2296, G:G, "&lt;="&amp;ExternalData!$G2296)</f>
        <v>95809</v>
      </c>
      <c r="L2296" s="26">
        <f>ExternalData!$J2296 + SUMIFS(H:H, D:D, ExternalData!$D2296, E:E, ExternalData!$E2296, F:F, ExternalData!$F2296-1, G:G, "&gt;"&amp;ExternalData!$G2296)</f>
        <v>218400</v>
      </c>
      <c r="M2296" s="28">
        <f>ExternalData!$K2296 + SUMIFS(I:I, D:D, ExternalData!$D2296, E:E, ExternalData!$E2296, F:F, ExternalData!$F2296-1, G:G, "&gt;"&amp;ExternalData!$G2296)</f>
        <v>1126006</v>
      </c>
    </row>
    <row r="2297" spans="1:13" x14ac:dyDescent="0.25">
      <c r="A2297" s="29" t="s">
        <v>9</v>
      </c>
      <c r="B2297" s="30" t="s">
        <v>37</v>
      </c>
      <c r="C2297" s="30" t="s">
        <v>29</v>
      </c>
      <c r="D2297" s="30" t="s">
        <v>38</v>
      </c>
      <c r="E2297" s="30" t="s">
        <v>14</v>
      </c>
      <c r="F2297" s="30">
        <v>2021</v>
      </c>
      <c r="G2297" s="30">
        <v>2</v>
      </c>
      <c r="H2297" s="30">
        <v>15498</v>
      </c>
      <c r="I2297" s="31">
        <v>82516</v>
      </c>
      <c r="J2297" s="31">
        <f>SUMIFS(H:H, D:D, ExternalData!$D2297, E:E, ExternalData!$E2297, F:F, ExternalData!$F2297, G:G, "&lt;="&amp;ExternalData!$G2297)</f>
        <v>33432</v>
      </c>
      <c r="K2297" s="32">
        <f>SUMIFS(I:I, D:D, ExternalData!$D2297, E:E, ExternalData!$E2297, F:F, ExternalData!$F2297, G:G, "&lt;="&amp;ExternalData!$G2297)</f>
        <v>178325</v>
      </c>
      <c r="L2297" s="31">
        <f>ExternalData!$J2297 + SUMIFS(H:H, D:D, ExternalData!$D2297, E:E, ExternalData!$E2297, F:F, ExternalData!$F2297-1, G:G, "&gt;"&amp;ExternalData!$G2297)</f>
        <v>217189</v>
      </c>
      <c r="M2297" s="33">
        <f>ExternalData!$K2297 + SUMIFS(I:I, D:D, ExternalData!$D2297, E:E, ExternalData!$E2297, F:F, ExternalData!$F2297-1, G:G, "&gt;"&amp;ExternalData!$G2297)</f>
        <v>1123941</v>
      </c>
    </row>
    <row r="2298" spans="1:13" x14ac:dyDescent="0.25">
      <c r="A2298" s="24" t="s">
        <v>9</v>
      </c>
      <c r="B2298" s="25" t="s">
        <v>37</v>
      </c>
      <c r="C2298" s="25" t="s">
        <v>29</v>
      </c>
      <c r="D2298" s="25" t="s">
        <v>38</v>
      </c>
      <c r="E2298" s="25" t="s">
        <v>14</v>
      </c>
      <c r="F2298" s="25">
        <v>2021</v>
      </c>
      <c r="G2298" s="25">
        <v>3</v>
      </c>
      <c r="H2298" s="25">
        <v>18284</v>
      </c>
      <c r="I2298" s="26">
        <v>98560</v>
      </c>
      <c r="J2298" s="26">
        <f>SUMIFS(H:H, D:D, ExternalData!$D2298, E:E, ExternalData!$E2298, F:F, ExternalData!$F2298, G:G, "&lt;="&amp;ExternalData!$G2298)</f>
        <v>51716</v>
      </c>
      <c r="K2298" s="27">
        <f>SUMIFS(I:I, D:D, ExternalData!$D2298, E:E, ExternalData!$E2298, F:F, ExternalData!$F2298, G:G, "&lt;="&amp;ExternalData!$G2298)</f>
        <v>276885</v>
      </c>
      <c r="L2298" s="26">
        <f>ExternalData!$J2298 + SUMIFS(H:H, D:D, ExternalData!$D2298, E:E, ExternalData!$E2298, F:F, ExternalData!$F2298-1, G:G, "&gt;"&amp;ExternalData!$G2298)</f>
        <v>213213</v>
      </c>
      <c r="M2298" s="28">
        <f>ExternalData!$K2298 + SUMIFS(I:I, D:D, ExternalData!$D2298, E:E, ExternalData!$E2298, F:F, ExternalData!$F2298-1, G:G, "&gt;"&amp;ExternalData!$G2298)</f>
        <v>1111341</v>
      </c>
    </row>
    <row r="2299" spans="1:13" x14ac:dyDescent="0.25">
      <c r="A2299" s="29" t="s">
        <v>9</v>
      </c>
      <c r="B2299" s="30" t="s">
        <v>37</v>
      </c>
      <c r="C2299" s="30" t="s">
        <v>29</v>
      </c>
      <c r="D2299" s="30" t="s">
        <v>38</v>
      </c>
      <c r="E2299" s="30" t="s">
        <v>14</v>
      </c>
      <c r="F2299" s="30">
        <v>2021</v>
      </c>
      <c r="G2299" s="30">
        <v>4</v>
      </c>
      <c r="H2299" s="30">
        <v>17052</v>
      </c>
      <c r="I2299" s="31">
        <v>92029</v>
      </c>
      <c r="J2299" s="31">
        <f>SUMIFS(H:H, D:D, ExternalData!$D2299, E:E, ExternalData!$E2299, F:F, ExternalData!$F2299, G:G, "&lt;="&amp;ExternalData!$G2299)</f>
        <v>68768</v>
      </c>
      <c r="K2299" s="32">
        <f>SUMIFS(I:I, D:D, ExternalData!$D2299, E:E, ExternalData!$E2299, F:F, ExternalData!$F2299, G:G, "&lt;="&amp;ExternalData!$G2299)</f>
        <v>368914</v>
      </c>
      <c r="L2299" s="31">
        <f>ExternalData!$J2299 + SUMIFS(H:H, D:D, ExternalData!$D2299, E:E, ExternalData!$E2299, F:F, ExternalData!$F2299-1, G:G, "&gt;"&amp;ExternalData!$G2299)</f>
        <v>211134</v>
      </c>
      <c r="M2299" s="33">
        <f>ExternalData!$K2299 + SUMIFS(I:I, D:D, ExternalData!$D2299, E:E, ExternalData!$E2299, F:F, ExternalData!$F2299-1, G:G, "&gt;"&amp;ExternalData!$G2299)</f>
        <v>1104719</v>
      </c>
    </row>
    <row r="2300" spans="1:13" x14ac:dyDescent="0.25">
      <c r="A2300" s="24" t="s">
        <v>9</v>
      </c>
      <c r="B2300" s="25" t="s">
        <v>37</v>
      </c>
      <c r="C2300" s="25" t="s">
        <v>29</v>
      </c>
      <c r="D2300" s="25" t="s">
        <v>38</v>
      </c>
      <c r="E2300" s="25" t="s">
        <v>14</v>
      </c>
      <c r="F2300" s="25">
        <v>2021</v>
      </c>
      <c r="G2300" s="25">
        <v>5</v>
      </c>
      <c r="H2300" s="25">
        <v>16268</v>
      </c>
      <c r="I2300" s="26">
        <v>89887</v>
      </c>
      <c r="J2300" s="26">
        <f>SUMIFS(H:H, D:D, ExternalData!$D2300, E:E, ExternalData!$E2300, F:F, ExternalData!$F2300, G:G, "&lt;="&amp;ExternalData!$G2300)</f>
        <v>85036</v>
      </c>
      <c r="K2300" s="27">
        <f>SUMIFS(I:I, D:D, ExternalData!$D2300, E:E, ExternalData!$E2300, F:F, ExternalData!$F2300, G:G, "&lt;="&amp;ExternalData!$G2300)</f>
        <v>458801</v>
      </c>
      <c r="L2300" s="26">
        <f>ExternalData!$J2300 + SUMIFS(H:H, D:D, ExternalData!$D2300, E:E, ExternalData!$E2300, F:F, ExternalData!$F2300-1, G:G, "&gt;"&amp;ExternalData!$G2300)</f>
        <v>211932</v>
      </c>
      <c r="M2300" s="28">
        <f>ExternalData!$K2300 + SUMIFS(I:I, D:D, ExternalData!$D2300, E:E, ExternalData!$E2300, F:F, ExternalData!$F2300-1, G:G, "&gt;"&amp;ExternalData!$G2300)</f>
        <v>1114610</v>
      </c>
    </row>
    <row r="2301" spans="1:13" x14ac:dyDescent="0.25">
      <c r="A2301" s="29" t="s">
        <v>9</v>
      </c>
      <c r="B2301" s="30" t="s">
        <v>37</v>
      </c>
      <c r="C2301" s="30" t="s">
        <v>29</v>
      </c>
      <c r="D2301" s="30" t="s">
        <v>38</v>
      </c>
      <c r="E2301" s="30" t="s">
        <v>14</v>
      </c>
      <c r="F2301" s="30">
        <v>2021</v>
      </c>
      <c r="G2301" s="30">
        <v>6</v>
      </c>
      <c r="H2301" s="30">
        <v>17206</v>
      </c>
      <c r="I2301" s="31">
        <v>92435</v>
      </c>
      <c r="J2301" s="31">
        <f>SUMIFS(H:H, D:D, ExternalData!$D2301, E:E, ExternalData!$E2301, F:F, ExternalData!$F2301, G:G, "&lt;="&amp;ExternalData!$G2301)</f>
        <v>102242</v>
      </c>
      <c r="K2301" s="32">
        <f>SUMIFS(I:I, D:D, ExternalData!$D2301, E:E, ExternalData!$E2301, F:F, ExternalData!$F2301, G:G, "&lt;="&amp;ExternalData!$G2301)</f>
        <v>551236</v>
      </c>
      <c r="L2301" s="31">
        <f>ExternalData!$J2301 + SUMIFS(H:H, D:D, ExternalData!$D2301, E:E, ExternalData!$E2301, F:F, ExternalData!$F2301-1, G:G, "&gt;"&amp;ExternalData!$G2301)</f>
        <v>211316</v>
      </c>
      <c r="M2301" s="33">
        <f>ExternalData!$K2301 + SUMIFS(I:I, D:D, ExternalData!$D2301, E:E, ExternalData!$E2301, F:F, ExternalData!$F2301-1, G:G, "&gt;"&amp;ExternalData!$G2301)</f>
        <v>1115387</v>
      </c>
    </row>
    <row r="2302" spans="1:13" x14ac:dyDescent="0.25">
      <c r="A2302" s="24" t="s">
        <v>9</v>
      </c>
      <c r="B2302" s="25" t="s">
        <v>37</v>
      </c>
      <c r="C2302" s="25" t="s">
        <v>29</v>
      </c>
      <c r="D2302" s="25" t="s">
        <v>38</v>
      </c>
      <c r="E2302" s="25" t="s">
        <v>14</v>
      </c>
      <c r="F2302" s="25">
        <v>2021</v>
      </c>
      <c r="G2302" s="25">
        <v>7</v>
      </c>
      <c r="H2302" s="25">
        <v>17437</v>
      </c>
      <c r="I2302" s="26">
        <v>94297</v>
      </c>
      <c r="J2302" s="26">
        <f>SUMIFS(H:H, D:D, ExternalData!$D2302, E:E, ExternalData!$E2302, F:F, ExternalData!$F2302, G:G, "&lt;="&amp;ExternalData!$G2302)</f>
        <v>119679</v>
      </c>
      <c r="K2302" s="27">
        <f>SUMIFS(I:I, D:D, ExternalData!$D2302, E:E, ExternalData!$E2302, F:F, ExternalData!$F2302, G:G, "&lt;="&amp;ExternalData!$G2302)</f>
        <v>645533</v>
      </c>
      <c r="L2302" s="26">
        <f>ExternalData!$J2302 + SUMIFS(H:H, D:D, ExternalData!$D2302, E:E, ExternalData!$E2302, F:F, ExternalData!$F2302-1, G:G, "&gt;"&amp;ExternalData!$G2302)</f>
        <v>208929</v>
      </c>
      <c r="M2302" s="28">
        <f>ExternalData!$K2302 + SUMIFS(I:I, D:D, ExternalData!$D2302, E:E, ExternalData!$E2302, F:F, ExternalData!$F2302-1, G:G, "&gt;"&amp;ExternalData!$G2302)</f>
        <v>1107022</v>
      </c>
    </row>
    <row r="2303" spans="1:13" x14ac:dyDescent="0.25">
      <c r="A2303" s="29" t="s">
        <v>9</v>
      </c>
      <c r="B2303" s="30" t="s">
        <v>37</v>
      </c>
      <c r="C2303" s="30" t="s">
        <v>29</v>
      </c>
      <c r="D2303" s="30" t="s">
        <v>38</v>
      </c>
      <c r="E2303" s="30" t="s">
        <v>14</v>
      </c>
      <c r="F2303" s="30">
        <v>2021</v>
      </c>
      <c r="G2303" s="30">
        <v>8</v>
      </c>
      <c r="H2303" s="30">
        <v>15379</v>
      </c>
      <c r="I2303" s="31">
        <v>84266</v>
      </c>
      <c r="J2303" s="31">
        <f>SUMIFS(H:H, D:D, ExternalData!$D2303, E:E, ExternalData!$E2303, F:F, ExternalData!$F2303, G:G, "&lt;="&amp;ExternalData!$G2303)</f>
        <v>135058</v>
      </c>
      <c r="K2303" s="32">
        <f>SUMIFS(I:I, D:D, ExternalData!$D2303, E:E, ExternalData!$E2303, F:F, ExternalData!$F2303, G:G, "&lt;="&amp;ExternalData!$G2303)</f>
        <v>729799</v>
      </c>
      <c r="L2303" s="31">
        <f>ExternalData!$J2303 + SUMIFS(H:H, D:D, ExternalData!$D2303, E:E, ExternalData!$E2303, F:F, ExternalData!$F2303-1, G:G, "&gt;"&amp;ExternalData!$G2303)</f>
        <v>208019</v>
      </c>
      <c r="M2303" s="33">
        <f>ExternalData!$K2303 + SUMIFS(I:I, D:D, ExternalData!$D2303, E:E, ExternalData!$E2303, F:F, ExternalData!$F2303-1, G:G, "&gt;"&amp;ExternalData!$G2303)</f>
        <v>1108058</v>
      </c>
    </row>
    <row r="2304" spans="1:13" x14ac:dyDescent="0.25">
      <c r="A2304" s="24" t="s">
        <v>9</v>
      </c>
      <c r="B2304" s="25" t="s">
        <v>37</v>
      </c>
      <c r="C2304" s="25" t="s">
        <v>29</v>
      </c>
      <c r="D2304" s="25" t="s">
        <v>38</v>
      </c>
      <c r="E2304" s="25" t="s">
        <v>14</v>
      </c>
      <c r="F2304" s="25">
        <v>2021</v>
      </c>
      <c r="G2304" s="25">
        <v>9</v>
      </c>
      <c r="H2304" s="25">
        <v>14273</v>
      </c>
      <c r="I2304" s="26">
        <v>78001</v>
      </c>
      <c r="J2304" s="26">
        <f>SUMIFS(H:H, D:D, ExternalData!$D2304, E:E, ExternalData!$E2304, F:F, ExternalData!$F2304, G:G, "&lt;="&amp;ExternalData!$G2304)</f>
        <v>149331</v>
      </c>
      <c r="K2304" s="27">
        <f>SUMIFS(I:I, D:D, ExternalData!$D2304, E:E, ExternalData!$E2304, F:F, ExternalData!$F2304, G:G, "&lt;="&amp;ExternalData!$G2304)</f>
        <v>807800</v>
      </c>
      <c r="L2304" s="26">
        <f>ExternalData!$J2304 + SUMIFS(H:H, D:D, ExternalData!$D2304, E:E, ExternalData!$E2304, F:F, ExternalData!$F2304-1, G:G, "&gt;"&amp;ExternalData!$G2304)</f>
        <v>204785</v>
      </c>
      <c r="M2304" s="28">
        <f>ExternalData!$K2304 + SUMIFS(I:I, D:D, ExternalData!$D2304, E:E, ExternalData!$E2304, F:F, ExternalData!$F2304-1, G:G, "&gt;"&amp;ExternalData!$G2304)</f>
        <v>1095626</v>
      </c>
    </row>
    <row r="2305" spans="1:13" x14ac:dyDescent="0.25">
      <c r="A2305" s="29" t="s">
        <v>9</v>
      </c>
      <c r="B2305" s="30" t="s">
        <v>37</v>
      </c>
      <c r="C2305" s="30" t="s">
        <v>29</v>
      </c>
      <c r="D2305" s="30" t="s">
        <v>38</v>
      </c>
      <c r="E2305" s="30" t="s">
        <v>14</v>
      </c>
      <c r="F2305" s="30">
        <v>2021</v>
      </c>
      <c r="G2305" s="30">
        <v>10</v>
      </c>
      <c r="H2305" s="30">
        <v>15981</v>
      </c>
      <c r="I2305" s="31">
        <v>86583</v>
      </c>
      <c r="J2305" s="31">
        <f>SUMIFS(H:H, D:D, ExternalData!$D2305, E:E, ExternalData!$E2305, F:F, ExternalData!$F2305, G:G, "&lt;="&amp;ExternalData!$G2305)</f>
        <v>165312</v>
      </c>
      <c r="K2305" s="32">
        <f>SUMIFS(I:I, D:D, ExternalData!$D2305, E:E, ExternalData!$E2305, F:F, ExternalData!$F2305, G:G, "&lt;="&amp;ExternalData!$G2305)</f>
        <v>894383</v>
      </c>
      <c r="L2305" s="31">
        <f>ExternalData!$J2305 + SUMIFS(H:H, D:D, ExternalData!$D2305, E:E, ExternalData!$E2305, F:F, ExternalData!$F2305-1, G:G, "&gt;"&amp;ExternalData!$G2305)</f>
        <v>200683</v>
      </c>
      <c r="M2305" s="33">
        <f>ExternalData!$K2305 + SUMIFS(I:I, D:D, ExternalData!$D2305, E:E, ExternalData!$E2305, F:F, ExternalData!$F2305-1, G:G, "&gt;"&amp;ExternalData!$G2305)</f>
        <v>1078539</v>
      </c>
    </row>
    <row r="2306" spans="1:13" x14ac:dyDescent="0.25">
      <c r="A2306" s="24" t="s">
        <v>9</v>
      </c>
      <c r="B2306" s="25" t="s">
        <v>37</v>
      </c>
      <c r="C2306" s="25" t="s">
        <v>29</v>
      </c>
      <c r="D2306" s="25" t="s">
        <v>38</v>
      </c>
      <c r="E2306" s="25" t="s">
        <v>14</v>
      </c>
      <c r="F2306" s="25">
        <v>2021</v>
      </c>
      <c r="G2306" s="25">
        <v>11</v>
      </c>
      <c r="H2306" s="25">
        <v>14686</v>
      </c>
      <c r="I2306" s="26">
        <v>80045</v>
      </c>
      <c r="J2306" s="26">
        <f>SUMIFS(H:H, D:D, ExternalData!$D2306, E:E, ExternalData!$E2306, F:F, ExternalData!$F2306, G:G, "&lt;="&amp;ExternalData!$G2306)</f>
        <v>179998</v>
      </c>
      <c r="K2306" s="27">
        <f>SUMIFS(I:I, D:D, ExternalData!$D2306, E:E, ExternalData!$E2306, F:F, ExternalData!$F2306, G:G, "&lt;="&amp;ExternalData!$G2306)</f>
        <v>974428</v>
      </c>
      <c r="L2306" s="26">
        <f>ExternalData!$J2306 + SUMIFS(H:H, D:D, ExternalData!$D2306, E:E, ExternalData!$E2306, F:F, ExternalData!$F2306-1, G:G, "&gt;"&amp;ExternalData!$G2306)</f>
        <v>197736</v>
      </c>
      <c r="M2306" s="28">
        <f>ExternalData!$K2306 + SUMIFS(I:I, D:D, ExternalData!$D2306, E:E, ExternalData!$E2306, F:F, ExternalData!$F2306-1, G:G, "&gt;"&amp;ExternalData!$G2306)</f>
        <v>1067654</v>
      </c>
    </row>
    <row r="2307" spans="1:13" x14ac:dyDescent="0.25">
      <c r="A2307" s="29" t="s">
        <v>9</v>
      </c>
      <c r="B2307" s="30" t="s">
        <v>37</v>
      </c>
      <c r="C2307" s="30" t="s">
        <v>29</v>
      </c>
      <c r="D2307" s="30" t="s">
        <v>38</v>
      </c>
      <c r="E2307" s="30" t="s">
        <v>14</v>
      </c>
      <c r="F2307" s="30">
        <v>2021</v>
      </c>
      <c r="G2307" s="30">
        <v>12</v>
      </c>
      <c r="H2307" s="30">
        <v>19005</v>
      </c>
      <c r="I2307" s="31">
        <v>107079</v>
      </c>
      <c r="J2307" s="31">
        <f>SUMIFS(H:H, D:D, ExternalData!$D2307, E:E, ExternalData!$E2307, F:F, ExternalData!$F2307, G:G, "&lt;="&amp;ExternalData!$G2307)</f>
        <v>199003</v>
      </c>
      <c r="K2307" s="32">
        <f>SUMIFS(I:I, D:D, ExternalData!$D2307, E:E, ExternalData!$E2307, F:F, ExternalData!$F2307, G:G, "&lt;="&amp;ExternalData!$G2307)</f>
        <v>1081507</v>
      </c>
      <c r="L2307" s="31">
        <f>ExternalData!$J2307 + SUMIFS(H:H, D:D, ExternalData!$D2307, E:E, ExternalData!$E2307, F:F, ExternalData!$F2307-1, G:G, "&gt;"&amp;ExternalData!$G2307)</f>
        <v>199003</v>
      </c>
      <c r="M2307" s="33">
        <f>ExternalData!$K2307 + SUMIFS(I:I, D:D, ExternalData!$D2307, E:E, ExternalData!$E2307, F:F, ExternalData!$F2307-1, G:G, "&gt;"&amp;ExternalData!$G2307)</f>
        <v>1081507</v>
      </c>
    </row>
    <row r="2308" spans="1:13" x14ac:dyDescent="0.25">
      <c r="A2308" s="24" t="s">
        <v>9</v>
      </c>
      <c r="B2308" s="25" t="s">
        <v>37</v>
      </c>
      <c r="C2308" s="25" t="s">
        <v>29</v>
      </c>
      <c r="D2308" s="25" t="s">
        <v>38</v>
      </c>
      <c r="E2308" s="25" t="s">
        <v>14</v>
      </c>
      <c r="F2308" s="25">
        <v>2022</v>
      </c>
      <c r="G2308" s="25">
        <v>1</v>
      </c>
      <c r="H2308" s="25">
        <v>15092</v>
      </c>
      <c r="I2308" s="26">
        <v>88319</v>
      </c>
      <c r="J2308" s="26">
        <f>SUMIFS(H:H, D:D, ExternalData!$D2308, E:E, ExternalData!$E2308, F:F, ExternalData!$F2308, G:G, "&lt;="&amp;ExternalData!$G2308)</f>
        <v>15092</v>
      </c>
      <c r="K2308" s="27">
        <f>SUMIFS(I:I, D:D, ExternalData!$D2308, E:E, ExternalData!$E2308, F:F, ExternalData!$F2308, G:G, "&lt;="&amp;ExternalData!$G2308)</f>
        <v>88319</v>
      </c>
      <c r="L2308" s="26">
        <f>ExternalData!$J2308 + SUMIFS(H:H, D:D, ExternalData!$D2308, E:E, ExternalData!$E2308, F:F, ExternalData!$F2308-1, G:G, "&gt;"&amp;ExternalData!$G2308)</f>
        <v>196161</v>
      </c>
      <c r="M2308" s="28">
        <f>ExternalData!$K2308 + SUMIFS(I:I, D:D, ExternalData!$D2308, E:E, ExternalData!$E2308, F:F, ExternalData!$F2308-1, G:G, "&gt;"&amp;ExternalData!$G2308)</f>
        <v>1074017</v>
      </c>
    </row>
    <row r="2309" spans="1:13" x14ac:dyDescent="0.25">
      <c r="A2309" s="29" t="s">
        <v>9</v>
      </c>
      <c r="B2309" s="30" t="s">
        <v>37</v>
      </c>
      <c r="C2309" s="30" t="s">
        <v>29</v>
      </c>
      <c r="D2309" s="30" t="s">
        <v>38</v>
      </c>
      <c r="E2309" s="30" t="s">
        <v>14</v>
      </c>
      <c r="F2309" s="30">
        <v>2022</v>
      </c>
      <c r="G2309" s="30">
        <v>2</v>
      </c>
      <c r="H2309" s="30">
        <v>13979</v>
      </c>
      <c r="I2309" s="31">
        <v>80486</v>
      </c>
      <c r="J2309" s="31">
        <f>SUMIFS(H:H, D:D, ExternalData!$D2309, E:E, ExternalData!$E2309, F:F, ExternalData!$F2309, G:G, "&lt;="&amp;ExternalData!$G2309)</f>
        <v>29071</v>
      </c>
      <c r="K2309" s="32">
        <f>SUMIFS(I:I, D:D, ExternalData!$D2309, E:E, ExternalData!$E2309, F:F, ExternalData!$F2309, G:G, "&lt;="&amp;ExternalData!$G2309)</f>
        <v>168805</v>
      </c>
      <c r="L2309" s="31">
        <f>ExternalData!$J2309 + SUMIFS(H:H, D:D, ExternalData!$D2309, E:E, ExternalData!$E2309, F:F, ExternalData!$F2309-1, G:G, "&gt;"&amp;ExternalData!$G2309)</f>
        <v>194642</v>
      </c>
      <c r="M2309" s="33">
        <f>ExternalData!$K2309 + SUMIFS(I:I, D:D, ExternalData!$D2309, E:E, ExternalData!$E2309, F:F, ExternalData!$F2309-1, G:G, "&gt;"&amp;ExternalData!$G2309)</f>
        <v>1071987</v>
      </c>
    </row>
    <row r="2310" spans="1:13" x14ac:dyDescent="0.25">
      <c r="A2310" s="24" t="s">
        <v>9</v>
      </c>
      <c r="B2310" s="25" t="s">
        <v>37</v>
      </c>
      <c r="C2310" s="25" t="s">
        <v>29</v>
      </c>
      <c r="D2310" s="25" t="s">
        <v>38</v>
      </c>
      <c r="E2310" s="25" t="s">
        <v>14</v>
      </c>
      <c r="F2310" s="25">
        <v>2022</v>
      </c>
      <c r="G2310" s="25">
        <v>3</v>
      </c>
      <c r="H2310" s="25">
        <v>51863</v>
      </c>
      <c r="I2310" s="26">
        <v>302449</v>
      </c>
      <c r="J2310" s="26">
        <f>SUMIFS(H:H, D:D, ExternalData!$D2310, E:E, ExternalData!$E2310, F:F, ExternalData!$F2310, G:G, "&lt;="&amp;ExternalData!$G2310)</f>
        <v>80934</v>
      </c>
      <c r="K2310" s="27">
        <f>SUMIFS(I:I, D:D, ExternalData!$D2310, E:E, ExternalData!$E2310, F:F, ExternalData!$F2310, G:G, "&lt;="&amp;ExternalData!$G2310)</f>
        <v>471254</v>
      </c>
      <c r="L2310" s="26">
        <f>ExternalData!$J2310 + SUMIFS(H:H, D:D, ExternalData!$D2310, E:E, ExternalData!$E2310, F:F, ExternalData!$F2310-1, G:G, "&gt;"&amp;ExternalData!$G2310)</f>
        <v>228221</v>
      </c>
      <c r="M2310" s="28">
        <f>ExternalData!$K2310 + SUMIFS(I:I, D:D, ExternalData!$D2310, E:E, ExternalData!$E2310, F:F, ExternalData!$F2310-1, G:G, "&gt;"&amp;ExternalData!$G2310)</f>
        <v>1275876</v>
      </c>
    </row>
    <row r="2311" spans="1:13" x14ac:dyDescent="0.25">
      <c r="A2311" s="29" t="s">
        <v>9</v>
      </c>
      <c r="B2311" s="30" t="s">
        <v>37</v>
      </c>
      <c r="C2311" s="30" t="s">
        <v>29</v>
      </c>
      <c r="D2311" s="30" t="s">
        <v>38</v>
      </c>
      <c r="E2311" s="30" t="s">
        <v>14</v>
      </c>
      <c r="F2311" s="30">
        <v>2022</v>
      </c>
      <c r="G2311" s="30">
        <v>4</v>
      </c>
      <c r="H2311" s="30">
        <v>14721</v>
      </c>
      <c r="I2311" s="31">
        <v>87997</v>
      </c>
      <c r="J2311" s="31">
        <f>SUMIFS(H:H, D:D, ExternalData!$D2311, E:E, ExternalData!$E2311, F:F, ExternalData!$F2311, G:G, "&lt;="&amp;ExternalData!$G2311)</f>
        <v>95655</v>
      </c>
      <c r="K2311" s="32">
        <f>SUMIFS(I:I, D:D, ExternalData!$D2311, E:E, ExternalData!$E2311, F:F, ExternalData!$F2311, G:G, "&lt;="&amp;ExternalData!$G2311)</f>
        <v>559251</v>
      </c>
      <c r="L2311" s="31">
        <f>ExternalData!$J2311 + SUMIFS(H:H, D:D, ExternalData!$D2311, E:E, ExternalData!$E2311, F:F, ExternalData!$F2311-1, G:G, "&gt;"&amp;ExternalData!$G2311)</f>
        <v>225890</v>
      </c>
      <c r="M2311" s="33">
        <f>ExternalData!$K2311 + SUMIFS(I:I, D:D, ExternalData!$D2311, E:E, ExternalData!$E2311, F:F, ExternalData!$F2311-1, G:G, "&gt;"&amp;ExternalData!$G2311)</f>
        <v>1271844</v>
      </c>
    </row>
    <row r="2312" spans="1:13" x14ac:dyDescent="0.25">
      <c r="A2312" s="24" t="s">
        <v>9</v>
      </c>
      <c r="B2312" s="25" t="s">
        <v>37</v>
      </c>
      <c r="C2312" s="25" t="s">
        <v>29</v>
      </c>
      <c r="D2312" s="25" t="s">
        <v>38</v>
      </c>
      <c r="E2312" s="25" t="s">
        <v>14</v>
      </c>
      <c r="F2312" s="25">
        <v>2022</v>
      </c>
      <c r="G2312" s="25">
        <v>5</v>
      </c>
      <c r="H2312" s="25">
        <v>13531</v>
      </c>
      <c r="I2312" s="26">
        <v>78449</v>
      </c>
      <c r="J2312" s="26">
        <f>SUMIFS(H:H, D:D, ExternalData!$D2312, E:E, ExternalData!$E2312, F:F, ExternalData!$F2312, G:G, "&lt;="&amp;ExternalData!$G2312)</f>
        <v>109186</v>
      </c>
      <c r="K2312" s="27">
        <f>SUMIFS(I:I, D:D, ExternalData!$D2312, E:E, ExternalData!$E2312, F:F, ExternalData!$F2312, G:G, "&lt;="&amp;ExternalData!$G2312)</f>
        <v>637700</v>
      </c>
      <c r="L2312" s="26">
        <f>ExternalData!$J2312 + SUMIFS(H:H, D:D, ExternalData!$D2312, E:E, ExternalData!$E2312, F:F, ExternalData!$F2312-1, G:G, "&gt;"&amp;ExternalData!$G2312)</f>
        <v>223153</v>
      </c>
      <c r="M2312" s="28">
        <f>ExternalData!$K2312 + SUMIFS(I:I, D:D, ExternalData!$D2312, E:E, ExternalData!$E2312, F:F, ExternalData!$F2312-1, G:G, "&gt;"&amp;ExternalData!$G2312)</f>
        <v>1260406</v>
      </c>
    </row>
    <row r="2313" spans="1:13" x14ac:dyDescent="0.25">
      <c r="A2313" s="29" t="s">
        <v>9</v>
      </c>
      <c r="B2313" s="30" t="s">
        <v>37</v>
      </c>
      <c r="C2313" s="30" t="s">
        <v>29</v>
      </c>
      <c r="D2313" s="30" t="s">
        <v>38</v>
      </c>
      <c r="E2313" s="30" t="s">
        <v>14</v>
      </c>
      <c r="F2313" s="30">
        <v>2022</v>
      </c>
      <c r="G2313" s="30">
        <v>6</v>
      </c>
      <c r="H2313" s="30">
        <v>33684</v>
      </c>
      <c r="I2313" s="31">
        <v>198933</v>
      </c>
      <c r="J2313" s="31">
        <f>SUMIFS(H:H, D:D, ExternalData!$D2313, E:E, ExternalData!$E2313, F:F, ExternalData!$F2313, G:G, "&lt;="&amp;ExternalData!$G2313)</f>
        <v>142870</v>
      </c>
      <c r="K2313" s="32">
        <f>SUMIFS(I:I, D:D, ExternalData!$D2313, E:E, ExternalData!$E2313, F:F, ExternalData!$F2313, G:G, "&lt;="&amp;ExternalData!$G2313)</f>
        <v>836633</v>
      </c>
      <c r="L2313" s="31">
        <f>ExternalData!$J2313 + SUMIFS(H:H, D:D, ExternalData!$D2313, E:E, ExternalData!$E2313, F:F, ExternalData!$F2313-1, G:G, "&gt;"&amp;ExternalData!$G2313)</f>
        <v>239631</v>
      </c>
      <c r="M2313" s="33">
        <f>ExternalData!$K2313 + SUMIFS(I:I, D:D, ExternalData!$D2313, E:E, ExternalData!$E2313, F:F, ExternalData!$F2313-1, G:G, "&gt;"&amp;ExternalData!$G2313)</f>
        <v>1366904</v>
      </c>
    </row>
    <row r="2314" spans="1:13" x14ac:dyDescent="0.25">
      <c r="A2314" s="24" t="s">
        <v>9</v>
      </c>
      <c r="B2314" s="25" t="s">
        <v>37</v>
      </c>
      <c r="C2314" s="25" t="s">
        <v>29</v>
      </c>
      <c r="D2314" s="25" t="s">
        <v>38</v>
      </c>
      <c r="E2314" s="25" t="s">
        <v>14</v>
      </c>
      <c r="F2314" s="25">
        <v>2022</v>
      </c>
      <c r="G2314" s="25">
        <v>7</v>
      </c>
      <c r="H2314" s="25">
        <v>16996</v>
      </c>
      <c r="I2314" s="26">
        <v>100611</v>
      </c>
      <c r="J2314" s="26">
        <f>SUMIFS(H:H, D:D, ExternalData!$D2314, E:E, ExternalData!$E2314, F:F, ExternalData!$F2314, G:G, "&lt;="&amp;ExternalData!$G2314)</f>
        <v>159866</v>
      </c>
      <c r="K2314" s="27">
        <f>SUMIFS(I:I, D:D, ExternalData!$D2314, E:E, ExternalData!$E2314, F:F, ExternalData!$F2314, G:G, "&lt;="&amp;ExternalData!$G2314)</f>
        <v>937244</v>
      </c>
      <c r="L2314" s="26">
        <f>ExternalData!$J2314 + SUMIFS(H:H, D:D, ExternalData!$D2314, E:E, ExternalData!$E2314, F:F, ExternalData!$F2314-1, G:G, "&gt;"&amp;ExternalData!$G2314)</f>
        <v>239190</v>
      </c>
      <c r="M2314" s="28">
        <f>ExternalData!$K2314 + SUMIFS(I:I, D:D, ExternalData!$D2314, E:E, ExternalData!$E2314, F:F, ExternalData!$F2314-1, G:G, "&gt;"&amp;ExternalData!$G2314)</f>
        <v>1373218</v>
      </c>
    </row>
    <row r="2315" spans="1:13" x14ac:dyDescent="0.25">
      <c r="A2315" s="29" t="s">
        <v>9</v>
      </c>
      <c r="B2315" s="30" t="s">
        <v>37</v>
      </c>
      <c r="C2315" s="30" t="s">
        <v>29</v>
      </c>
      <c r="D2315" s="30" t="s">
        <v>38</v>
      </c>
      <c r="E2315" s="30" t="s">
        <v>14</v>
      </c>
      <c r="F2315" s="30">
        <v>2022</v>
      </c>
      <c r="G2315" s="30">
        <v>8</v>
      </c>
      <c r="H2315" s="30">
        <v>13699</v>
      </c>
      <c r="I2315" s="31">
        <v>80423</v>
      </c>
      <c r="J2315" s="31">
        <f>SUMIFS(H:H, D:D, ExternalData!$D2315, E:E, ExternalData!$E2315, F:F, ExternalData!$F2315, G:G, "&lt;="&amp;ExternalData!$G2315)</f>
        <v>173565</v>
      </c>
      <c r="K2315" s="32">
        <f>SUMIFS(I:I, D:D, ExternalData!$D2315, E:E, ExternalData!$E2315, F:F, ExternalData!$F2315, G:G, "&lt;="&amp;ExternalData!$G2315)</f>
        <v>1017667</v>
      </c>
      <c r="L2315" s="31">
        <f>ExternalData!$J2315 + SUMIFS(H:H, D:D, ExternalData!$D2315, E:E, ExternalData!$E2315, F:F, ExternalData!$F2315-1, G:G, "&gt;"&amp;ExternalData!$G2315)</f>
        <v>237510</v>
      </c>
      <c r="M2315" s="33">
        <f>ExternalData!$K2315 + SUMIFS(I:I, D:D, ExternalData!$D2315, E:E, ExternalData!$E2315, F:F, ExternalData!$F2315-1, G:G, "&gt;"&amp;ExternalData!$G2315)</f>
        <v>1369375</v>
      </c>
    </row>
    <row r="2316" spans="1:13" x14ac:dyDescent="0.25">
      <c r="A2316" s="24" t="s">
        <v>9</v>
      </c>
      <c r="B2316" s="25" t="s">
        <v>37</v>
      </c>
      <c r="C2316" s="25" t="s">
        <v>29</v>
      </c>
      <c r="D2316" s="25" t="s">
        <v>38</v>
      </c>
      <c r="E2316" s="25" t="s">
        <v>14</v>
      </c>
      <c r="F2316" s="25">
        <v>2022</v>
      </c>
      <c r="G2316" s="25">
        <v>9</v>
      </c>
      <c r="H2316" s="25">
        <v>13846</v>
      </c>
      <c r="I2316" s="26">
        <v>82936</v>
      </c>
      <c r="J2316" s="26">
        <f>SUMIFS(H:H, D:D, ExternalData!$D2316, E:E, ExternalData!$E2316, F:F, ExternalData!$F2316, G:G, "&lt;="&amp;ExternalData!$G2316)</f>
        <v>187411</v>
      </c>
      <c r="K2316" s="27">
        <f>SUMIFS(I:I, D:D, ExternalData!$D2316, E:E, ExternalData!$E2316, F:F, ExternalData!$F2316, G:G, "&lt;="&amp;ExternalData!$G2316)</f>
        <v>1100603</v>
      </c>
      <c r="L2316" s="26">
        <f>ExternalData!$J2316 + SUMIFS(H:H, D:D, ExternalData!$D2316, E:E, ExternalData!$E2316, F:F, ExternalData!$F2316-1, G:G, "&gt;"&amp;ExternalData!$G2316)</f>
        <v>237083</v>
      </c>
      <c r="M2316" s="28">
        <f>ExternalData!$K2316 + SUMIFS(I:I, D:D, ExternalData!$D2316, E:E, ExternalData!$E2316, F:F, ExternalData!$F2316-1, G:G, "&gt;"&amp;ExternalData!$G2316)</f>
        <v>1374310</v>
      </c>
    </row>
    <row r="2317" spans="1:13" x14ac:dyDescent="0.25">
      <c r="A2317" s="29" t="s">
        <v>9</v>
      </c>
      <c r="B2317" s="30" t="s">
        <v>37</v>
      </c>
      <c r="C2317" s="30" t="s">
        <v>29</v>
      </c>
      <c r="D2317" s="30" t="s">
        <v>38</v>
      </c>
      <c r="E2317" s="30" t="s">
        <v>14</v>
      </c>
      <c r="F2317" s="30">
        <v>2022</v>
      </c>
      <c r="G2317" s="30">
        <v>10</v>
      </c>
      <c r="H2317" s="30">
        <v>38801</v>
      </c>
      <c r="I2317" s="31">
        <v>236572</v>
      </c>
      <c r="J2317" s="31">
        <f>SUMIFS(H:H, D:D, ExternalData!$D2317, E:E, ExternalData!$E2317, F:F, ExternalData!$F2317, G:G, "&lt;="&amp;ExternalData!$G2317)</f>
        <v>226212</v>
      </c>
      <c r="K2317" s="32">
        <f>SUMIFS(I:I, D:D, ExternalData!$D2317, E:E, ExternalData!$E2317, F:F, ExternalData!$F2317, G:G, "&lt;="&amp;ExternalData!$G2317)</f>
        <v>1337175</v>
      </c>
      <c r="L2317" s="31">
        <f>ExternalData!$J2317 + SUMIFS(H:H, D:D, ExternalData!$D2317, E:E, ExternalData!$E2317, F:F, ExternalData!$F2317-1, G:G, "&gt;"&amp;ExternalData!$G2317)</f>
        <v>259903</v>
      </c>
      <c r="M2317" s="33">
        <f>ExternalData!$K2317 + SUMIFS(I:I, D:D, ExternalData!$D2317, E:E, ExternalData!$E2317, F:F, ExternalData!$F2317-1, G:G, "&gt;"&amp;ExternalData!$G2317)</f>
        <v>1524299</v>
      </c>
    </row>
    <row r="2318" spans="1:13" x14ac:dyDescent="0.25">
      <c r="A2318" s="24" t="s">
        <v>9</v>
      </c>
      <c r="B2318" s="25" t="s">
        <v>37</v>
      </c>
      <c r="C2318" s="25" t="s">
        <v>29</v>
      </c>
      <c r="D2318" s="25" t="s">
        <v>38</v>
      </c>
      <c r="E2318" s="25" t="s">
        <v>14</v>
      </c>
      <c r="F2318" s="25">
        <v>2022</v>
      </c>
      <c r="G2318" s="25">
        <v>11</v>
      </c>
      <c r="H2318" s="25">
        <v>13580</v>
      </c>
      <c r="I2318" s="26">
        <v>80850</v>
      </c>
      <c r="J2318" s="26">
        <f>SUMIFS(H:H, D:D, ExternalData!$D2318, E:E, ExternalData!$E2318, F:F, ExternalData!$F2318, G:G, "&lt;="&amp;ExternalData!$G2318)</f>
        <v>239792</v>
      </c>
      <c r="K2318" s="27">
        <f>SUMIFS(I:I, D:D, ExternalData!$D2318, E:E, ExternalData!$E2318, F:F, ExternalData!$F2318, G:G, "&lt;="&amp;ExternalData!$G2318)</f>
        <v>1418025</v>
      </c>
      <c r="L2318" s="26">
        <f>ExternalData!$J2318 + SUMIFS(H:H, D:D, ExternalData!$D2318, E:E, ExternalData!$E2318, F:F, ExternalData!$F2318-1, G:G, "&gt;"&amp;ExternalData!$G2318)</f>
        <v>258797</v>
      </c>
      <c r="M2318" s="28">
        <f>ExternalData!$K2318 + SUMIFS(I:I, D:D, ExternalData!$D2318, E:E, ExternalData!$E2318, F:F, ExternalData!$F2318-1, G:G, "&gt;"&amp;ExternalData!$G2318)</f>
        <v>1525104</v>
      </c>
    </row>
    <row r="2319" spans="1:13" x14ac:dyDescent="0.25">
      <c r="A2319" s="29" t="s">
        <v>9</v>
      </c>
      <c r="B2319" s="30" t="s">
        <v>37</v>
      </c>
      <c r="C2319" s="30" t="s">
        <v>29</v>
      </c>
      <c r="D2319" s="30" t="s">
        <v>38</v>
      </c>
      <c r="E2319" s="30" t="s">
        <v>14</v>
      </c>
      <c r="F2319" s="30">
        <v>2022</v>
      </c>
      <c r="G2319" s="30">
        <v>12</v>
      </c>
      <c r="H2319" s="30">
        <v>15680</v>
      </c>
      <c r="I2319" s="31">
        <v>95319</v>
      </c>
      <c r="J2319" s="31">
        <f>SUMIFS(H:H, D:D, ExternalData!$D2319, E:E, ExternalData!$E2319, F:F, ExternalData!$F2319, G:G, "&lt;="&amp;ExternalData!$G2319)</f>
        <v>255472</v>
      </c>
      <c r="K2319" s="32">
        <f>SUMIFS(I:I, D:D, ExternalData!$D2319, E:E, ExternalData!$E2319, F:F, ExternalData!$F2319, G:G, "&lt;="&amp;ExternalData!$G2319)</f>
        <v>1513344</v>
      </c>
      <c r="L2319" s="31">
        <f>ExternalData!$J2319 + SUMIFS(H:H, D:D, ExternalData!$D2319, E:E, ExternalData!$E2319, F:F, ExternalData!$F2319-1, G:G, "&gt;"&amp;ExternalData!$G2319)</f>
        <v>255472</v>
      </c>
      <c r="M2319" s="33">
        <f>ExternalData!$K2319 + SUMIFS(I:I, D:D, ExternalData!$D2319, E:E, ExternalData!$E2319, F:F, ExternalData!$F2319-1, G:G, "&gt;"&amp;ExternalData!$G2319)</f>
        <v>1513344</v>
      </c>
    </row>
    <row r="2320" spans="1:13" x14ac:dyDescent="0.25">
      <c r="A2320" s="24" t="s">
        <v>9</v>
      </c>
      <c r="B2320" s="25" t="s">
        <v>37</v>
      </c>
      <c r="C2320" s="25" t="s">
        <v>29</v>
      </c>
      <c r="D2320" s="25" t="s">
        <v>38</v>
      </c>
      <c r="E2320" s="25" t="s">
        <v>14</v>
      </c>
      <c r="F2320" s="25">
        <v>2023</v>
      </c>
      <c r="G2320" s="25">
        <v>1</v>
      </c>
      <c r="H2320" s="25">
        <v>15715</v>
      </c>
      <c r="I2320" s="26">
        <v>97146</v>
      </c>
      <c r="J2320" s="26">
        <f>SUMIFS(H:H, D:D, ExternalData!$D2320, E:E, ExternalData!$E2320, F:F, ExternalData!$F2320, G:G, "&lt;="&amp;ExternalData!$G2320)</f>
        <v>15715</v>
      </c>
      <c r="K2320" s="27">
        <f>SUMIFS(I:I, D:D, ExternalData!$D2320, E:E, ExternalData!$E2320, F:F, ExternalData!$F2320, G:G, "&lt;="&amp;ExternalData!$G2320)</f>
        <v>97146</v>
      </c>
      <c r="L2320" s="26">
        <f>ExternalData!$J2320 + SUMIFS(H:H, D:D, ExternalData!$D2320, E:E, ExternalData!$E2320, F:F, ExternalData!$F2320-1, G:G, "&gt;"&amp;ExternalData!$G2320)</f>
        <v>256095</v>
      </c>
      <c r="M2320" s="28">
        <f>ExternalData!$K2320 + SUMIFS(I:I, D:D, ExternalData!$D2320, E:E, ExternalData!$E2320, F:F, ExternalData!$F2320-1, G:G, "&gt;"&amp;ExternalData!$G2320)</f>
        <v>1522171</v>
      </c>
    </row>
    <row r="2321" spans="1:13" x14ac:dyDescent="0.25">
      <c r="A2321" s="29" t="s">
        <v>9</v>
      </c>
      <c r="B2321" s="30" t="s">
        <v>37</v>
      </c>
      <c r="C2321" s="30" t="s">
        <v>29</v>
      </c>
      <c r="D2321" s="30" t="s">
        <v>38</v>
      </c>
      <c r="E2321" s="30" t="s">
        <v>14</v>
      </c>
      <c r="F2321" s="30">
        <v>2023</v>
      </c>
      <c r="G2321" s="30">
        <v>2</v>
      </c>
      <c r="H2321" s="30">
        <v>14077</v>
      </c>
      <c r="I2321" s="31">
        <v>85561</v>
      </c>
      <c r="J2321" s="31">
        <f>SUMIFS(H:H, D:D, ExternalData!$D2321, E:E, ExternalData!$E2321, F:F, ExternalData!$F2321, G:G, "&lt;="&amp;ExternalData!$G2321)</f>
        <v>29792</v>
      </c>
      <c r="K2321" s="32">
        <f>SUMIFS(I:I, D:D, ExternalData!$D2321, E:E, ExternalData!$E2321, F:F, ExternalData!$F2321, G:G, "&lt;="&amp;ExternalData!$G2321)</f>
        <v>182707</v>
      </c>
      <c r="L2321" s="31">
        <f>ExternalData!$J2321 + SUMIFS(H:H, D:D, ExternalData!$D2321, E:E, ExternalData!$E2321, F:F, ExternalData!$F2321-1, G:G, "&gt;"&amp;ExternalData!$G2321)</f>
        <v>256193</v>
      </c>
      <c r="M2321" s="33">
        <f>ExternalData!$K2321 + SUMIFS(I:I, D:D, ExternalData!$D2321, E:E, ExternalData!$E2321, F:F, ExternalData!$F2321-1, G:G, "&gt;"&amp;ExternalData!$G2321)</f>
        <v>1527246</v>
      </c>
    </row>
    <row r="2322" spans="1:13" x14ac:dyDescent="0.25">
      <c r="A2322" s="24" t="s">
        <v>9</v>
      </c>
      <c r="B2322" s="25" t="s">
        <v>37</v>
      </c>
      <c r="C2322" s="25" t="s">
        <v>29</v>
      </c>
      <c r="D2322" s="25" t="s">
        <v>38</v>
      </c>
      <c r="E2322" s="25" t="s">
        <v>14</v>
      </c>
      <c r="F2322" s="25">
        <v>2023</v>
      </c>
      <c r="G2322" s="25">
        <v>3</v>
      </c>
      <c r="H2322" s="25">
        <v>15638</v>
      </c>
      <c r="I2322" s="26">
        <v>94591</v>
      </c>
      <c r="J2322" s="26">
        <f>SUMIFS(H:H, D:D, ExternalData!$D2322, E:E, ExternalData!$E2322, F:F, ExternalData!$F2322, G:G, "&lt;="&amp;ExternalData!$G2322)</f>
        <v>45430</v>
      </c>
      <c r="K2322" s="27">
        <f>SUMIFS(I:I, D:D, ExternalData!$D2322, E:E, ExternalData!$E2322, F:F, ExternalData!$F2322, G:G, "&lt;="&amp;ExternalData!$G2322)</f>
        <v>277298</v>
      </c>
      <c r="L2322" s="26">
        <f>ExternalData!$J2322 + SUMIFS(H:H, D:D, ExternalData!$D2322, E:E, ExternalData!$E2322, F:F, ExternalData!$F2322-1, G:G, "&gt;"&amp;ExternalData!$G2322)</f>
        <v>219968</v>
      </c>
      <c r="M2322" s="28">
        <f>ExternalData!$K2322 + SUMIFS(I:I, D:D, ExternalData!$D2322, E:E, ExternalData!$E2322, F:F, ExternalData!$F2322-1, G:G, "&gt;"&amp;ExternalData!$G2322)</f>
        <v>1319388</v>
      </c>
    </row>
    <row r="2323" spans="1:13" x14ac:dyDescent="0.25">
      <c r="A2323" s="29" t="s">
        <v>9</v>
      </c>
      <c r="B2323" s="30" t="s">
        <v>37</v>
      </c>
      <c r="C2323" s="30" t="s">
        <v>29</v>
      </c>
      <c r="D2323" s="30" t="s">
        <v>38</v>
      </c>
      <c r="E2323" s="30" t="s">
        <v>15</v>
      </c>
      <c r="F2323" s="30">
        <v>2018</v>
      </c>
      <c r="G2323" s="30">
        <v>1</v>
      </c>
      <c r="H2323" s="30">
        <v>12509</v>
      </c>
      <c r="I2323" s="31">
        <v>56973</v>
      </c>
      <c r="J2323" s="31">
        <f>SUMIFS(H:H, D:D, ExternalData!$D2323, E:E, ExternalData!$E2323, F:F, ExternalData!$F2323, G:G, "&lt;="&amp;ExternalData!$G2323)</f>
        <v>12509</v>
      </c>
      <c r="K2323" s="32">
        <f>SUMIFS(I:I, D:D, ExternalData!$D2323, E:E, ExternalData!$E2323, F:F, ExternalData!$F2323, G:G, "&lt;="&amp;ExternalData!$G2323)</f>
        <v>56973</v>
      </c>
      <c r="L2323" s="31">
        <f>ExternalData!$J2323 + SUMIFS(H:H, D:D, ExternalData!$D2323, E:E, ExternalData!$E2323, F:F, ExternalData!$F2323-1, G:G, "&gt;"&amp;ExternalData!$G2323)</f>
        <v>12509</v>
      </c>
      <c r="M2323" s="33">
        <f>ExternalData!$K2323 + SUMIFS(I:I, D:D, ExternalData!$D2323, E:E, ExternalData!$E2323, F:F, ExternalData!$F2323-1, G:G, "&gt;"&amp;ExternalData!$G2323)</f>
        <v>56973</v>
      </c>
    </row>
    <row r="2324" spans="1:13" x14ac:dyDescent="0.25">
      <c r="A2324" s="24" t="s">
        <v>9</v>
      </c>
      <c r="B2324" s="25" t="s">
        <v>37</v>
      </c>
      <c r="C2324" s="25" t="s">
        <v>29</v>
      </c>
      <c r="D2324" s="25" t="s">
        <v>38</v>
      </c>
      <c r="E2324" s="25" t="s">
        <v>15</v>
      </c>
      <c r="F2324" s="25">
        <v>2018</v>
      </c>
      <c r="G2324" s="25">
        <v>2</v>
      </c>
      <c r="H2324" s="25">
        <v>11249</v>
      </c>
      <c r="I2324" s="26">
        <v>51205</v>
      </c>
      <c r="J2324" s="26">
        <f>SUMIFS(H:H, D:D, ExternalData!$D2324, E:E, ExternalData!$E2324, F:F, ExternalData!$F2324, G:G, "&lt;="&amp;ExternalData!$G2324)</f>
        <v>23758</v>
      </c>
      <c r="K2324" s="27">
        <f>SUMIFS(I:I, D:D, ExternalData!$D2324, E:E, ExternalData!$E2324, F:F, ExternalData!$F2324, G:G, "&lt;="&amp;ExternalData!$G2324)</f>
        <v>108178</v>
      </c>
      <c r="L2324" s="26">
        <f>ExternalData!$J2324 + SUMIFS(H:H, D:D, ExternalData!$D2324, E:E, ExternalData!$E2324, F:F, ExternalData!$F2324-1, G:G, "&gt;"&amp;ExternalData!$G2324)</f>
        <v>23758</v>
      </c>
      <c r="M2324" s="28">
        <f>ExternalData!$K2324 + SUMIFS(I:I, D:D, ExternalData!$D2324, E:E, ExternalData!$E2324, F:F, ExternalData!$F2324-1, G:G, "&gt;"&amp;ExternalData!$G2324)</f>
        <v>108178</v>
      </c>
    </row>
    <row r="2325" spans="1:13" x14ac:dyDescent="0.25">
      <c r="A2325" s="29" t="s">
        <v>9</v>
      </c>
      <c r="B2325" s="30" t="s">
        <v>37</v>
      </c>
      <c r="C2325" s="30" t="s">
        <v>29</v>
      </c>
      <c r="D2325" s="30" t="s">
        <v>38</v>
      </c>
      <c r="E2325" s="30" t="s">
        <v>15</v>
      </c>
      <c r="F2325" s="30">
        <v>2018</v>
      </c>
      <c r="G2325" s="30">
        <v>3</v>
      </c>
      <c r="H2325" s="30">
        <v>13167</v>
      </c>
      <c r="I2325" s="31">
        <v>59899</v>
      </c>
      <c r="J2325" s="31">
        <f>SUMIFS(H:H, D:D, ExternalData!$D2325, E:E, ExternalData!$E2325, F:F, ExternalData!$F2325, G:G, "&lt;="&amp;ExternalData!$G2325)</f>
        <v>36925</v>
      </c>
      <c r="K2325" s="32">
        <f>SUMIFS(I:I, D:D, ExternalData!$D2325, E:E, ExternalData!$E2325, F:F, ExternalData!$F2325, G:G, "&lt;="&amp;ExternalData!$G2325)</f>
        <v>168077</v>
      </c>
      <c r="L2325" s="31">
        <f>ExternalData!$J2325 + SUMIFS(H:H, D:D, ExternalData!$D2325, E:E, ExternalData!$E2325, F:F, ExternalData!$F2325-1, G:G, "&gt;"&amp;ExternalData!$G2325)</f>
        <v>36925</v>
      </c>
      <c r="M2325" s="33">
        <f>ExternalData!$K2325 + SUMIFS(I:I, D:D, ExternalData!$D2325, E:E, ExternalData!$E2325, F:F, ExternalData!$F2325-1, G:G, "&gt;"&amp;ExternalData!$G2325)</f>
        <v>168077</v>
      </c>
    </row>
    <row r="2326" spans="1:13" x14ac:dyDescent="0.25">
      <c r="A2326" s="24" t="s">
        <v>9</v>
      </c>
      <c r="B2326" s="25" t="s">
        <v>37</v>
      </c>
      <c r="C2326" s="25" t="s">
        <v>29</v>
      </c>
      <c r="D2326" s="25" t="s">
        <v>38</v>
      </c>
      <c r="E2326" s="25" t="s">
        <v>15</v>
      </c>
      <c r="F2326" s="25">
        <v>2018</v>
      </c>
      <c r="G2326" s="25">
        <v>4</v>
      </c>
      <c r="H2326" s="25">
        <v>11606</v>
      </c>
      <c r="I2326" s="26">
        <v>52927</v>
      </c>
      <c r="J2326" s="26">
        <f>SUMIFS(H:H, D:D, ExternalData!$D2326, E:E, ExternalData!$E2326, F:F, ExternalData!$F2326, G:G, "&lt;="&amp;ExternalData!$G2326)</f>
        <v>48531</v>
      </c>
      <c r="K2326" s="27">
        <f>SUMIFS(I:I, D:D, ExternalData!$D2326, E:E, ExternalData!$E2326, F:F, ExternalData!$F2326, G:G, "&lt;="&amp;ExternalData!$G2326)</f>
        <v>221004</v>
      </c>
      <c r="L2326" s="26">
        <f>ExternalData!$J2326 + SUMIFS(H:H, D:D, ExternalData!$D2326, E:E, ExternalData!$E2326, F:F, ExternalData!$F2326-1, G:G, "&gt;"&amp;ExternalData!$G2326)</f>
        <v>48531</v>
      </c>
      <c r="M2326" s="28">
        <f>ExternalData!$K2326 + SUMIFS(I:I, D:D, ExternalData!$D2326, E:E, ExternalData!$E2326, F:F, ExternalData!$F2326-1, G:G, "&gt;"&amp;ExternalData!$G2326)</f>
        <v>221004</v>
      </c>
    </row>
    <row r="2327" spans="1:13" x14ac:dyDescent="0.25">
      <c r="A2327" s="29" t="s">
        <v>9</v>
      </c>
      <c r="B2327" s="30" t="s">
        <v>37</v>
      </c>
      <c r="C2327" s="30" t="s">
        <v>29</v>
      </c>
      <c r="D2327" s="30" t="s">
        <v>38</v>
      </c>
      <c r="E2327" s="30" t="s">
        <v>15</v>
      </c>
      <c r="F2327" s="30">
        <v>2018</v>
      </c>
      <c r="G2327" s="30">
        <v>5</v>
      </c>
      <c r="H2327" s="30">
        <v>10934</v>
      </c>
      <c r="I2327" s="31">
        <v>49791</v>
      </c>
      <c r="J2327" s="31">
        <f>SUMIFS(H:H, D:D, ExternalData!$D2327, E:E, ExternalData!$E2327, F:F, ExternalData!$F2327, G:G, "&lt;="&amp;ExternalData!$G2327)</f>
        <v>59465</v>
      </c>
      <c r="K2327" s="32">
        <f>SUMIFS(I:I, D:D, ExternalData!$D2327, E:E, ExternalData!$E2327, F:F, ExternalData!$F2327, G:G, "&lt;="&amp;ExternalData!$G2327)</f>
        <v>270795</v>
      </c>
      <c r="L2327" s="31">
        <f>ExternalData!$J2327 + SUMIFS(H:H, D:D, ExternalData!$D2327, E:E, ExternalData!$E2327, F:F, ExternalData!$F2327-1, G:G, "&gt;"&amp;ExternalData!$G2327)</f>
        <v>59465</v>
      </c>
      <c r="M2327" s="33">
        <f>ExternalData!$K2327 + SUMIFS(I:I, D:D, ExternalData!$D2327, E:E, ExternalData!$E2327, F:F, ExternalData!$F2327-1, G:G, "&gt;"&amp;ExternalData!$G2327)</f>
        <v>270795</v>
      </c>
    </row>
    <row r="2328" spans="1:13" x14ac:dyDescent="0.25">
      <c r="A2328" s="24" t="s">
        <v>9</v>
      </c>
      <c r="B2328" s="25" t="s">
        <v>37</v>
      </c>
      <c r="C2328" s="25" t="s">
        <v>29</v>
      </c>
      <c r="D2328" s="25" t="s">
        <v>38</v>
      </c>
      <c r="E2328" s="25" t="s">
        <v>15</v>
      </c>
      <c r="F2328" s="25">
        <v>2018</v>
      </c>
      <c r="G2328" s="25">
        <v>6</v>
      </c>
      <c r="H2328" s="25">
        <v>11746</v>
      </c>
      <c r="I2328" s="26">
        <v>53466</v>
      </c>
      <c r="J2328" s="26">
        <f>SUMIFS(H:H, D:D, ExternalData!$D2328, E:E, ExternalData!$E2328, F:F, ExternalData!$F2328, G:G, "&lt;="&amp;ExternalData!$G2328)</f>
        <v>71211</v>
      </c>
      <c r="K2328" s="27">
        <f>SUMIFS(I:I, D:D, ExternalData!$D2328, E:E, ExternalData!$E2328, F:F, ExternalData!$F2328, G:G, "&lt;="&amp;ExternalData!$G2328)</f>
        <v>324261</v>
      </c>
      <c r="L2328" s="26">
        <f>ExternalData!$J2328 + SUMIFS(H:H, D:D, ExternalData!$D2328, E:E, ExternalData!$E2328, F:F, ExternalData!$F2328-1, G:G, "&gt;"&amp;ExternalData!$G2328)</f>
        <v>71211</v>
      </c>
      <c r="M2328" s="28">
        <f>ExternalData!$K2328 + SUMIFS(I:I, D:D, ExternalData!$D2328, E:E, ExternalData!$E2328, F:F, ExternalData!$F2328-1, G:G, "&gt;"&amp;ExternalData!$G2328)</f>
        <v>324261</v>
      </c>
    </row>
    <row r="2329" spans="1:13" x14ac:dyDescent="0.25">
      <c r="A2329" s="29" t="s">
        <v>9</v>
      </c>
      <c r="B2329" s="30" t="s">
        <v>37</v>
      </c>
      <c r="C2329" s="30" t="s">
        <v>29</v>
      </c>
      <c r="D2329" s="30" t="s">
        <v>38</v>
      </c>
      <c r="E2329" s="30" t="s">
        <v>15</v>
      </c>
      <c r="F2329" s="30">
        <v>2018</v>
      </c>
      <c r="G2329" s="30">
        <v>7</v>
      </c>
      <c r="H2329" s="30">
        <v>12691</v>
      </c>
      <c r="I2329" s="31">
        <v>59745</v>
      </c>
      <c r="J2329" s="31">
        <f>SUMIFS(H:H, D:D, ExternalData!$D2329, E:E, ExternalData!$E2329, F:F, ExternalData!$F2329, G:G, "&lt;="&amp;ExternalData!$G2329)</f>
        <v>83902</v>
      </c>
      <c r="K2329" s="32">
        <f>SUMIFS(I:I, D:D, ExternalData!$D2329, E:E, ExternalData!$E2329, F:F, ExternalData!$F2329, G:G, "&lt;="&amp;ExternalData!$G2329)</f>
        <v>384006</v>
      </c>
      <c r="L2329" s="31">
        <f>ExternalData!$J2329 + SUMIFS(H:H, D:D, ExternalData!$D2329, E:E, ExternalData!$E2329, F:F, ExternalData!$F2329-1, G:G, "&gt;"&amp;ExternalData!$G2329)</f>
        <v>83902</v>
      </c>
      <c r="M2329" s="33">
        <f>ExternalData!$K2329 + SUMIFS(I:I, D:D, ExternalData!$D2329, E:E, ExternalData!$E2329, F:F, ExternalData!$F2329-1, G:G, "&gt;"&amp;ExternalData!$G2329)</f>
        <v>384006</v>
      </c>
    </row>
    <row r="2330" spans="1:13" x14ac:dyDescent="0.25">
      <c r="A2330" s="24" t="s">
        <v>9</v>
      </c>
      <c r="B2330" s="25" t="s">
        <v>37</v>
      </c>
      <c r="C2330" s="25" t="s">
        <v>29</v>
      </c>
      <c r="D2330" s="25" t="s">
        <v>38</v>
      </c>
      <c r="E2330" s="25" t="s">
        <v>15</v>
      </c>
      <c r="F2330" s="25">
        <v>2018</v>
      </c>
      <c r="G2330" s="25">
        <v>8</v>
      </c>
      <c r="H2330" s="25">
        <v>10934</v>
      </c>
      <c r="I2330" s="26">
        <v>53508</v>
      </c>
      <c r="J2330" s="26">
        <f>SUMIFS(H:H, D:D, ExternalData!$D2330, E:E, ExternalData!$E2330, F:F, ExternalData!$F2330, G:G, "&lt;="&amp;ExternalData!$G2330)</f>
        <v>94836</v>
      </c>
      <c r="K2330" s="27">
        <f>SUMIFS(I:I, D:D, ExternalData!$D2330, E:E, ExternalData!$E2330, F:F, ExternalData!$F2330, G:G, "&lt;="&amp;ExternalData!$G2330)</f>
        <v>437514</v>
      </c>
      <c r="L2330" s="26">
        <f>ExternalData!$J2330 + SUMIFS(H:H, D:D, ExternalData!$D2330, E:E, ExternalData!$E2330, F:F, ExternalData!$F2330-1, G:G, "&gt;"&amp;ExternalData!$G2330)</f>
        <v>94836</v>
      </c>
      <c r="M2330" s="28">
        <f>ExternalData!$K2330 + SUMIFS(I:I, D:D, ExternalData!$D2330, E:E, ExternalData!$E2330, F:F, ExternalData!$F2330-1, G:G, "&gt;"&amp;ExternalData!$G2330)</f>
        <v>437514</v>
      </c>
    </row>
    <row r="2331" spans="1:13" x14ac:dyDescent="0.25">
      <c r="A2331" s="29" t="s">
        <v>9</v>
      </c>
      <c r="B2331" s="30" t="s">
        <v>37</v>
      </c>
      <c r="C2331" s="30" t="s">
        <v>29</v>
      </c>
      <c r="D2331" s="30" t="s">
        <v>38</v>
      </c>
      <c r="E2331" s="30" t="s">
        <v>15</v>
      </c>
      <c r="F2331" s="30">
        <v>2018</v>
      </c>
      <c r="G2331" s="30">
        <v>9</v>
      </c>
      <c r="H2331" s="30">
        <v>11683</v>
      </c>
      <c r="I2331" s="31">
        <v>56469</v>
      </c>
      <c r="J2331" s="31">
        <f>SUMIFS(H:H, D:D, ExternalData!$D2331, E:E, ExternalData!$E2331, F:F, ExternalData!$F2331, G:G, "&lt;="&amp;ExternalData!$G2331)</f>
        <v>106519</v>
      </c>
      <c r="K2331" s="32">
        <f>SUMIFS(I:I, D:D, ExternalData!$D2331, E:E, ExternalData!$E2331, F:F, ExternalData!$F2331, G:G, "&lt;="&amp;ExternalData!$G2331)</f>
        <v>493983</v>
      </c>
      <c r="L2331" s="31">
        <f>ExternalData!$J2331 + SUMIFS(H:H, D:D, ExternalData!$D2331, E:E, ExternalData!$E2331, F:F, ExternalData!$F2331-1, G:G, "&gt;"&amp;ExternalData!$G2331)</f>
        <v>106519</v>
      </c>
      <c r="M2331" s="33">
        <f>ExternalData!$K2331 + SUMIFS(I:I, D:D, ExternalData!$D2331, E:E, ExternalData!$E2331, F:F, ExternalData!$F2331-1, G:G, "&gt;"&amp;ExternalData!$G2331)</f>
        <v>493983</v>
      </c>
    </row>
    <row r="2332" spans="1:13" x14ac:dyDescent="0.25">
      <c r="A2332" s="24" t="s">
        <v>9</v>
      </c>
      <c r="B2332" s="25" t="s">
        <v>37</v>
      </c>
      <c r="C2332" s="25" t="s">
        <v>29</v>
      </c>
      <c r="D2332" s="25" t="s">
        <v>38</v>
      </c>
      <c r="E2332" s="25" t="s">
        <v>15</v>
      </c>
      <c r="F2332" s="25">
        <v>2018</v>
      </c>
      <c r="G2332" s="25">
        <v>10</v>
      </c>
      <c r="H2332" s="25">
        <v>12222</v>
      </c>
      <c r="I2332" s="26">
        <v>60662</v>
      </c>
      <c r="J2332" s="26">
        <f>SUMIFS(H:H, D:D, ExternalData!$D2332, E:E, ExternalData!$E2332, F:F, ExternalData!$F2332, G:G, "&lt;="&amp;ExternalData!$G2332)</f>
        <v>118741</v>
      </c>
      <c r="K2332" s="27">
        <f>SUMIFS(I:I, D:D, ExternalData!$D2332, E:E, ExternalData!$E2332, F:F, ExternalData!$F2332, G:G, "&lt;="&amp;ExternalData!$G2332)</f>
        <v>554645</v>
      </c>
      <c r="L2332" s="26">
        <f>ExternalData!$J2332 + SUMIFS(H:H, D:D, ExternalData!$D2332, E:E, ExternalData!$E2332, F:F, ExternalData!$F2332-1, G:G, "&gt;"&amp;ExternalData!$G2332)</f>
        <v>118741</v>
      </c>
      <c r="M2332" s="28">
        <f>ExternalData!$K2332 + SUMIFS(I:I, D:D, ExternalData!$D2332, E:E, ExternalData!$E2332, F:F, ExternalData!$F2332-1, G:G, "&gt;"&amp;ExternalData!$G2332)</f>
        <v>554645</v>
      </c>
    </row>
    <row r="2333" spans="1:13" x14ac:dyDescent="0.25">
      <c r="A2333" s="29" t="s">
        <v>9</v>
      </c>
      <c r="B2333" s="30" t="s">
        <v>37</v>
      </c>
      <c r="C2333" s="30" t="s">
        <v>29</v>
      </c>
      <c r="D2333" s="30" t="s">
        <v>38</v>
      </c>
      <c r="E2333" s="30" t="s">
        <v>15</v>
      </c>
      <c r="F2333" s="30">
        <v>2018</v>
      </c>
      <c r="G2333" s="30">
        <v>11</v>
      </c>
      <c r="H2333" s="30">
        <v>11963</v>
      </c>
      <c r="I2333" s="31">
        <v>62342</v>
      </c>
      <c r="J2333" s="31">
        <f>SUMIFS(H:H, D:D, ExternalData!$D2333, E:E, ExternalData!$E2333, F:F, ExternalData!$F2333, G:G, "&lt;="&amp;ExternalData!$G2333)</f>
        <v>130704</v>
      </c>
      <c r="K2333" s="32">
        <f>SUMIFS(I:I, D:D, ExternalData!$D2333, E:E, ExternalData!$E2333, F:F, ExternalData!$F2333, G:G, "&lt;="&amp;ExternalData!$G2333)</f>
        <v>616987</v>
      </c>
      <c r="L2333" s="31">
        <f>ExternalData!$J2333 + SUMIFS(H:H, D:D, ExternalData!$D2333, E:E, ExternalData!$E2333, F:F, ExternalData!$F2333-1, G:G, "&gt;"&amp;ExternalData!$G2333)</f>
        <v>130704</v>
      </c>
      <c r="M2333" s="33">
        <f>ExternalData!$K2333 + SUMIFS(I:I, D:D, ExternalData!$D2333, E:E, ExternalData!$E2333, F:F, ExternalData!$F2333-1, G:G, "&gt;"&amp;ExternalData!$G2333)</f>
        <v>616987</v>
      </c>
    </row>
    <row r="2334" spans="1:13" x14ac:dyDescent="0.25">
      <c r="A2334" s="24" t="s">
        <v>9</v>
      </c>
      <c r="B2334" s="25" t="s">
        <v>37</v>
      </c>
      <c r="C2334" s="25" t="s">
        <v>29</v>
      </c>
      <c r="D2334" s="25" t="s">
        <v>38</v>
      </c>
      <c r="E2334" s="25" t="s">
        <v>15</v>
      </c>
      <c r="F2334" s="25">
        <v>2018</v>
      </c>
      <c r="G2334" s="25">
        <v>12</v>
      </c>
      <c r="H2334" s="25">
        <v>10815</v>
      </c>
      <c r="I2334" s="26">
        <v>54593</v>
      </c>
      <c r="J2334" s="26">
        <f>SUMIFS(H:H, D:D, ExternalData!$D2334, E:E, ExternalData!$E2334, F:F, ExternalData!$F2334, G:G, "&lt;="&amp;ExternalData!$G2334)</f>
        <v>141519</v>
      </c>
      <c r="K2334" s="27">
        <f>SUMIFS(I:I, D:D, ExternalData!$D2334, E:E, ExternalData!$E2334, F:F, ExternalData!$F2334, G:G, "&lt;="&amp;ExternalData!$G2334)</f>
        <v>671580</v>
      </c>
      <c r="L2334" s="26">
        <f>ExternalData!$J2334 + SUMIFS(H:H, D:D, ExternalData!$D2334, E:E, ExternalData!$E2334, F:F, ExternalData!$F2334-1, G:G, "&gt;"&amp;ExternalData!$G2334)</f>
        <v>141519</v>
      </c>
      <c r="M2334" s="28">
        <f>ExternalData!$K2334 + SUMIFS(I:I, D:D, ExternalData!$D2334, E:E, ExternalData!$E2334, F:F, ExternalData!$F2334-1, G:G, "&gt;"&amp;ExternalData!$G2334)</f>
        <v>671580</v>
      </c>
    </row>
    <row r="2335" spans="1:13" x14ac:dyDescent="0.25">
      <c r="A2335" s="29" t="s">
        <v>9</v>
      </c>
      <c r="B2335" s="30" t="s">
        <v>37</v>
      </c>
      <c r="C2335" s="30" t="s">
        <v>29</v>
      </c>
      <c r="D2335" s="30" t="s">
        <v>38</v>
      </c>
      <c r="E2335" s="30" t="s">
        <v>15</v>
      </c>
      <c r="F2335" s="30">
        <v>2019</v>
      </c>
      <c r="G2335" s="30">
        <v>1</v>
      </c>
      <c r="H2335" s="30">
        <v>12467</v>
      </c>
      <c r="I2335" s="31">
        <v>63826</v>
      </c>
      <c r="J2335" s="31">
        <f>SUMIFS(H:H, D:D, ExternalData!$D2335, E:E, ExternalData!$E2335, F:F, ExternalData!$F2335, G:G, "&lt;="&amp;ExternalData!$G2335)</f>
        <v>12467</v>
      </c>
      <c r="K2335" s="32">
        <f>SUMIFS(I:I, D:D, ExternalData!$D2335, E:E, ExternalData!$E2335, F:F, ExternalData!$F2335, G:G, "&lt;="&amp;ExternalData!$G2335)</f>
        <v>63826</v>
      </c>
      <c r="L2335" s="31">
        <f>ExternalData!$J2335 + SUMIFS(H:H, D:D, ExternalData!$D2335, E:E, ExternalData!$E2335, F:F, ExternalData!$F2335-1, G:G, "&gt;"&amp;ExternalData!$G2335)</f>
        <v>141477</v>
      </c>
      <c r="M2335" s="33">
        <f>ExternalData!$K2335 + SUMIFS(I:I, D:D, ExternalData!$D2335, E:E, ExternalData!$E2335, F:F, ExternalData!$F2335-1, G:G, "&gt;"&amp;ExternalData!$G2335)</f>
        <v>678433</v>
      </c>
    </row>
    <row r="2336" spans="1:13" x14ac:dyDescent="0.25">
      <c r="A2336" s="24" t="s">
        <v>9</v>
      </c>
      <c r="B2336" s="25" t="s">
        <v>37</v>
      </c>
      <c r="C2336" s="25" t="s">
        <v>29</v>
      </c>
      <c r="D2336" s="25" t="s">
        <v>38</v>
      </c>
      <c r="E2336" s="25" t="s">
        <v>15</v>
      </c>
      <c r="F2336" s="25">
        <v>2019</v>
      </c>
      <c r="G2336" s="25">
        <v>2</v>
      </c>
      <c r="H2336" s="25">
        <v>10381</v>
      </c>
      <c r="I2336" s="26">
        <v>55237</v>
      </c>
      <c r="J2336" s="26">
        <f>SUMIFS(H:H, D:D, ExternalData!$D2336, E:E, ExternalData!$E2336, F:F, ExternalData!$F2336, G:G, "&lt;="&amp;ExternalData!$G2336)</f>
        <v>22848</v>
      </c>
      <c r="K2336" s="27">
        <f>SUMIFS(I:I, D:D, ExternalData!$D2336, E:E, ExternalData!$E2336, F:F, ExternalData!$F2336, G:G, "&lt;="&amp;ExternalData!$G2336)</f>
        <v>119063</v>
      </c>
      <c r="L2336" s="26">
        <f>ExternalData!$J2336 + SUMIFS(H:H, D:D, ExternalData!$D2336, E:E, ExternalData!$E2336, F:F, ExternalData!$F2336-1, G:G, "&gt;"&amp;ExternalData!$G2336)</f>
        <v>140609</v>
      </c>
      <c r="M2336" s="28">
        <f>ExternalData!$K2336 + SUMIFS(I:I, D:D, ExternalData!$D2336, E:E, ExternalData!$E2336, F:F, ExternalData!$F2336-1, G:G, "&gt;"&amp;ExternalData!$G2336)</f>
        <v>682465</v>
      </c>
    </row>
    <row r="2337" spans="1:13" x14ac:dyDescent="0.25">
      <c r="A2337" s="29" t="s">
        <v>9</v>
      </c>
      <c r="B2337" s="30" t="s">
        <v>37</v>
      </c>
      <c r="C2337" s="30" t="s">
        <v>29</v>
      </c>
      <c r="D2337" s="30" t="s">
        <v>38</v>
      </c>
      <c r="E2337" s="30" t="s">
        <v>15</v>
      </c>
      <c r="F2337" s="30">
        <v>2019</v>
      </c>
      <c r="G2337" s="30">
        <v>3</v>
      </c>
      <c r="H2337" s="30">
        <v>11333</v>
      </c>
      <c r="I2337" s="31">
        <v>61684</v>
      </c>
      <c r="J2337" s="31">
        <f>SUMIFS(H:H, D:D, ExternalData!$D2337, E:E, ExternalData!$E2337, F:F, ExternalData!$F2337, G:G, "&lt;="&amp;ExternalData!$G2337)</f>
        <v>34181</v>
      </c>
      <c r="K2337" s="32">
        <f>SUMIFS(I:I, D:D, ExternalData!$D2337, E:E, ExternalData!$E2337, F:F, ExternalData!$F2337, G:G, "&lt;="&amp;ExternalData!$G2337)</f>
        <v>180747</v>
      </c>
      <c r="L2337" s="31">
        <f>ExternalData!$J2337 + SUMIFS(H:H, D:D, ExternalData!$D2337, E:E, ExternalData!$E2337, F:F, ExternalData!$F2337-1, G:G, "&gt;"&amp;ExternalData!$G2337)</f>
        <v>138775</v>
      </c>
      <c r="M2337" s="33">
        <f>ExternalData!$K2337 + SUMIFS(I:I, D:D, ExternalData!$D2337, E:E, ExternalData!$E2337, F:F, ExternalData!$F2337-1, G:G, "&gt;"&amp;ExternalData!$G2337)</f>
        <v>684250</v>
      </c>
    </row>
    <row r="2338" spans="1:13" x14ac:dyDescent="0.25">
      <c r="A2338" s="24" t="s">
        <v>9</v>
      </c>
      <c r="B2338" s="25" t="s">
        <v>37</v>
      </c>
      <c r="C2338" s="25" t="s">
        <v>29</v>
      </c>
      <c r="D2338" s="25" t="s">
        <v>38</v>
      </c>
      <c r="E2338" s="25" t="s">
        <v>15</v>
      </c>
      <c r="F2338" s="25">
        <v>2019</v>
      </c>
      <c r="G2338" s="25">
        <v>4</v>
      </c>
      <c r="H2338" s="25">
        <v>11305</v>
      </c>
      <c r="I2338" s="26">
        <v>61894</v>
      </c>
      <c r="J2338" s="26">
        <f>SUMIFS(H:H, D:D, ExternalData!$D2338, E:E, ExternalData!$E2338, F:F, ExternalData!$F2338, G:G, "&lt;="&amp;ExternalData!$G2338)</f>
        <v>45486</v>
      </c>
      <c r="K2338" s="27">
        <f>SUMIFS(I:I, D:D, ExternalData!$D2338, E:E, ExternalData!$E2338, F:F, ExternalData!$F2338, G:G, "&lt;="&amp;ExternalData!$G2338)</f>
        <v>242641</v>
      </c>
      <c r="L2338" s="26">
        <f>ExternalData!$J2338 + SUMIFS(H:H, D:D, ExternalData!$D2338, E:E, ExternalData!$E2338, F:F, ExternalData!$F2338-1, G:G, "&gt;"&amp;ExternalData!$G2338)</f>
        <v>138474</v>
      </c>
      <c r="M2338" s="28">
        <f>ExternalData!$K2338 + SUMIFS(I:I, D:D, ExternalData!$D2338, E:E, ExternalData!$E2338, F:F, ExternalData!$F2338-1, G:G, "&gt;"&amp;ExternalData!$G2338)</f>
        <v>693217</v>
      </c>
    </row>
    <row r="2339" spans="1:13" x14ac:dyDescent="0.25">
      <c r="A2339" s="29" t="s">
        <v>9</v>
      </c>
      <c r="B2339" s="30" t="s">
        <v>37</v>
      </c>
      <c r="C2339" s="30" t="s">
        <v>29</v>
      </c>
      <c r="D2339" s="30" t="s">
        <v>38</v>
      </c>
      <c r="E2339" s="30" t="s">
        <v>15</v>
      </c>
      <c r="F2339" s="30">
        <v>2019</v>
      </c>
      <c r="G2339" s="30">
        <v>5</v>
      </c>
      <c r="H2339" s="30">
        <v>11669</v>
      </c>
      <c r="I2339" s="31">
        <v>63609</v>
      </c>
      <c r="J2339" s="31">
        <f>SUMIFS(H:H, D:D, ExternalData!$D2339, E:E, ExternalData!$E2339, F:F, ExternalData!$F2339, G:G, "&lt;="&amp;ExternalData!$G2339)</f>
        <v>57155</v>
      </c>
      <c r="K2339" s="32">
        <f>SUMIFS(I:I, D:D, ExternalData!$D2339, E:E, ExternalData!$E2339, F:F, ExternalData!$F2339, G:G, "&lt;="&amp;ExternalData!$G2339)</f>
        <v>306250</v>
      </c>
      <c r="L2339" s="31">
        <f>ExternalData!$J2339 + SUMIFS(H:H, D:D, ExternalData!$D2339, E:E, ExternalData!$E2339, F:F, ExternalData!$F2339-1, G:G, "&gt;"&amp;ExternalData!$G2339)</f>
        <v>139209</v>
      </c>
      <c r="M2339" s="33">
        <f>ExternalData!$K2339 + SUMIFS(I:I, D:D, ExternalData!$D2339, E:E, ExternalData!$E2339, F:F, ExternalData!$F2339-1, G:G, "&gt;"&amp;ExternalData!$G2339)</f>
        <v>707035</v>
      </c>
    </row>
    <row r="2340" spans="1:13" x14ac:dyDescent="0.25">
      <c r="A2340" s="24" t="s">
        <v>9</v>
      </c>
      <c r="B2340" s="25" t="s">
        <v>37</v>
      </c>
      <c r="C2340" s="25" t="s">
        <v>29</v>
      </c>
      <c r="D2340" s="25" t="s">
        <v>38</v>
      </c>
      <c r="E2340" s="25" t="s">
        <v>15</v>
      </c>
      <c r="F2340" s="25">
        <v>2019</v>
      </c>
      <c r="G2340" s="25">
        <v>6</v>
      </c>
      <c r="H2340" s="25">
        <v>10969</v>
      </c>
      <c r="I2340" s="26">
        <v>59367</v>
      </c>
      <c r="J2340" s="26">
        <f>SUMIFS(H:H, D:D, ExternalData!$D2340, E:E, ExternalData!$E2340, F:F, ExternalData!$F2340, G:G, "&lt;="&amp;ExternalData!$G2340)</f>
        <v>68124</v>
      </c>
      <c r="K2340" s="27">
        <f>SUMIFS(I:I, D:D, ExternalData!$D2340, E:E, ExternalData!$E2340, F:F, ExternalData!$F2340, G:G, "&lt;="&amp;ExternalData!$G2340)</f>
        <v>365617</v>
      </c>
      <c r="L2340" s="26">
        <f>ExternalData!$J2340 + SUMIFS(H:H, D:D, ExternalData!$D2340, E:E, ExternalData!$E2340, F:F, ExternalData!$F2340-1, G:G, "&gt;"&amp;ExternalData!$G2340)</f>
        <v>138432</v>
      </c>
      <c r="M2340" s="28">
        <f>ExternalData!$K2340 + SUMIFS(I:I, D:D, ExternalData!$D2340, E:E, ExternalData!$E2340, F:F, ExternalData!$F2340-1, G:G, "&gt;"&amp;ExternalData!$G2340)</f>
        <v>712936</v>
      </c>
    </row>
    <row r="2341" spans="1:13" x14ac:dyDescent="0.25">
      <c r="A2341" s="29" t="s">
        <v>9</v>
      </c>
      <c r="B2341" s="30" t="s">
        <v>37</v>
      </c>
      <c r="C2341" s="30" t="s">
        <v>29</v>
      </c>
      <c r="D2341" s="30" t="s">
        <v>38</v>
      </c>
      <c r="E2341" s="30" t="s">
        <v>15</v>
      </c>
      <c r="F2341" s="30">
        <v>2019</v>
      </c>
      <c r="G2341" s="30">
        <v>7</v>
      </c>
      <c r="H2341" s="30">
        <v>10654</v>
      </c>
      <c r="I2341" s="31">
        <v>56378</v>
      </c>
      <c r="J2341" s="31">
        <f>SUMIFS(H:H, D:D, ExternalData!$D2341, E:E, ExternalData!$E2341, F:F, ExternalData!$F2341, G:G, "&lt;="&amp;ExternalData!$G2341)</f>
        <v>78778</v>
      </c>
      <c r="K2341" s="32">
        <f>SUMIFS(I:I, D:D, ExternalData!$D2341, E:E, ExternalData!$E2341, F:F, ExternalData!$F2341, G:G, "&lt;="&amp;ExternalData!$G2341)</f>
        <v>421995</v>
      </c>
      <c r="L2341" s="31">
        <f>ExternalData!$J2341 + SUMIFS(H:H, D:D, ExternalData!$D2341, E:E, ExternalData!$E2341, F:F, ExternalData!$F2341-1, G:G, "&gt;"&amp;ExternalData!$G2341)</f>
        <v>136395</v>
      </c>
      <c r="M2341" s="33">
        <f>ExternalData!$K2341 + SUMIFS(I:I, D:D, ExternalData!$D2341, E:E, ExternalData!$E2341, F:F, ExternalData!$F2341-1, G:G, "&gt;"&amp;ExternalData!$G2341)</f>
        <v>709569</v>
      </c>
    </row>
    <row r="2342" spans="1:13" x14ac:dyDescent="0.25">
      <c r="A2342" s="24" t="s">
        <v>9</v>
      </c>
      <c r="B2342" s="25" t="s">
        <v>37</v>
      </c>
      <c r="C2342" s="25" t="s">
        <v>29</v>
      </c>
      <c r="D2342" s="25" t="s">
        <v>38</v>
      </c>
      <c r="E2342" s="25" t="s">
        <v>15</v>
      </c>
      <c r="F2342" s="25">
        <v>2019</v>
      </c>
      <c r="G2342" s="25">
        <v>8</v>
      </c>
      <c r="H2342" s="25">
        <v>8561</v>
      </c>
      <c r="I2342" s="26">
        <v>46809</v>
      </c>
      <c r="J2342" s="26">
        <f>SUMIFS(H:H, D:D, ExternalData!$D2342, E:E, ExternalData!$E2342, F:F, ExternalData!$F2342, G:G, "&lt;="&amp;ExternalData!$G2342)</f>
        <v>87339</v>
      </c>
      <c r="K2342" s="27">
        <f>SUMIFS(I:I, D:D, ExternalData!$D2342, E:E, ExternalData!$E2342, F:F, ExternalData!$F2342, G:G, "&lt;="&amp;ExternalData!$G2342)</f>
        <v>468804</v>
      </c>
      <c r="L2342" s="26">
        <f>ExternalData!$J2342 + SUMIFS(H:H, D:D, ExternalData!$D2342, E:E, ExternalData!$E2342, F:F, ExternalData!$F2342-1, G:G, "&gt;"&amp;ExternalData!$G2342)</f>
        <v>134022</v>
      </c>
      <c r="M2342" s="28">
        <f>ExternalData!$K2342 + SUMIFS(I:I, D:D, ExternalData!$D2342, E:E, ExternalData!$E2342, F:F, ExternalData!$F2342-1, G:G, "&gt;"&amp;ExternalData!$G2342)</f>
        <v>702870</v>
      </c>
    </row>
    <row r="2343" spans="1:13" x14ac:dyDescent="0.25">
      <c r="A2343" s="29" t="s">
        <v>9</v>
      </c>
      <c r="B2343" s="30" t="s">
        <v>37</v>
      </c>
      <c r="C2343" s="30" t="s">
        <v>29</v>
      </c>
      <c r="D2343" s="30" t="s">
        <v>38</v>
      </c>
      <c r="E2343" s="30" t="s">
        <v>15</v>
      </c>
      <c r="F2343" s="30">
        <v>2019</v>
      </c>
      <c r="G2343" s="30">
        <v>9</v>
      </c>
      <c r="H2343" s="30">
        <v>9233</v>
      </c>
      <c r="I2343" s="31">
        <v>48993</v>
      </c>
      <c r="J2343" s="31">
        <f>SUMIFS(H:H, D:D, ExternalData!$D2343, E:E, ExternalData!$E2343, F:F, ExternalData!$F2343, G:G, "&lt;="&amp;ExternalData!$G2343)</f>
        <v>96572</v>
      </c>
      <c r="K2343" s="32">
        <f>SUMIFS(I:I, D:D, ExternalData!$D2343, E:E, ExternalData!$E2343, F:F, ExternalData!$F2343, G:G, "&lt;="&amp;ExternalData!$G2343)</f>
        <v>517797</v>
      </c>
      <c r="L2343" s="31">
        <f>ExternalData!$J2343 + SUMIFS(H:H, D:D, ExternalData!$D2343, E:E, ExternalData!$E2343, F:F, ExternalData!$F2343-1, G:G, "&gt;"&amp;ExternalData!$G2343)</f>
        <v>131572</v>
      </c>
      <c r="M2343" s="33">
        <f>ExternalData!$K2343 + SUMIFS(I:I, D:D, ExternalData!$D2343, E:E, ExternalData!$E2343, F:F, ExternalData!$F2343-1, G:G, "&gt;"&amp;ExternalData!$G2343)</f>
        <v>695394</v>
      </c>
    </row>
    <row r="2344" spans="1:13" x14ac:dyDescent="0.25">
      <c r="A2344" s="24" t="s">
        <v>9</v>
      </c>
      <c r="B2344" s="25" t="s">
        <v>37</v>
      </c>
      <c r="C2344" s="25" t="s">
        <v>29</v>
      </c>
      <c r="D2344" s="25" t="s">
        <v>38</v>
      </c>
      <c r="E2344" s="25" t="s">
        <v>15</v>
      </c>
      <c r="F2344" s="25">
        <v>2019</v>
      </c>
      <c r="G2344" s="25">
        <v>10</v>
      </c>
      <c r="H2344" s="25">
        <v>9296</v>
      </c>
      <c r="I2344" s="26">
        <v>50855</v>
      </c>
      <c r="J2344" s="26">
        <f>SUMIFS(H:H, D:D, ExternalData!$D2344, E:E, ExternalData!$E2344, F:F, ExternalData!$F2344, G:G, "&lt;="&amp;ExternalData!$G2344)</f>
        <v>105868</v>
      </c>
      <c r="K2344" s="27">
        <f>SUMIFS(I:I, D:D, ExternalData!$D2344, E:E, ExternalData!$E2344, F:F, ExternalData!$F2344, G:G, "&lt;="&amp;ExternalData!$G2344)</f>
        <v>568652</v>
      </c>
      <c r="L2344" s="26">
        <f>ExternalData!$J2344 + SUMIFS(H:H, D:D, ExternalData!$D2344, E:E, ExternalData!$E2344, F:F, ExternalData!$F2344-1, G:G, "&gt;"&amp;ExternalData!$G2344)</f>
        <v>128646</v>
      </c>
      <c r="M2344" s="28">
        <f>ExternalData!$K2344 + SUMIFS(I:I, D:D, ExternalData!$D2344, E:E, ExternalData!$E2344, F:F, ExternalData!$F2344-1, G:G, "&gt;"&amp;ExternalData!$G2344)</f>
        <v>685587</v>
      </c>
    </row>
    <row r="2345" spans="1:13" x14ac:dyDescent="0.25">
      <c r="A2345" s="29" t="s">
        <v>9</v>
      </c>
      <c r="B2345" s="30" t="s">
        <v>37</v>
      </c>
      <c r="C2345" s="30" t="s">
        <v>29</v>
      </c>
      <c r="D2345" s="30" t="s">
        <v>38</v>
      </c>
      <c r="E2345" s="30" t="s">
        <v>15</v>
      </c>
      <c r="F2345" s="30">
        <v>2019</v>
      </c>
      <c r="G2345" s="30">
        <v>11</v>
      </c>
      <c r="H2345" s="30">
        <v>10157</v>
      </c>
      <c r="I2345" s="31">
        <v>56140</v>
      </c>
      <c r="J2345" s="31">
        <f>SUMIFS(H:H, D:D, ExternalData!$D2345, E:E, ExternalData!$E2345, F:F, ExternalData!$F2345, G:G, "&lt;="&amp;ExternalData!$G2345)</f>
        <v>116025</v>
      </c>
      <c r="K2345" s="32">
        <f>SUMIFS(I:I, D:D, ExternalData!$D2345, E:E, ExternalData!$E2345, F:F, ExternalData!$F2345, G:G, "&lt;="&amp;ExternalData!$G2345)</f>
        <v>624792</v>
      </c>
      <c r="L2345" s="31">
        <f>ExternalData!$J2345 + SUMIFS(H:H, D:D, ExternalData!$D2345, E:E, ExternalData!$E2345, F:F, ExternalData!$F2345-1, G:G, "&gt;"&amp;ExternalData!$G2345)</f>
        <v>126840</v>
      </c>
      <c r="M2345" s="33">
        <f>ExternalData!$K2345 + SUMIFS(I:I, D:D, ExternalData!$D2345, E:E, ExternalData!$E2345, F:F, ExternalData!$F2345-1, G:G, "&gt;"&amp;ExternalData!$G2345)</f>
        <v>679385</v>
      </c>
    </row>
    <row r="2346" spans="1:13" x14ac:dyDescent="0.25">
      <c r="A2346" s="24" t="s">
        <v>9</v>
      </c>
      <c r="B2346" s="25" t="s">
        <v>37</v>
      </c>
      <c r="C2346" s="25" t="s">
        <v>29</v>
      </c>
      <c r="D2346" s="25" t="s">
        <v>38</v>
      </c>
      <c r="E2346" s="25" t="s">
        <v>15</v>
      </c>
      <c r="F2346" s="25">
        <v>2019</v>
      </c>
      <c r="G2346" s="25">
        <v>12</v>
      </c>
      <c r="H2346" s="25">
        <v>9618</v>
      </c>
      <c r="I2346" s="26">
        <v>51737</v>
      </c>
      <c r="J2346" s="26">
        <f>SUMIFS(H:H, D:D, ExternalData!$D2346, E:E, ExternalData!$E2346, F:F, ExternalData!$F2346, G:G, "&lt;="&amp;ExternalData!$G2346)</f>
        <v>125643</v>
      </c>
      <c r="K2346" s="27">
        <f>SUMIFS(I:I, D:D, ExternalData!$D2346, E:E, ExternalData!$E2346, F:F, ExternalData!$F2346, G:G, "&lt;="&amp;ExternalData!$G2346)</f>
        <v>676529</v>
      </c>
      <c r="L2346" s="26">
        <f>ExternalData!$J2346 + SUMIFS(H:H, D:D, ExternalData!$D2346, E:E, ExternalData!$E2346, F:F, ExternalData!$F2346-1, G:G, "&gt;"&amp;ExternalData!$G2346)</f>
        <v>125643</v>
      </c>
      <c r="M2346" s="28">
        <f>ExternalData!$K2346 + SUMIFS(I:I, D:D, ExternalData!$D2346, E:E, ExternalData!$E2346, F:F, ExternalData!$F2346-1, G:G, "&gt;"&amp;ExternalData!$G2346)</f>
        <v>676529</v>
      </c>
    </row>
    <row r="2347" spans="1:13" x14ac:dyDescent="0.25">
      <c r="A2347" s="29" t="s">
        <v>9</v>
      </c>
      <c r="B2347" s="30" t="s">
        <v>37</v>
      </c>
      <c r="C2347" s="30" t="s">
        <v>29</v>
      </c>
      <c r="D2347" s="30" t="s">
        <v>38</v>
      </c>
      <c r="E2347" s="30" t="s">
        <v>15</v>
      </c>
      <c r="F2347" s="30">
        <v>2020</v>
      </c>
      <c r="G2347" s="30">
        <v>1</v>
      </c>
      <c r="H2347" s="30">
        <v>10416</v>
      </c>
      <c r="I2347" s="31">
        <v>54894</v>
      </c>
      <c r="J2347" s="31">
        <f>SUMIFS(H:H, D:D, ExternalData!$D2347, E:E, ExternalData!$E2347, F:F, ExternalData!$F2347, G:G, "&lt;="&amp;ExternalData!$G2347)</f>
        <v>10416</v>
      </c>
      <c r="K2347" s="32">
        <f>SUMIFS(I:I, D:D, ExternalData!$D2347, E:E, ExternalData!$E2347, F:F, ExternalData!$F2347, G:G, "&lt;="&amp;ExternalData!$G2347)</f>
        <v>54894</v>
      </c>
      <c r="L2347" s="31">
        <f>ExternalData!$J2347 + SUMIFS(H:H, D:D, ExternalData!$D2347, E:E, ExternalData!$E2347, F:F, ExternalData!$F2347-1, G:G, "&gt;"&amp;ExternalData!$G2347)</f>
        <v>123592</v>
      </c>
      <c r="M2347" s="33">
        <f>ExternalData!$K2347 + SUMIFS(I:I, D:D, ExternalData!$D2347, E:E, ExternalData!$E2347, F:F, ExternalData!$F2347-1, G:G, "&gt;"&amp;ExternalData!$G2347)</f>
        <v>667597</v>
      </c>
    </row>
    <row r="2348" spans="1:13" x14ac:dyDescent="0.25">
      <c r="A2348" s="24" t="s">
        <v>9</v>
      </c>
      <c r="B2348" s="25" t="s">
        <v>37</v>
      </c>
      <c r="C2348" s="25" t="s">
        <v>29</v>
      </c>
      <c r="D2348" s="25" t="s">
        <v>38</v>
      </c>
      <c r="E2348" s="25" t="s">
        <v>15</v>
      </c>
      <c r="F2348" s="25">
        <v>2020</v>
      </c>
      <c r="G2348" s="25">
        <v>2</v>
      </c>
      <c r="H2348" s="25">
        <v>8778</v>
      </c>
      <c r="I2348" s="26">
        <v>46172</v>
      </c>
      <c r="J2348" s="26">
        <f>SUMIFS(H:H, D:D, ExternalData!$D2348, E:E, ExternalData!$E2348, F:F, ExternalData!$F2348, G:G, "&lt;="&amp;ExternalData!$G2348)</f>
        <v>19194</v>
      </c>
      <c r="K2348" s="27">
        <f>SUMIFS(I:I, D:D, ExternalData!$D2348, E:E, ExternalData!$E2348, F:F, ExternalData!$F2348, G:G, "&lt;="&amp;ExternalData!$G2348)</f>
        <v>101066</v>
      </c>
      <c r="L2348" s="26">
        <f>ExternalData!$J2348 + SUMIFS(H:H, D:D, ExternalData!$D2348, E:E, ExternalData!$E2348, F:F, ExternalData!$F2348-1, G:G, "&gt;"&amp;ExternalData!$G2348)</f>
        <v>121989</v>
      </c>
      <c r="M2348" s="28">
        <f>ExternalData!$K2348 + SUMIFS(I:I, D:D, ExternalData!$D2348, E:E, ExternalData!$E2348, F:F, ExternalData!$F2348-1, G:G, "&gt;"&amp;ExternalData!$G2348)</f>
        <v>658532</v>
      </c>
    </row>
    <row r="2349" spans="1:13" x14ac:dyDescent="0.25">
      <c r="A2349" s="29" t="s">
        <v>9</v>
      </c>
      <c r="B2349" s="30" t="s">
        <v>37</v>
      </c>
      <c r="C2349" s="30" t="s">
        <v>29</v>
      </c>
      <c r="D2349" s="30" t="s">
        <v>38</v>
      </c>
      <c r="E2349" s="30" t="s">
        <v>15</v>
      </c>
      <c r="F2349" s="30">
        <v>2020</v>
      </c>
      <c r="G2349" s="30">
        <v>3</v>
      </c>
      <c r="H2349" s="30">
        <v>9800</v>
      </c>
      <c r="I2349" s="31">
        <v>50225</v>
      </c>
      <c r="J2349" s="31">
        <f>SUMIFS(H:H, D:D, ExternalData!$D2349, E:E, ExternalData!$E2349, F:F, ExternalData!$F2349, G:G, "&lt;="&amp;ExternalData!$G2349)</f>
        <v>28994</v>
      </c>
      <c r="K2349" s="32">
        <f>SUMIFS(I:I, D:D, ExternalData!$D2349, E:E, ExternalData!$E2349, F:F, ExternalData!$F2349, G:G, "&lt;="&amp;ExternalData!$G2349)</f>
        <v>151291</v>
      </c>
      <c r="L2349" s="31">
        <f>ExternalData!$J2349 + SUMIFS(H:H, D:D, ExternalData!$D2349, E:E, ExternalData!$E2349, F:F, ExternalData!$F2349-1, G:G, "&gt;"&amp;ExternalData!$G2349)</f>
        <v>120456</v>
      </c>
      <c r="M2349" s="33">
        <f>ExternalData!$K2349 + SUMIFS(I:I, D:D, ExternalData!$D2349, E:E, ExternalData!$E2349, F:F, ExternalData!$F2349-1, G:G, "&gt;"&amp;ExternalData!$G2349)</f>
        <v>647073</v>
      </c>
    </row>
    <row r="2350" spans="1:13" x14ac:dyDescent="0.25">
      <c r="A2350" s="24" t="s">
        <v>9</v>
      </c>
      <c r="B2350" s="25" t="s">
        <v>37</v>
      </c>
      <c r="C2350" s="25" t="s">
        <v>29</v>
      </c>
      <c r="D2350" s="25" t="s">
        <v>38</v>
      </c>
      <c r="E2350" s="25" t="s">
        <v>15</v>
      </c>
      <c r="F2350" s="25">
        <v>2020</v>
      </c>
      <c r="G2350" s="25">
        <v>4</v>
      </c>
      <c r="H2350" s="25">
        <v>8582</v>
      </c>
      <c r="I2350" s="26">
        <v>45864</v>
      </c>
      <c r="J2350" s="26">
        <f>SUMIFS(H:H, D:D, ExternalData!$D2350, E:E, ExternalData!$E2350, F:F, ExternalData!$F2350, G:G, "&lt;="&amp;ExternalData!$G2350)</f>
        <v>37576</v>
      </c>
      <c r="K2350" s="27">
        <f>SUMIFS(I:I, D:D, ExternalData!$D2350, E:E, ExternalData!$E2350, F:F, ExternalData!$F2350, G:G, "&lt;="&amp;ExternalData!$G2350)</f>
        <v>197155</v>
      </c>
      <c r="L2350" s="26">
        <f>ExternalData!$J2350 + SUMIFS(H:H, D:D, ExternalData!$D2350, E:E, ExternalData!$E2350, F:F, ExternalData!$F2350-1, G:G, "&gt;"&amp;ExternalData!$G2350)</f>
        <v>117733</v>
      </c>
      <c r="M2350" s="28">
        <f>ExternalData!$K2350 + SUMIFS(I:I, D:D, ExternalData!$D2350, E:E, ExternalData!$E2350, F:F, ExternalData!$F2350-1, G:G, "&gt;"&amp;ExternalData!$G2350)</f>
        <v>631043</v>
      </c>
    </row>
    <row r="2351" spans="1:13" x14ac:dyDescent="0.25">
      <c r="A2351" s="29" t="s">
        <v>9</v>
      </c>
      <c r="B2351" s="30" t="s">
        <v>37</v>
      </c>
      <c r="C2351" s="30" t="s">
        <v>29</v>
      </c>
      <c r="D2351" s="30" t="s">
        <v>38</v>
      </c>
      <c r="E2351" s="30" t="s">
        <v>15</v>
      </c>
      <c r="F2351" s="30">
        <v>2020</v>
      </c>
      <c r="G2351" s="30">
        <v>5</v>
      </c>
      <c r="H2351" s="30">
        <v>6566</v>
      </c>
      <c r="I2351" s="31">
        <v>35833</v>
      </c>
      <c r="J2351" s="31">
        <f>SUMIFS(H:H, D:D, ExternalData!$D2351, E:E, ExternalData!$E2351, F:F, ExternalData!$F2351, G:G, "&lt;="&amp;ExternalData!$G2351)</f>
        <v>44142</v>
      </c>
      <c r="K2351" s="32">
        <f>SUMIFS(I:I, D:D, ExternalData!$D2351, E:E, ExternalData!$E2351, F:F, ExternalData!$F2351, G:G, "&lt;="&amp;ExternalData!$G2351)</f>
        <v>232988</v>
      </c>
      <c r="L2351" s="31">
        <f>ExternalData!$J2351 + SUMIFS(H:H, D:D, ExternalData!$D2351, E:E, ExternalData!$E2351, F:F, ExternalData!$F2351-1, G:G, "&gt;"&amp;ExternalData!$G2351)</f>
        <v>112630</v>
      </c>
      <c r="M2351" s="33">
        <f>ExternalData!$K2351 + SUMIFS(I:I, D:D, ExternalData!$D2351, E:E, ExternalData!$E2351, F:F, ExternalData!$F2351-1, G:G, "&gt;"&amp;ExternalData!$G2351)</f>
        <v>603267</v>
      </c>
    </row>
    <row r="2352" spans="1:13" x14ac:dyDescent="0.25">
      <c r="A2352" s="24" t="s">
        <v>9</v>
      </c>
      <c r="B2352" s="25" t="s">
        <v>37</v>
      </c>
      <c r="C2352" s="25" t="s">
        <v>29</v>
      </c>
      <c r="D2352" s="25" t="s">
        <v>38</v>
      </c>
      <c r="E2352" s="25" t="s">
        <v>15</v>
      </c>
      <c r="F2352" s="25">
        <v>2020</v>
      </c>
      <c r="G2352" s="25">
        <v>6</v>
      </c>
      <c r="H2352" s="25">
        <v>7840</v>
      </c>
      <c r="I2352" s="26">
        <v>40866</v>
      </c>
      <c r="J2352" s="26">
        <f>SUMIFS(H:H, D:D, ExternalData!$D2352, E:E, ExternalData!$E2352, F:F, ExternalData!$F2352, G:G, "&lt;="&amp;ExternalData!$G2352)</f>
        <v>51982</v>
      </c>
      <c r="K2352" s="27">
        <f>SUMIFS(I:I, D:D, ExternalData!$D2352, E:E, ExternalData!$E2352, F:F, ExternalData!$F2352, G:G, "&lt;="&amp;ExternalData!$G2352)</f>
        <v>273854</v>
      </c>
      <c r="L2352" s="26">
        <f>ExternalData!$J2352 + SUMIFS(H:H, D:D, ExternalData!$D2352, E:E, ExternalData!$E2352, F:F, ExternalData!$F2352-1, G:G, "&gt;"&amp;ExternalData!$G2352)</f>
        <v>109501</v>
      </c>
      <c r="M2352" s="28">
        <f>ExternalData!$K2352 + SUMIFS(I:I, D:D, ExternalData!$D2352, E:E, ExternalData!$E2352, F:F, ExternalData!$F2352-1, G:G, "&gt;"&amp;ExternalData!$G2352)</f>
        <v>584766</v>
      </c>
    </row>
    <row r="2353" spans="1:13" x14ac:dyDescent="0.25">
      <c r="A2353" s="29" t="s">
        <v>9</v>
      </c>
      <c r="B2353" s="30" t="s">
        <v>37</v>
      </c>
      <c r="C2353" s="30" t="s">
        <v>29</v>
      </c>
      <c r="D2353" s="30" t="s">
        <v>38</v>
      </c>
      <c r="E2353" s="30" t="s">
        <v>15</v>
      </c>
      <c r="F2353" s="30">
        <v>2020</v>
      </c>
      <c r="G2353" s="30">
        <v>7</v>
      </c>
      <c r="H2353" s="30">
        <v>9576</v>
      </c>
      <c r="I2353" s="31">
        <v>50043</v>
      </c>
      <c r="J2353" s="31">
        <f>SUMIFS(H:H, D:D, ExternalData!$D2353, E:E, ExternalData!$E2353, F:F, ExternalData!$F2353, G:G, "&lt;="&amp;ExternalData!$G2353)</f>
        <v>61558</v>
      </c>
      <c r="K2353" s="32">
        <f>SUMIFS(I:I, D:D, ExternalData!$D2353, E:E, ExternalData!$E2353, F:F, ExternalData!$F2353, G:G, "&lt;="&amp;ExternalData!$G2353)</f>
        <v>323897</v>
      </c>
      <c r="L2353" s="31">
        <f>ExternalData!$J2353 + SUMIFS(H:H, D:D, ExternalData!$D2353, E:E, ExternalData!$E2353, F:F, ExternalData!$F2353-1, G:G, "&gt;"&amp;ExternalData!$G2353)</f>
        <v>108423</v>
      </c>
      <c r="M2353" s="33">
        <f>ExternalData!$K2353 + SUMIFS(I:I, D:D, ExternalData!$D2353, E:E, ExternalData!$E2353, F:F, ExternalData!$F2353-1, G:G, "&gt;"&amp;ExternalData!$G2353)</f>
        <v>578431</v>
      </c>
    </row>
    <row r="2354" spans="1:13" x14ac:dyDescent="0.25">
      <c r="A2354" s="24" t="s">
        <v>9</v>
      </c>
      <c r="B2354" s="25" t="s">
        <v>37</v>
      </c>
      <c r="C2354" s="25" t="s">
        <v>29</v>
      </c>
      <c r="D2354" s="25" t="s">
        <v>38</v>
      </c>
      <c r="E2354" s="25" t="s">
        <v>15</v>
      </c>
      <c r="F2354" s="25">
        <v>2020</v>
      </c>
      <c r="G2354" s="25">
        <v>8</v>
      </c>
      <c r="H2354" s="25">
        <v>5656</v>
      </c>
      <c r="I2354" s="26">
        <v>29827</v>
      </c>
      <c r="J2354" s="26">
        <f>SUMIFS(H:H, D:D, ExternalData!$D2354, E:E, ExternalData!$E2354, F:F, ExternalData!$F2354, G:G, "&lt;="&amp;ExternalData!$G2354)</f>
        <v>67214</v>
      </c>
      <c r="K2354" s="27">
        <f>SUMIFS(I:I, D:D, ExternalData!$D2354, E:E, ExternalData!$E2354, F:F, ExternalData!$F2354, G:G, "&lt;="&amp;ExternalData!$G2354)</f>
        <v>353724</v>
      </c>
      <c r="L2354" s="26">
        <f>ExternalData!$J2354 + SUMIFS(H:H, D:D, ExternalData!$D2354, E:E, ExternalData!$E2354, F:F, ExternalData!$F2354-1, G:G, "&gt;"&amp;ExternalData!$G2354)</f>
        <v>105518</v>
      </c>
      <c r="M2354" s="28">
        <f>ExternalData!$K2354 + SUMIFS(I:I, D:D, ExternalData!$D2354, E:E, ExternalData!$E2354, F:F, ExternalData!$F2354-1, G:G, "&gt;"&amp;ExternalData!$G2354)</f>
        <v>561449</v>
      </c>
    </row>
    <row r="2355" spans="1:13" x14ac:dyDescent="0.25">
      <c r="A2355" s="29" t="s">
        <v>9</v>
      </c>
      <c r="B2355" s="30" t="s">
        <v>37</v>
      </c>
      <c r="C2355" s="30" t="s">
        <v>29</v>
      </c>
      <c r="D2355" s="30" t="s">
        <v>38</v>
      </c>
      <c r="E2355" s="30" t="s">
        <v>15</v>
      </c>
      <c r="F2355" s="30">
        <v>2020</v>
      </c>
      <c r="G2355" s="30">
        <v>9</v>
      </c>
      <c r="H2355" s="30">
        <v>8456</v>
      </c>
      <c r="I2355" s="31">
        <v>44023</v>
      </c>
      <c r="J2355" s="31">
        <f>SUMIFS(H:H, D:D, ExternalData!$D2355, E:E, ExternalData!$E2355, F:F, ExternalData!$F2355, G:G, "&lt;="&amp;ExternalData!$G2355)</f>
        <v>75670</v>
      </c>
      <c r="K2355" s="32">
        <f>SUMIFS(I:I, D:D, ExternalData!$D2355, E:E, ExternalData!$E2355, F:F, ExternalData!$F2355, G:G, "&lt;="&amp;ExternalData!$G2355)</f>
        <v>397747</v>
      </c>
      <c r="L2355" s="31">
        <f>ExternalData!$J2355 + SUMIFS(H:H, D:D, ExternalData!$D2355, E:E, ExternalData!$E2355, F:F, ExternalData!$F2355-1, G:G, "&gt;"&amp;ExternalData!$G2355)</f>
        <v>104741</v>
      </c>
      <c r="M2355" s="33">
        <f>ExternalData!$K2355 + SUMIFS(I:I, D:D, ExternalData!$D2355, E:E, ExternalData!$E2355, F:F, ExternalData!$F2355-1, G:G, "&gt;"&amp;ExternalData!$G2355)</f>
        <v>556479</v>
      </c>
    </row>
    <row r="2356" spans="1:13" x14ac:dyDescent="0.25">
      <c r="A2356" s="24" t="s">
        <v>9</v>
      </c>
      <c r="B2356" s="25" t="s">
        <v>37</v>
      </c>
      <c r="C2356" s="25" t="s">
        <v>29</v>
      </c>
      <c r="D2356" s="25" t="s">
        <v>38</v>
      </c>
      <c r="E2356" s="25" t="s">
        <v>15</v>
      </c>
      <c r="F2356" s="25">
        <v>2020</v>
      </c>
      <c r="G2356" s="25">
        <v>10</v>
      </c>
      <c r="H2356" s="25">
        <v>9464</v>
      </c>
      <c r="I2356" s="26">
        <v>49805</v>
      </c>
      <c r="J2356" s="26">
        <f>SUMIFS(H:H, D:D, ExternalData!$D2356, E:E, ExternalData!$E2356, F:F, ExternalData!$F2356, G:G, "&lt;="&amp;ExternalData!$G2356)</f>
        <v>85134</v>
      </c>
      <c r="K2356" s="27">
        <f>SUMIFS(I:I, D:D, ExternalData!$D2356, E:E, ExternalData!$E2356, F:F, ExternalData!$F2356, G:G, "&lt;="&amp;ExternalData!$G2356)</f>
        <v>447552</v>
      </c>
      <c r="L2356" s="26">
        <f>ExternalData!$J2356 + SUMIFS(H:H, D:D, ExternalData!$D2356, E:E, ExternalData!$E2356, F:F, ExternalData!$F2356-1, G:G, "&gt;"&amp;ExternalData!$G2356)</f>
        <v>104909</v>
      </c>
      <c r="M2356" s="28">
        <f>ExternalData!$K2356 + SUMIFS(I:I, D:D, ExternalData!$D2356, E:E, ExternalData!$E2356, F:F, ExternalData!$F2356-1, G:G, "&gt;"&amp;ExternalData!$G2356)</f>
        <v>555429</v>
      </c>
    </row>
    <row r="2357" spans="1:13" x14ac:dyDescent="0.25">
      <c r="A2357" s="29" t="s">
        <v>9</v>
      </c>
      <c r="B2357" s="30" t="s">
        <v>37</v>
      </c>
      <c r="C2357" s="30" t="s">
        <v>29</v>
      </c>
      <c r="D2357" s="30" t="s">
        <v>38</v>
      </c>
      <c r="E2357" s="30" t="s">
        <v>15</v>
      </c>
      <c r="F2357" s="30">
        <v>2020</v>
      </c>
      <c r="G2357" s="30">
        <v>11</v>
      </c>
      <c r="H2357" s="30">
        <v>7336</v>
      </c>
      <c r="I2357" s="31">
        <v>38297</v>
      </c>
      <c r="J2357" s="31">
        <f>SUMIFS(H:H, D:D, ExternalData!$D2357, E:E, ExternalData!$E2357, F:F, ExternalData!$F2357, G:G, "&lt;="&amp;ExternalData!$G2357)</f>
        <v>92470</v>
      </c>
      <c r="K2357" s="32">
        <f>SUMIFS(I:I, D:D, ExternalData!$D2357, E:E, ExternalData!$E2357, F:F, ExternalData!$F2357, G:G, "&lt;="&amp;ExternalData!$G2357)</f>
        <v>485849</v>
      </c>
      <c r="L2357" s="31">
        <f>ExternalData!$J2357 + SUMIFS(H:H, D:D, ExternalData!$D2357, E:E, ExternalData!$E2357, F:F, ExternalData!$F2357-1, G:G, "&gt;"&amp;ExternalData!$G2357)</f>
        <v>102088</v>
      </c>
      <c r="M2357" s="33">
        <f>ExternalData!$K2357 + SUMIFS(I:I, D:D, ExternalData!$D2357, E:E, ExternalData!$E2357, F:F, ExternalData!$F2357-1, G:G, "&gt;"&amp;ExternalData!$G2357)</f>
        <v>537586</v>
      </c>
    </row>
    <row r="2358" spans="1:13" x14ac:dyDescent="0.25">
      <c r="A2358" s="24" t="s">
        <v>9</v>
      </c>
      <c r="B2358" s="25" t="s">
        <v>37</v>
      </c>
      <c r="C2358" s="25" t="s">
        <v>29</v>
      </c>
      <c r="D2358" s="25" t="s">
        <v>38</v>
      </c>
      <c r="E2358" s="25" t="s">
        <v>15</v>
      </c>
      <c r="F2358" s="25">
        <v>2020</v>
      </c>
      <c r="G2358" s="25">
        <v>12</v>
      </c>
      <c r="H2358" s="25">
        <v>8407</v>
      </c>
      <c r="I2358" s="26">
        <v>43358</v>
      </c>
      <c r="J2358" s="26">
        <f>SUMIFS(H:H, D:D, ExternalData!$D2358, E:E, ExternalData!$E2358, F:F, ExternalData!$F2358, G:G, "&lt;="&amp;ExternalData!$G2358)</f>
        <v>100877</v>
      </c>
      <c r="K2358" s="27">
        <f>SUMIFS(I:I, D:D, ExternalData!$D2358, E:E, ExternalData!$E2358, F:F, ExternalData!$F2358, G:G, "&lt;="&amp;ExternalData!$G2358)</f>
        <v>529207</v>
      </c>
      <c r="L2358" s="26">
        <f>ExternalData!$J2358 + SUMIFS(H:H, D:D, ExternalData!$D2358, E:E, ExternalData!$E2358, F:F, ExternalData!$F2358-1, G:G, "&gt;"&amp;ExternalData!$G2358)</f>
        <v>100877</v>
      </c>
      <c r="M2358" s="28">
        <f>ExternalData!$K2358 + SUMIFS(I:I, D:D, ExternalData!$D2358, E:E, ExternalData!$E2358, F:F, ExternalData!$F2358-1, G:G, "&gt;"&amp;ExternalData!$G2358)</f>
        <v>529207</v>
      </c>
    </row>
    <row r="2359" spans="1:13" x14ac:dyDescent="0.25">
      <c r="A2359" s="29" t="s">
        <v>9</v>
      </c>
      <c r="B2359" s="30" t="s">
        <v>37</v>
      </c>
      <c r="C2359" s="30" t="s">
        <v>29</v>
      </c>
      <c r="D2359" s="30" t="s">
        <v>38</v>
      </c>
      <c r="E2359" s="30" t="s">
        <v>15</v>
      </c>
      <c r="F2359" s="30">
        <v>2021</v>
      </c>
      <c r="G2359" s="30">
        <v>1</v>
      </c>
      <c r="H2359" s="30">
        <v>7336</v>
      </c>
      <c r="I2359" s="31">
        <v>38780</v>
      </c>
      <c r="J2359" s="31">
        <f>SUMIFS(H:H, D:D, ExternalData!$D2359, E:E, ExternalData!$E2359, F:F, ExternalData!$F2359, G:G, "&lt;="&amp;ExternalData!$G2359)</f>
        <v>7336</v>
      </c>
      <c r="K2359" s="32">
        <f>SUMIFS(I:I, D:D, ExternalData!$D2359, E:E, ExternalData!$E2359, F:F, ExternalData!$F2359, G:G, "&lt;="&amp;ExternalData!$G2359)</f>
        <v>38780</v>
      </c>
      <c r="L2359" s="31">
        <f>ExternalData!$J2359 + SUMIFS(H:H, D:D, ExternalData!$D2359, E:E, ExternalData!$E2359, F:F, ExternalData!$F2359-1, G:G, "&gt;"&amp;ExternalData!$G2359)</f>
        <v>97797</v>
      </c>
      <c r="M2359" s="33">
        <f>ExternalData!$K2359 + SUMIFS(I:I, D:D, ExternalData!$D2359, E:E, ExternalData!$E2359, F:F, ExternalData!$F2359-1, G:G, "&gt;"&amp;ExternalData!$G2359)</f>
        <v>513093</v>
      </c>
    </row>
    <row r="2360" spans="1:13" x14ac:dyDescent="0.25">
      <c r="A2360" s="24" t="s">
        <v>9</v>
      </c>
      <c r="B2360" s="25" t="s">
        <v>37</v>
      </c>
      <c r="C2360" s="25" t="s">
        <v>29</v>
      </c>
      <c r="D2360" s="25" t="s">
        <v>38</v>
      </c>
      <c r="E2360" s="25" t="s">
        <v>15</v>
      </c>
      <c r="F2360" s="25">
        <v>2021</v>
      </c>
      <c r="G2360" s="25">
        <v>2</v>
      </c>
      <c r="H2360" s="25">
        <v>6888</v>
      </c>
      <c r="I2360" s="26">
        <v>36190</v>
      </c>
      <c r="J2360" s="26">
        <f>SUMIFS(H:H, D:D, ExternalData!$D2360, E:E, ExternalData!$E2360, F:F, ExternalData!$F2360, G:G, "&lt;="&amp;ExternalData!$G2360)</f>
        <v>14224</v>
      </c>
      <c r="K2360" s="27">
        <f>SUMIFS(I:I, D:D, ExternalData!$D2360, E:E, ExternalData!$E2360, F:F, ExternalData!$F2360, G:G, "&lt;="&amp;ExternalData!$G2360)</f>
        <v>74970</v>
      </c>
      <c r="L2360" s="26">
        <f>ExternalData!$J2360 + SUMIFS(H:H, D:D, ExternalData!$D2360, E:E, ExternalData!$E2360, F:F, ExternalData!$F2360-1, G:G, "&gt;"&amp;ExternalData!$G2360)</f>
        <v>95907</v>
      </c>
      <c r="M2360" s="28">
        <f>ExternalData!$K2360 + SUMIFS(I:I, D:D, ExternalData!$D2360, E:E, ExternalData!$E2360, F:F, ExternalData!$F2360-1, G:G, "&gt;"&amp;ExternalData!$G2360)</f>
        <v>503111</v>
      </c>
    </row>
    <row r="2361" spans="1:13" x14ac:dyDescent="0.25">
      <c r="A2361" s="29" t="s">
        <v>9</v>
      </c>
      <c r="B2361" s="30" t="s">
        <v>37</v>
      </c>
      <c r="C2361" s="30" t="s">
        <v>29</v>
      </c>
      <c r="D2361" s="30" t="s">
        <v>38</v>
      </c>
      <c r="E2361" s="30" t="s">
        <v>15</v>
      </c>
      <c r="F2361" s="30">
        <v>2021</v>
      </c>
      <c r="G2361" s="30">
        <v>3</v>
      </c>
      <c r="H2361" s="30">
        <v>7392</v>
      </c>
      <c r="I2361" s="31">
        <v>40474</v>
      </c>
      <c r="J2361" s="31">
        <f>SUMIFS(H:H, D:D, ExternalData!$D2361, E:E, ExternalData!$E2361, F:F, ExternalData!$F2361, G:G, "&lt;="&amp;ExternalData!$G2361)</f>
        <v>21616</v>
      </c>
      <c r="K2361" s="32">
        <f>SUMIFS(I:I, D:D, ExternalData!$D2361, E:E, ExternalData!$E2361, F:F, ExternalData!$F2361, G:G, "&lt;="&amp;ExternalData!$G2361)</f>
        <v>115444</v>
      </c>
      <c r="L2361" s="31">
        <f>ExternalData!$J2361 + SUMIFS(H:H, D:D, ExternalData!$D2361, E:E, ExternalData!$E2361, F:F, ExternalData!$F2361-1, G:G, "&gt;"&amp;ExternalData!$G2361)</f>
        <v>93499</v>
      </c>
      <c r="M2361" s="33">
        <f>ExternalData!$K2361 + SUMIFS(I:I, D:D, ExternalData!$D2361, E:E, ExternalData!$E2361, F:F, ExternalData!$F2361-1, G:G, "&gt;"&amp;ExternalData!$G2361)</f>
        <v>493360</v>
      </c>
    </row>
    <row r="2362" spans="1:13" x14ac:dyDescent="0.25">
      <c r="A2362" s="24" t="s">
        <v>9</v>
      </c>
      <c r="B2362" s="25" t="s">
        <v>37</v>
      </c>
      <c r="C2362" s="25" t="s">
        <v>29</v>
      </c>
      <c r="D2362" s="25" t="s">
        <v>38</v>
      </c>
      <c r="E2362" s="25" t="s">
        <v>15</v>
      </c>
      <c r="F2362" s="25">
        <v>2021</v>
      </c>
      <c r="G2362" s="25">
        <v>4</v>
      </c>
      <c r="H2362" s="25">
        <v>6972</v>
      </c>
      <c r="I2362" s="26">
        <v>38024</v>
      </c>
      <c r="J2362" s="26">
        <f>SUMIFS(H:H, D:D, ExternalData!$D2362, E:E, ExternalData!$E2362, F:F, ExternalData!$F2362, G:G, "&lt;="&amp;ExternalData!$G2362)</f>
        <v>28588</v>
      </c>
      <c r="K2362" s="27">
        <f>SUMIFS(I:I, D:D, ExternalData!$D2362, E:E, ExternalData!$E2362, F:F, ExternalData!$F2362, G:G, "&lt;="&amp;ExternalData!$G2362)</f>
        <v>153468</v>
      </c>
      <c r="L2362" s="26">
        <f>ExternalData!$J2362 + SUMIFS(H:H, D:D, ExternalData!$D2362, E:E, ExternalData!$E2362, F:F, ExternalData!$F2362-1, G:G, "&gt;"&amp;ExternalData!$G2362)</f>
        <v>91889</v>
      </c>
      <c r="M2362" s="28">
        <f>ExternalData!$K2362 + SUMIFS(I:I, D:D, ExternalData!$D2362, E:E, ExternalData!$E2362, F:F, ExternalData!$F2362-1, G:G, "&gt;"&amp;ExternalData!$G2362)</f>
        <v>485520</v>
      </c>
    </row>
    <row r="2363" spans="1:13" x14ac:dyDescent="0.25">
      <c r="A2363" s="29" t="s">
        <v>9</v>
      </c>
      <c r="B2363" s="30" t="s">
        <v>37</v>
      </c>
      <c r="C2363" s="30" t="s">
        <v>29</v>
      </c>
      <c r="D2363" s="30" t="s">
        <v>38</v>
      </c>
      <c r="E2363" s="30" t="s">
        <v>15</v>
      </c>
      <c r="F2363" s="30">
        <v>2021</v>
      </c>
      <c r="G2363" s="30">
        <v>5</v>
      </c>
      <c r="H2363" s="30">
        <v>7308</v>
      </c>
      <c r="I2363" s="31">
        <v>39298</v>
      </c>
      <c r="J2363" s="31">
        <f>SUMIFS(H:H, D:D, ExternalData!$D2363, E:E, ExternalData!$E2363, F:F, ExternalData!$F2363, G:G, "&lt;="&amp;ExternalData!$G2363)</f>
        <v>35896</v>
      </c>
      <c r="K2363" s="32">
        <f>SUMIFS(I:I, D:D, ExternalData!$D2363, E:E, ExternalData!$E2363, F:F, ExternalData!$F2363, G:G, "&lt;="&amp;ExternalData!$G2363)</f>
        <v>192766</v>
      </c>
      <c r="L2363" s="31">
        <f>ExternalData!$J2363 + SUMIFS(H:H, D:D, ExternalData!$D2363, E:E, ExternalData!$E2363, F:F, ExternalData!$F2363-1, G:G, "&gt;"&amp;ExternalData!$G2363)</f>
        <v>92631</v>
      </c>
      <c r="M2363" s="33">
        <f>ExternalData!$K2363 + SUMIFS(I:I, D:D, ExternalData!$D2363, E:E, ExternalData!$E2363, F:F, ExternalData!$F2363-1, G:G, "&gt;"&amp;ExternalData!$G2363)</f>
        <v>488985</v>
      </c>
    </row>
    <row r="2364" spans="1:13" x14ac:dyDescent="0.25">
      <c r="A2364" s="24" t="s">
        <v>9</v>
      </c>
      <c r="B2364" s="25" t="s">
        <v>37</v>
      </c>
      <c r="C2364" s="25" t="s">
        <v>29</v>
      </c>
      <c r="D2364" s="25" t="s">
        <v>38</v>
      </c>
      <c r="E2364" s="25" t="s">
        <v>15</v>
      </c>
      <c r="F2364" s="25">
        <v>2021</v>
      </c>
      <c r="G2364" s="25">
        <v>6</v>
      </c>
      <c r="H2364" s="25">
        <v>7329</v>
      </c>
      <c r="I2364" s="26">
        <v>39179</v>
      </c>
      <c r="J2364" s="26">
        <f>SUMIFS(H:H, D:D, ExternalData!$D2364, E:E, ExternalData!$E2364, F:F, ExternalData!$F2364, G:G, "&lt;="&amp;ExternalData!$G2364)</f>
        <v>43225</v>
      </c>
      <c r="K2364" s="27">
        <f>SUMIFS(I:I, D:D, ExternalData!$D2364, E:E, ExternalData!$E2364, F:F, ExternalData!$F2364, G:G, "&lt;="&amp;ExternalData!$G2364)</f>
        <v>231945</v>
      </c>
      <c r="L2364" s="26">
        <f>ExternalData!$J2364 + SUMIFS(H:H, D:D, ExternalData!$D2364, E:E, ExternalData!$E2364, F:F, ExternalData!$F2364-1, G:G, "&gt;"&amp;ExternalData!$G2364)</f>
        <v>92120</v>
      </c>
      <c r="M2364" s="28">
        <f>ExternalData!$K2364 + SUMIFS(I:I, D:D, ExternalData!$D2364, E:E, ExternalData!$E2364, F:F, ExternalData!$F2364-1, G:G, "&gt;"&amp;ExternalData!$G2364)</f>
        <v>487298</v>
      </c>
    </row>
    <row r="2365" spans="1:13" x14ac:dyDescent="0.25">
      <c r="A2365" s="29" t="s">
        <v>9</v>
      </c>
      <c r="B2365" s="30" t="s">
        <v>37</v>
      </c>
      <c r="C2365" s="30" t="s">
        <v>29</v>
      </c>
      <c r="D2365" s="30" t="s">
        <v>38</v>
      </c>
      <c r="E2365" s="30" t="s">
        <v>15</v>
      </c>
      <c r="F2365" s="30">
        <v>2021</v>
      </c>
      <c r="G2365" s="30">
        <v>7</v>
      </c>
      <c r="H2365" s="30">
        <v>7168</v>
      </c>
      <c r="I2365" s="31">
        <v>38206</v>
      </c>
      <c r="J2365" s="31">
        <f>SUMIFS(H:H, D:D, ExternalData!$D2365, E:E, ExternalData!$E2365, F:F, ExternalData!$F2365, G:G, "&lt;="&amp;ExternalData!$G2365)</f>
        <v>50393</v>
      </c>
      <c r="K2365" s="32">
        <f>SUMIFS(I:I, D:D, ExternalData!$D2365, E:E, ExternalData!$E2365, F:F, ExternalData!$F2365, G:G, "&lt;="&amp;ExternalData!$G2365)</f>
        <v>270151</v>
      </c>
      <c r="L2365" s="31">
        <f>ExternalData!$J2365 + SUMIFS(H:H, D:D, ExternalData!$D2365, E:E, ExternalData!$E2365, F:F, ExternalData!$F2365-1, G:G, "&gt;"&amp;ExternalData!$G2365)</f>
        <v>89712</v>
      </c>
      <c r="M2365" s="33">
        <f>ExternalData!$K2365 + SUMIFS(I:I, D:D, ExternalData!$D2365, E:E, ExternalData!$E2365, F:F, ExternalData!$F2365-1, G:G, "&gt;"&amp;ExternalData!$G2365)</f>
        <v>475461</v>
      </c>
    </row>
    <row r="2366" spans="1:13" x14ac:dyDescent="0.25">
      <c r="A2366" s="24" t="s">
        <v>9</v>
      </c>
      <c r="B2366" s="25" t="s">
        <v>37</v>
      </c>
      <c r="C2366" s="25" t="s">
        <v>29</v>
      </c>
      <c r="D2366" s="25" t="s">
        <v>38</v>
      </c>
      <c r="E2366" s="25" t="s">
        <v>15</v>
      </c>
      <c r="F2366" s="25">
        <v>2021</v>
      </c>
      <c r="G2366" s="25">
        <v>8</v>
      </c>
      <c r="H2366" s="25">
        <v>6391</v>
      </c>
      <c r="I2366" s="26">
        <v>34328</v>
      </c>
      <c r="J2366" s="26">
        <f>SUMIFS(H:H, D:D, ExternalData!$D2366, E:E, ExternalData!$E2366, F:F, ExternalData!$F2366, G:G, "&lt;="&amp;ExternalData!$G2366)</f>
        <v>56784</v>
      </c>
      <c r="K2366" s="27">
        <f>SUMIFS(I:I, D:D, ExternalData!$D2366, E:E, ExternalData!$E2366, F:F, ExternalData!$F2366, G:G, "&lt;="&amp;ExternalData!$G2366)</f>
        <v>304479</v>
      </c>
      <c r="L2366" s="26">
        <f>ExternalData!$J2366 + SUMIFS(H:H, D:D, ExternalData!$D2366, E:E, ExternalData!$E2366, F:F, ExternalData!$F2366-1, G:G, "&gt;"&amp;ExternalData!$G2366)</f>
        <v>90447</v>
      </c>
      <c r="M2366" s="28">
        <f>ExternalData!$K2366 + SUMIFS(I:I, D:D, ExternalData!$D2366, E:E, ExternalData!$E2366, F:F, ExternalData!$F2366-1, G:G, "&gt;"&amp;ExternalData!$G2366)</f>
        <v>479962</v>
      </c>
    </row>
    <row r="2367" spans="1:13" x14ac:dyDescent="0.25">
      <c r="A2367" s="29" t="s">
        <v>9</v>
      </c>
      <c r="B2367" s="30" t="s">
        <v>37</v>
      </c>
      <c r="C2367" s="30" t="s">
        <v>29</v>
      </c>
      <c r="D2367" s="30" t="s">
        <v>38</v>
      </c>
      <c r="E2367" s="30" t="s">
        <v>15</v>
      </c>
      <c r="F2367" s="30">
        <v>2021</v>
      </c>
      <c r="G2367" s="30">
        <v>9</v>
      </c>
      <c r="H2367" s="30">
        <v>7252</v>
      </c>
      <c r="I2367" s="31">
        <v>40243</v>
      </c>
      <c r="J2367" s="31">
        <f>SUMIFS(H:H, D:D, ExternalData!$D2367, E:E, ExternalData!$E2367, F:F, ExternalData!$F2367, G:G, "&lt;="&amp;ExternalData!$G2367)</f>
        <v>64036</v>
      </c>
      <c r="K2367" s="32">
        <f>SUMIFS(I:I, D:D, ExternalData!$D2367, E:E, ExternalData!$E2367, F:F, ExternalData!$F2367, G:G, "&lt;="&amp;ExternalData!$G2367)</f>
        <v>344722</v>
      </c>
      <c r="L2367" s="31">
        <f>ExternalData!$J2367 + SUMIFS(H:H, D:D, ExternalData!$D2367, E:E, ExternalData!$E2367, F:F, ExternalData!$F2367-1, G:G, "&gt;"&amp;ExternalData!$G2367)</f>
        <v>89243</v>
      </c>
      <c r="M2367" s="33">
        <f>ExternalData!$K2367 + SUMIFS(I:I, D:D, ExternalData!$D2367, E:E, ExternalData!$E2367, F:F, ExternalData!$F2367-1, G:G, "&gt;"&amp;ExternalData!$G2367)</f>
        <v>476182</v>
      </c>
    </row>
    <row r="2368" spans="1:13" x14ac:dyDescent="0.25">
      <c r="A2368" s="24" t="s">
        <v>9</v>
      </c>
      <c r="B2368" s="25" t="s">
        <v>37</v>
      </c>
      <c r="C2368" s="25" t="s">
        <v>29</v>
      </c>
      <c r="D2368" s="25" t="s">
        <v>38</v>
      </c>
      <c r="E2368" s="25" t="s">
        <v>15</v>
      </c>
      <c r="F2368" s="25">
        <v>2021</v>
      </c>
      <c r="G2368" s="25">
        <v>10</v>
      </c>
      <c r="H2368" s="25">
        <v>6909</v>
      </c>
      <c r="I2368" s="26">
        <v>37982</v>
      </c>
      <c r="J2368" s="26">
        <f>SUMIFS(H:H, D:D, ExternalData!$D2368, E:E, ExternalData!$E2368, F:F, ExternalData!$F2368, G:G, "&lt;="&amp;ExternalData!$G2368)</f>
        <v>70945</v>
      </c>
      <c r="K2368" s="27">
        <f>SUMIFS(I:I, D:D, ExternalData!$D2368, E:E, ExternalData!$E2368, F:F, ExternalData!$F2368, G:G, "&lt;="&amp;ExternalData!$G2368)</f>
        <v>382704</v>
      </c>
      <c r="L2368" s="26">
        <f>ExternalData!$J2368 + SUMIFS(H:H, D:D, ExternalData!$D2368, E:E, ExternalData!$E2368, F:F, ExternalData!$F2368-1, G:G, "&gt;"&amp;ExternalData!$G2368)</f>
        <v>86688</v>
      </c>
      <c r="M2368" s="28">
        <f>ExternalData!$K2368 + SUMIFS(I:I, D:D, ExternalData!$D2368, E:E, ExternalData!$E2368, F:F, ExternalData!$F2368-1, G:G, "&gt;"&amp;ExternalData!$G2368)</f>
        <v>464359</v>
      </c>
    </row>
    <row r="2369" spans="1:13" x14ac:dyDescent="0.25">
      <c r="A2369" s="29" t="s">
        <v>9</v>
      </c>
      <c r="B2369" s="30" t="s">
        <v>37</v>
      </c>
      <c r="C2369" s="30" t="s">
        <v>29</v>
      </c>
      <c r="D2369" s="30" t="s">
        <v>38</v>
      </c>
      <c r="E2369" s="30" t="s">
        <v>15</v>
      </c>
      <c r="F2369" s="30">
        <v>2021</v>
      </c>
      <c r="G2369" s="30">
        <v>11</v>
      </c>
      <c r="H2369" s="30">
        <v>5880</v>
      </c>
      <c r="I2369" s="31">
        <v>31430</v>
      </c>
      <c r="J2369" s="31">
        <f>SUMIFS(H:H, D:D, ExternalData!$D2369, E:E, ExternalData!$E2369, F:F, ExternalData!$F2369, G:G, "&lt;="&amp;ExternalData!$G2369)</f>
        <v>76825</v>
      </c>
      <c r="K2369" s="32">
        <f>SUMIFS(I:I, D:D, ExternalData!$D2369, E:E, ExternalData!$E2369, F:F, ExternalData!$F2369, G:G, "&lt;="&amp;ExternalData!$G2369)</f>
        <v>414134</v>
      </c>
      <c r="L2369" s="31">
        <f>ExternalData!$J2369 + SUMIFS(H:H, D:D, ExternalData!$D2369, E:E, ExternalData!$E2369, F:F, ExternalData!$F2369-1, G:G, "&gt;"&amp;ExternalData!$G2369)</f>
        <v>85232</v>
      </c>
      <c r="M2369" s="33">
        <f>ExternalData!$K2369 + SUMIFS(I:I, D:D, ExternalData!$D2369, E:E, ExternalData!$E2369, F:F, ExternalData!$F2369-1, G:G, "&gt;"&amp;ExternalData!$G2369)</f>
        <v>457492</v>
      </c>
    </row>
    <row r="2370" spans="1:13" x14ac:dyDescent="0.25">
      <c r="A2370" s="24" t="s">
        <v>9</v>
      </c>
      <c r="B2370" s="25" t="s">
        <v>37</v>
      </c>
      <c r="C2370" s="25" t="s">
        <v>29</v>
      </c>
      <c r="D2370" s="25" t="s">
        <v>38</v>
      </c>
      <c r="E2370" s="25" t="s">
        <v>15</v>
      </c>
      <c r="F2370" s="25">
        <v>2021</v>
      </c>
      <c r="G2370" s="25">
        <v>12</v>
      </c>
      <c r="H2370" s="25">
        <v>6811</v>
      </c>
      <c r="I2370" s="26">
        <v>38031</v>
      </c>
      <c r="J2370" s="26">
        <f>SUMIFS(H:H, D:D, ExternalData!$D2370, E:E, ExternalData!$E2370, F:F, ExternalData!$F2370, G:G, "&lt;="&amp;ExternalData!$G2370)</f>
        <v>83636</v>
      </c>
      <c r="K2370" s="27">
        <f>SUMIFS(I:I, D:D, ExternalData!$D2370, E:E, ExternalData!$E2370, F:F, ExternalData!$F2370, G:G, "&lt;="&amp;ExternalData!$G2370)</f>
        <v>452165</v>
      </c>
      <c r="L2370" s="26">
        <f>ExternalData!$J2370 + SUMIFS(H:H, D:D, ExternalData!$D2370, E:E, ExternalData!$E2370, F:F, ExternalData!$F2370-1, G:G, "&gt;"&amp;ExternalData!$G2370)</f>
        <v>83636</v>
      </c>
      <c r="M2370" s="28">
        <f>ExternalData!$K2370 + SUMIFS(I:I, D:D, ExternalData!$D2370, E:E, ExternalData!$E2370, F:F, ExternalData!$F2370-1, G:G, "&gt;"&amp;ExternalData!$G2370)</f>
        <v>452165</v>
      </c>
    </row>
    <row r="2371" spans="1:13" x14ac:dyDescent="0.25">
      <c r="A2371" s="29" t="s">
        <v>9</v>
      </c>
      <c r="B2371" s="30" t="s">
        <v>37</v>
      </c>
      <c r="C2371" s="30" t="s">
        <v>29</v>
      </c>
      <c r="D2371" s="30" t="s">
        <v>38</v>
      </c>
      <c r="E2371" s="30" t="s">
        <v>15</v>
      </c>
      <c r="F2371" s="30">
        <v>2022</v>
      </c>
      <c r="G2371" s="30">
        <v>1</v>
      </c>
      <c r="H2371" s="30">
        <v>6860</v>
      </c>
      <c r="I2371" s="31">
        <v>39718</v>
      </c>
      <c r="J2371" s="31">
        <f>SUMIFS(H:H, D:D, ExternalData!$D2371, E:E, ExternalData!$E2371, F:F, ExternalData!$F2371, G:G, "&lt;="&amp;ExternalData!$G2371)</f>
        <v>6860</v>
      </c>
      <c r="K2371" s="32">
        <f>SUMIFS(I:I, D:D, ExternalData!$D2371, E:E, ExternalData!$E2371, F:F, ExternalData!$F2371, G:G, "&lt;="&amp;ExternalData!$G2371)</f>
        <v>39718</v>
      </c>
      <c r="L2371" s="31">
        <f>ExternalData!$J2371 + SUMIFS(H:H, D:D, ExternalData!$D2371, E:E, ExternalData!$E2371, F:F, ExternalData!$F2371-1, G:G, "&gt;"&amp;ExternalData!$G2371)</f>
        <v>83160</v>
      </c>
      <c r="M2371" s="33">
        <f>ExternalData!$K2371 + SUMIFS(I:I, D:D, ExternalData!$D2371, E:E, ExternalData!$E2371, F:F, ExternalData!$F2371-1, G:G, "&gt;"&amp;ExternalData!$G2371)</f>
        <v>453103</v>
      </c>
    </row>
    <row r="2372" spans="1:13" x14ac:dyDescent="0.25">
      <c r="A2372" s="24" t="s">
        <v>9</v>
      </c>
      <c r="B2372" s="25" t="s">
        <v>37</v>
      </c>
      <c r="C2372" s="25" t="s">
        <v>29</v>
      </c>
      <c r="D2372" s="25" t="s">
        <v>38</v>
      </c>
      <c r="E2372" s="25" t="s">
        <v>15</v>
      </c>
      <c r="F2372" s="25">
        <v>2022</v>
      </c>
      <c r="G2372" s="25">
        <v>2</v>
      </c>
      <c r="H2372" s="25">
        <v>6538</v>
      </c>
      <c r="I2372" s="26">
        <v>37310</v>
      </c>
      <c r="J2372" s="26">
        <f>SUMIFS(H:H, D:D, ExternalData!$D2372, E:E, ExternalData!$E2372, F:F, ExternalData!$F2372, G:G, "&lt;="&amp;ExternalData!$G2372)</f>
        <v>13398</v>
      </c>
      <c r="K2372" s="27">
        <f>SUMIFS(I:I, D:D, ExternalData!$D2372, E:E, ExternalData!$E2372, F:F, ExternalData!$F2372, G:G, "&lt;="&amp;ExternalData!$G2372)</f>
        <v>77028</v>
      </c>
      <c r="L2372" s="26">
        <f>ExternalData!$J2372 + SUMIFS(H:H, D:D, ExternalData!$D2372, E:E, ExternalData!$E2372, F:F, ExternalData!$F2372-1, G:G, "&gt;"&amp;ExternalData!$G2372)</f>
        <v>82810</v>
      </c>
      <c r="M2372" s="28">
        <f>ExternalData!$K2372 + SUMIFS(I:I, D:D, ExternalData!$D2372, E:E, ExternalData!$E2372, F:F, ExternalData!$F2372-1, G:G, "&gt;"&amp;ExternalData!$G2372)</f>
        <v>454223</v>
      </c>
    </row>
    <row r="2373" spans="1:13" x14ac:dyDescent="0.25">
      <c r="A2373" s="29" t="s">
        <v>9</v>
      </c>
      <c r="B2373" s="30" t="s">
        <v>37</v>
      </c>
      <c r="C2373" s="30" t="s">
        <v>29</v>
      </c>
      <c r="D2373" s="30" t="s">
        <v>38</v>
      </c>
      <c r="E2373" s="30" t="s">
        <v>15</v>
      </c>
      <c r="F2373" s="30">
        <v>2022</v>
      </c>
      <c r="G2373" s="30">
        <v>3</v>
      </c>
      <c r="H2373" s="30">
        <v>24843</v>
      </c>
      <c r="I2373" s="31">
        <v>145824</v>
      </c>
      <c r="J2373" s="31">
        <f>SUMIFS(H:H, D:D, ExternalData!$D2373, E:E, ExternalData!$E2373, F:F, ExternalData!$F2373, G:G, "&lt;="&amp;ExternalData!$G2373)</f>
        <v>38241</v>
      </c>
      <c r="K2373" s="32">
        <f>SUMIFS(I:I, D:D, ExternalData!$D2373, E:E, ExternalData!$E2373, F:F, ExternalData!$F2373, G:G, "&lt;="&amp;ExternalData!$G2373)</f>
        <v>222852</v>
      </c>
      <c r="L2373" s="31">
        <f>ExternalData!$J2373 + SUMIFS(H:H, D:D, ExternalData!$D2373, E:E, ExternalData!$E2373, F:F, ExternalData!$F2373-1, G:G, "&gt;"&amp;ExternalData!$G2373)</f>
        <v>100261</v>
      </c>
      <c r="M2373" s="33">
        <f>ExternalData!$K2373 + SUMIFS(I:I, D:D, ExternalData!$D2373, E:E, ExternalData!$E2373, F:F, ExternalData!$F2373-1, G:G, "&gt;"&amp;ExternalData!$G2373)</f>
        <v>559573</v>
      </c>
    </row>
    <row r="2374" spans="1:13" x14ac:dyDescent="0.25">
      <c r="A2374" s="24" t="s">
        <v>9</v>
      </c>
      <c r="B2374" s="25" t="s">
        <v>37</v>
      </c>
      <c r="C2374" s="25" t="s">
        <v>29</v>
      </c>
      <c r="D2374" s="25" t="s">
        <v>38</v>
      </c>
      <c r="E2374" s="25" t="s">
        <v>15</v>
      </c>
      <c r="F2374" s="25">
        <v>2022</v>
      </c>
      <c r="G2374" s="25">
        <v>4</v>
      </c>
      <c r="H2374" s="25">
        <v>6300</v>
      </c>
      <c r="I2374" s="26">
        <v>36365</v>
      </c>
      <c r="J2374" s="26">
        <f>SUMIFS(H:H, D:D, ExternalData!$D2374, E:E, ExternalData!$E2374, F:F, ExternalData!$F2374, G:G, "&lt;="&amp;ExternalData!$G2374)</f>
        <v>44541</v>
      </c>
      <c r="K2374" s="27">
        <f>SUMIFS(I:I, D:D, ExternalData!$D2374, E:E, ExternalData!$E2374, F:F, ExternalData!$F2374, G:G, "&lt;="&amp;ExternalData!$G2374)</f>
        <v>259217</v>
      </c>
      <c r="L2374" s="26">
        <f>ExternalData!$J2374 + SUMIFS(H:H, D:D, ExternalData!$D2374, E:E, ExternalData!$E2374, F:F, ExternalData!$F2374-1, G:G, "&gt;"&amp;ExternalData!$G2374)</f>
        <v>99589</v>
      </c>
      <c r="M2374" s="28">
        <f>ExternalData!$K2374 + SUMIFS(I:I, D:D, ExternalData!$D2374, E:E, ExternalData!$E2374, F:F, ExternalData!$F2374-1, G:G, "&gt;"&amp;ExternalData!$G2374)</f>
        <v>557914</v>
      </c>
    </row>
    <row r="2375" spans="1:13" x14ac:dyDescent="0.25">
      <c r="A2375" s="29" t="s">
        <v>9</v>
      </c>
      <c r="B2375" s="30" t="s">
        <v>37</v>
      </c>
      <c r="C2375" s="30" t="s">
        <v>29</v>
      </c>
      <c r="D2375" s="30" t="s">
        <v>38</v>
      </c>
      <c r="E2375" s="30" t="s">
        <v>15</v>
      </c>
      <c r="F2375" s="30">
        <v>2022</v>
      </c>
      <c r="G2375" s="30">
        <v>5</v>
      </c>
      <c r="H2375" s="30">
        <v>6979</v>
      </c>
      <c r="I2375" s="31">
        <v>40278</v>
      </c>
      <c r="J2375" s="31">
        <f>SUMIFS(H:H, D:D, ExternalData!$D2375, E:E, ExternalData!$E2375, F:F, ExternalData!$F2375, G:G, "&lt;="&amp;ExternalData!$G2375)</f>
        <v>51520</v>
      </c>
      <c r="K2375" s="32">
        <f>SUMIFS(I:I, D:D, ExternalData!$D2375, E:E, ExternalData!$E2375, F:F, ExternalData!$F2375, G:G, "&lt;="&amp;ExternalData!$G2375)</f>
        <v>299495</v>
      </c>
      <c r="L2375" s="31">
        <f>ExternalData!$J2375 + SUMIFS(H:H, D:D, ExternalData!$D2375, E:E, ExternalData!$E2375, F:F, ExternalData!$F2375-1, G:G, "&gt;"&amp;ExternalData!$G2375)</f>
        <v>99260</v>
      </c>
      <c r="M2375" s="33">
        <f>ExternalData!$K2375 + SUMIFS(I:I, D:D, ExternalData!$D2375, E:E, ExternalData!$E2375, F:F, ExternalData!$F2375-1, G:G, "&gt;"&amp;ExternalData!$G2375)</f>
        <v>558894</v>
      </c>
    </row>
    <row r="2376" spans="1:13" x14ac:dyDescent="0.25">
      <c r="A2376" s="24" t="s">
        <v>9</v>
      </c>
      <c r="B2376" s="25" t="s">
        <v>37</v>
      </c>
      <c r="C2376" s="25" t="s">
        <v>29</v>
      </c>
      <c r="D2376" s="25" t="s">
        <v>38</v>
      </c>
      <c r="E2376" s="25" t="s">
        <v>15</v>
      </c>
      <c r="F2376" s="25">
        <v>2022</v>
      </c>
      <c r="G2376" s="25">
        <v>6</v>
      </c>
      <c r="H2376" s="25">
        <v>16030</v>
      </c>
      <c r="I2376" s="26">
        <v>92127</v>
      </c>
      <c r="J2376" s="26">
        <f>SUMIFS(H:H, D:D, ExternalData!$D2376, E:E, ExternalData!$E2376, F:F, ExternalData!$F2376, G:G, "&lt;="&amp;ExternalData!$G2376)</f>
        <v>67550</v>
      </c>
      <c r="K2376" s="27">
        <f>SUMIFS(I:I, D:D, ExternalData!$D2376, E:E, ExternalData!$E2376, F:F, ExternalData!$F2376, G:G, "&lt;="&amp;ExternalData!$G2376)</f>
        <v>391622</v>
      </c>
      <c r="L2376" s="26">
        <f>ExternalData!$J2376 + SUMIFS(H:H, D:D, ExternalData!$D2376, E:E, ExternalData!$E2376, F:F, ExternalData!$F2376-1, G:G, "&gt;"&amp;ExternalData!$G2376)</f>
        <v>107961</v>
      </c>
      <c r="M2376" s="28">
        <f>ExternalData!$K2376 + SUMIFS(I:I, D:D, ExternalData!$D2376, E:E, ExternalData!$E2376, F:F, ExternalData!$F2376-1, G:G, "&gt;"&amp;ExternalData!$G2376)</f>
        <v>611842</v>
      </c>
    </row>
    <row r="2377" spans="1:13" x14ac:dyDescent="0.25">
      <c r="A2377" s="29" t="s">
        <v>9</v>
      </c>
      <c r="B2377" s="30" t="s">
        <v>37</v>
      </c>
      <c r="C2377" s="30" t="s">
        <v>29</v>
      </c>
      <c r="D2377" s="30" t="s">
        <v>38</v>
      </c>
      <c r="E2377" s="30" t="s">
        <v>15</v>
      </c>
      <c r="F2377" s="30">
        <v>2022</v>
      </c>
      <c r="G2377" s="30">
        <v>7</v>
      </c>
      <c r="H2377" s="30">
        <v>7175</v>
      </c>
      <c r="I2377" s="31">
        <v>41944</v>
      </c>
      <c r="J2377" s="31">
        <f>SUMIFS(H:H, D:D, ExternalData!$D2377, E:E, ExternalData!$E2377, F:F, ExternalData!$F2377, G:G, "&lt;="&amp;ExternalData!$G2377)</f>
        <v>74725</v>
      </c>
      <c r="K2377" s="32">
        <f>SUMIFS(I:I, D:D, ExternalData!$D2377, E:E, ExternalData!$E2377, F:F, ExternalData!$F2377, G:G, "&lt;="&amp;ExternalData!$G2377)</f>
        <v>433566</v>
      </c>
      <c r="L2377" s="31">
        <f>ExternalData!$J2377 + SUMIFS(H:H, D:D, ExternalData!$D2377, E:E, ExternalData!$E2377, F:F, ExternalData!$F2377-1, G:G, "&gt;"&amp;ExternalData!$G2377)</f>
        <v>107968</v>
      </c>
      <c r="M2377" s="33">
        <f>ExternalData!$K2377 + SUMIFS(I:I, D:D, ExternalData!$D2377, E:E, ExternalData!$E2377, F:F, ExternalData!$F2377-1, G:G, "&gt;"&amp;ExternalData!$G2377)</f>
        <v>615580</v>
      </c>
    </row>
    <row r="2378" spans="1:13" x14ac:dyDescent="0.25">
      <c r="A2378" s="24" t="s">
        <v>9</v>
      </c>
      <c r="B2378" s="25" t="s">
        <v>37</v>
      </c>
      <c r="C2378" s="25" t="s">
        <v>29</v>
      </c>
      <c r="D2378" s="25" t="s">
        <v>38</v>
      </c>
      <c r="E2378" s="25" t="s">
        <v>15</v>
      </c>
      <c r="F2378" s="25">
        <v>2022</v>
      </c>
      <c r="G2378" s="25">
        <v>8</v>
      </c>
      <c r="H2378" s="25">
        <v>4963</v>
      </c>
      <c r="I2378" s="26">
        <v>28959</v>
      </c>
      <c r="J2378" s="26">
        <f>SUMIFS(H:H, D:D, ExternalData!$D2378, E:E, ExternalData!$E2378, F:F, ExternalData!$F2378, G:G, "&lt;="&amp;ExternalData!$G2378)</f>
        <v>79688</v>
      </c>
      <c r="K2378" s="27">
        <f>SUMIFS(I:I, D:D, ExternalData!$D2378, E:E, ExternalData!$E2378, F:F, ExternalData!$F2378, G:G, "&lt;="&amp;ExternalData!$G2378)</f>
        <v>462525</v>
      </c>
      <c r="L2378" s="26">
        <f>ExternalData!$J2378 + SUMIFS(H:H, D:D, ExternalData!$D2378, E:E, ExternalData!$E2378, F:F, ExternalData!$F2378-1, G:G, "&gt;"&amp;ExternalData!$G2378)</f>
        <v>106540</v>
      </c>
      <c r="M2378" s="28">
        <f>ExternalData!$K2378 + SUMIFS(I:I, D:D, ExternalData!$D2378, E:E, ExternalData!$E2378, F:F, ExternalData!$F2378-1, G:G, "&gt;"&amp;ExternalData!$G2378)</f>
        <v>610211</v>
      </c>
    </row>
    <row r="2379" spans="1:13" x14ac:dyDescent="0.25">
      <c r="A2379" s="29" t="s">
        <v>9</v>
      </c>
      <c r="B2379" s="30" t="s">
        <v>37</v>
      </c>
      <c r="C2379" s="30" t="s">
        <v>29</v>
      </c>
      <c r="D2379" s="30" t="s">
        <v>38</v>
      </c>
      <c r="E2379" s="30" t="s">
        <v>15</v>
      </c>
      <c r="F2379" s="30">
        <v>2022</v>
      </c>
      <c r="G2379" s="30">
        <v>9</v>
      </c>
      <c r="H2379" s="30">
        <v>7021</v>
      </c>
      <c r="I2379" s="31">
        <v>41062</v>
      </c>
      <c r="J2379" s="31">
        <f>SUMIFS(H:H, D:D, ExternalData!$D2379, E:E, ExternalData!$E2379, F:F, ExternalData!$F2379, G:G, "&lt;="&amp;ExternalData!$G2379)</f>
        <v>86709</v>
      </c>
      <c r="K2379" s="32">
        <f>SUMIFS(I:I, D:D, ExternalData!$D2379, E:E, ExternalData!$E2379, F:F, ExternalData!$F2379, G:G, "&lt;="&amp;ExternalData!$G2379)</f>
        <v>503587</v>
      </c>
      <c r="L2379" s="31">
        <f>ExternalData!$J2379 + SUMIFS(H:H, D:D, ExternalData!$D2379, E:E, ExternalData!$E2379, F:F, ExternalData!$F2379-1, G:G, "&gt;"&amp;ExternalData!$G2379)</f>
        <v>106309</v>
      </c>
      <c r="M2379" s="33">
        <f>ExternalData!$K2379 + SUMIFS(I:I, D:D, ExternalData!$D2379, E:E, ExternalData!$E2379, F:F, ExternalData!$F2379-1, G:G, "&gt;"&amp;ExternalData!$G2379)</f>
        <v>611030</v>
      </c>
    </row>
    <row r="2380" spans="1:13" x14ac:dyDescent="0.25">
      <c r="A2380" s="24" t="s">
        <v>9</v>
      </c>
      <c r="B2380" s="25" t="s">
        <v>37</v>
      </c>
      <c r="C2380" s="25" t="s">
        <v>29</v>
      </c>
      <c r="D2380" s="25" t="s">
        <v>38</v>
      </c>
      <c r="E2380" s="25" t="s">
        <v>15</v>
      </c>
      <c r="F2380" s="25">
        <v>2022</v>
      </c>
      <c r="G2380" s="25">
        <v>10</v>
      </c>
      <c r="H2380" s="25">
        <v>18102</v>
      </c>
      <c r="I2380" s="26">
        <v>108514</v>
      </c>
      <c r="J2380" s="26">
        <f>SUMIFS(H:H, D:D, ExternalData!$D2380, E:E, ExternalData!$E2380, F:F, ExternalData!$F2380, G:G, "&lt;="&amp;ExternalData!$G2380)</f>
        <v>104811</v>
      </c>
      <c r="K2380" s="27">
        <f>SUMIFS(I:I, D:D, ExternalData!$D2380, E:E, ExternalData!$E2380, F:F, ExternalData!$F2380, G:G, "&lt;="&amp;ExternalData!$G2380)</f>
        <v>612101</v>
      </c>
      <c r="L2380" s="26">
        <f>ExternalData!$J2380 + SUMIFS(H:H, D:D, ExternalData!$D2380, E:E, ExternalData!$E2380, F:F, ExternalData!$F2380-1, G:G, "&gt;"&amp;ExternalData!$G2380)</f>
        <v>117502</v>
      </c>
      <c r="M2380" s="28">
        <f>ExternalData!$K2380 + SUMIFS(I:I, D:D, ExternalData!$D2380, E:E, ExternalData!$E2380, F:F, ExternalData!$F2380-1, G:G, "&gt;"&amp;ExternalData!$G2380)</f>
        <v>681562</v>
      </c>
    </row>
    <row r="2381" spans="1:13" x14ac:dyDescent="0.25">
      <c r="A2381" s="29" t="s">
        <v>9</v>
      </c>
      <c r="B2381" s="30" t="s">
        <v>37</v>
      </c>
      <c r="C2381" s="30" t="s">
        <v>29</v>
      </c>
      <c r="D2381" s="30" t="s">
        <v>38</v>
      </c>
      <c r="E2381" s="30" t="s">
        <v>15</v>
      </c>
      <c r="F2381" s="30">
        <v>2022</v>
      </c>
      <c r="G2381" s="30">
        <v>11</v>
      </c>
      <c r="H2381" s="30">
        <v>6741</v>
      </c>
      <c r="I2381" s="31">
        <v>40201</v>
      </c>
      <c r="J2381" s="31">
        <f>SUMIFS(H:H, D:D, ExternalData!$D2381, E:E, ExternalData!$E2381, F:F, ExternalData!$F2381, G:G, "&lt;="&amp;ExternalData!$G2381)</f>
        <v>111552</v>
      </c>
      <c r="K2381" s="32">
        <f>SUMIFS(I:I, D:D, ExternalData!$D2381, E:E, ExternalData!$E2381, F:F, ExternalData!$F2381, G:G, "&lt;="&amp;ExternalData!$G2381)</f>
        <v>652302</v>
      </c>
      <c r="L2381" s="31">
        <f>ExternalData!$J2381 + SUMIFS(H:H, D:D, ExternalData!$D2381, E:E, ExternalData!$E2381, F:F, ExternalData!$F2381-1, G:G, "&gt;"&amp;ExternalData!$G2381)</f>
        <v>118363</v>
      </c>
      <c r="M2381" s="33">
        <f>ExternalData!$K2381 + SUMIFS(I:I, D:D, ExternalData!$D2381, E:E, ExternalData!$E2381, F:F, ExternalData!$F2381-1, G:G, "&gt;"&amp;ExternalData!$G2381)</f>
        <v>690333</v>
      </c>
    </row>
    <row r="2382" spans="1:13" x14ac:dyDescent="0.25">
      <c r="A2382" s="24" t="s">
        <v>9</v>
      </c>
      <c r="B2382" s="25" t="s">
        <v>37</v>
      </c>
      <c r="C2382" s="25" t="s">
        <v>29</v>
      </c>
      <c r="D2382" s="25" t="s">
        <v>38</v>
      </c>
      <c r="E2382" s="25" t="s">
        <v>15</v>
      </c>
      <c r="F2382" s="25">
        <v>2022</v>
      </c>
      <c r="G2382" s="25">
        <v>12</v>
      </c>
      <c r="H2382" s="25">
        <v>7658</v>
      </c>
      <c r="I2382" s="26">
        <v>45311</v>
      </c>
      <c r="J2382" s="26">
        <f>SUMIFS(H:H, D:D, ExternalData!$D2382, E:E, ExternalData!$E2382, F:F, ExternalData!$F2382, G:G, "&lt;="&amp;ExternalData!$G2382)</f>
        <v>119210</v>
      </c>
      <c r="K2382" s="27">
        <f>SUMIFS(I:I, D:D, ExternalData!$D2382, E:E, ExternalData!$E2382, F:F, ExternalData!$F2382, G:G, "&lt;="&amp;ExternalData!$G2382)</f>
        <v>697613</v>
      </c>
      <c r="L2382" s="26">
        <f>ExternalData!$J2382 + SUMIFS(H:H, D:D, ExternalData!$D2382, E:E, ExternalData!$E2382, F:F, ExternalData!$F2382-1, G:G, "&gt;"&amp;ExternalData!$G2382)</f>
        <v>119210</v>
      </c>
      <c r="M2382" s="28">
        <f>ExternalData!$K2382 + SUMIFS(I:I, D:D, ExternalData!$D2382, E:E, ExternalData!$E2382, F:F, ExternalData!$F2382-1, G:G, "&gt;"&amp;ExternalData!$G2382)</f>
        <v>697613</v>
      </c>
    </row>
    <row r="2383" spans="1:13" x14ac:dyDescent="0.25">
      <c r="A2383" s="29" t="s">
        <v>9</v>
      </c>
      <c r="B2383" s="30" t="s">
        <v>37</v>
      </c>
      <c r="C2383" s="30" t="s">
        <v>29</v>
      </c>
      <c r="D2383" s="30" t="s">
        <v>38</v>
      </c>
      <c r="E2383" s="30" t="s">
        <v>15</v>
      </c>
      <c r="F2383" s="30">
        <v>2023</v>
      </c>
      <c r="G2383" s="30">
        <v>1</v>
      </c>
      <c r="H2383" s="30">
        <v>7833</v>
      </c>
      <c r="I2383" s="31">
        <v>47628</v>
      </c>
      <c r="J2383" s="31">
        <f>SUMIFS(H:H, D:D, ExternalData!$D2383, E:E, ExternalData!$E2383, F:F, ExternalData!$F2383, G:G, "&lt;="&amp;ExternalData!$G2383)</f>
        <v>7833</v>
      </c>
      <c r="K2383" s="32">
        <f>SUMIFS(I:I, D:D, ExternalData!$D2383, E:E, ExternalData!$E2383, F:F, ExternalData!$F2383, G:G, "&lt;="&amp;ExternalData!$G2383)</f>
        <v>47628</v>
      </c>
      <c r="L2383" s="31">
        <f>ExternalData!$J2383 + SUMIFS(H:H, D:D, ExternalData!$D2383, E:E, ExternalData!$E2383, F:F, ExternalData!$F2383-1, G:G, "&gt;"&amp;ExternalData!$G2383)</f>
        <v>120183</v>
      </c>
      <c r="M2383" s="33">
        <f>ExternalData!$K2383 + SUMIFS(I:I, D:D, ExternalData!$D2383, E:E, ExternalData!$E2383, F:F, ExternalData!$F2383-1, G:G, "&gt;"&amp;ExternalData!$G2383)</f>
        <v>705523</v>
      </c>
    </row>
    <row r="2384" spans="1:13" x14ac:dyDescent="0.25">
      <c r="A2384" s="24" t="s">
        <v>9</v>
      </c>
      <c r="B2384" s="25" t="s">
        <v>37</v>
      </c>
      <c r="C2384" s="25" t="s">
        <v>29</v>
      </c>
      <c r="D2384" s="25" t="s">
        <v>38</v>
      </c>
      <c r="E2384" s="25" t="s">
        <v>15</v>
      </c>
      <c r="F2384" s="25">
        <v>2023</v>
      </c>
      <c r="G2384" s="25">
        <v>2</v>
      </c>
      <c r="H2384" s="25">
        <v>7749</v>
      </c>
      <c r="I2384" s="26">
        <v>47033</v>
      </c>
      <c r="J2384" s="26">
        <f>SUMIFS(H:H, D:D, ExternalData!$D2384, E:E, ExternalData!$E2384, F:F, ExternalData!$F2384, G:G, "&lt;="&amp;ExternalData!$G2384)</f>
        <v>15582</v>
      </c>
      <c r="K2384" s="27">
        <f>SUMIFS(I:I, D:D, ExternalData!$D2384, E:E, ExternalData!$E2384, F:F, ExternalData!$F2384, G:G, "&lt;="&amp;ExternalData!$G2384)</f>
        <v>94661</v>
      </c>
      <c r="L2384" s="26">
        <f>ExternalData!$J2384 + SUMIFS(H:H, D:D, ExternalData!$D2384, E:E, ExternalData!$E2384, F:F, ExternalData!$F2384-1, G:G, "&gt;"&amp;ExternalData!$G2384)</f>
        <v>121394</v>
      </c>
      <c r="M2384" s="28">
        <f>ExternalData!$K2384 + SUMIFS(I:I, D:D, ExternalData!$D2384, E:E, ExternalData!$E2384, F:F, ExternalData!$F2384-1, G:G, "&gt;"&amp;ExternalData!$G2384)</f>
        <v>715246</v>
      </c>
    </row>
    <row r="2385" spans="1:13" x14ac:dyDescent="0.25">
      <c r="A2385" s="29" t="s">
        <v>9</v>
      </c>
      <c r="B2385" s="30" t="s">
        <v>37</v>
      </c>
      <c r="C2385" s="30" t="s">
        <v>29</v>
      </c>
      <c r="D2385" s="30" t="s">
        <v>38</v>
      </c>
      <c r="E2385" s="30" t="s">
        <v>15</v>
      </c>
      <c r="F2385" s="30">
        <v>2023</v>
      </c>
      <c r="G2385" s="30">
        <v>3</v>
      </c>
      <c r="H2385" s="30">
        <v>7721</v>
      </c>
      <c r="I2385" s="31">
        <v>46515</v>
      </c>
      <c r="J2385" s="31">
        <f>SUMIFS(H:H, D:D, ExternalData!$D2385, E:E, ExternalData!$E2385, F:F, ExternalData!$F2385, G:G, "&lt;="&amp;ExternalData!$G2385)</f>
        <v>23303</v>
      </c>
      <c r="K2385" s="32">
        <f>SUMIFS(I:I, D:D, ExternalData!$D2385, E:E, ExternalData!$E2385, F:F, ExternalData!$F2385, G:G, "&lt;="&amp;ExternalData!$G2385)</f>
        <v>141176</v>
      </c>
      <c r="L2385" s="31">
        <f>ExternalData!$J2385 + SUMIFS(H:H, D:D, ExternalData!$D2385, E:E, ExternalData!$E2385, F:F, ExternalData!$F2385-1, G:G, "&gt;"&amp;ExternalData!$G2385)</f>
        <v>104272</v>
      </c>
      <c r="M2385" s="33">
        <f>ExternalData!$K2385 + SUMIFS(I:I, D:D, ExternalData!$D2385, E:E, ExternalData!$E2385, F:F, ExternalData!$F2385-1, G:G, "&gt;"&amp;ExternalData!$G2385)</f>
        <v>615937</v>
      </c>
    </row>
    <row r="2386" spans="1:13" x14ac:dyDescent="0.25">
      <c r="A2386" s="24" t="s">
        <v>9</v>
      </c>
      <c r="B2386" s="25" t="s">
        <v>37</v>
      </c>
      <c r="C2386" s="25" t="s">
        <v>39</v>
      </c>
      <c r="D2386" s="25" t="s">
        <v>40</v>
      </c>
      <c r="E2386" s="25" t="s">
        <v>13</v>
      </c>
      <c r="F2386" s="25">
        <v>2018</v>
      </c>
      <c r="G2386" s="25">
        <v>1</v>
      </c>
      <c r="H2386" s="25">
        <v>15106</v>
      </c>
      <c r="I2386" s="26">
        <v>101220</v>
      </c>
      <c r="J2386" s="26">
        <f>SUMIFS(H:H, D:D, ExternalData!$D2386, E:E, ExternalData!$E2386, F:F, ExternalData!$F2386, G:G, "&lt;="&amp;ExternalData!$G2386)</f>
        <v>15106</v>
      </c>
      <c r="K2386" s="27">
        <f>SUMIFS(I:I, D:D, ExternalData!$D2386, E:E, ExternalData!$E2386, F:F, ExternalData!$F2386, G:G, "&lt;="&amp;ExternalData!$G2386)</f>
        <v>101220</v>
      </c>
      <c r="L2386" s="26">
        <f>ExternalData!$J2386 + SUMIFS(H:H, D:D, ExternalData!$D2386, E:E, ExternalData!$E2386, F:F, ExternalData!$F2386-1, G:G, "&gt;"&amp;ExternalData!$G2386)</f>
        <v>15106</v>
      </c>
      <c r="M2386" s="28">
        <f>ExternalData!$K2386 + SUMIFS(I:I, D:D, ExternalData!$D2386, E:E, ExternalData!$E2386, F:F, ExternalData!$F2386-1, G:G, "&gt;"&amp;ExternalData!$G2386)</f>
        <v>101220</v>
      </c>
    </row>
    <row r="2387" spans="1:13" x14ac:dyDescent="0.25">
      <c r="A2387" s="29" t="s">
        <v>9</v>
      </c>
      <c r="B2387" s="30" t="s">
        <v>37</v>
      </c>
      <c r="C2387" s="30" t="s">
        <v>39</v>
      </c>
      <c r="D2387" s="30" t="s">
        <v>40</v>
      </c>
      <c r="E2387" s="30" t="s">
        <v>13</v>
      </c>
      <c r="F2387" s="30">
        <v>2018</v>
      </c>
      <c r="G2387" s="30">
        <v>2</v>
      </c>
      <c r="H2387" s="30">
        <v>11550</v>
      </c>
      <c r="I2387" s="31">
        <v>77427</v>
      </c>
      <c r="J2387" s="31">
        <f>SUMIFS(H:H, D:D, ExternalData!$D2387, E:E, ExternalData!$E2387, F:F, ExternalData!$F2387, G:G, "&lt;="&amp;ExternalData!$G2387)</f>
        <v>26656</v>
      </c>
      <c r="K2387" s="32">
        <f>SUMIFS(I:I, D:D, ExternalData!$D2387, E:E, ExternalData!$E2387, F:F, ExternalData!$F2387, G:G, "&lt;="&amp;ExternalData!$G2387)</f>
        <v>178647</v>
      </c>
      <c r="L2387" s="31">
        <f>ExternalData!$J2387 + SUMIFS(H:H, D:D, ExternalData!$D2387, E:E, ExternalData!$E2387, F:F, ExternalData!$F2387-1, G:G, "&gt;"&amp;ExternalData!$G2387)</f>
        <v>26656</v>
      </c>
      <c r="M2387" s="33">
        <f>ExternalData!$K2387 + SUMIFS(I:I, D:D, ExternalData!$D2387, E:E, ExternalData!$E2387, F:F, ExternalData!$F2387-1, G:G, "&gt;"&amp;ExternalData!$G2387)</f>
        <v>178647</v>
      </c>
    </row>
    <row r="2388" spans="1:13" x14ac:dyDescent="0.25">
      <c r="A2388" s="24" t="s">
        <v>9</v>
      </c>
      <c r="B2388" s="25" t="s">
        <v>37</v>
      </c>
      <c r="C2388" s="25" t="s">
        <v>39</v>
      </c>
      <c r="D2388" s="25" t="s">
        <v>40</v>
      </c>
      <c r="E2388" s="25" t="s">
        <v>13</v>
      </c>
      <c r="F2388" s="25">
        <v>2018</v>
      </c>
      <c r="G2388" s="25">
        <v>3</v>
      </c>
      <c r="H2388" s="25">
        <v>15785</v>
      </c>
      <c r="I2388" s="26">
        <v>105770</v>
      </c>
      <c r="J2388" s="26">
        <f>SUMIFS(H:H, D:D, ExternalData!$D2388, E:E, ExternalData!$E2388, F:F, ExternalData!$F2388, G:G, "&lt;="&amp;ExternalData!$G2388)</f>
        <v>42441</v>
      </c>
      <c r="K2388" s="27">
        <f>SUMIFS(I:I, D:D, ExternalData!$D2388, E:E, ExternalData!$E2388, F:F, ExternalData!$F2388, G:G, "&lt;="&amp;ExternalData!$G2388)</f>
        <v>284417</v>
      </c>
      <c r="L2388" s="26">
        <f>ExternalData!$J2388 + SUMIFS(H:H, D:D, ExternalData!$D2388, E:E, ExternalData!$E2388, F:F, ExternalData!$F2388-1, G:G, "&gt;"&amp;ExternalData!$G2388)</f>
        <v>42441</v>
      </c>
      <c r="M2388" s="28">
        <f>ExternalData!$K2388 + SUMIFS(I:I, D:D, ExternalData!$D2388, E:E, ExternalData!$E2388, F:F, ExternalData!$F2388-1, G:G, "&gt;"&amp;ExternalData!$G2388)</f>
        <v>284417</v>
      </c>
    </row>
    <row r="2389" spans="1:13" x14ac:dyDescent="0.25">
      <c r="A2389" s="29" t="s">
        <v>9</v>
      </c>
      <c r="B2389" s="30" t="s">
        <v>37</v>
      </c>
      <c r="C2389" s="30" t="s">
        <v>39</v>
      </c>
      <c r="D2389" s="30" t="s">
        <v>40</v>
      </c>
      <c r="E2389" s="30" t="s">
        <v>13</v>
      </c>
      <c r="F2389" s="30">
        <v>2018</v>
      </c>
      <c r="G2389" s="30">
        <v>4</v>
      </c>
      <c r="H2389" s="30">
        <v>12096</v>
      </c>
      <c r="I2389" s="31">
        <v>81046</v>
      </c>
      <c r="J2389" s="31">
        <f>SUMIFS(H:H, D:D, ExternalData!$D2389, E:E, ExternalData!$E2389, F:F, ExternalData!$F2389, G:G, "&lt;="&amp;ExternalData!$G2389)</f>
        <v>54537</v>
      </c>
      <c r="K2389" s="32">
        <f>SUMIFS(I:I, D:D, ExternalData!$D2389, E:E, ExternalData!$E2389, F:F, ExternalData!$F2389, G:G, "&lt;="&amp;ExternalData!$G2389)</f>
        <v>365463</v>
      </c>
      <c r="L2389" s="31">
        <f>ExternalData!$J2389 + SUMIFS(H:H, D:D, ExternalData!$D2389, E:E, ExternalData!$E2389, F:F, ExternalData!$F2389-1, G:G, "&gt;"&amp;ExternalData!$G2389)</f>
        <v>54537</v>
      </c>
      <c r="M2389" s="33">
        <f>ExternalData!$K2389 + SUMIFS(I:I, D:D, ExternalData!$D2389, E:E, ExternalData!$E2389, F:F, ExternalData!$F2389-1, G:G, "&gt;"&amp;ExternalData!$G2389)</f>
        <v>365463</v>
      </c>
    </row>
    <row r="2390" spans="1:13" x14ac:dyDescent="0.25">
      <c r="A2390" s="24" t="s">
        <v>9</v>
      </c>
      <c r="B2390" s="25" t="s">
        <v>37</v>
      </c>
      <c r="C2390" s="25" t="s">
        <v>39</v>
      </c>
      <c r="D2390" s="25" t="s">
        <v>40</v>
      </c>
      <c r="E2390" s="25" t="s">
        <v>13</v>
      </c>
      <c r="F2390" s="25">
        <v>2018</v>
      </c>
      <c r="G2390" s="25">
        <v>5</v>
      </c>
      <c r="H2390" s="25">
        <v>14546</v>
      </c>
      <c r="I2390" s="26">
        <v>97433</v>
      </c>
      <c r="J2390" s="26">
        <f>SUMIFS(H:H, D:D, ExternalData!$D2390, E:E, ExternalData!$E2390, F:F, ExternalData!$F2390, G:G, "&lt;="&amp;ExternalData!$G2390)</f>
        <v>69083</v>
      </c>
      <c r="K2390" s="27">
        <f>SUMIFS(I:I, D:D, ExternalData!$D2390, E:E, ExternalData!$E2390, F:F, ExternalData!$F2390, G:G, "&lt;="&amp;ExternalData!$G2390)</f>
        <v>462896</v>
      </c>
      <c r="L2390" s="26">
        <f>ExternalData!$J2390 + SUMIFS(H:H, D:D, ExternalData!$D2390, E:E, ExternalData!$E2390, F:F, ExternalData!$F2390-1, G:G, "&gt;"&amp;ExternalData!$G2390)</f>
        <v>69083</v>
      </c>
      <c r="M2390" s="28">
        <f>ExternalData!$K2390 + SUMIFS(I:I, D:D, ExternalData!$D2390, E:E, ExternalData!$E2390, F:F, ExternalData!$F2390-1, G:G, "&gt;"&amp;ExternalData!$G2390)</f>
        <v>462896</v>
      </c>
    </row>
    <row r="2391" spans="1:13" x14ac:dyDescent="0.25">
      <c r="A2391" s="29" t="s">
        <v>9</v>
      </c>
      <c r="B2391" s="30" t="s">
        <v>37</v>
      </c>
      <c r="C2391" s="30" t="s">
        <v>39</v>
      </c>
      <c r="D2391" s="30" t="s">
        <v>40</v>
      </c>
      <c r="E2391" s="30" t="s">
        <v>13</v>
      </c>
      <c r="F2391" s="30">
        <v>2018</v>
      </c>
      <c r="G2391" s="30">
        <v>6</v>
      </c>
      <c r="H2391" s="30">
        <v>13664</v>
      </c>
      <c r="I2391" s="31">
        <v>91574</v>
      </c>
      <c r="J2391" s="31">
        <f>SUMIFS(H:H, D:D, ExternalData!$D2391, E:E, ExternalData!$E2391, F:F, ExternalData!$F2391, G:G, "&lt;="&amp;ExternalData!$G2391)</f>
        <v>82747</v>
      </c>
      <c r="K2391" s="32">
        <f>SUMIFS(I:I, D:D, ExternalData!$D2391, E:E, ExternalData!$E2391, F:F, ExternalData!$F2391, G:G, "&lt;="&amp;ExternalData!$G2391)</f>
        <v>554470</v>
      </c>
      <c r="L2391" s="31">
        <f>ExternalData!$J2391 + SUMIFS(H:H, D:D, ExternalData!$D2391, E:E, ExternalData!$E2391, F:F, ExternalData!$F2391-1, G:G, "&gt;"&amp;ExternalData!$G2391)</f>
        <v>82747</v>
      </c>
      <c r="M2391" s="33">
        <f>ExternalData!$K2391 + SUMIFS(I:I, D:D, ExternalData!$D2391, E:E, ExternalData!$E2391, F:F, ExternalData!$F2391-1, G:G, "&gt;"&amp;ExternalData!$G2391)</f>
        <v>554470</v>
      </c>
    </row>
    <row r="2392" spans="1:13" x14ac:dyDescent="0.25">
      <c r="A2392" s="24" t="s">
        <v>9</v>
      </c>
      <c r="B2392" s="25" t="s">
        <v>37</v>
      </c>
      <c r="C2392" s="25" t="s">
        <v>39</v>
      </c>
      <c r="D2392" s="25" t="s">
        <v>40</v>
      </c>
      <c r="E2392" s="25" t="s">
        <v>13</v>
      </c>
      <c r="F2392" s="25">
        <v>2018</v>
      </c>
      <c r="G2392" s="25">
        <v>7</v>
      </c>
      <c r="H2392" s="25">
        <v>13048</v>
      </c>
      <c r="I2392" s="26">
        <v>87430</v>
      </c>
      <c r="J2392" s="26">
        <f>SUMIFS(H:H, D:D, ExternalData!$D2392, E:E, ExternalData!$E2392, F:F, ExternalData!$F2392, G:G, "&lt;="&amp;ExternalData!$G2392)</f>
        <v>95795</v>
      </c>
      <c r="K2392" s="27">
        <f>SUMIFS(I:I, D:D, ExternalData!$D2392, E:E, ExternalData!$E2392, F:F, ExternalData!$F2392, G:G, "&lt;="&amp;ExternalData!$G2392)</f>
        <v>641900</v>
      </c>
      <c r="L2392" s="26">
        <f>ExternalData!$J2392 + SUMIFS(H:H, D:D, ExternalData!$D2392, E:E, ExternalData!$E2392, F:F, ExternalData!$F2392-1, G:G, "&gt;"&amp;ExternalData!$G2392)</f>
        <v>95795</v>
      </c>
      <c r="M2392" s="28">
        <f>ExternalData!$K2392 + SUMIFS(I:I, D:D, ExternalData!$D2392, E:E, ExternalData!$E2392, F:F, ExternalData!$F2392-1, G:G, "&gt;"&amp;ExternalData!$G2392)</f>
        <v>641900</v>
      </c>
    </row>
    <row r="2393" spans="1:13" x14ac:dyDescent="0.25">
      <c r="A2393" s="29" t="s">
        <v>9</v>
      </c>
      <c r="B2393" s="30" t="s">
        <v>37</v>
      </c>
      <c r="C2393" s="30" t="s">
        <v>39</v>
      </c>
      <c r="D2393" s="30" t="s">
        <v>40</v>
      </c>
      <c r="E2393" s="30" t="s">
        <v>13</v>
      </c>
      <c r="F2393" s="30">
        <v>2018</v>
      </c>
      <c r="G2393" s="30">
        <v>8</v>
      </c>
      <c r="H2393" s="30">
        <v>13517</v>
      </c>
      <c r="I2393" s="31">
        <v>90545</v>
      </c>
      <c r="J2393" s="31">
        <f>SUMIFS(H:H, D:D, ExternalData!$D2393, E:E, ExternalData!$E2393, F:F, ExternalData!$F2393, G:G, "&lt;="&amp;ExternalData!$G2393)</f>
        <v>109312</v>
      </c>
      <c r="K2393" s="32">
        <f>SUMIFS(I:I, D:D, ExternalData!$D2393, E:E, ExternalData!$E2393, F:F, ExternalData!$F2393, G:G, "&lt;="&amp;ExternalData!$G2393)</f>
        <v>732445</v>
      </c>
      <c r="L2393" s="31">
        <f>ExternalData!$J2393 + SUMIFS(H:H, D:D, ExternalData!$D2393, E:E, ExternalData!$E2393, F:F, ExternalData!$F2393-1, G:G, "&gt;"&amp;ExternalData!$G2393)</f>
        <v>109312</v>
      </c>
      <c r="M2393" s="33">
        <f>ExternalData!$K2393 + SUMIFS(I:I, D:D, ExternalData!$D2393, E:E, ExternalData!$E2393, F:F, ExternalData!$F2393-1, G:G, "&gt;"&amp;ExternalData!$G2393)</f>
        <v>732445</v>
      </c>
    </row>
    <row r="2394" spans="1:13" x14ac:dyDescent="0.25">
      <c r="A2394" s="24" t="s">
        <v>9</v>
      </c>
      <c r="B2394" s="25" t="s">
        <v>37</v>
      </c>
      <c r="C2394" s="25" t="s">
        <v>39</v>
      </c>
      <c r="D2394" s="25" t="s">
        <v>40</v>
      </c>
      <c r="E2394" s="25" t="s">
        <v>13</v>
      </c>
      <c r="F2394" s="25">
        <v>2018</v>
      </c>
      <c r="G2394" s="25">
        <v>9</v>
      </c>
      <c r="H2394" s="25">
        <v>13174</v>
      </c>
      <c r="I2394" s="26">
        <v>88277</v>
      </c>
      <c r="J2394" s="26">
        <f>SUMIFS(H:H, D:D, ExternalData!$D2394, E:E, ExternalData!$E2394, F:F, ExternalData!$F2394, G:G, "&lt;="&amp;ExternalData!$G2394)</f>
        <v>122486</v>
      </c>
      <c r="K2394" s="27">
        <f>SUMIFS(I:I, D:D, ExternalData!$D2394, E:E, ExternalData!$E2394, F:F, ExternalData!$F2394, G:G, "&lt;="&amp;ExternalData!$G2394)</f>
        <v>820722</v>
      </c>
      <c r="L2394" s="26">
        <f>ExternalData!$J2394 + SUMIFS(H:H, D:D, ExternalData!$D2394, E:E, ExternalData!$E2394, F:F, ExternalData!$F2394-1, G:G, "&gt;"&amp;ExternalData!$G2394)</f>
        <v>122486</v>
      </c>
      <c r="M2394" s="28">
        <f>ExternalData!$K2394 + SUMIFS(I:I, D:D, ExternalData!$D2394, E:E, ExternalData!$E2394, F:F, ExternalData!$F2394-1, G:G, "&gt;"&amp;ExternalData!$G2394)</f>
        <v>820722</v>
      </c>
    </row>
    <row r="2395" spans="1:13" x14ac:dyDescent="0.25">
      <c r="A2395" s="29" t="s">
        <v>9</v>
      </c>
      <c r="B2395" s="30" t="s">
        <v>37</v>
      </c>
      <c r="C2395" s="30" t="s">
        <v>39</v>
      </c>
      <c r="D2395" s="30" t="s">
        <v>40</v>
      </c>
      <c r="E2395" s="30" t="s">
        <v>13</v>
      </c>
      <c r="F2395" s="30">
        <v>2018</v>
      </c>
      <c r="G2395" s="30">
        <v>10</v>
      </c>
      <c r="H2395" s="30">
        <v>15078</v>
      </c>
      <c r="I2395" s="31">
        <v>101038</v>
      </c>
      <c r="J2395" s="31">
        <f>SUMIFS(H:H, D:D, ExternalData!$D2395, E:E, ExternalData!$E2395, F:F, ExternalData!$F2395, G:G, "&lt;="&amp;ExternalData!$G2395)</f>
        <v>137564</v>
      </c>
      <c r="K2395" s="32">
        <f>SUMIFS(I:I, D:D, ExternalData!$D2395, E:E, ExternalData!$E2395, F:F, ExternalData!$F2395, G:G, "&lt;="&amp;ExternalData!$G2395)</f>
        <v>921760</v>
      </c>
      <c r="L2395" s="31">
        <f>ExternalData!$J2395 + SUMIFS(H:H, D:D, ExternalData!$D2395, E:E, ExternalData!$E2395, F:F, ExternalData!$F2395-1, G:G, "&gt;"&amp;ExternalData!$G2395)</f>
        <v>137564</v>
      </c>
      <c r="M2395" s="33">
        <f>ExternalData!$K2395 + SUMIFS(I:I, D:D, ExternalData!$D2395, E:E, ExternalData!$E2395, F:F, ExternalData!$F2395-1, G:G, "&gt;"&amp;ExternalData!$G2395)</f>
        <v>921760</v>
      </c>
    </row>
    <row r="2396" spans="1:13" x14ac:dyDescent="0.25">
      <c r="A2396" s="24" t="s">
        <v>9</v>
      </c>
      <c r="B2396" s="25" t="s">
        <v>37</v>
      </c>
      <c r="C2396" s="25" t="s">
        <v>39</v>
      </c>
      <c r="D2396" s="25" t="s">
        <v>40</v>
      </c>
      <c r="E2396" s="25" t="s">
        <v>13</v>
      </c>
      <c r="F2396" s="25">
        <v>2018</v>
      </c>
      <c r="G2396" s="25">
        <v>11</v>
      </c>
      <c r="H2396" s="25">
        <v>10423</v>
      </c>
      <c r="I2396" s="26">
        <v>69853</v>
      </c>
      <c r="J2396" s="26">
        <f>SUMIFS(H:H, D:D, ExternalData!$D2396, E:E, ExternalData!$E2396, F:F, ExternalData!$F2396, G:G, "&lt;="&amp;ExternalData!$G2396)</f>
        <v>147987</v>
      </c>
      <c r="K2396" s="27">
        <f>SUMIFS(I:I, D:D, ExternalData!$D2396, E:E, ExternalData!$E2396, F:F, ExternalData!$F2396, G:G, "&lt;="&amp;ExternalData!$G2396)</f>
        <v>991613</v>
      </c>
      <c r="L2396" s="26">
        <f>ExternalData!$J2396 + SUMIFS(H:H, D:D, ExternalData!$D2396, E:E, ExternalData!$E2396, F:F, ExternalData!$F2396-1, G:G, "&gt;"&amp;ExternalData!$G2396)</f>
        <v>147987</v>
      </c>
      <c r="M2396" s="28">
        <f>ExternalData!$K2396 + SUMIFS(I:I, D:D, ExternalData!$D2396, E:E, ExternalData!$E2396, F:F, ExternalData!$F2396-1, G:G, "&gt;"&amp;ExternalData!$G2396)</f>
        <v>991613</v>
      </c>
    </row>
    <row r="2397" spans="1:13" x14ac:dyDescent="0.25">
      <c r="A2397" s="29" t="s">
        <v>9</v>
      </c>
      <c r="B2397" s="30" t="s">
        <v>37</v>
      </c>
      <c r="C2397" s="30" t="s">
        <v>39</v>
      </c>
      <c r="D2397" s="30" t="s">
        <v>40</v>
      </c>
      <c r="E2397" s="30" t="s">
        <v>13</v>
      </c>
      <c r="F2397" s="30">
        <v>2018</v>
      </c>
      <c r="G2397" s="30">
        <v>12</v>
      </c>
      <c r="H2397" s="30">
        <v>13251</v>
      </c>
      <c r="I2397" s="31">
        <v>88767</v>
      </c>
      <c r="J2397" s="31">
        <f>SUMIFS(H:H, D:D, ExternalData!$D2397, E:E, ExternalData!$E2397, F:F, ExternalData!$F2397, G:G, "&lt;="&amp;ExternalData!$G2397)</f>
        <v>161238</v>
      </c>
      <c r="K2397" s="32">
        <f>SUMIFS(I:I, D:D, ExternalData!$D2397, E:E, ExternalData!$E2397, F:F, ExternalData!$F2397, G:G, "&lt;="&amp;ExternalData!$G2397)</f>
        <v>1080380</v>
      </c>
      <c r="L2397" s="31">
        <f>ExternalData!$J2397 + SUMIFS(H:H, D:D, ExternalData!$D2397, E:E, ExternalData!$E2397, F:F, ExternalData!$F2397-1, G:G, "&gt;"&amp;ExternalData!$G2397)</f>
        <v>161238</v>
      </c>
      <c r="M2397" s="33">
        <f>ExternalData!$K2397 + SUMIFS(I:I, D:D, ExternalData!$D2397, E:E, ExternalData!$E2397, F:F, ExternalData!$F2397-1, G:G, "&gt;"&amp;ExternalData!$G2397)</f>
        <v>1080380</v>
      </c>
    </row>
    <row r="2398" spans="1:13" x14ac:dyDescent="0.25">
      <c r="A2398" s="24" t="s">
        <v>9</v>
      </c>
      <c r="B2398" s="25" t="s">
        <v>37</v>
      </c>
      <c r="C2398" s="25" t="s">
        <v>39</v>
      </c>
      <c r="D2398" s="25" t="s">
        <v>40</v>
      </c>
      <c r="E2398" s="25" t="s">
        <v>13</v>
      </c>
      <c r="F2398" s="25">
        <v>2019</v>
      </c>
      <c r="G2398" s="25">
        <v>1</v>
      </c>
      <c r="H2398" s="25">
        <v>12691</v>
      </c>
      <c r="I2398" s="26">
        <v>85057</v>
      </c>
      <c r="J2398" s="26">
        <f>SUMIFS(H:H, D:D, ExternalData!$D2398, E:E, ExternalData!$E2398, F:F, ExternalData!$F2398, G:G, "&lt;="&amp;ExternalData!$G2398)</f>
        <v>12691</v>
      </c>
      <c r="K2398" s="27">
        <f>SUMIFS(I:I, D:D, ExternalData!$D2398, E:E, ExternalData!$E2398, F:F, ExternalData!$F2398, G:G, "&lt;="&amp;ExternalData!$G2398)</f>
        <v>85057</v>
      </c>
      <c r="L2398" s="26">
        <f>ExternalData!$J2398 + SUMIFS(H:H, D:D, ExternalData!$D2398, E:E, ExternalData!$E2398, F:F, ExternalData!$F2398-1, G:G, "&gt;"&amp;ExternalData!$G2398)</f>
        <v>158823</v>
      </c>
      <c r="M2398" s="28">
        <f>ExternalData!$K2398 + SUMIFS(I:I, D:D, ExternalData!$D2398, E:E, ExternalData!$E2398, F:F, ExternalData!$F2398-1, G:G, "&gt;"&amp;ExternalData!$G2398)</f>
        <v>1064217</v>
      </c>
    </row>
    <row r="2399" spans="1:13" x14ac:dyDescent="0.25">
      <c r="A2399" s="29" t="s">
        <v>9</v>
      </c>
      <c r="B2399" s="30" t="s">
        <v>37</v>
      </c>
      <c r="C2399" s="30" t="s">
        <v>39</v>
      </c>
      <c r="D2399" s="30" t="s">
        <v>40</v>
      </c>
      <c r="E2399" s="30" t="s">
        <v>13</v>
      </c>
      <c r="F2399" s="30">
        <v>2019</v>
      </c>
      <c r="G2399" s="30">
        <v>2</v>
      </c>
      <c r="H2399" s="30">
        <v>11823</v>
      </c>
      <c r="I2399" s="31">
        <v>79247</v>
      </c>
      <c r="J2399" s="31">
        <f>SUMIFS(H:H, D:D, ExternalData!$D2399, E:E, ExternalData!$E2399, F:F, ExternalData!$F2399, G:G, "&lt;="&amp;ExternalData!$G2399)</f>
        <v>24514</v>
      </c>
      <c r="K2399" s="32">
        <f>SUMIFS(I:I, D:D, ExternalData!$D2399, E:E, ExternalData!$E2399, F:F, ExternalData!$F2399, G:G, "&lt;="&amp;ExternalData!$G2399)</f>
        <v>164304</v>
      </c>
      <c r="L2399" s="31">
        <f>ExternalData!$J2399 + SUMIFS(H:H, D:D, ExternalData!$D2399, E:E, ExternalData!$E2399, F:F, ExternalData!$F2399-1, G:G, "&gt;"&amp;ExternalData!$G2399)</f>
        <v>159096</v>
      </c>
      <c r="M2399" s="33">
        <f>ExternalData!$K2399 + SUMIFS(I:I, D:D, ExternalData!$D2399, E:E, ExternalData!$E2399, F:F, ExternalData!$F2399-1, G:G, "&gt;"&amp;ExternalData!$G2399)</f>
        <v>1066037</v>
      </c>
    </row>
    <row r="2400" spans="1:13" x14ac:dyDescent="0.25">
      <c r="A2400" s="24" t="s">
        <v>9</v>
      </c>
      <c r="B2400" s="25" t="s">
        <v>37</v>
      </c>
      <c r="C2400" s="25" t="s">
        <v>39</v>
      </c>
      <c r="D2400" s="25" t="s">
        <v>40</v>
      </c>
      <c r="E2400" s="25" t="s">
        <v>13</v>
      </c>
      <c r="F2400" s="25">
        <v>2019</v>
      </c>
      <c r="G2400" s="25">
        <v>3</v>
      </c>
      <c r="H2400" s="25">
        <v>14147</v>
      </c>
      <c r="I2400" s="26">
        <v>94738</v>
      </c>
      <c r="J2400" s="26">
        <f>SUMIFS(H:H, D:D, ExternalData!$D2400, E:E, ExternalData!$E2400, F:F, ExternalData!$F2400, G:G, "&lt;="&amp;ExternalData!$G2400)</f>
        <v>38661</v>
      </c>
      <c r="K2400" s="27">
        <f>SUMIFS(I:I, D:D, ExternalData!$D2400, E:E, ExternalData!$E2400, F:F, ExternalData!$F2400, G:G, "&lt;="&amp;ExternalData!$G2400)</f>
        <v>259042</v>
      </c>
      <c r="L2400" s="26">
        <f>ExternalData!$J2400 + SUMIFS(H:H, D:D, ExternalData!$D2400, E:E, ExternalData!$E2400, F:F, ExternalData!$F2400-1, G:G, "&gt;"&amp;ExternalData!$G2400)</f>
        <v>157458</v>
      </c>
      <c r="M2400" s="28">
        <f>ExternalData!$K2400 + SUMIFS(I:I, D:D, ExternalData!$D2400, E:E, ExternalData!$E2400, F:F, ExternalData!$F2400-1, G:G, "&gt;"&amp;ExternalData!$G2400)</f>
        <v>1055005</v>
      </c>
    </row>
    <row r="2401" spans="1:13" x14ac:dyDescent="0.25">
      <c r="A2401" s="29" t="s">
        <v>9</v>
      </c>
      <c r="B2401" s="30" t="s">
        <v>37</v>
      </c>
      <c r="C2401" s="30" t="s">
        <v>39</v>
      </c>
      <c r="D2401" s="30" t="s">
        <v>40</v>
      </c>
      <c r="E2401" s="30" t="s">
        <v>13</v>
      </c>
      <c r="F2401" s="30">
        <v>2019</v>
      </c>
      <c r="G2401" s="30">
        <v>4</v>
      </c>
      <c r="H2401" s="30">
        <v>12271</v>
      </c>
      <c r="I2401" s="31">
        <v>82243</v>
      </c>
      <c r="J2401" s="31">
        <f>SUMIFS(H:H, D:D, ExternalData!$D2401, E:E, ExternalData!$E2401, F:F, ExternalData!$F2401, G:G, "&lt;="&amp;ExternalData!$G2401)</f>
        <v>50932</v>
      </c>
      <c r="K2401" s="32">
        <f>SUMIFS(I:I, D:D, ExternalData!$D2401, E:E, ExternalData!$E2401, F:F, ExternalData!$F2401, G:G, "&lt;="&amp;ExternalData!$G2401)</f>
        <v>341285</v>
      </c>
      <c r="L2401" s="31">
        <f>ExternalData!$J2401 + SUMIFS(H:H, D:D, ExternalData!$D2401, E:E, ExternalData!$E2401, F:F, ExternalData!$F2401-1, G:G, "&gt;"&amp;ExternalData!$G2401)</f>
        <v>157633</v>
      </c>
      <c r="M2401" s="33">
        <f>ExternalData!$K2401 + SUMIFS(I:I, D:D, ExternalData!$D2401, E:E, ExternalData!$E2401, F:F, ExternalData!$F2401-1, G:G, "&gt;"&amp;ExternalData!$G2401)</f>
        <v>1056202</v>
      </c>
    </row>
    <row r="2402" spans="1:13" x14ac:dyDescent="0.25">
      <c r="A2402" s="24" t="s">
        <v>9</v>
      </c>
      <c r="B2402" s="25" t="s">
        <v>37</v>
      </c>
      <c r="C2402" s="25" t="s">
        <v>39</v>
      </c>
      <c r="D2402" s="25" t="s">
        <v>40</v>
      </c>
      <c r="E2402" s="25" t="s">
        <v>13</v>
      </c>
      <c r="F2402" s="25">
        <v>2019</v>
      </c>
      <c r="G2402" s="25">
        <v>5</v>
      </c>
      <c r="H2402" s="25">
        <v>12257</v>
      </c>
      <c r="I2402" s="26">
        <v>82110</v>
      </c>
      <c r="J2402" s="26">
        <f>SUMIFS(H:H, D:D, ExternalData!$D2402, E:E, ExternalData!$E2402, F:F, ExternalData!$F2402, G:G, "&lt;="&amp;ExternalData!$G2402)</f>
        <v>63189</v>
      </c>
      <c r="K2402" s="27">
        <f>SUMIFS(I:I, D:D, ExternalData!$D2402, E:E, ExternalData!$E2402, F:F, ExternalData!$F2402, G:G, "&lt;="&amp;ExternalData!$G2402)</f>
        <v>423395</v>
      </c>
      <c r="L2402" s="26">
        <f>ExternalData!$J2402 + SUMIFS(H:H, D:D, ExternalData!$D2402, E:E, ExternalData!$E2402, F:F, ExternalData!$F2402-1, G:G, "&gt;"&amp;ExternalData!$G2402)</f>
        <v>155344</v>
      </c>
      <c r="M2402" s="28">
        <f>ExternalData!$K2402 + SUMIFS(I:I, D:D, ExternalData!$D2402, E:E, ExternalData!$E2402, F:F, ExternalData!$F2402-1, G:G, "&gt;"&amp;ExternalData!$G2402)</f>
        <v>1040879</v>
      </c>
    </row>
    <row r="2403" spans="1:13" x14ac:dyDescent="0.25">
      <c r="A2403" s="29" t="s">
        <v>9</v>
      </c>
      <c r="B2403" s="30" t="s">
        <v>37</v>
      </c>
      <c r="C2403" s="30" t="s">
        <v>39</v>
      </c>
      <c r="D2403" s="30" t="s">
        <v>40</v>
      </c>
      <c r="E2403" s="30" t="s">
        <v>13</v>
      </c>
      <c r="F2403" s="30">
        <v>2019</v>
      </c>
      <c r="G2403" s="30">
        <v>6</v>
      </c>
      <c r="H2403" s="30">
        <v>11179</v>
      </c>
      <c r="I2403" s="31">
        <v>74907</v>
      </c>
      <c r="J2403" s="31">
        <f>SUMIFS(H:H, D:D, ExternalData!$D2403, E:E, ExternalData!$E2403, F:F, ExternalData!$F2403, G:G, "&lt;="&amp;ExternalData!$G2403)</f>
        <v>74368</v>
      </c>
      <c r="K2403" s="32">
        <f>SUMIFS(I:I, D:D, ExternalData!$D2403, E:E, ExternalData!$E2403, F:F, ExternalData!$F2403, G:G, "&lt;="&amp;ExternalData!$G2403)</f>
        <v>498302</v>
      </c>
      <c r="L2403" s="31">
        <f>ExternalData!$J2403 + SUMIFS(H:H, D:D, ExternalData!$D2403, E:E, ExternalData!$E2403, F:F, ExternalData!$F2403-1, G:G, "&gt;"&amp;ExternalData!$G2403)</f>
        <v>152859</v>
      </c>
      <c r="M2403" s="33">
        <f>ExternalData!$K2403 + SUMIFS(I:I, D:D, ExternalData!$D2403, E:E, ExternalData!$E2403, F:F, ExternalData!$F2403-1, G:G, "&gt;"&amp;ExternalData!$G2403)</f>
        <v>1024212</v>
      </c>
    </row>
    <row r="2404" spans="1:13" x14ac:dyDescent="0.25">
      <c r="A2404" s="24" t="s">
        <v>9</v>
      </c>
      <c r="B2404" s="25" t="s">
        <v>37</v>
      </c>
      <c r="C2404" s="25" t="s">
        <v>39</v>
      </c>
      <c r="D2404" s="25" t="s">
        <v>40</v>
      </c>
      <c r="E2404" s="25" t="s">
        <v>13</v>
      </c>
      <c r="F2404" s="25">
        <v>2019</v>
      </c>
      <c r="G2404" s="25">
        <v>7</v>
      </c>
      <c r="H2404" s="25">
        <v>11830</v>
      </c>
      <c r="I2404" s="26">
        <v>79219</v>
      </c>
      <c r="J2404" s="26">
        <f>SUMIFS(H:H, D:D, ExternalData!$D2404, E:E, ExternalData!$E2404, F:F, ExternalData!$F2404, G:G, "&lt;="&amp;ExternalData!$G2404)</f>
        <v>86198</v>
      </c>
      <c r="K2404" s="27">
        <f>SUMIFS(I:I, D:D, ExternalData!$D2404, E:E, ExternalData!$E2404, F:F, ExternalData!$F2404, G:G, "&lt;="&amp;ExternalData!$G2404)</f>
        <v>577521</v>
      </c>
      <c r="L2404" s="26">
        <f>ExternalData!$J2404 + SUMIFS(H:H, D:D, ExternalData!$D2404, E:E, ExternalData!$E2404, F:F, ExternalData!$F2404-1, G:G, "&gt;"&amp;ExternalData!$G2404)</f>
        <v>151641</v>
      </c>
      <c r="M2404" s="28">
        <f>ExternalData!$K2404 + SUMIFS(I:I, D:D, ExternalData!$D2404, E:E, ExternalData!$E2404, F:F, ExternalData!$F2404-1, G:G, "&gt;"&amp;ExternalData!$G2404)</f>
        <v>1016001</v>
      </c>
    </row>
    <row r="2405" spans="1:13" x14ac:dyDescent="0.25">
      <c r="A2405" s="29" t="s">
        <v>9</v>
      </c>
      <c r="B2405" s="30" t="s">
        <v>37</v>
      </c>
      <c r="C2405" s="30" t="s">
        <v>39</v>
      </c>
      <c r="D2405" s="30" t="s">
        <v>40</v>
      </c>
      <c r="E2405" s="30" t="s">
        <v>13</v>
      </c>
      <c r="F2405" s="30">
        <v>2019</v>
      </c>
      <c r="G2405" s="30">
        <v>8</v>
      </c>
      <c r="H2405" s="30">
        <v>9457</v>
      </c>
      <c r="I2405" s="31">
        <v>63378</v>
      </c>
      <c r="J2405" s="31">
        <f>SUMIFS(H:H, D:D, ExternalData!$D2405, E:E, ExternalData!$E2405, F:F, ExternalData!$F2405, G:G, "&lt;="&amp;ExternalData!$G2405)</f>
        <v>95655</v>
      </c>
      <c r="K2405" s="32">
        <f>SUMIFS(I:I, D:D, ExternalData!$D2405, E:E, ExternalData!$E2405, F:F, ExternalData!$F2405, G:G, "&lt;="&amp;ExternalData!$G2405)</f>
        <v>640899</v>
      </c>
      <c r="L2405" s="31">
        <f>ExternalData!$J2405 + SUMIFS(H:H, D:D, ExternalData!$D2405, E:E, ExternalData!$E2405, F:F, ExternalData!$F2405-1, G:G, "&gt;"&amp;ExternalData!$G2405)</f>
        <v>147581</v>
      </c>
      <c r="M2405" s="33">
        <f>ExternalData!$K2405 + SUMIFS(I:I, D:D, ExternalData!$D2405, E:E, ExternalData!$E2405, F:F, ExternalData!$F2405-1, G:G, "&gt;"&amp;ExternalData!$G2405)</f>
        <v>988834</v>
      </c>
    </row>
    <row r="2406" spans="1:13" x14ac:dyDescent="0.25">
      <c r="A2406" s="24" t="s">
        <v>9</v>
      </c>
      <c r="B2406" s="25" t="s">
        <v>37</v>
      </c>
      <c r="C2406" s="25" t="s">
        <v>39</v>
      </c>
      <c r="D2406" s="25" t="s">
        <v>40</v>
      </c>
      <c r="E2406" s="25" t="s">
        <v>13</v>
      </c>
      <c r="F2406" s="25">
        <v>2019</v>
      </c>
      <c r="G2406" s="25">
        <v>9</v>
      </c>
      <c r="H2406" s="25">
        <v>10031</v>
      </c>
      <c r="I2406" s="26">
        <v>67186</v>
      </c>
      <c r="J2406" s="26">
        <f>SUMIFS(H:H, D:D, ExternalData!$D2406, E:E, ExternalData!$E2406, F:F, ExternalData!$F2406, G:G, "&lt;="&amp;ExternalData!$G2406)</f>
        <v>105686</v>
      </c>
      <c r="K2406" s="27">
        <f>SUMIFS(I:I, D:D, ExternalData!$D2406, E:E, ExternalData!$E2406, F:F, ExternalData!$F2406, G:G, "&lt;="&amp;ExternalData!$G2406)</f>
        <v>708085</v>
      </c>
      <c r="L2406" s="26">
        <f>ExternalData!$J2406 + SUMIFS(H:H, D:D, ExternalData!$D2406, E:E, ExternalData!$E2406, F:F, ExternalData!$F2406-1, G:G, "&gt;"&amp;ExternalData!$G2406)</f>
        <v>144438</v>
      </c>
      <c r="M2406" s="28">
        <f>ExternalData!$K2406 + SUMIFS(I:I, D:D, ExternalData!$D2406, E:E, ExternalData!$E2406, F:F, ExternalData!$F2406-1, G:G, "&gt;"&amp;ExternalData!$G2406)</f>
        <v>967743</v>
      </c>
    </row>
    <row r="2407" spans="1:13" x14ac:dyDescent="0.25">
      <c r="A2407" s="29" t="s">
        <v>9</v>
      </c>
      <c r="B2407" s="30" t="s">
        <v>37</v>
      </c>
      <c r="C2407" s="30" t="s">
        <v>39</v>
      </c>
      <c r="D2407" s="30" t="s">
        <v>40</v>
      </c>
      <c r="E2407" s="30" t="s">
        <v>13</v>
      </c>
      <c r="F2407" s="30">
        <v>2019</v>
      </c>
      <c r="G2407" s="30">
        <v>10</v>
      </c>
      <c r="H2407" s="30">
        <v>10682</v>
      </c>
      <c r="I2407" s="31">
        <v>71610</v>
      </c>
      <c r="J2407" s="31">
        <f>SUMIFS(H:H, D:D, ExternalData!$D2407, E:E, ExternalData!$E2407, F:F, ExternalData!$F2407, G:G, "&lt;="&amp;ExternalData!$G2407)</f>
        <v>116368</v>
      </c>
      <c r="K2407" s="32">
        <f>SUMIFS(I:I, D:D, ExternalData!$D2407, E:E, ExternalData!$E2407, F:F, ExternalData!$F2407, G:G, "&lt;="&amp;ExternalData!$G2407)</f>
        <v>779695</v>
      </c>
      <c r="L2407" s="31">
        <f>ExternalData!$J2407 + SUMIFS(H:H, D:D, ExternalData!$D2407, E:E, ExternalData!$E2407, F:F, ExternalData!$F2407-1, G:G, "&gt;"&amp;ExternalData!$G2407)</f>
        <v>140042</v>
      </c>
      <c r="M2407" s="33">
        <f>ExternalData!$K2407 + SUMIFS(I:I, D:D, ExternalData!$D2407, E:E, ExternalData!$E2407, F:F, ExternalData!$F2407-1, G:G, "&gt;"&amp;ExternalData!$G2407)</f>
        <v>938315</v>
      </c>
    </row>
    <row r="2408" spans="1:13" x14ac:dyDescent="0.25">
      <c r="A2408" s="24" t="s">
        <v>9</v>
      </c>
      <c r="B2408" s="25" t="s">
        <v>37</v>
      </c>
      <c r="C2408" s="25" t="s">
        <v>39</v>
      </c>
      <c r="D2408" s="25" t="s">
        <v>40</v>
      </c>
      <c r="E2408" s="25" t="s">
        <v>13</v>
      </c>
      <c r="F2408" s="25">
        <v>2019</v>
      </c>
      <c r="G2408" s="25">
        <v>11</v>
      </c>
      <c r="H2408" s="25">
        <v>9779</v>
      </c>
      <c r="I2408" s="26">
        <v>65548</v>
      </c>
      <c r="J2408" s="26">
        <f>SUMIFS(H:H, D:D, ExternalData!$D2408, E:E, ExternalData!$E2408, F:F, ExternalData!$F2408, G:G, "&lt;="&amp;ExternalData!$G2408)</f>
        <v>126147</v>
      </c>
      <c r="K2408" s="27">
        <f>SUMIFS(I:I, D:D, ExternalData!$D2408, E:E, ExternalData!$E2408, F:F, ExternalData!$F2408, G:G, "&lt;="&amp;ExternalData!$G2408)</f>
        <v>845243</v>
      </c>
      <c r="L2408" s="26">
        <f>ExternalData!$J2408 + SUMIFS(H:H, D:D, ExternalData!$D2408, E:E, ExternalData!$E2408, F:F, ExternalData!$F2408-1, G:G, "&gt;"&amp;ExternalData!$G2408)</f>
        <v>139398</v>
      </c>
      <c r="M2408" s="28">
        <f>ExternalData!$K2408 + SUMIFS(I:I, D:D, ExternalData!$D2408, E:E, ExternalData!$E2408, F:F, ExternalData!$F2408-1, G:G, "&gt;"&amp;ExternalData!$G2408)</f>
        <v>934010</v>
      </c>
    </row>
    <row r="2409" spans="1:13" x14ac:dyDescent="0.25">
      <c r="A2409" s="29" t="s">
        <v>9</v>
      </c>
      <c r="B2409" s="30" t="s">
        <v>37</v>
      </c>
      <c r="C2409" s="30" t="s">
        <v>39</v>
      </c>
      <c r="D2409" s="30" t="s">
        <v>40</v>
      </c>
      <c r="E2409" s="30" t="s">
        <v>13</v>
      </c>
      <c r="F2409" s="30">
        <v>2019</v>
      </c>
      <c r="G2409" s="30">
        <v>12</v>
      </c>
      <c r="H2409" s="30">
        <v>10444</v>
      </c>
      <c r="I2409" s="31">
        <v>69979</v>
      </c>
      <c r="J2409" s="31">
        <f>SUMIFS(H:H, D:D, ExternalData!$D2409, E:E, ExternalData!$E2409, F:F, ExternalData!$F2409, G:G, "&lt;="&amp;ExternalData!$G2409)</f>
        <v>136591</v>
      </c>
      <c r="K2409" s="32">
        <f>SUMIFS(I:I, D:D, ExternalData!$D2409, E:E, ExternalData!$E2409, F:F, ExternalData!$F2409, G:G, "&lt;="&amp;ExternalData!$G2409)</f>
        <v>915222</v>
      </c>
      <c r="L2409" s="31">
        <f>ExternalData!$J2409 + SUMIFS(H:H, D:D, ExternalData!$D2409, E:E, ExternalData!$E2409, F:F, ExternalData!$F2409-1, G:G, "&gt;"&amp;ExternalData!$G2409)</f>
        <v>136591</v>
      </c>
      <c r="M2409" s="33">
        <f>ExternalData!$K2409 + SUMIFS(I:I, D:D, ExternalData!$D2409, E:E, ExternalData!$E2409, F:F, ExternalData!$F2409-1, G:G, "&gt;"&amp;ExternalData!$G2409)</f>
        <v>915222</v>
      </c>
    </row>
    <row r="2410" spans="1:13" x14ac:dyDescent="0.25">
      <c r="A2410" s="24" t="s">
        <v>9</v>
      </c>
      <c r="B2410" s="25" t="s">
        <v>37</v>
      </c>
      <c r="C2410" s="25" t="s">
        <v>39</v>
      </c>
      <c r="D2410" s="25" t="s">
        <v>40</v>
      </c>
      <c r="E2410" s="25" t="s">
        <v>13</v>
      </c>
      <c r="F2410" s="25">
        <v>2020</v>
      </c>
      <c r="G2410" s="25">
        <v>1</v>
      </c>
      <c r="H2410" s="25">
        <v>9653</v>
      </c>
      <c r="I2410" s="26">
        <v>64652</v>
      </c>
      <c r="J2410" s="26">
        <f>SUMIFS(H:H, D:D, ExternalData!$D2410, E:E, ExternalData!$E2410, F:F, ExternalData!$F2410, G:G, "&lt;="&amp;ExternalData!$G2410)</f>
        <v>9653</v>
      </c>
      <c r="K2410" s="27">
        <f>SUMIFS(I:I, D:D, ExternalData!$D2410, E:E, ExternalData!$E2410, F:F, ExternalData!$F2410, G:G, "&lt;="&amp;ExternalData!$G2410)</f>
        <v>64652</v>
      </c>
      <c r="L2410" s="26">
        <f>ExternalData!$J2410 + SUMIFS(H:H, D:D, ExternalData!$D2410, E:E, ExternalData!$E2410, F:F, ExternalData!$F2410-1, G:G, "&gt;"&amp;ExternalData!$G2410)</f>
        <v>133553</v>
      </c>
      <c r="M2410" s="28">
        <f>ExternalData!$K2410 + SUMIFS(I:I, D:D, ExternalData!$D2410, E:E, ExternalData!$E2410, F:F, ExternalData!$F2410-1, G:G, "&gt;"&amp;ExternalData!$G2410)</f>
        <v>894817</v>
      </c>
    </row>
    <row r="2411" spans="1:13" x14ac:dyDescent="0.25">
      <c r="A2411" s="29" t="s">
        <v>9</v>
      </c>
      <c r="B2411" s="30" t="s">
        <v>37</v>
      </c>
      <c r="C2411" s="30" t="s">
        <v>39</v>
      </c>
      <c r="D2411" s="30" t="s">
        <v>40</v>
      </c>
      <c r="E2411" s="30" t="s">
        <v>13</v>
      </c>
      <c r="F2411" s="30">
        <v>2020</v>
      </c>
      <c r="G2411" s="30">
        <v>2</v>
      </c>
      <c r="H2411" s="30">
        <v>8372</v>
      </c>
      <c r="I2411" s="31">
        <v>56056</v>
      </c>
      <c r="J2411" s="31">
        <f>SUMIFS(H:H, D:D, ExternalData!$D2411, E:E, ExternalData!$E2411, F:F, ExternalData!$F2411, G:G, "&lt;="&amp;ExternalData!$G2411)</f>
        <v>18025</v>
      </c>
      <c r="K2411" s="32">
        <f>SUMIFS(I:I, D:D, ExternalData!$D2411, E:E, ExternalData!$E2411, F:F, ExternalData!$F2411, G:G, "&lt;="&amp;ExternalData!$G2411)</f>
        <v>120708</v>
      </c>
      <c r="L2411" s="31">
        <f>ExternalData!$J2411 + SUMIFS(H:H, D:D, ExternalData!$D2411, E:E, ExternalData!$E2411, F:F, ExternalData!$F2411-1, G:G, "&gt;"&amp;ExternalData!$G2411)</f>
        <v>130102</v>
      </c>
      <c r="M2411" s="33">
        <f>ExternalData!$K2411 + SUMIFS(I:I, D:D, ExternalData!$D2411, E:E, ExternalData!$E2411, F:F, ExternalData!$F2411-1, G:G, "&gt;"&amp;ExternalData!$G2411)</f>
        <v>871626</v>
      </c>
    </row>
    <row r="2412" spans="1:13" x14ac:dyDescent="0.25">
      <c r="A2412" s="24" t="s">
        <v>9</v>
      </c>
      <c r="B2412" s="25" t="s">
        <v>37</v>
      </c>
      <c r="C2412" s="25" t="s">
        <v>39</v>
      </c>
      <c r="D2412" s="25" t="s">
        <v>40</v>
      </c>
      <c r="E2412" s="25" t="s">
        <v>13</v>
      </c>
      <c r="F2412" s="25">
        <v>2020</v>
      </c>
      <c r="G2412" s="25">
        <v>3</v>
      </c>
      <c r="H2412" s="25">
        <v>12901</v>
      </c>
      <c r="I2412" s="26">
        <v>86422</v>
      </c>
      <c r="J2412" s="26">
        <f>SUMIFS(H:H, D:D, ExternalData!$D2412, E:E, ExternalData!$E2412, F:F, ExternalData!$F2412, G:G, "&lt;="&amp;ExternalData!$G2412)</f>
        <v>30926</v>
      </c>
      <c r="K2412" s="27">
        <f>SUMIFS(I:I, D:D, ExternalData!$D2412, E:E, ExternalData!$E2412, F:F, ExternalData!$F2412, G:G, "&lt;="&amp;ExternalData!$G2412)</f>
        <v>207130</v>
      </c>
      <c r="L2412" s="26">
        <f>ExternalData!$J2412 + SUMIFS(H:H, D:D, ExternalData!$D2412, E:E, ExternalData!$E2412, F:F, ExternalData!$F2412-1, G:G, "&gt;"&amp;ExternalData!$G2412)</f>
        <v>128856</v>
      </c>
      <c r="M2412" s="28">
        <f>ExternalData!$K2412 + SUMIFS(I:I, D:D, ExternalData!$D2412, E:E, ExternalData!$E2412, F:F, ExternalData!$F2412-1, G:G, "&gt;"&amp;ExternalData!$G2412)</f>
        <v>863310</v>
      </c>
    </row>
    <row r="2413" spans="1:13" x14ac:dyDescent="0.25">
      <c r="A2413" s="29" t="s">
        <v>9</v>
      </c>
      <c r="B2413" s="30" t="s">
        <v>37</v>
      </c>
      <c r="C2413" s="30" t="s">
        <v>39</v>
      </c>
      <c r="D2413" s="30" t="s">
        <v>40</v>
      </c>
      <c r="E2413" s="30" t="s">
        <v>13</v>
      </c>
      <c r="F2413" s="30">
        <v>2020</v>
      </c>
      <c r="G2413" s="30">
        <v>4</v>
      </c>
      <c r="H2413" s="30">
        <v>10703</v>
      </c>
      <c r="I2413" s="31">
        <v>71680</v>
      </c>
      <c r="J2413" s="31">
        <f>SUMIFS(H:H, D:D, ExternalData!$D2413, E:E, ExternalData!$E2413, F:F, ExternalData!$F2413, G:G, "&lt;="&amp;ExternalData!$G2413)</f>
        <v>41629</v>
      </c>
      <c r="K2413" s="32">
        <f>SUMIFS(I:I, D:D, ExternalData!$D2413, E:E, ExternalData!$E2413, F:F, ExternalData!$F2413, G:G, "&lt;="&amp;ExternalData!$G2413)</f>
        <v>278810</v>
      </c>
      <c r="L2413" s="31">
        <f>ExternalData!$J2413 + SUMIFS(H:H, D:D, ExternalData!$D2413, E:E, ExternalData!$E2413, F:F, ExternalData!$F2413-1, G:G, "&gt;"&amp;ExternalData!$G2413)</f>
        <v>127288</v>
      </c>
      <c r="M2413" s="33">
        <f>ExternalData!$K2413 + SUMIFS(I:I, D:D, ExternalData!$D2413, E:E, ExternalData!$E2413, F:F, ExternalData!$F2413-1, G:G, "&gt;"&amp;ExternalData!$G2413)</f>
        <v>852747</v>
      </c>
    </row>
    <row r="2414" spans="1:13" x14ac:dyDescent="0.25">
      <c r="A2414" s="24" t="s">
        <v>9</v>
      </c>
      <c r="B2414" s="25" t="s">
        <v>37</v>
      </c>
      <c r="C2414" s="25" t="s">
        <v>39</v>
      </c>
      <c r="D2414" s="25" t="s">
        <v>40</v>
      </c>
      <c r="E2414" s="25" t="s">
        <v>13</v>
      </c>
      <c r="F2414" s="25">
        <v>2020</v>
      </c>
      <c r="G2414" s="25">
        <v>5</v>
      </c>
      <c r="H2414" s="25">
        <v>8582</v>
      </c>
      <c r="I2414" s="26">
        <v>57505</v>
      </c>
      <c r="J2414" s="26">
        <f>SUMIFS(H:H, D:D, ExternalData!$D2414, E:E, ExternalData!$E2414, F:F, ExternalData!$F2414, G:G, "&lt;="&amp;ExternalData!$G2414)</f>
        <v>50211</v>
      </c>
      <c r="K2414" s="27">
        <f>SUMIFS(I:I, D:D, ExternalData!$D2414, E:E, ExternalData!$E2414, F:F, ExternalData!$F2414, G:G, "&lt;="&amp;ExternalData!$G2414)</f>
        <v>336315</v>
      </c>
      <c r="L2414" s="26">
        <f>ExternalData!$J2414 + SUMIFS(H:H, D:D, ExternalData!$D2414, E:E, ExternalData!$E2414, F:F, ExternalData!$F2414-1, G:G, "&gt;"&amp;ExternalData!$G2414)</f>
        <v>123613</v>
      </c>
      <c r="M2414" s="28">
        <f>ExternalData!$K2414 + SUMIFS(I:I, D:D, ExternalData!$D2414, E:E, ExternalData!$E2414, F:F, ExternalData!$F2414-1, G:G, "&gt;"&amp;ExternalData!$G2414)</f>
        <v>828142</v>
      </c>
    </row>
    <row r="2415" spans="1:13" x14ac:dyDescent="0.25">
      <c r="A2415" s="29" t="s">
        <v>9</v>
      </c>
      <c r="B2415" s="30" t="s">
        <v>37</v>
      </c>
      <c r="C2415" s="30" t="s">
        <v>39</v>
      </c>
      <c r="D2415" s="30" t="s">
        <v>40</v>
      </c>
      <c r="E2415" s="30" t="s">
        <v>13</v>
      </c>
      <c r="F2415" s="30">
        <v>2020</v>
      </c>
      <c r="G2415" s="30">
        <v>6</v>
      </c>
      <c r="H2415" s="30">
        <v>10416</v>
      </c>
      <c r="I2415" s="31">
        <v>69769</v>
      </c>
      <c r="J2415" s="31">
        <f>SUMIFS(H:H, D:D, ExternalData!$D2415, E:E, ExternalData!$E2415, F:F, ExternalData!$F2415, G:G, "&lt;="&amp;ExternalData!$G2415)</f>
        <v>60627</v>
      </c>
      <c r="K2415" s="32">
        <f>SUMIFS(I:I, D:D, ExternalData!$D2415, E:E, ExternalData!$E2415, F:F, ExternalData!$F2415, G:G, "&lt;="&amp;ExternalData!$G2415)</f>
        <v>406084</v>
      </c>
      <c r="L2415" s="31">
        <f>ExternalData!$J2415 + SUMIFS(H:H, D:D, ExternalData!$D2415, E:E, ExternalData!$E2415, F:F, ExternalData!$F2415-1, G:G, "&gt;"&amp;ExternalData!$G2415)</f>
        <v>122850</v>
      </c>
      <c r="M2415" s="33">
        <f>ExternalData!$K2415 + SUMIFS(I:I, D:D, ExternalData!$D2415, E:E, ExternalData!$E2415, F:F, ExternalData!$F2415-1, G:G, "&gt;"&amp;ExternalData!$G2415)</f>
        <v>823004</v>
      </c>
    </row>
    <row r="2416" spans="1:13" x14ac:dyDescent="0.25">
      <c r="A2416" s="24" t="s">
        <v>9</v>
      </c>
      <c r="B2416" s="25" t="s">
        <v>37</v>
      </c>
      <c r="C2416" s="25" t="s">
        <v>39</v>
      </c>
      <c r="D2416" s="25" t="s">
        <v>40</v>
      </c>
      <c r="E2416" s="25" t="s">
        <v>13</v>
      </c>
      <c r="F2416" s="25">
        <v>2020</v>
      </c>
      <c r="G2416" s="25">
        <v>7</v>
      </c>
      <c r="H2416" s="25">
        <v>9415</v>
      </c>
      <c r="I2416" s="26">
        <v>63035</v>
      </c>
      <c r="J2416" s="26">
        <f>SUMIFS(H:H, D:D, ExternalData!$D2416, E:E, ExternalData!$E2416, F:F, ExternalData!$F2416, G:G, "&lt;="&amp;ExternalData!$G2416)</f>
        <v>70042</v>
      </c>
      <c r="K2416" s="27">
        <f>SUMIFS(I:I, D:D, ExternalData!$D2416, E:E, ExternalData!$E2416, F:F, ExternalData!$F2416, G:G, "&lt;="&amp;ExternalData!$G2416)</f>
        <v>469119</v>
      </c>
      <c r="L2416" s="26">
        <f>ExternalData!$J2416 + SUMIFS(H:H, D:D, ExternalData!$D2416, E:E, ExternalData!$E2416, F:F, ExternalData!$F2416-1, G:G, "&gt;"&amp;ExternalData!$G2416)</f>
        <v>120435</v>
      </c>
      <c r="M2416" s="28">
        <f>ExternalData!$K2416 + SUMIFS(I:I, D:D, ExternalData!$D2416, E:E, ExternalData!$E2416, F:F, ExternalData!$F2416-1, G:G, "&gt;"&amp;ExternalData!$G2416)</f>
        <v>806820</v>
      </c>
    </row>
    <row r="2417" spans="1:13" x14ac:dyDescent="0.25">
      <c r="A2417" s="29" t="s">
        <v>9</v>
      </c>
      <c r="B2417" s="30" t="s">
        <v>37</v>
      </c>
      <c r="C2417" s="30" t="s">
        <v>39</v>
      </c>
      <c r="D2417" s="30" t="s">
        <v>40</v>
      </c>
      <c r="E2417" s="30" t="s">
        <v>13</v>
      </c>
      <c r="F2417" s="30">
        <v>2020</v>
      </c>
      <c r="G2417" s="30">
        <v>8</v>
      </c>
      <c r="H2417" s="30">
        <v>8813</v>
      </c>
      <c r="I2417" s="31">
        <v>59017</v>
      </c>
      <c r="J2417" s="31">
        <f>SUMIFS(H:H, D:D, ExternalData!$D2417, E:E, ExternalData!$E2417, F:F, ExternalData!$F2417, G:G, "&lt;="&amp;ExternalData!$G2417)</f>
        <v>78855</v>
      </c>
      <c r="K2417" s="32">
        <f>SUMIFS(I:I, D:D, ExternalData!$D2417, E:E, ExternalData!$E2417, F:F, ExternalData!$F2417, G:G, "&lt;="&amp;ExternalData!$G2417)</f>
        <v>528136</v>
      </c>
      <c r="L2417" s="31">
        <f>ExternalData!$J2417 + SUMIFS(H:H, D:D, ExternalData!$D2417, E:E, ExternalData!$E2417, F:F, ExternalData!$F2417-1, G:G, "&gt;"&amp;ExternalData!$G2417)</f>
        <v>119791</v>
      </c>
      <c r="M2417" s="33">
        <f>ExternalData!$K2417 + SUMIFS(I:I, D:D, ExternalData!$D2417, E:E, ExternalData!$E2417, F:F, ExternalData!$F2417-1, G:G, "&gt;"&amp;ExternalData!$G2417)</f>
        <v>802459</v>
      </c>
    </row>
    <row r="2418" spans="1:13" x14ac:dyDescent="0.25">
      <c r="A2418" s="24" t="s">
        <v>9</v>
      </c>
      <c r="B2418" s="25" t="s">
        <v>37</v>
      </c>
      <c r="C2418" s="25" t="s">
        <v>39</v>
      </c>
      <c r="D2418" s="25" t="s">
        <v>40</v>
      </c>
      <c r="E2418" s="25" t="s">
        <v>13</v>
      </c>
      <c r="F2418" s="25">
        <v>2020</v>
      </c>
      <c r="G2418" s="25">
        <v>9</v>
      </c>
      <c r="H2418" s="25">
        <v>8281</v>
      </c>
      <c r="I2418" s="26">
        <v>55489</v>
      </c>
      <c r="J2418" s="26">
        <f>SUMIFS(H:H, D:D, ExternalData!$D2418, E:E, ExternalData!$E2418, F:F, ExternalData!$F2418, G:G, "&lt;="&amp;ExternalData!$G2418)</f>
        <v>87136</v>
      </c>
      <c r="K2418" s="27">
        <f>SUMIFS(I:I, D:D, ExternalData!$D2418, E:E, ExternalData!$E2418, F:F, ExternalData!$F2418, G:G, "&lt;="&amp;ExternalData!$G2418)</f>
        <v>583625</v>
      </c>
      <c r="L2418" s="26">
        <f>ExternalData!$J2418 + SUMIFS(H:H, D:D, ExternalData!$D2418, E:E, ExternalData!$E2418, F:F, ExternalData!$F2418-1, G:G, "&gt;"&amp;ExternalData!$G2418)</f>
        <v>118041</v>
      </c>
      <c r="M2418" s="28">
        <f>ExternalData!$K2418 + SUMIFS(I:I, D:D, ExternalData!$D2418, E:E, ExternalData!$E2418, F:F, ExternalData!$F2418-1, G:G, "&gt;"&amp;ExternalData!$G2418)</f>
        <v>790762</v>
      </c>
    </row>
    <row r="2419" spans="1:13" x14ac:dyDescent="0.25">
      <c r="A2419" s="29" t="s">
        <v>9</v>
      </c>
      <c r="B2419" s="30" t="s">
        <v>37</v>
      </c>
      <c r="C2419" s="30" t="s">
        <v>39</v>
      </c>
      <c r="D2419" s="30" t="s">
        <v>40</v>
      </c>
      <c r="E2419" s="30" t="s">
        <v>13</v>
      </c>
      <c r="F2419" s="30">
        <v>2020</v>
      </c>
      <c r="G2419" s="30">
        <v>10</v>
      </c>
      <c r="H2419" s="30">
        <v>9765</v>
      </c>
      <c r="I2419" s="31">
        <v>65387</v>
      </c>
      <c r="J2419" s="31">
        <f>SUMIFS(H:H, D:D, ExternalData!$D2419, E:E, ExternalData!$E2419, F:F, ExternalData!$F2419, G:G, "&lt;="&amp;ExternalData!$G2419)</f>
        <v>96901</v>
      </c>
      <c r="K2419" s="32">
        <f>SUMIFS(I:I, D:D, ExternalData!$D2419, E:E, ExternalData!$E2419, F:F, ExternalData!$F2419, G:G, "&lt;="&amp;ExternalData!$G2419)</f>
        <v>649012</v>
      </c>
      <c r="L2419" s="31">
        <f>ExternalData!$J2419 + SUMIFS(H:H, D:D, ExternalData!$D2419, E:E, ExternalData!$E2419, F:F, ExternalData!$F2419-1, G:G, "&gt;"&amp;ExternalData!$G2419)</f>
        <v>117124</v>
      </c>
      <c r="M2419" s="33">
        <f>ExternalData!$K2419 + SUMIFS(I:I, D:D, ExternalData!$D2419, E:E, ExternalData!$E2419, F:F, ExternalData!$F2419-1, G:G, "&gt;"&amp;ExternalData!$G2419)</f>
        <v>784539</v>
      </c>
    </row>
    <row r="2420" spans="1:13" x14ac:dyDescent="0.25">
      <c r="A2420" s="24" t="s">
        <v>9</v>
      </c>
      <c r="B2420" s="25" t="s">
        <v>37</v>
      </c>
      <c r="C2420" s="25" t="s">
        <v>39</v>
      </c>
      <c r="D2420" s="25" t="s">
        <v>40</v>
      </c>
      <c r="E2420" s="25" t="s">
        <v>13</v>
      </c>
      <c r="F2420" s="25">
        <v>2020</v>
      </c>
      <c r="G2420" s="25">
        <v>11</v>
      </c>
      <c r="H2420" s="25">
        <v>7609</v>
      </c>
      <c r="I2420" s="26">
        <v>50960</v>
      </c>
      <c r="J2420" s="26">
        <f>SUMIFS(H:H, D:D, ExternalData!$D2420, E:E, ExternalData!$E2420, F:F, ExternalData!$F2420, G:G, "&lt;="&amp;ExternalData!$G2420)</f>
        <v>104510</v>
      </c>
      <c r="K2420" s="27">
        <f>SUMIFS(I:I, D:D, ExternalData!$D2420, E:E, ExternalData!$E2420, F:F, ExternalData!$F2420, G:G, "&lt;="&amp;ExternalData!$G2420)</f>
        <v>699972</v>
      </c>
      <c r="L2420" s="26">
        <f>ExternalData!$J2420 + SUMIFS(H:H, D:D, ExternalData!$D2420, E:E, ExternalData!$E2420, F:F, ExternalData!$F2420-1, G:G, "&gt;"&amp;ExternalData!$G2420)</f>
        <v>114954</v>
      </c>
      <c r="M2420" s="28">
        <f>ExternalData!$K2420 + SUMIFS(I:I, D:D, ExternalData!$D2420, E:E, ExternalData!$E2420, F:F, ExternalData!$F2420-1, G:G, "&gt;"&amp;ExternalData!$G2420)</f>
        <v>769951</v>
      </c>
    </row>
    <row r="2421" spans="1:13" x14ac:dyDescent="0.25">
      <c r="A2421" s="29" t="s">
        <v>9</v>
      </c>
      <c r="B2421" s="30" t="s">
        <v>37</v>
      </c>
      <c r="C2421" s="30" t="s">
        <v>39</v>
      </c>
      <c r="D2421" s="30" t="s">
        <v>40</v>
      </c>
      <c r="E2421" s="30" t="s">
        <v>13</v>
      </c>
      <c r="F2421" s="30">
        <v>2020</v>
      </c>
      <c r="G2421" s="30">
        <v>12</v>
      </c>
      <c r="H2421" s="30">
        <v>9030</v>
      </c>
      <c r="I2421" s="31">
        <v>60522</v>
      </c>
      <c r="J2421" s="31">
        <f>SUMIFS(H:H, D:D, ExternalData!$D2421, E:E, ExternalData!$E2421, F:F, ExternalData!$F2421, G:G, "&lt;="&amp;ExternalData!$G2421)</f>
        <v>113540</v>
      </c>
      <c r="K2421" s="32">
        <f>SUMIFS(I:I, D:D, ExternalData!$D2421, E:E, ExternalData!$E2421, F:F, ExternalData!$F2421, G:G, "&lt;="&amp;ExternalData!$G2421)</f>
        <v>760494</v>
      </c>
      <c r="L2421" s="31">
        <f>ExternalData!$J2421 + SUMIFS(H:H, D:D, ExternalData!$D2421, E:E, ExternalData!$E2421, F:F, ExternalData!$F2421-1, G:G, "&gt;"&amp;ExternalData!$G2421)</f>
        <v>113540</v>
      </c>
      <c r="M2421" s="33">
        <f>ExternalData!$K2421 + SUMIFS(I:I, D:D, ExternalData!$D2421, E:E, ExternalData!$E2421, F:F, ExternalData!$F2421-1, G:G, "&gt;"&amp;ExternalData!$G2421)</f>
        <v>760494</v>
      </c>
    </row>
    <row r="2422" spans="1:13" x14ac:dyDescent="0.25">
      <c r="A2422" s="24" t="s">
        <v>9</v>
      </c>
      <c r="B2422" s="25" t="s">
        <v>37</v>
      </c>
      <c r="C2422" s="25" t="s">
        <v>39</v>
      </c>
      <c r="D2422" s="25" t="s">
        <v>40</v>
      </c>
      <c r="E2422" s="25" t="s">
        <v>13</v>
      </c>
      <c r="F2422" s="25">
        <v>2021</v>
      </c>
      <c r="G2422" s="25">
        <v>1</v>
      </c>
      <c r="H2422" s="25">
        <v>9065</v>
      </c>
      <c r="I2422" s="26">
        <v>60760</v>
      </c>
      <c r="J2422" s="26">
        <f>SUMIFS(H:H, D:D, ExternalData!$D2422, E:E, ExternalData!$E2422, F:F, ExternalData!$F2422, G:G, "&lt;="&amp;ExternalData!$G2422)</f>
        <v>9065</v>
      </c>
      <c r="K2422" s="27">
        <f>SUMIFS(I:I, D:D, ExternalData!$D2422, E:E, ExternalData!$E2422, F:F, ExternalData!$F2422, G:G, "&lt;="&amp;ExternalData!$G2422)</f>
        <v>60760</v>
      </c>
      <c r="L2422" s="26">
        <f>ExternalData!$J2422 + SUMIFS(H:H, D:D, ExternalData!$D2422, E:E, ExternalData!$E2422, F:F, ExternalData!$F2422-1, G:G, "&gt;"&amp;ExternalData!$G2422)</f>
        <v>112952</v>
      </c>
      <c r="M2422" s="28">
        <f>ExternalData!$K2422 + SUMIFS(I:I, D:D, ExternalData!$D2422, E:E, ExternalData!$E2422, F:F, ExternalData!$F2422-1, G:G, "&gt;"&amp;ExternalData!$G2422)</f>
        <v>756602</v>
      </c>
    </row>
    <row r="2423" spans="1:13" x14ac:dyDescent="0.25">
      <c r="A2423" s="29" t="s">
        <v>9</v>
      </c>
      <c r="B2423" s="30" t="s">
        <v>37</v>
      </c>
      <c r="C2423" s="30" t="s">
        <v>39</v>
      </c>
      <c r="D2423" s="30" t="s">
        <v>40</v>
      </c>
      <c r="E2423" s="30" t="s">
        <v>13</v>
      </c>
      <c r="F2423" s="30">
        <v>2021</v>
      </c>
      <c r="G2423" s="30">
        <v>2</v>
      </c>
      <c r="H2423" s="30">
        <v>7595</v>
      </c>
      <c r="I2423" s="31">
        <v>50869</v>
      </c>
      <c r="J2423" s="31">
        <f>SUMIFS(H:H, D:D, ExternalData!$D2423, E:E, ExternalData!$E2423, F:F, ExternalData!$F2423, G:G, "&lt;="&amp;ExternalData!$G2423)</f>
        <v>16660</v>
      </c>
      <c r="K2423" s="32">
        <f>SUMIFS(I:I, D:D, ExternalData!$D2423, E:E, ExternalData!$E2423, F:F, ExternalData!$F2423, G:G, "&lt;="&amp;ExternalData!$G2423)</f>
        <v>111629</v>
      </c>
      <c r="L2423" s="31">
        <f>ExternalData!$J2423 + SUMIFS(H:H, D:D, ExternalData!$D2423, E:E, ExternalData!$E2423, F:F, ExternalData!$F2423-1, G:G, "&gt;"&amp;ExternalData!$G2423)</f>
        <v>112175</v>
      </c>
      <c r="M2423" s="33">
        <f>ExternalData!$K2423 + SUMIFS(I:I, D:D, ExternalData!$D2423, E:E, ExternalData!$E2423, F:F, ExternalData!$F2423-1, G:G, "&gt;"&amp;ExternalData!$G2423)</f>
        <v>751415</v>
      </c>
    </row>
    <row r="2424" spans="1:13" x14ac:dyDescent="0.25">
      <c r="A2424" s="24" t="s">
        <v>9</v>
      </c>
      <c r="B2424" s="25" t="s">
        <v>37</v>
      </c>
      <c r="C2424" s="25" t="s">
        <v>39</v>
      </c>
      <c r="D2424" s="25" t="s">
        <v>40</v>
      </c>
      <c r="E2424" s="25" t="s">
        <v>13</v>
      </c>
      <c r="F2424" s="25">
        <v>2021</v>
      </c>
      <c r="G2424" s="25">
        <v>3</v>
      </c>
      <c r="H2424" s="25">
        <v>8092</v>
      </c>
      <c r="I2424" s="26">
        <v>54173</v>
      </c>
      <c r="J2424" s="26">
        <f>SUMIFS(H:H, D:D, ExternalData!$D2424, E:E, ExternalData!$E2424, F:F, ExternalData!$F2424, G:G, "&lt;="&amp;ExternalData!$G2424)</f>
        <v>24752</v>
      </c>
      <c r="K2424" s="27">
        <f>SUMIFS(I:I, D:D, ExternalData!$D2424, E:E, ExternalData!$E2424, F:F, ExternalData!$F2424, G:G, "&lt;="&amp;ExternalData!$G2424)</f>
        <v>165802</v>
      </c>
      <c r="L2424" s="26">
        <f>ExternalData!$J2424 + SUMIFS(H:H, D:D, ExternalData!$D2424, E:E, ExternalData!$E2424, F:F, ExternalData!$F2424-1, G:G, "&gt;"&amp;ExternalData!$G2424)</f>
        <v>107366</v>
      </c>
      <c r="M2424" s="28">
        <f>ExternalData!$K2424 + SUMIFS(I:I, D:D, ExternalData!$D2424, E:E, ExternalData!$E2424, F:F, ExternalData!$F2424-1, G:G, "&gt;"&amp;ExternalData!$G2424)</f>
        <v>719166</v>
      </c>
    </row>
    <row r="2425" spans="1:13" x14ac:dyDescent="0.25">
      <c r="A2425" s="29" t="s">
        <v>9</v>
      </c>
      <c r="B2425" s="30" t="s">
        <v>37</v>
      </c>
      <c r="C2425" s="30" t="s">
        <v>39</v>
      </c>
      <c r="D2425" s="30" t="s">
        <v>40</v>
      </c>
      <c r="E2425" s="30" t="s">
        <v>13</v>
      </c>
      <c r="F2425" s="30">
        <v>2021</v>
      </c>
      <c r="G2425" s="30">
        <v>4</v>
      </c>
      <c r="H2425" s="30">
        <v>8512</v>
      </c>
      <c r="I2425" s="31">
        <v>57057</v>
      </c>
      <c r="J2425" s="31">
        <f>SUMIFS(H:H, D:D, ExternalData!$D2425, E:E, ExternalData!$E2425, F:F, ExternalData!$F2425, G:G, "&lt;="&amp;ExternalData!$G2425)</f>
        <v>33264</v>
      </c>
      <c r="K2425" s="32">
        <f>SUMIFS(I:I, D:D, ExternalData!$D2425, E:E, ExternalData!$E2425, F:F, ExternalData!$F2425, G:G, "&lt;="&amp;ExternalData!$G2425)</f>
        <v>222859</v>
      </c>
      <c r="L2425" s="31">
        <f>ExternalData!$J2425 + SUMIFS(H:H, D:D, ExternalData!$D2425, E:E, ExternalData!$E2425, F:F, ExternalData!$F2425-1, G:G, "&gt;"&amp;ExternalData!$G2425)</f>
        <v>105175</v>
      </c>
      <c r="M2425" s="33">
        <f>ExternalData!$K2425 + SUMIFS(I:I, D:D, ExternalData!$D2425, E:E, ExternalData!$E2425, F:F, ExternalData!$F2425-1, G:G, "&gt;"&amp;ExternalData!$G2425)</f>
        <v>704543</v>
      </c>
    </row>
    <row r="2426" spans="1:13" x14ac:dyDescent="0.25">
      <c r="A2426" s="24" t="s">
        <v>9</v>
      </c>
      <c r="B2426" s="25" t="s">
        <v>37</v>
      </c>
      <c r="C2426" s="25" t="s">
        <v>39</v>
      </c>
      <c r="D2426" s="25" t="s">
        <v>40</v>
      </c>
      <c r="E2426" s="25" t="s">
        <v>13</v>
      </c>
      <c r="F2426" s="25">
        <v>2021</v>
      </c>
      <c r="G2426" s="25">
        <v>5</v>
      </c>
      <c r="H2426" s="25">
        <v>8652</v>
      </c>
      <c r="I2426" s="26">
        <v>57946</v>
      </c>
      <c r="J2426" s="26">
        <f>SUMIFS(H:H, D:D, ExternalData!$D2426, E:E, ExternalData!$E2426, F:F, ExternalData!$F2426, G:G, "&lt;="&amp;ExternalData!$G2426)</f>
        <v>41916</v>
      </c>
      <c r="K2426" s="27">
        <f>SUMIFS(I:I, D:D, ExternalData!$D2426, E:E, ExternalData!$E2426, F:F, ExternalData!$F2426, G:G, "&lt;="&amp;ExternalData!$G2426)</f>
        <v>280805</v>
      </c>
      <c r="L2426" s="26">
        <f>ExternalData!$J2426 + SUMIFS(H:H, D:D, ExternalData!$D2426, E:E, ExternalData!$E2426, F:F, ExternalData!$F2426-1, G:G, "&gt;"&amp;ExternalData!$G2426)</f>
        <v>105245</v>
      </c>
      <c r="M2426" s="28">
        <f>ExternalData!$K2426 + SUMIFS(I:I, D:D, ExternalData!$D2426, E:E, ExternalData!$E2426, F:F, ExternalData!$F2426-1, G:G, "&gt;"&amp;ExternalData!$G2426)</f>
        <v>704984</v>
      </c>
    </row>
    <row r="2427" spans="1:13" x14ac:dyDescent="0.25">
      <c r="A2427" s="29" t="s">
        <v>9</v>
      </c>
      <c r="B2427" s="30" t="s">
        <v>37</v>
      </c>
      <c r="C2427" s="30" t="s">
        <v>39</v>
      </c>
      <c r="D2427" s="30" t="s">
        <v>40</v>
      </c>
      <c r="E2427" s="30" t="s">
        <v>13</v>
      </c>
      <c r="F2427" s="30">
        <v>2021</v>
      </c>
      <c r="G2427" s="30">
        <v>6</v>
      </c>
      <c r="H2427" s="30">
        <v>9009</v>
      </c>
      <c r="I2427" s="31">
        <v>60361</v>
      </c>
      <c r="J2427" s="31">
        <f>SUMIFS(H:H, D:D, ExternalData!$D2427, E:E, ExternalData!$E2427, F:F, ExternalData!$F2427, G:G, "&lt;="&amp;ExternalData!$G2427)</f>
        <v>50925</v>
      </c>
      <c r="K2427" s="32">
        <f>SUMIFS(I:I, D:D, ExternalData!$D2427, E:E, ExternalData!$E2427, F:F, ExternalData!$F2427, G:G, "&lt;="&amp;ExternalData!$G2427)</f>
        <v>341166</v>
      </c>
      <c r="L2427" s="31">
        <f>ExternalData!$J2427 + SUMIFS(H:H, D:D, ExternalData!$D2427, E:E, ExternalData!$E2427, F:F, ExternalData!$F2427-1, G:G, "&gt;"&amp;ExternalData!$G2427)</f>
        <v>103838</v>
      </c>
      <c r="M2427" s="33">
        <f>ExternalData!$K2427 + SUMIFS(I:I, D:D, ExternalData!$D2427, E:E, ExternalData!$E2427, F:F, ExternalData!$F2427-1, G:G, "&gt;"&amp;ExternalData!$G2427)</f>
        <v>695576</v>
      </c>
    </row>
    <row r="2428" spans="1:13" x14ac:dyDescent="0.25">
      <c r="A2428" s="24" t="s">
        <v>9</v>
      </c>
      <c r="B2428" s="25" t="s">
        <v>37</v>
      </c>
      <c r="C2428" s="25" t="s">
        <v>39</v>
      </c>
      <c r="D2428" s="25" t="s">
        <v>40</v>
      </c>
      <c r="E2428" s="25" t="s">
        <v>13</v>
      </c>
      <c r="F2428" s="25">
        <v>2021</v>
      </c>
      <c r="G2428" s="25">
        <v>7</v>
      </c>
      <c r="H2428" s="25">
        <v>10612</v>
      </c>
      <c r="I2428" s="26">
        <v>71134</v>
      </c>
      <c r="J2428" s="26">
        <f>SUMIFS(H:H, D:D, ExternalData!$D2428, E:E, ExternalData!$E2428, F:F, ExternalData!$F2428, G:G, "&lt;="&amp;ExternalData!$G2428)</f>
        <v>61537</v>
      </c>
      <c r="K2428" s="27">
        <f>SUMIFS(I:I, D:D, ExternalData!$D2428, E:E, ExternalData!$E2428, F:F, ExternalData!$F2428, G:G, "&lt;="&amp;ExternalData!$G2428)</f>
        <v>412300</v>
      </c>
      <c r="L2428" s="26">
        <f>ExternalData!$J2428 + SUMIFS(H:H, D:D, ExternalData!$D2428, E:E, ExternalData!$E2428, F:F, ExternalData!$F2428-1, G:G, "&gt;"&amp;ExternalData!$G2428)</f>
        <v>105035</v>
      </c>
      <c r="M2428" s="28">
        <f>ExternalData!$K2428 + SUMIFS(I:I, D:D, ExternalData!$D2428, E:E, ExternalData!$E2428, F:F, ExternalData!$F2428-1, G:G, "&gt;"&amp;ExternalData!$G2428)</f>
        <v>703675</v>
      </c>
    </row>
    <row r="2429" spans="1:13" x14ac:dyDescent="0.25">
      <c r="A2429" s="29" t="s">
        <v>9</v>
      </c>
      <c r="B2429" s="30" t="s">
        <v>37</v>
      </c>
      <c r="C2429" s="30" t="s">
        <v>39</v>
      </c>
      <c r="D2429" s="30" t="s">
        <v>40</v>
      </c>
      <c r="E2429" s="30" t="s">
        <v>13</v>
      </c>
      <c r="F2429" s="30">
        <v>2021</v>
      </c>
      <c r="G2429" s="30">
        <v>8</v>
      </c>
      <c r="H2429" s="30">
        <v>7490</v>
      </c>
      <c r="I2429" s="31">
        <v>50225</v>
      </c>
      <c r="J2429" s="31">
        <f>SUMIFS(H:H, D:D, ExternalData!$D2429, E:E, ExternalData!$E2429, F:F, ExternalData!$F2429, G:G, "&lt;="&amp;ExternalData!$G2429)</f>
        <v>69027</v>
      </c>
      <c r="K2429" s="32">
        <f>SUMIFS(I:I, D:D, ExternalData!$D2429, E:E, ExternalData!$E2429, F:F, ExternalData!$F2429, G:G, "&lt;="&amp;ExternalData!$G2429)</f>
        <v>462525</v>
      </c>
      <c r="L2429" s="31">
        <f>ExternalData!$J2429 + SUMIFS(H:H, D:D, ExternalData!$D2429, E:E, ExternalData!$E2429, F:F, ExternalData!$F2429-1, G:G, "&gt;"&amp;ExternalData!$G2429)</f>
        <v>103712</v>
      </c>
      <c r="M2429" s="33">
        <f>ExternalData!$K2429 + SUMIFS(I:I, D:D, ExternalData!$D2429, E:E, ExternalData!$E2429, F:F, ExternalData!$F2429-1, G:G, "&gt;"&amp;ExternalData!$G2429)</f>
        <v>694883</v>
      </c>
    </row>
    <row r="2430" spans="1:13" x14ac:dyDescent="0.25">
      <c r="A2430" s="24" t="s">
        <v>9</v>
      </c>
      <c r="B2430" s="25" t="s">
        <v>37</v>
      </c>
      <c r="C2430" s="25" t="s">
        <v>39</v>
      </c>
      <c r="D2430" s="25" t="s">
        <v>40</v>
      </c>
      <c r="E2430" s="25" t="s">
        <v>13</v>
      </c>
      <c r="F2430" s="25">
        <v>2021</v>
      </c>
      <c r="G2430" s="25">
        <v>9</v>
      </c>
      <c r="H2430" s="25">
        <v>8512</v>
      </c>
      <c r="I2430" s="26">
        <v>57050</v>
      </c>
      <c r="J2430" s="26">
        <f>SUMIFS(H:H, D:D, ExternalData!$D2430, E:E, ExternalData!$E2430, F:F, ExternalData!$F2430, G:G, "&lt;="&amp;ExternalData!$G2430)</f>
        <v>77539</v>
      </c>
      <c r="K2430" s="27">
        <f>SUMIFS(I:I, D:D, ExternalData!$D2430, E:E, ExternalData!$E2430, F:F, ExternalData!$F2430, G:G, "&lt;="&amp;ExternalData!$G2430)</f>
        <v>519575</v>
      </c>
      <c r="L2430" s="26">
        <f>ExternalData!$J2430 + SUMIFS(H:H, D:D, ExternalData!$D2430, E:E, ExternalData!$E2430, F:F, ExternalData!$F2430-1, G:G, "&gt;"&amp;ExternalData!$G2430)</f>
        <v>103943</v>
      </c>
      <c r="M2430" s="28">
        <f>ExternalData!$K2430 + SUMIFS(I:I, D:D, ExternalData!$D2430, E:E, ExternalData!$E2430, F:F, ExternalData!$F2430-1, G:G, "&gt;"&amp;ExternalData!$G2430)</f>
        <v>696444</v>
      </c>
    </row>
    <row r="2431" spans="1:13" x14ac:dyDescent="0.25">
      <c r="A2431" s="29" t="s">
        <v>9</v>
      </c>
      <c r="B2431" s="30" t="s">
        <v>37</v>
      </c>
      <c r="C2431" s="30" t="s">
        <v>39</v>
      </c>
      <c r="D2431" s="30" t="s">
        <v>40</v>
      </c>
      <c r="E2431" s="30" t="s">
        <v>13</v>
      </c>
      <c r="F2431" s="30">
        <v>2021</v>
      </c>
      <c r="G2431" s="30">
        <v>10</v>
      </c>
      <c r="H2431" s="30">
        <v>8715</v>
      </c>
      <c r="I2431" s="31">
        <v>58387</v>
      </c>
      <c r="J2431" s="31">
        <f>SUMIFS(H:H, D:D, ExternalData!$D2431, E:E, ExternalData!$E2431, F:F, ExternalData!$F2431, G:G, "&lt;="&amp;ExternalData!$G2431)</f>
        <v>86254</v>
      </c>
      <c r="K2431" s="32">
        <f>SUMIFS(I:I, D:D, ExternalData!$D2431, E:E, ExternalData!$E2431, F:F, ExternalData!$F2431, G:G, "&lt;="&amp;ExternalData!$G2431)</f>
        <v>577962</v>
      </c>
      <c r="L2431" s="31">
        <f>ExternalData!$J2431 + SUMIFS(H:H, D:D, ExternalData!$D2431, E:E, ExternalData!$E2431, F:F, ExternalData!$F2431-1, G:G, "&gt;"&amp;ExternalData!$G2431)</f>
        <v>102893</v>
      </c>
      <c r="M2431" s="33">
        <f>ExternalData!$K2431 + SUMIFS(I:I, D:D, ExternalData!$D2431, E:E, ExternalData!$E2431, F:F, ExternalData!$F2431-1, G:G, "&gt;"&amp;ExternalData!$G2431)</f>
        <v>689444</v>
      </c>
    </row>
    <row r="2432" spans="1:13" x14ac:dyDescent="0.25">
      <c r="A2432" s="24" t="s">
        <v>9</v>
      </c>
      <c r="B2432" s="25" t="s">
        <v>37</v>
      </c>
      <c r="C2432" s="25" t="s">
        <v>39</v>
      </c>
      <c r="D2432" s="25" t="s">
        <v>40</v>
      </c>
      <c r="E2432" s="25" t="s">
        <v>13</v>
      </c>
      <c r="F2432" s="25">
        <v>2021</v>
      </c>
      <c r="G2432" s="25">
        <v>11</v>
      </c>
      <c r="H2432" s="25">
        <v>7182</v>
      </c>
      <c r="I2432" s="26">
        <v>48069</v>
      </c>
      <c r="J2432" s="26">
        <f>SUMIFS(H:H, D:D, ExternalData!$D2432, E:E, ExternalData!$E2432, F:F, ExternalData!$F2432, G:G, "&lt;="&amp;ExternalData!$G2432)</f>
        <v>93436</v>
      </c>
      <c r="K2432" s="27">
        <f>SUMIFS(I:I, D:D, ExternalData!$D2432, E:E, ExternalData!$E2432, F:F, ExternalData!$F2432, G:G, "&lt;="&amp;ExternalData!$G2432)</f>
        <v>626031</v>
      </c>
      <c r="L2432" s="26">
        <f>ExternalData!$J2432 + SUMIFS(H:H, D:D, ExternalData!$D2432, E:E, ExternalData!$E2432, F:F, ExternalData!$F2432-1, G:G, "&gt;"&amp;ExternalData!$G2432)</f>
        <v>102466</v>
      </c>
      <c r="M2432" s="28">
        <f>ExternalData!$K2432 + SUMIFS(I:I, D:D, ExternalData!$D2432, E:E, ExternalData!$E2432, F:F, ExternalData!$F2432-1, G:G, "&gt;"&amp;ExternalData!$G2432)</f>
        <v>686553</v>
      </c>
    </row>
    <row r="2433" spans="1:13" x14ac:dyDescent="0.25">
      <c r="A2433" s="29" t="s">
        <v>9</v>
      </c>
      <c r="B2433" s="30" t="s">
        <v>37</v>
      </c>
      <c r="C2433" s="30" t="s">
        <v>39</v>
      </c>
      <c r="D2433" s="30" t="s">
        <v>40</v>
      </c>
      <c r="E2433" s="30" t="s">
        <v>13</v>
      </c>
      <c r="F2433" s="30">
        <v>2021</v>
      </c>
      <c r="G2433" s="30">
        <v>12</v>
      </c>
      <c r="H2433" s="30">
        <v>8624</v>
      </c>
      <c r="I2433" s="31">
        <v>57764</v>
      </c>
      <c r="J2433" s="31">
        <f>SUMIFS(H:H, D:D, ExternalData!$D2433, E:E, ExternalData!$E2433, F:F, ExternalData!$F2433, G:G, "&lt;="&amp;ExternalData!$G2433)</f>
        <v>102060</v>
      </c>
      <c r="K2433" s="32">
        <f>SUMIFS(I:I, D:D, ExternalData!$D2433, E:E, ExternalData!$E2433, F:F, ExternalData!$F2433, G:G, "&lt;="&amp;ExternalData!$G2433)</f>
        <v>683795</v>
      </c>
      <c r="L2433" s="31">
        <f>ExternalData!$J2433 + SUMIFS(H:H, D:D, ExternalData!$D2433, E:E, ExternalData!$E2433, F:F, ExternalData!$F2433-1, G:G, "&gt;"&amp;ExternalData!$G2433)</f>
        <v>102060</v>
      </c>
      <c r="M2433" s="33">
        <f>ExternalData!$K2433 + SUMIFS(I:I, D:D, ExternalData!$D2433, E:E, ExternalData!$E2433, F:F, ExternalData!$F2433-1, G:G, "&gt;"&amp;ExternalData!$G2433)</f>
        <v>683795</v>
      </c>
    </row>
    <row r="2434" spans="1:13" x14ac:dyDescent="0.25">
      <c r="A2434" s="24" t="s">
        <v>9</v>
      </c>
      <c r="B2434" s="25" t="s">
        <v>37</v>
      </c>
      <c r="C2434" s="25" t="s">
        <v>39</v>
      </c>
      <c r="D2434" s="25" t="s">
        <v>40</v>
      </c>
      <c r="E2434" s="25" t="s">
        <v>13</v>
      </c>
      <c r="F2434" s="25">
        <v>2022</v>
      </c>
      <c r="G2434" s="25">
        <v>1</v>
      </c>
      <c r="H2434" s="25">
        <v>8323</v>
      </c>
      <c r="I2434" s="26">
        <v>55769</v>
      </c>
      <c r="J2434" s="26">
        <f>SUMIFS(H:H, D:D, ExternalData!$D2434, E:E, ExternalData!$E2434, F:F, ExternalData!$F2434, G:G, "&lt;="&amp;ExternalData!$G2434)</f>
        <v>8323</v>
      </c>
      <c r="K2434" s="27">
        <f>SUMIFS(I:I, D:D, ExternalData!$D2434, E:E, ExternalData!$E2434, F:F, ExternalData!$F2434, G:G, "&lt;="&amp;ExternalData!$G2434)</f>
        <v>55769</v>
      </c>
      <c r="L2434" s="26">
        <f>ExternalData!$J2434 + SUMIFS(H:H, D:D, ExternalData!$D2434, E:E, ExternalData!$E2434, F:F, ExternalData!$F2434-1, G:G, "&gt;"&amp;ExternalData!$G2434)</f>
        <v>101318</v>
      </c>
      <c r="M2434" s="28">
        <f>ExternalData!$K2434 + SUMIFS(I:I, D:D, ExternalData!$D2434, E:E, ExternalData!$E2434, F:F, ExternalData!$F2434-1, G:G, "&gt;"&amp;ExternalData!$G2434)</f>
        <v>678804</v>
      </c>
    </row>
    <row r="2435" spans="1:13" x14ac:dyDescent="0.25">
      <c r="A2435" s="29" t="s">
        <v>9</v>
      </c>
      <c r="B2435" s="30" t="s">
        <v>37</v>
      </c>
      <c r="C2435" s="30" t="s">
        <v>39</v>
      </c>
      <c r="D2435" s="30" t="s">
        <v>40</v>
      </c>
      <c r="E2435" s="30" t="s">
        <v>13</v>
      </c>
      <c r="F2435" s="30">
        <v>2022</v>
      </c>
      <c r="G2435" s="30">
        <v>2</v>
      </c>
      <c r="H2435" s="30">
        <v>7035</v>
      </c>
      <c r="I2435" s="31">
        <v>47110</v>
      </c>
      <c r="J2435" s="31">
        <f>SUMIFS(H:H, D:D, ExternalData!$D2435, E:E, ExternalData!$E2435, F:F, ExternalData!$F2435, G:G, "&lt;="&amp;ExternalData!$G2435)</f>
        <v>15358</v>
      </c>
      <c r="K2435" s="32">
        <f>SUMIFS(I:I, D:D, ExternalData!$D2435, E:E, ExternalData!$E2435, F:F, ExternalData!$F2435, G:G, "&lt;="&amp;ExternalData!$G2435)</f>
        <v>102879</v>
      </c>
      <c r="L2435" s="31">
        <f>ExternalData!$J2435 + SUMIFS(H:H, D:D, ExternalData!$D2435, E:E, ExternalData!$E2435, F:F, ExternalData!$F2435-1, G:G, "&gt;"&amp;ExternalData!$G2435)</f>
        <v>100758</v>
      </c>
      <c r="M2435" s="33">
        <f>ExternalData!$K2435 + SUMIFS(I:I, D:D, ExternalData!$D2435, E:E, ExternalData!$E2435, F:F, ExternalData!$F2435-1, G:G, "&gt;"&amp;ExternalData!$G2435)</f>
        <v>675045</v>
      </c>
    </row>
    <row r="2436" spans="1:13" x14ac:dyDescent="0.25">
      <c r="A2436" s="24" t="s">
        <v>9</v>
      </c>
      <c r="B2436" s="25" t="s">
        <v>37</v>
      </c>
      <c r="C2436" s="25" t="s">
        <v>39</v>
      </c>
      <c r="D2436" s="25" t="s">
        <v>40</v>
      </c>
      <c r="E2436" s="25" t="s">
        <v>13</v>
      </c>
      <c r="F2436" s="25">
        <v>2022</v>
      </c>
      <c r="G2436" s="25">
        <v>3</v>
      </c>
      <c r="H2436" s="25">
        <v>7637</v>
      </c>
      <c r="I2436" s="26">
        <v>51149</v>
      </c>
      <c r="J2436" s="26">
        <f>SUMIFS(H:H, D:D, ExternalData!$D2436, E:E, ExternalData!$E2436, F:F, ExternalData!$F2436, G:G, "&lt;="&amp;ExternalData!$G2436)</f>
        <v>22995</v>
      </c>
      <c r="K2436" s="27">
        <f>SUMIFS(I:I, D:D, ExternalData!$D2436, E:E, ExternalData!$E2436, F:F, ExternalData!$F2436, G:G, "&lt;="&amp;ExternalData!$G2436)</f>
        <v>154028</v>
      </c>
      <c r="L2436" s="26">
        <f>ExternalData!$J2436 + SUMIFS(H:H, D:D, ExternalData!$D2436, E:E, ExternalData!$E2436, F:F, ExternalData!$F2436-1, G:G, "&gt;"&amp;ExternalData!$G2436)</f>
        <v>100303</v>
      </c>
      <c r="M2436" s="28">
        <f>ExternalData!$K2436 + SUMIFS(I:I, D:D, ExternalData!$D2436, E:E, ExternalData!$E2436, F:F, ExternalData!$F2436-1, G:G, "&gt;"&amp;ExternalData!$G2436)</f>
        <v>672021</v>
      </c>
    </row>
    <row r="2437" spans="1:13" x14ac:dyDescent="0.25">
      <c r="A2437" s="29" t="s">
        <v>9</v>
      </c>
      <c r="B2437" s="30" t="s">
        <v>37</v>
      </c>
      <c r="C2437" s="30" t="s">
        <v>39</v>
      </c>
      <c r="D2437" s="30" t="s">
        <v>40</v>
      </c>
      <c r="E2437" s="30" t="s">
        <v>13</v>
      </c>
      <c r="F2437" s="30">
        <v>2022</v>
      </c>
      <c r="G2437" s="30">
        <v>4</v>
      </c>
      <c r="H2437" s="30">
        <v>7315</v>
      </c>
      <c r="I2437" s="31">
        <v>48986</v>
      </c>
      <c r="J2437" s="31">
        <f>SUMIFS(H:H, D:D, ExternalData!$D2437, E:E, ExternalData!$E2437, F:F, ExternalData!$F2437, G:G, "&lt;="&amp;ExternalData!$G2437)</f>
        <v>30310</v>
      </c>
      <c r="K2437" s="32">
        <f>SUMIFS(I:I, D:D, ExternalData!$D2437, E:E, ExternalData!$E2437, F:F, ExternalData!$F2437, G:G, "&lt;="&amp;ExternalData!$G2437)</f>
        <v>203014</v>
      </c>
      <c r="L2437" s="31">
        <f>ExternalData!$J2437 + SUMIFS(H:H, D:D, ExternalData!$D2437, E:E, ExternalData!$E2437, F:F, ExternalData!$F2437-1, G:G, "&gt;"&amp;ExternalData!$G2437)</f>
        <v>99106</v>
      </c>
      <c r="M2437" s="33">
        <f>ExternalData!$K2437 + SUMIFS(I:I, D:D, ExternalData!$D2437, E:E, ExternalData!$E2437, F:F, ExternalData!$F2437-1, G:G, "&gt;"&amp;ExternalData!$G2437)</f>
        <v>663950</v>
      </c>
    </row>
    <row r="2438" spans="1:13" x14ac:dyDescent="0.25">
      <c r="A2438" s="24" t="s">
        <v>9</v>
      </c>
      <c r="B2438" s="25" t="s">
        <v>37</v>
      </c>
      <c r="C2438" s="25" t="s">
        <v>39</v>
      </c>
      <c r="D2438" s="25" t="s">
        <v>40</v>
      </c>
      <c r="E2438" s="25" t="s">
        <v>13</v>
      </c>
      <c r="F2438" s="25">
        <v>2022</v>
      </c>
      <c r="G2438" s="25">
        <v>5</v>
      </c>
      <c r="H2438" s="25">
        <v>7616</v>
      </c>
      <c r="I2438" s="26">
        <v>51065</v>
      </c>
      <c r="J2438" s="26">
        <f>SUMIFS(H:H, D:D, ExternalData!$D2438, E:E, ExternalData!$E2438, F:F, ExternalData!$F2438, G:G, "&lt;="&amp;ExternalData!$G2438)</f>
        <v>37926</v>
      </c>
      <c r="K2438" s="27">
        <f>SUMIFS(I:I, D:D, ExternalData!$D2438, E:E, ExternalData!$E2438, F:F, ExternalData!$F2438, G:G, "&lt;="&amp;ExternalData!$G2438)</f>
        <v>254079</v>
      </c>
      <c r="L2438" s="26">
        <f>ExternalData!$J2438 + SUMIFS(H:H, D:D, ExternalData!$D2438, E:E, ExternalData!$E2438, F:F, ExternalData!$F2438-1, G:G, "&gt;"&amp;ExternalData!$G2438)</f>
        <v>98070</v>
      </c>
      <c r="M2438" s="28">
        <f>ExternalData!$K2438 + SUMIFS(I:I, D:D, ExternalData!$D2438, E:E, ExternalData!$E2438, F:F, ExternalData!$F2438-1, G:G, "&gt;"&amp;ExternalData!$G2438)</f>
        <v>657069</v>
      </c>
    </row>
    <row r="2439" spans="1:13" x14ac:dyDescent="0.25">
      <c r="A2439" s="29" t="s">
        <v>9</v>
      </c>
      <c r="B2439" s="30" t="s">
        <v>37</v>
      </c>
      <c r="C2439" s="30" t="s">
        <v>39</v>
      </c>
      <c r="D2439" s="30" t="s">
        <v>40</v>
      </c>
      <c r="E2439" s="30" t="s">
        <v>13</v>
      </c>
      <c r="F2439" s="30">
        <v>2022</v>
      </c>
      <c r="G2439" s="30">
        <v>6</v>
      </c>
      <c r="H2439" s="30">
        <v>7994</v>
      </c>
      <c r="I2439" s="31">
        <v>53578</v>
      </c>
      <c r="J2439" s="31">
        <f>SUMIFS(H:H, D:D, ExternalData!$D2439, E:E, ExternalData!$E2439, F:F, ExternalData!$F2439, G:G, "&lt;="&amp;ExternalData!$G2439)</f>
        <v>45920</v>
      </c>
      <c r="K2439" s="32">
        <f>SUMIFS(I:I, D:D, ExternalData!$D2439, E:E, ExternalData!$E2439, F:F, ExternalData!$F2439, G:G, "&lt;="&amp;ExternalData!$G2439)</f>
        <v>307657</v>
      </c>
      <c r="L2439" s="31">
        <f>ExternalData!$J2439 + SUMIFS(H:H, D:D, ExternalData!$D2439, E:E, ExternalData!$E2439, F:F, ExternalData!$F2439-1, G:G, "&gt;"&amp;ExternalData!$G2439)</f>
        <v>97055</v>
      </c>
      <c r="M2439" s="33">
        <f>ExternalData!$K2439 + SUMIFS(I:I, D:D, ExternalData!$D2439, E:E, ExternalData!$E2439, F:F, ExternalData!$F2439-1, G:G, "&gt;"&amp;ExternalData!$G2439)</f>
        <v>650286</v>
      </c>
    </row>
    <row r="2440" spans="1:13" x14ac:dyDescent="0.25">
      <c r="A2440" s="24" t="s">
        <v>9</v>
      </c>
      <c r="B2440" s="25" t="s">
        <v>37</v>
      </c>
      <c r="C2440" s="25" t="s">
        <v>39</v>
      </c>
      <c r="D2440" s="25" t="s">
        <v>40</v>
      </c>
      <c r="E2440" s="25" t="s">
        <v>13</v>
      </c>
      <c r="F2440" s="25">
        <v>2022</v>
      </c>
      <c r="G2440" s="25">
        <v>7</v>
      </c>
      <c r="H2440" s="25">
        <v>7672</v>
      </c>
      <c r="I2440" s="26">
        <v>51401</v>
      </c>
      <c r="J2440" s="26">
        <f>SUMIFS(H:H, D:D, ExternalData!$D2440, E:E, ExternalData!$E2440, F:F, ExternalData!$F2440, G:G, "&lt;="&amp;ExternalData!$G2440)</f>
        <v>53592</v>
      </c>
      <c r="K2440" s="27">
        <f>SUMIFS(I:I, D:D, ExternalData!$D2440, E:E, ExternalData!$E2440, F:F, ExternalData!$F2440, G:G, "&lt;="&amp;ExternalData!$G2440)</f>
        <v>359058</v>
      </c>
      <c r="L2440" s="26">
        <f>ExternalData!$J2440 + SUMIFS(H:H, D:D, ExternalData!$D2440, E:E, ExternalData!$E2440, F:F, ExternalData!$F2440-1, G:G, "&gt;"&amp;ExternalData!$G2440)</f>
        <v>94115</v>
      </c>
      <c r="M2440" s="28">
        <f>ExternalData!$K2440 + SUMIFS(I:I, D:D, ExternalData!$D2440, E:E, ExternalData!$E2440, F:F, ExternalData!$F2440-1, G:G, "&gt;"&amp;ExternalData!$G2440)</f>
        <v>630553</v>
      </c>
    </row>
    <row r="2441" spans="1:13" x14ac:dyDescent="0.25">
      <c r="A2441" s="29" t="s">
        <v>9</v>
      </c>
      <c r="B2441" s="30" t="s">
        <v>37</v>
      </c>
      <c r="C2441" s="30" t="s">
        <v>39</v>
      </c>
      <c r="D2441" s="30" t="s">
        <v>40</v>
      </c>
      <c r="E2441" s="30" t="s">
        <v>13</v>
      </c>
      <c r="F2441" s="30">
        <v>2022</v>
      </c>
      <c r="G2441" s="30">
        <v>8</v>
      </c>
      <c r="H2441" s="30">
        <v>7084</v>
      </c>
      <c r="I2441" s="31">
        <v>47432</v>
      </c>
      <c r="J2441" s="31">
        <f>SUMIFS(H:H, D:D, ExternalData!$D2441, E:E, ExternalData!$E2441, F:F, ExternalData!$F2441, G:G, "&lt;="&amp;ExternalData!$G2441)</f>
        <v>60676</v>
      </c>
      <c r="K2441" s="32">
        <f>SUMIFS(I:I, D:D, ExternalData!$D2441, E:E, ExternalData!$E2441, F:F, ExternalData!$F2441, G:G, "&lt;="&amp;ExternalData!$G2441)</f>
        <v>406490</v>
      </c>
      <c r="L2441" s="31">
        <f>ExternalData!$J2441 + SUMIFS(H:H, D:D, ExternalData!$D2441, E:E, ExternalData!$E2441, F:F, ExternalData!$F2441-1, G:G, "&gt;"&amp;ExternalData!$G2441)</f>
        <v>93709</v>
      </c>
      <c r="M2441" s="33">
        <f>ExternalData!$K2441 + SUMIFS(I:I, D:D, ExternalData!$D2441, E:E, ExternalData!$E2441, F:F, ExternalData!$F2441-1, G:G, "&gt;"&amp;ExternalData!$G2441)</f>
        <v>627760</v>
      </c>
    </row>
    <row r="2442" spans="1:13" x14ac:dyDescent="0.25">
      <c r="A2442" s="24" t="s">
        <v>9</v>
      </c>
      <c r="B2442" s="25" t="s">
        <v>37</v>
      </c>
      <c r="C2442" s="25" t="s">
        <v>39</v>
      </c>
      <c r="D2442" s="25" t="s">
        <v>40</v>
      </c>
      <c r="E2442" s="25" t="s">
        <v>13</v>
      </c>
      <c r="F2442" s="25">
        <v>2022</v>
      </c>
      <c r="G2442" s="25">
        <v>9</v>
      </c>
      <c r="H2442" s="25">
        <v>7448</v>
      </c>
      <c r="I2442" s="26">
        <v>49910</v>
      </c>
      <c r="J2442" s="26">
        <f>SUMIFS(H:H, D:D, ExternalData!$D2442, E:E, ExternalData!$E2442, F:F, ExternalData!$F2442, G:G, "&lt;="&amp;ExternalData!$G2442)</f>
        <v>68124</v>
      </c>
      <c r="K2442" s="27">
        <f>SUMIFS(I:I, D:D, ExternalData!$D2442, E:E, ExternalData!$E2442, F:F, ExternalData!$F2442, G:G, "&lt;="&amp;ExternalData!$G2442)</f>
        <v>456400</v>
      </c>
      <c r="L2442" s="26">
        <f>ExternalData!$J2442 + SUMIFS(H:H, D:D, ExternalData!$D2442, E:E, ExternalData!$E2442, F:F, ExternalData!$F2442-1, G:G, "&gt;"&amp;ExternalData!$G2442)</f>
        <v>92645</v>
      </c>
      <c r="M2442" s="28">
        <f>ExternalData!$K2442 + SUMIFS(I:I, D:D, ExternalData!$D2442, E:E, ExternalData!$E2442, F:F, ExternalData!$F2442-1, G:G, "&gt;"&amp;ExternalData!$G2442)</f>
        <v>620620</v>
      </c>
    </row>
    <row r="2443" spans="1:13" x14ac:dyDescent="0.25">
      <c r="A2443" s="29" t="s">
        <v>9</v>
      </c>
      <c r="B2443" s="30" t="s">
        <v>37</v>
      </c>
      <c r="C2443" s="30" t="s">
        <v>39</v>
      </c>
      <c r="D2443" s="30" t="s">
        <v>40</v>
      </c>
      <c r="E2443" s="30" t="s">
        <v>13</v>
      </c>
      <c r="F2443" s="30">
        <v>2022</v>
      </c>
      <c r="G2443" s="30">
        <v>10</v>
      </c>
      <c r="H2443" s="30">
        <v>6993</v>
      </c>
      <c r="I2443" s="31">
        <v>46921</v>
      </c>
      <c r="J2443" s="31">
        <f>SUMIFS(H:H, D:D, ExternalData!$D2443, E:E, ExternalData!$E2443, F:F, ExternalData!$F2443, G:G, "&lt;="&amp;ExternalData!$G2443)</f>
        <v>75117</v>
      </c>
      <c r="K2443" s="32">
        <f>SUMIFS(I:I, D:D, ExternalData!$D2443, E:E, ExternalData!$E2443, F:F, ExternalData!$F2443, G:G, "&lt;="&amp;ExternalData!$G2443)</f>
        <v>503321</v>
      </c>
      <c r="L2443" s="31">
        <f>ExternalData!$J2443 + SUMIFS(H:H, D:D, ExternalData!$D2443, E:E, ExternalData!$E2443, F:F, ExternalData!$F2443-1, G:G, "&gt;"&amp;ExternalData!$G2443)</f>
        <v>90923</v>
      </c>
      <c r="M2443" s="33">
        <f>ExternalData!$K2443 + SUMIFS(I:I, D:D, ExternalData!$D2443, E:E, ExternalData!$E2443, F:F, ExternalData!$F2443-1, G:G, "&gt;"&amp;ExternalData!$G2443)</f>
        <v>609154</v>
      </c>
    </row>
    <row r="2444" spans="1:13" x14ac:dyDescent="0.25">
      <c r="A2444" s="24" t="s">
        <v>9</v>
      </c>
      <c r="B2444" s="25" t="s">
        <v>37</v>
      </c>
      <c r="C2444" s="25" t="s">
        <v>39</v>
      </c>
      <c r="D2444" s="25" t="s">
        <v>40</v>
      </c>
      <c r="E2444" s="25" t="s">
        <v>13</v>
      </c>
      <c r="F2444" s="25">
        <v>2022</v>
      </c>
      <c r="G2444" s="25">
        <v>11</v>
      </c>
      <c r="H2444" s="25">
        <v>7154</v>
      </c>
      <c r="I2444" s="26">
        <v>47957</v>
      </c>
      <c r="J2444" s="26">
        <f>SUMIFS(H:H, D:D, ExternalData!$D2444, E:E, ExternalData!$E2444, F:F, ExternalData!$F2444, G:G, "&lt;="&amp;ExternalData!$G2444)</f>
        <v>82271</v>
      </c>
      <c r="K2444" s="27">
        <f>SUMIFS(I:I, D:D, ExternalData!$D2444, E:E, ExternalData!$E2444, F:F, ExternalData!$F2444, G:G, "&lt;="&amp;ExternalData!$G2444)</f>
        <v>551278</v>
      </c>
      <c r="L2444" s="26">
        <f>ExternalData!$J2444 + SUMIFS(H:H, D:D, ExternalData!$D2444, E:E, ExternalData!$E2444, F:F, ExternalData!$F2444-1, G:G, "&gt;"&amp;ExternalData!$G2444)</f>
        <v>90895</v>
      </c>
      <c r="M2444" s="28">
        <f>ExternalData!$K2444 + SUMIFS(I:I, D:D, ExternalData!$D2444, E:E, ExternalData!$E2444, F:F, ExternalData!$F2444-1, G:G, "&gt;"&amp;ExternalData!$G2444)</f>
        <v>609042</v>
      </c>
    </row>
    <row r="2445" spans="1:13" x14ac:dyDescent="0.25">
      <c r="A2445" s="29" t="s">
        <v>9</v>
      </c>
      <c r="B2445" s="30" t="s">
        <v>37</v>
      </c>
      <c r="C2445" s="30" t="s">
        <v>39</v>
      </c>
      <c r="D2445" s="30" t="s">
        <v>40</v>
      </c>
      <c r="E2445" s="30" t="s">
        <v>13</v>
      </c>
      <c r="F2445" s="30">
        <v>2022</v>
      </c>
      <c r="G2445" s="30">
        <v>12</v>
      </c>
      <c r="H2445" s="30">
        <v>6860</v>
      </c>
      <c r="I2445" s="31">
        <v>45941</v>
      </c>
      <c r="J2445" s="31">
        <f>SUMIFS(H:H, D:D, ExternalData!$D2445, E:E, ExternalData!$E2445, F:F, ExternalData!$F2445, G:G, "&lt;="&amp;ExternalData!$G2445)</f>
        <v>89131</v>
      </c>
      <c r="K2445" s="32">
        <f>SUMIFS(I:I, D:D, ExternalData!$D2445, E:E, ExternalData!$E2445, F:F, ExternalData!$F2445, G:G, "&lt;="&amp;ExternalData!$G2445)</f>
        <v>597219</v>
      </c>
      <c r="L2445" s="31">
        <f>ExternalData!$J2445 + SUMIFS(H:H, D:D, ExternalData!$D2445, E:E, ExternalData!$E2445, F:F, ExternalData!$F2445-1, G:G, "&gt;"&amp;ExternalData!$G2445)</f>
        <v>89131</v>
      </c>
      <c r="M2445" s="33">
        <f>ExternalData!$K2445 + SUMIFS(I:I, D:D, ExternalData!$D2445, E:E, ExternalData!$E2445, F:F, ExternalData!$F2445-1, G:G, "&gt;"&amp;ExternalData!$G2445)</f>
        <v>597219</v>
      </c>
    </row>
    <row r="2446" spans="1:13" x14ac:dyDescent="0.25">
      <c r="A2446" s="24" t="s">
        <v>9</v>
      </c>
      <c r="B2446" s="25" t="s">
        <v>37</v>
      </c>
      <c r="C2446" s="25" t="s">
        <v>39</v>
      </c>
      <c r="D2446" s="25" t="s">
        <v>40</v>
      </c>
      <c r="E2446" s="25" t="s">
        <v>13</v>
      </c>
      <c r="F2446" s="25">
        <v>2023</v>
      </c>
      <c r="G2446" s="25">
        <v>1</v>
      </c>
      <c r="H2446" s="25">
        <v>6538</v>
      </c>
      <c r="I2446" s="26">
        <v>43771</v>
      </c>
      <c r="J2446" s="26">
        <f>SUMIFS(H:H, D:D, ExternalData!$D2446, E:E, ExternalData!$E2446, F:F, ExternalData!$F2446, G:G, "&lt;="&amp;ExternalData!$G2446)</f>
        <v>6538</v>
      </c>
      <c r="K2446" s="27">
        <f>SUMIFS(I:I, D:D, ExternalData!$D2446, E:E, ExternalData!$E2446, F:F, ExternalData!$F2446, G:G, "&lt;="&amp;ExternalData!$G2446)</f>
        <v>43771</v>
      </c>
      <c r="L2446" s="26">
        <f>ExternalData!$J2446 + SUMIFS(H:H, D:D, ExternalData!$D2446, E:E, ExternalData!$E2446, F:F, ExternalData!$F2446-1, G:G, "&gt;"&amp;ExternalData!$G2446)</f>
        <v>87346</v>
      </c>
      <c r="M2446" s="28">
        <f>ExternalData!$K2446 + SUMIFS(I:I, D:D, ExternalData!$D2446, E:E, ExternalData!$E2446, F:F, ExternalData!$F2446-1, G:G, "&gt;"&amp;ExternalData!$G2446)</f>
        <v>585221</v>
      </c>
    </row>
    <row r="2447" spans="1:13" x14ac:dyDescent="0.25">
      <c r="A2447" s="29" t="s">
        <v>9</v>
      </c>
      <c r="B2447" s="30" t="s">
        <v>37</v>
      </c>
      <c r="C2447" s="30" t="s">
        <v>39</v>
      </c>
      <c r="D2447" s="30" t="s">
        <v>40</v>
      </c>
      <c r="E2447" s="30" t="s">
        <v>13</v>
      </c>
      <c r="F2447" s="30">
        <v>2023</v>
      </c>
      <c r="G2447" s="30">
        <v>2</v>
      </c>
      <c r="H2447" s="30">
        <v>5831</v>
      </c>
      <c r="I2447" s="31">
        <v>39074</v>
      </c>
      <c r="J2447" s="31">
        <f>SUMIFS(H:H, D:D, ExternalData!$D2447, E:E, ExternalData!$E2447, F:F, ExternalData!$F2447, G:G, "&lt;="&amp;ExternalData!$G2447)</f>
        <v>12369</v>
      </c>
      <c r="K2447" s="32">
        <f>SUMIFS(I:I, D:D, ExternalData!$D2447, E:E, ExternalData!$E2447, F:F, ExternalData!$F2447, G:G, "&lt;="&amp;ExternalData!$G2447)</f>
        <v>82845</v>
      </c>
      <c r="L2447" s="31">
        <f>ExternalData!$J2447 + SUMIFS(H:H, D:D, ExternalData!$D2447, E:E, ExternalData!$E2447, F:F, ExternalData!$F2447-1, G:G, "&gt;"&amp;ExternalData!$G2447)</f>
        <v>86142</v>
      </c>
      <c r="M2447" s="33">
        <f>ExternalData!$K2447 + SUMIFS(I:I, D:D, ExternalData!$D2447, E:E, ExternalData!$E2447, F:F, ExternalData!$F2447-1, G:G, "&gt;"&amp;ExternalData!$G2447)</f>
        <v>577185</v>
      </c>
    </row>
    <row r="2448" spans="1:13" x14ac:dyDescent="0.25">
      <c r="A2448" s="24" t="s">
        <v>9</v>
      </c>
      <c r="B2448" s="25" t="s">
        <v>37</v>
      </c>
      <c r="C2448" s="25" t="s">
        <v>39</v>
      </c>
      <c r="D2448" s="25" t="s">
        <v>40</v>
      </c>
      <c r="E2448" s="25" t="s">
        <v>13</v>
      </c>
      <c r="F2448" s="25">
        <v>2023</v>
      </c>
      <c r="G2448" s="25">
        <v>3</v>
      </c>
      <c r="H2448" s="25">
        <v>6587</v>
      </c>
      <c r="I2448" s="26">
        <v>44142</v>
      </c>
      <c r="J2448" s="26">
        <f>SUMIFS(H:H, D:D, ExternalData!$D2448, E:E, ExternalData!$E2448, F:F, ExternalData!$F2448, G:G, "&lt;="&amp;ExternalData!$G2448)</f>
        <v>18956</v>
      </c>
      <c r="K2448" s="27">
        <f>SUMIFS(I:I, D:D, ExternalData!$D2448, E:E, ExternalData!$E2448, F:F, ExternalData!$F2448, G:G, "&lt;="&amp;ExternalData!$G2448)</f>
        <v>126987</v>
      </c>
      <c r="L2448" s="26">
        <f>ExternalData!$J2448 + SUMIFS(H:H, D:D, ExternalData!$D2448, E:E, ExternalData!$E2448, F:F, ExternalData!$F2448-1, G:G, "&gt;"&amp;ExternalData!$G2448)</f>
        <v>85092</v>
      </c>
      <c r="M2448" s="28">
        <f>ExternalData!$K2448 + SUMIFS(I:I, D:D, ExternalData!$D2448, E:E, ExternalData!$E2448, F:F, ExternalData!$F2448-1, G:G, "&gt;"&amp;ExternalData!$G2448)</f>
        <v>570178</v>
      </c>
    </row>
    <row r="2449" spans="1:13" x14ac:dyDescent="0.25">
      <c r="A2449" s="29" t="s">
        <v>9</v>
      </c>
      <c r="B2449" s="30" t="s">
        <v>37</v>
      </c>
      <c r="C2449" s="30" t="s">
        <v>39</v>
      </c>
      <c r="D2449" s="30" t="s">
        <v>40</v>
      </c>
      <c r="E2449" s="30" t="s">
        <v>14</v>
      </c>
      <c r="F2449" s="30">
        <v>2018</v>
      </c>
      <c r="G2449" s="30">
        <v>1</v>
      </c>
      <c r="H2449" s="30">
        <v>12782</v>
      </c>
      <c r="I2449" s="31">
        <v>85652</v>
      </c>
      <c r="J2449" s="31">
        <f>SUMIFS(H:H, D:D, ExternalData!$D2449, E:E, ExternalData!$E2449, F:F, ExternalData!$F2449, G:G, "&lt;="&amp;ExternalData!$G2449)</f>
        <v>12782</v>
      </c>
      <c r="K2449" s="32">
        <f>SUMIFS(I:I, D:D, ExternalData!$D2449, E:E, ExternalData!$E2449, F:F, ExternalData!$F2449, G:G, "&lt;="&amp;ExternalData!$G2449)</f>
        <v>85652</v>
      </c>
      <c r="L2449" s="31">
        <f>ExternalData!$J2449 + SUMIFS(H:H, D:D, ExternalData!$D2449, E:E, ExternalData!$E2449, F:F, ExternalData!$F2449-1, G:G, "&gt;"&amp;ExternalData!$G2449)</f>
        <v>12782</v>
      </c>
      <c r="M2449" s="33">
        <f>ExternalData!$K2449 + SUMIFS(I:I, D:D, ExternalData!$D2449, E:E, ExternalData!$E2449, F:F, ExternalData!$F2449-1, G:G, "&gt;"&amp;ExternalData!$G2449)</f>
        <v>85652</v>
      </c>
    </row>
    <row r="2450" spans="1:13" x14ac:dyDescent="0.25">
      <c r="A2450" s="24" t="s">
        <v>9</v>
      </c>
      <c r="B2450" s="25" t="s">
        <v>37</v>
      </c>
      <c r="C2450" s="25" t="s">
        <v>39</v>
      </c>
      <c r="D2450" s="25" t="s">
        <v>40</v>
      </c>
      <c r="E2450" s="25" t="s">
        <v>14</v>
      </c>
      <c r="F2450" s="25">
        <v>2018</v>
      </c>
      <c r="G2450" s="25">
        <v>2</v>
      </c>
      <c r="H2450" s="25">
        <v>10682</v>
      </c>
      <c r="I2450" s="26">
        <v>71561</v>
      </c>
      <c r="J2450" s="26">
        <f>SUMIFS(H:H, D:D, ExternalData!$D2450, E:E, ExternalData!$E2450, F:F, ExternalData!$F2450, G:G, "&lt;="&amp;ExternalData!$G2450)</f>
        <v>23464</v>
      </c>
      <c r="K2450" s="27">
        <f>SUMIFS(I:I, D:D, ExternalData!$D2450, E:E, ExternalData!$E2450, F:F, ExternalData!$F2450, G:G, "&lt;="&amp;ExternalData!$G2450)</f>
        <v>157213</v>
      </c>
      <c r="L2450" s="26">
        <f>ExternalData!$J2450 + SUMIFS(H:H, D:D, ExternalData!$D2450, E:E, ExternalData!$E2450, F:F, ExternalData!$F2450-1, G:G, "&gt;"&amp;ExternalData!$G2450)</f>
        <v>23464</v>
      </c>
      <c r="M2450" s="28">
        <f>ExternalData!$K2450 + SUMIFS(I:I, D:D, ExternalData!$D2450, E:E, ExternalData!$E2450, F:F, ExternalData!$F2450-1, G:G, "&gt;"&amp;ExternalData!$G2450)</f>
        <v>157213</v>
      </c>
    </row>
    <row r="2451" spans="1:13" x14ac:dyDescent="0.25">
      <c r="A2451" s="29" t="s">
        <v>9</v>
      </c>
      <c r="B2451" s="30" t="s">
        <v>37</v>
      </c>
      <c r="C2451" s="30" t="s">
        <v>39</v>
      </c>
      <c r="D2451" s="30" t="s">
        <v>40</v>
      </c>
      <c r="E2451" s="30" t="s">
        <v>14</v>
      </c>
      <c r="F2451" s="30">
        <v>2018</v>
      </c>
      <c r="G2451" s="30">
        <v>3</v>
      </c>
      <c r="H2451" s="30">
        <v>10661</v>
      </c>
      <c r="I2451" s="31">
        <v>71400</v>
      </c>
      <c r="J2451" s="31">
        <f>SUMIFS(H:H, D:D, ExternalData!$D2451, E:E, ExternalData!$E2451, F:F, ExternalData!$F2451, G:G, "&lt;="&amp;ExternalData!$G2451)</f>
        <v>34125</v>
      </c>
      <c r="K2451" s="32">
        <f>SUMIFS(I:I, D:D, ExternalData!$D2451, E:E, ExternalData!$E2451, F:F, ExternalData!$F2451, G:G, "&lt;="&amp;ExternalData!$G2451)</f>
        <v>228613</v>
      </c>
      <c r="L2451" s="31">
        <f>ExternalData!$J2451 + SUMIFS(H:H, D:D, ExternalData!$D2451, E:E, ExternalData!$E2451, F:F, ExternalData!$F2451-1, G:G, "&gt;"&amp;ExternalData!$G2451)</f>
        <v>34125</v>
      </c>
      <c r="M2451" s="33">
        <f>ExternalData!$K2451 + SUMIFS(I:I, D:D, ExternalData!$D2451, E:E, ExternalData!$E2451, F:F, ExternalData!$F2451-1, G:G, "&gt;"&amp;ExternalData!$G2451)</f>
        <v>228613</v>
      </c>
    </row>
    <row r="2452" spans="1:13" x14ac:dyDescent="0.25">
      <c r="A2452" s="24" t="s">
        <v>9</v>
      </c>
      <c r="B2452" s="25" t="s">
        <v>37</v>
      </c>
      <c r="C2452" s="25" t="s">
        <v>39</v>
      </c>
      <c r="D2452" s="25" t="s">
        <v>40</v>
      </c>
      <c r="E2452" s="25" t="s">
        <v>14</v>
      </c>
      <c r="F2452" s="25">
        <v>2018</v>
      </c>
      <c r="G2452" s="25">
        <v>4</v>
      </c>
      <c r="H2452" s="25">
        <v>9709</v>
      </c>
      <c r="I2452" s="26">
        <v>65065</v>
      </c>
      <c r="J2452" s="26">
        <f>SUMIFS(H:H, D:D, ExternalData!$D2452, E:E, ExternalData!$E2452, F:F, ExternalData!$F2452, G:G, "&lt;="&amp;ExternalData!$G2452)</f>
        <v>43834</v>
      </c>
      <c r="K2452" s="27">
        <f>SUMIFS(I:I, D:D, ExternalData!$D2452, E:E, ExternalData!$E2452, F:F, ExternalData!$F2452, G:G, "&lt;="&amp;ExternalData!$G2452)</f>
        <v>293678</v>
      </c>
      <c r="L2452" s="26">
        <f>ExternalData!$J2452 + SUMIFS(H:H, D:D, ExternalData!$D2452, E:E, ExternalData!$E2452, F:F, ExternalData!$F2452-1, G:G, "&gt;"&amp;ExternalData!$G2452)</f>
        <v>43834</v>
      </c>
      <c r="M2452" s="28">
        <f>ExternalData!$K2452 + SUMIFS(I:I, D:D, ExternalData!$D2452, E:E, ExternalData!$E2452, F:F, ExternalData!$F2452-1, G:G, "&gt;"&amp;ExternalData!$G2452)</f>
        <v>293678</v>
      </c>
    </row>
    <row r="2453" spans="1:13" x14ac:dyDescent="0.25">
      <c r="A2453" s="29" t="s">
        <v>9</v>
      </c>
      <c r="B2453" s="30" t="s">
        <v>37</v>
      </c>
      <c r="C2453" s="30" t="s">
        <v>39</v>
      </c>
      <c r="D2453" s="30" t="s">
        <v>40</v>
      </c>
      <c r="E2453" s="30" t="s">
        <v>14</v>
      </c>
      <c r="F2453" s="30">
        <v>2018</v>
      </c>
      <c r="G2453" s="30">
        <v>5</v>
      </c>
      <c r="H2453" s="30">
        <v>11697</v>
      </c>
      <c r="I2453" s="31">
        <v>78386</v>
      </c>
      <c r="J2453" s="31">
        <f>SUMIFS(H:H, D:D, ExternalData!$D2453, E:E, ExternalData!$E2453, F:F, ExternalData!$F2453, G:G, "&lt;="&amp;ExternalData!$G2453)</f>
        <v>55531</v>
      </c>
      <c r="K2453" s="32">
        <f>SUMIFS(I:I, D:D, ExternalData!$D2453, E:E, ExternalData!$E2453, F:F, ExternalData!$F2453, G:G, "&lt;="&amp;ExternalData!$G2453)</f>
        <v>372064</v>
      </c>
      <c r="L2453" s="31">
        <f>ExternalData!$J2453 + SUMIFS(H:H, D:D, ExternalData!$D2453, E:E, ExternalData!$E2453, F:F, ExternalData!$F2453-1, G:G, "&gt;"&amp;ExternalData!$G2453)</f>
        <v>55531</v>
      </c>
      <c r="M2453" s="33">
        <f>ExternalData!$K2453 + SUMIFS(I:I, D:D, ExternalData!$D2453, E:E, ExternalData!$E2453, F:F, ExternalData!$F2453-1, G:G, "&gt;"&amp;ExternalData!$G2453)</f>
        <v>372064</v>
      </c>
    </row>
    <row r="2454" spans="1:13" x14ac:dyDescent="0.25">
      <c r="A2454" s="24" t="s">
        <v>9</v>
      </c>
      <c r="B2454" s="25" t="s">
        <v>37</v>
      </c>
      <c r="C2454" s="25" t="s">
        <v>39</v>
      </c>
      <c r="D2454" s="25" t="s">
        <v>40</v>
      </c>
      <c r="E2454" s="25" t="s">
        <v>14</v>
      </c>
      <c r="F2454" s="25">
        <v>2018</v>
      </c>
      <c r="G2454" s="25">
        <v>6</v>
      </c>
      <c r="H2454" s="25">
        <v>11179</v>
      </c>
      <c r="I2454" s="26">
        <v>74893</v>
      </c>
      <c r="J2454" s="26">
        <f>SUMIFS(H:H, D:D, ExternalData!$D2454, E:E, ExternalData!$E2454, F:F, ExternalData!$F2454, G:G, "&lt;="&amp;ExternalData!$G2454)</f>
        <v>66710</v>
      </c>
      <c r="K2454" s="27">
        <f>SUMIFS(I:I, D:D, ExternalData!$D2454, E:E, ExternalData!$E2454, F:F, ExternalData!$F2454, G:G, "&lt;="&amp;ExternalData!$G2454)</f>
        <v>446957</v>
      </c>
      <c r="L2454" s="26">
        <f>ExternalData!$J2454 + SUMIFS(H:H, D:D, ExternalData!$D2454, E:E, ExternalData!$E2454, F:F, ExternalData!$F2454-1, G:G, "&gt;"&amp;ExternalData!$G2454)</f>
        <v>66710</v>
      </c>
      <c r="M2454" s="28">
        <f>ExternalData!$K2454 + SUMIFS(I:I, D:D, ExternalData!$D2454, E:E, ExternalData!$E2454, F:F, ExternalData!$F2454-1, G:G, "&gt;"&amp;ExternalData!$G2454)</f>
        <v>446957</v>
      </c>
    </row>
    <row r="2455" spans="1:13" x14ac:dyDescent="0.25">
      <c r="A2455" s="29" t="s">
        <v>9</v>
      </c>
      <c r="B2455" s="30" t="s">
        <v>37</v>
      </c>
      <c r="C2455" s="30" t="s">
        <v>39</v>
      </c>
      <c r="D2455" s="30" t="s">
        <v>40</v>
      </c>
      <c r="E2455" s="30" t="s">
        <v>14</v>
      </c>
      <c r="F2455" s="30">
        <v>2018</v>
      </c>
      <c r="G2455" s="30">
        <v>7</v>
      </c>
      <c r="H2455" s="30">
        <v>10500</v>
      </c>
      <c r="I2455" s="31">
        <v>70336</v>
      </c>
      <c r="J2455" s="31">
        <f>SUMIFS(H:H, D:D, ExternalData!$D2455, E:E, ExternalData!$E2455, F:F, ExternalData!$F2455, G:G, "&lt;="&amp;ExternalData!$G2455)</f>
        <v>77210</v>
      </c>
      <c r="K2455" s="32">
        <f>SUMIFS(I:I, D:D, ExternalData!$D2455, E:E, ExternalData!$E2455, F:F, ExternalData!$F2455, G:G, "&lt;="&amp;ExternalData!$G2455)</f>
        <v>517293</v>
      </c>
      <c r="L2455" s="31">
        <f>ExternalData!$J2455 + SUMIFS(H:H, D:D, ExternalData!$D2455, E:E, ExternalData!$E2455, F:F, ExternalData!$F2455-1, G:G, "&gt;"&amp;ExternalData!$G2455)</f>
        <v>77210</v>
      </c>
      <c r="M2455" s="33">
        <f>ExternalData!$K2455 + SUMIFS(I:I, D:D, ExternalData!$D2455, E:E, ExternalData!$E2455, F:F, ExternalData!$F2455-1, G:G, "&gt;"&amp;ExternalData!$G2455)</f>
        <v>517293</v>
      </c>
    </row>
    <row r="2456" spans="1:13" x14ac:dyDescent="0.25">
      <c r="A2456" s="24" t="s">
        <v>9</v>
      </c>
      <c r="B2456" s="25" t="s">
        <v>37</v>
      </c>
      <c r="C2456" s="25" t="s">
        <v>39</v>
      </c>
      <c r="D2456" s="25" t="s">
        <v>40</v>
      </c>
      <c r="E2456" s="25" t="s">
        <v>14</v>
      </c>
      <c r="F2456" s="25">
        <v>2018</v>
      </c>
      <c r="G2456" s="25">
        <v>8</v>
      </c>
      <c r="H2456" s="25">
        <v>9940</v>
      </c>
      <c r="I2456" s="26">
        <v>66598</v>
      </c>
      <c r="J2456" s="26">
        <f>SUMIFS(H:H, D:D, ExternalData!$D2456, E:E, ExternalData!$E2456, F:F, ExternalData!$F2456, G:G, "&lt;="&amp;ExternalData!$G2456)</f>
        <v>87150</v>
      </c>
      <c r="K2456" s="27">
        <f>SUMIFS(I:I, D:D, ExternalData!$D2456, E:E, ExternalData!$E2456, F:F, ExternalData!$F2456, G:G, "&lt;="&amp;ExternalData!$G2456)</f>
        <v>583891</v>
      </c>
      <c r="L2456" s="26">
        <f>ExternalData!$J2456 + SUMIFS(H:H, D:D, ExternalData!$D2456, E:E, ExternalData!$E2456, F:F, ExternalData!$F2456-1, G:G, "&gt;"&amp;ExternalData!$G2456)</f>
        <v>87150</v>
      </c>
      <c r="M2456" s="28">
        <f>ExternalData!$K2456 + SUMIFS(I:I, D:D, ExternalData!$D2456, E:E, ExternalData!$E2456, F:F, ExternalData!$F2456-1, G:G, "&gt;"&amp;ExternalData!$G2456)</f>
        <v>583891</v>
      </c>
    </row>
    <row r="2457" spans="1:13" x14ac:dyDescent="0.25">
      <c r="A2457" s="29" t="s">
        <v>9</v>
      </c>
      <c r="B2457" s="30" t="s">
        <v>37</v>
      </c>
      <c r="C2457" s="30" t="s">
        <v>39</v>
      </c>
      <c r="D2457" s="30" t="s">
        <v>40</v>
      </c>
      <c r="E2457" s="30" t="s">
        <v>14</v>
      </c>
      <c r="F2457" s="30">
        <v>2018</v>
      </c>
      <c r="G2457" s="30">
        <v>9</v>
      </c>
      <c r="H2457" s="30">
        <v>9366</v>
      </c>
      <c r="I2457" s="31">
        <v>62734</v>
      </c>
      <c r="J2457" s="31">
        <f>SUMIFS(H:H, D:D, ExternalData!$D2457, E:E, ExternalData!$E2457, F:F, ExternalData!$F2457, G:G, "&lt;="&amp;ExternalData!$G2457)</f>
        <v>96516</v>
      </c>
      <c r="K2457" s="32">
        <f>SUMIFS(I:I, D:D, ExternalData!$D2457, E:E, ExternalData!$E2457, F:F, ExternalData!$F2457, G:G, "&lt;="&amp;ExternalData!$G2457)</f>
        <v>646625</v>
      </c>
      <c r="L2457" s="31">
        <f>ExternalData!$J2457 + SUMIFS(H:H, D:D, ExternalData!$D2457, E:E, ExternalData!$E2457, F:F, ExternalData!$F2457-1, G:G, "&gt;"&amp;ExternalData!$G2457)</f>
        <v>96516</v>
      </c>
      <c r="M2457" s="33">
        <f>ExternalData!$K2457 + SUMIFS(I:I, D:D, ExternalData!$D2457, E:E, ExternalData!$E2457, F:F, ExternalData!$F2457-1, G:G, "&gt;"&amp;ExternalData!$G2457)</f>
        <v>646625</v>
      </c>
    </row>
    <row r="2458" spans="1:13" x14ac:dyDescent="0.25">
      <c r="A2458" s="24" t="s">
        <v>9</v>
      </c>
      <c r="B2458" s="25" t="s">
        <v>37</v>
      </c>
      <c r="C2458" s="25" t="s">
        <v>39</v>
      </c>
      <c r="D2458" s="25" t="s">
        <v>40</v>
      </c>
      <c r="E2458" s="25" t="s">
        <v>14</v>
      </c>
      <c r="F2458" s="25">
        <v>2018</v>
      </c>
      <c r="G2458" s="25">
        <v>10</v>
      </c>
      <c r="H2458" s="25">
        <v>12222</v>
      </c>
      <c r="I2458" s="26">
        <v>81914</v>
      </c>
      <c r="J2458" s="26">
        <f>SUMIFS(H:H, D:D, ExternalData!$D2458, E:E, ExternalData!$E2458, F:F, ExternalData!$F2458, G:G, "&lt;="&amp;ExternalData!$G2458)</f>
        <v>108738</v>
      </c>
      <c r="K2458" s="27">
        <f>SUMIFS(I:I, D:D, ExternalData!$D2458, E:E, ExternalData!$E2458, F:F, ExternalData!$F2458, G:G, "&lt;="&amp;ExternalData!$G2458)</f>
        <v>728539</v>
      </c>
      <c r="L2458" s="26">
        <f>ExternalData!$J2458 + SUMIFS(H:H, D:D, ExternalData!$D2458, E:E, ExternalData!$E2458, F:F, ExternalData!$F2458-1, G:G, "&gt;"&amp;ExternalData!$G2458)</f>
        <v>108738</v>
      </c>
      <c r="M2458" s="28">
        <f>ExternalData!$K2458 + SUMIFS(I:I, D:D, ExternalData!$D2458, E:E, ExternalData!$E2458, F:F, ExternalData!$F2458-1, G:G, "&gt;"&amp;ExternalData!$G2458)</f>
        <v>728539</v>
      </c>
    </row>
    <row r="2459" spans="1:13" x14ac:dyDescent="0.25">
      <c r="A2459" s="29" t="s">
        <v>9</v>
      </c>
      <c r="B2459" s="30" t="s">
        <v>37</v>
      </c>
      <c r="C2459" s="30" t="s">
        <v>39</v>
      </c>
      <c r="D2459" s="30" t="s">
        <v>40</v>
      </c>
      <c r="E2459" s="30" t="s">
        <v>14</v>
      </c>
      <c r="F2459" s="30">
        <v>2018</v>
      </c>
      <c r="G2459" s="30">
        <v>11</v>
      </c>
      <c r="H2459" s="30">
        <v>11438</v>
      </c>
      <c r="I2459" s="31">
        <v>76594</v>
      </c>
      <c r="J2459" s="31">
        <f>SUMIFS(H:H, D:D, ExternalData!$D2459, E:E, ExternalData!$E2459, F:F, ExternalData!$F2459, G:G, "&lt;="&amp;ExternalData!$G2459)</f>
        <v>120176</v>
      </c>
      <c r="K2459" s="32">
        <f>SUMIFS(I:I, D:D, ExternalData!$D2459, E:E, ExternalData!$E2459, F:F, ExternalData!$F2459, G:G, "&lt;="&amp;ExternalData!$G2459)</f>
        <v>805133</v>
      </c>
      <c r="L2459" s="31">
        <f>ExternalData!$J2459 + SUMIFS(H:H, D:D, ExternalData!$D2459, E:E, ExternalData!$E2459, F:F, ExternalData!$F2459-1, G:G, "&gt;"&amp;ExternalData!$G2459)</f>
        <v>120176</v>
      </c>
      <c r="M2459" s="33">
        <f>ExternalData!$K2459 + SUMIFS(I:I, D:D, ExternalData!$D2459, E:E, ExternalData!$E2459, F:F, ExternalData!$F2459-1, G:G, "&gt;"&amp;ExternalData!$G2459)</f>
        <v>805133</v>
      </c>
    </row>
    <row r="2460" spans="1:13" x14ac:dyDescent="0.25">
      <c r="A2460" s="24" t="s">
        <v>9</v>
      </c>
      <c r="B2460" s="25" t="s">
        <v>37</v>
      </c>
      <c r="C2460" s="25" t="s">
        <v>39</v>
      </c>
      <c r="D2460" s="25" t="s">
        <v>40</v>
      </c>
      <c r="E2460" s="25" t="s">
        <v>14</v>
      </c>
      <c r="F2460" s="25">
        <v>2018</v>
      </c>
      <c r="G2460" s="25">
        <v>12</v>
      </c>
      <c r="H2460" s="25">
        <v>10087</v>
      </c>
      <c r="I2460" s="26">
        <v>67557</v>
      </c>
      <c r="J2460" s="26">
        <f>SUMIFS(H:H, D:D, ExternalData!$D2460, E:E, ExternalData!$E2460, F:F, ExternalData!$F2460, G:G, "&lt;="&amp;ExternalData!$G2460)</f>
        <v>130263</v>
      </c>
      <c r="K2460" s="27">
        <f>SUMIFS(I:I, D:D, ExternalData!$D2460, E:E, ExternalData!$E2460, F:F, ExternalData!$F2460, G:G, "&lt;="&amp;ExternalData!$G2460)</f>
        <v>872690</v>
      </c>
      <c r="L2460" s="26">
        <f>ExternalData!$J2460 + SUMIFS(H:H, D:D, ExternalData!$D2460, E:E, ExternalData!$E2460, F:F, ExternalData!$F2460-1, G:G, "&gt;"&amp;ExternalData!$G2460)</f>
        <v>130263</v>
      </c>
      <c r="M2460" s="28">
        <f>ExternalData!$K2460 + SUMIFS(I:I, D:D, ExternalData!$D2460, E:E, ExternalData!$E2460, F:F, ExternalData!$F2460-1, G:G, "&gt;"&amp;ExternalData!$G2460)</f>
        <v>872690</v>
      </c>
    </row>
    <row r="2461" spans="1:13" x14ac:dyDescent="0.25">
      <c r="A2461" s="29" t="s">
        <v>9</v>
      </c>
      <c r="B2461" s="30" t="s">
        <v>37</v>
      </c>
      <c r="C2461" s="30" t="s">
        <v>39</v>
      </c>
      <c r="D2461" s="30" t="s">
        <v>40</v>
      </c>
      <c r="E2461" s="30" t="s">
        <v>14</v>
      </c>
      <c r="F2461" s="30">
        <v>2019</v>
      </c>
      <c r="G2461" s="30">
        <v>1</v>
      </c>
      <c r="H2461" s="30">
        <v>10591</v>
      </c>
      <c r="I2461" s="31">
        <v>70917</v>
      </c>
      <c r="J2461" s="31">
        <f>SUMIFS(H:H, D:D, ExternalData!$D2461, E:E, ExternalData!$E2461, F:F, ExternalData!$F2461, G:G, "&lt;="&amp;ExternalData!$G2461)</f>
        <v>10591</v>
      </c>
      <c r="K2461" s="32">
        <f>SUMIFS(I:I, D:D, ExternalData!$D2461, E:E, ExternalData!$E2461, F:F, ExternalData!$F2461, G:G, "&lt;="&amp;ExternalData!$G2461)</f>
        <v>70917</v>
      </c>
      <c r="L2461" s="31">
        <f>ExternalData!$J2461 + SUMIFS(H:H, D:D, ExternalData!$D2461, E:E, ExternalData!$E2461, F:F, ExternalData!$F2461-1, G:G, "&gt;"&amp;ExternalData!$G2461)</f>
        <v>128072</v>
      </c>
      <c r="M2461" s="33">
        <f>ExternalData!$K2461 + SUMIFS(I:I, D:D, ExternalData!$D2461, E:E, ExternalData!$E2461, F:F, ExternalData!$F2461-1, G:G, "&gt;"&amp;ExternalData!$G2461)</f>
        <v>857955</v>
      </c>
    </row>
    <row r="2462" spans="1:13" x14ac:dyDescent="0.25">
      <c r="A2462" s="24" t="s">
        <v>9</v>
      </c>
      <c r="B2462" s="25" t="s">
        <v>37</v>
      </c>
      <c r="C2462" s="25" t="s">
        <v>39</v>
      </c>
      <c r="D2462" s="25" t="s">
        <v>40</v>
      </c>
      <c r="E2462" s="25" t="s">
        <v>14</v>
      </c>
      <c r="F2462" s="25">
        <v>2019</v>
      </c>
      <c r="G2462" s="25">
        <v>2</v>
      </c>
      <c r="H2462" s="25">
        <v>9912</v>
      </c>
      <c r="I2462" s="26">
        <v>66360</v>
      </c>
      <c r="J2462" s="26">
        <f>SUMIFS(H:H, D:D, ExternalData!$D2462, E:E, ExternalData!$E2462, F:F, ExternalData!$F2462, G:G, "&lt;="&amp;ExternalData!$G2462)</f>
        <v>20503</v>
      </c>
      <c r="K2462" s="27">
        <f>SUMIFS(I:I, D:D, ExternalData!$D2462, E:E, ExternalData!$E2462, F:F, ExternalData!$F2462, G:G, "&lt;="&amp;ExternalData!$G2462)</f>
        <v>137277</v>
      </c>
      <c r="L2462" s="26">
        <f>ExternalData!$J2462 + SUMIFS(H:H, D:D, ExternalData!$D2462, E:E, ExternalData!$E2462, F:F, ExternalData!$F2462-1, G:G, "&gt;"&amp;ExternalData!$G2462)</f>
        <v>127302</v>
      </c>
      <c r="M2462" s="28">
        <f>ExternalData!$K2462 + SUMIFS(I:I, D:D, ExternalData!$D2462, E:E, ExternalData!$E2462, F:F, ExternalData!$F2462-1, G:G, "&gt;"&amp;ExternalData!$G2462)</f>
        <v>852754</v>
      </c>
    </row>
    <row r="2463" spans="1:13" x14ac:dyDescent="0.25">
      <c r="A2463" s="29" t="s">
        <v>9</v>
      </c>
      <c r="B2463" s="30" t="s">
        <v>37</v>
      </c>
      <c r="C2463" s="30" t="s">
        <v>39</v>
      </c>
      <c r="D2463" s="30" t="s">
        <v>40</v>
      </c>
      <c r="E2463" s="30" t="s">
        <v>14</v>
      </c>
      <c r="F2463" s="30">
        <v>2019</v>
      </c>
      <c r="G2463" s="30">
        <v>3</v>
      </c>
      <c r="H2463" s="30">
        <v>9646</v>
      </c>
      <c r="I2463" s="31">
        <v>64680</v>
      </c>
      <c r="J2463" s="31">
        <f>SUMIFS(H:H, D:D, ExternalData!$D2463, E:E, ExternalData!$E2463, F:F, ExternalData!$F2463, G:G, "&lt;="&amp;ExternalData!$G2463)</f>
        <v>30149</v>
      </c>
      <c r="K2463" s="32">
        <f>SUMIFS(I:I, D:D, ExternalData!$D2463, E:E, ExternalData!$E2463, F:F, ExternalData!$F2463, G:G, "&lt;="&amp;ExternalData!$G2463)</f>
        <v>201957</v>
      </c>
      <c r="L2463" s="31">
        <f>ExternalData!$J2463 + SUMIFS(H:H, D:D, ExternalData!$D2463, E:E, ExternalData!$E2463, F:F, ExternalData!$F2463-1, G:G, "&gt;"&amp;ExternalData!$G2463)</f>
        <v>126287</v>
      </c>
      <c r="M2463" s="33">
        <f>ExternalData!$K2463 + SUMIFS(I:I, D:D, ExternalData!$D2463, E:E, ExternalData!$E2463, F:F, ExternalData!$F2463-1, G:G, "&gt;"&amp;ExternalData!$G2463)</f>
        <v>846034</v>
      </c>
    </row>
    <row r="2464" spans="1:13" x14ac:dyDescent="0.25">
      <c r="A2464" s="24" t="s">
        <v>9</v>
      </c>
      <c r="B2464" s="25" t="s">
        <v>37</v>
      </c>
      <c r="C2464" s="25" t="s">
        <v>39</v>
      </c>
      <c r="D2464" s="25" t="s">
        <v>40</v>
      </c>
      <c r="E2464" s="25" t="s">
        <v>14</v>
      </c>
      <c r="F2464" s="25">
        <v>2019</v>
      </c>
      <c r="G2464" s="25">
        <v>4</v>
      </c>
      <c r="H2464" s="25">
        <v>10542</v>
      </c>
      <c r="I2464" s="26">
        <v>70616</v>
      </c>
      <c r="J2464" s="26">
        <f>SUMIFS(H:H, D:D, ExternalData!$D2464, E:E, ExternalData!$E2464, F:F, ExternalData!$F2464, G:G, "&lt;="&amp;ExternalData!$G2464)</f>
        <v>40691</v>
      </c>
      <c r="K2464" s="27">
        <f>SUMIFS(I:I, D:D, ExternalData!$D2464, E:E, ExternalData!$E2464, F:F, ExternalData!$F2464, G:G, "&lt;="&amp;ExternalData!$G2464)</f>
        <v>272573</v>
      </c>
      <c r="L2464" s="26">
        <f>ExternalData!$J2464 + SUMIFS(H:H, D:D, ExternalData!$D2464, E:E, ExternalData!$E2464, F:F, ExternalData!$F2464-1, G:G, "&gt;"&amp;ExternalData!$G2464)</f>
        <v>127120</v>
      </c>
      <c r="M2464" s="28">
        <f>ExternalData!$K2464 + SUMIFS(I:I, D:D, ExternalData!$D2464, E:E, ExternalData!$E2464, F:F, ExternalData!$F2464-1, G:G, "&gt;"&amp;ExternalData!$G2464)</f>
        <v>851585</v>
      </c>
    </row>
    <row r="2465" spans="1:13" x14ac:dyDescent="0.25">
      <c r="A2465" s="29" t="s">
        <v>9</v>
      </c>
      <c r="B2465" s="30" t="s">
        <v>37</v>
      </c>
      <c r="C2465" s="30" t="s">
        <v>39</v>
      </c>
      <c r="D2465" s="30" t="s">
        <v>40</v>
      </c>
      <c r="E2465" s="30" t="s">
        <v>14</v>
      </c>
      <c r="F2465" s="30">
        <v>2019</v>
      </c>
      <c r="G2465" s="30">
        <v>5</v>
      </c>
      <c r="H2465" s="30">
        <v>11571</v>
      </c>
      <c r="I2465" s="31">
        <v>77497</v>
      </c>
      <c r="J2465" s="31">
        <f>SUMIFS(H:H, D:D, ExternalData!$D2465, E:E, ExternalData!$E2465, F:F, ExternalData!$F2465, G:G, "&lt;="&amp;ExternalData!$G2465)</f>
        <v>52262</v>
      </c>
      <c r="K2465" s="32">
        <f>SUMIFS(I:I, D:D, ExternalData!$D2465, E:E, ExternalData!$E2465, F:F, ExternalData!$F2465, G:G, "&lt;="&amp;ExternalData!$G2465)</f>
        <v>350070</v>
      </c>
      <c r="L2465" s="31">
        <f>ExternalData!$J2465 + SUMIFS(H:H, D:D, ExternalData!$D2465, E:E, ExternalData!$E2465, F:F, ExternalData!$F2465-1, G:G, "&gt;"&amp;ExternalData!$G2465)</f>
        <v>126994</v>
      </c>
      <c r="M2465" s="33">
        <f>ExternalData!$K2465 + SUMIFS(I:I, D:D, ExternalData!$D2465, E:E, ExternalData!$E2465, F:F, ExternalData!$F2465-1, G:G, "&gt;"&amp;ExternalData!$G2465)</f>
        <v>850696</v>
      </c>
    </row>
    <row r="2466" spans="1:13" x14ac:dyDescent="0.25">
      <c r="A2466" s="24" t="s">
        <v>9</v>
      </c>
      <c r="B2466" s="25" t="s">
        <v>37</v>
      </c>
      <c r="C2466" s="25" t="s">
        <v>39</v>
      </c>
      <c r="D2466" s="25" t="s">
        <v>40</v>
      </c>
      <c r="E2466" s="25" t="s">
        <v>14</v>
      </c>
      <c r="F2466" s="25">
        <v>2019</v>
      </c>
      <c r="G2466" s="25">
        <v>6</v>
      </c>
      <c r="H2466" s="25">
        <v>10941</v>
      </c>
      <c r="I2466" s="26">
        <v>73304</v>
      </c>
      <c r="J2466" s="26">
        <f>SUMIFS(H:H, D:D, ExternalData!$D2466, E:E, ExternalData!$E2466, F:F, ExternalData!$F2466, G:G, "&lt;="&amp;ExternalData!$G2466)</f>
        <v>63203</v>
      </c>
      <c r="K2466" s="27">
        <f>SUMIFS(I:I, D:D, ExternalData!$D2466, E:E, ExternalData!$E2466, F:F, ExternalData!$F2466, G:G, "&lt;="&amp;ExternalData!$G2466)</f>
        <v>423374</v>
      </c>
      <c r="L2466" s="26">
        <f>ExternalData!$J2466 + SUMIFS(H:H, D:D, ExternalData!$D2466, E:E, ExternalData!$E2466, F:F, ExternalData!$F2466-1, G:G, "&gt;"&amp;ExternalData!$G2466)</f>
        <v>126756</v>
      </c>
      <c r="M2466" s="28">
        <f>ExternalData!$K2466 + SUMIFS(I:I, D:D, ExternalData!$D2466, E:E, ExternalData!$E2466, F:F, ExternalData!$F2466-1, G:G, "&gt;"&amp;ExternalData!$G2466)</f>
        <v>849107</v>
      </c>
    </row>
    <row r="2467" spans="1:13" x14ac:dyDescent="0.25">
      <c r="A2467" s="29" t="s">
        <v>9</v>
      </c>
      <c r="B2467" s="30" t="s">
        <v>37</v>
      </c>
      <c r="C2467" s="30" t="s">
        <v>39</v>
      </c>
      <c r="D2467" s="30" t="s">
        <v>40</v>
      </c>
      <c r="E2467" s="30" t="s">
        <v>14</v>
      </c>
      <c r="F2467" s="30">
        <v>2019</v>
      </c>
      <c r="G2467" s="30">
        <v>7</v>
      </c>
      <c r="H2467" s="30">
        <v>9646</v>
      </c>
      <c r="I2467" s="31">
        <v>64666</v>
      </c>
      <c r="J2467" s="31">
        <f>SUMIFS(H:H, D:D, ExternalData!$D2467, E:E, ExternalData!$E2467, F:F, ExternalData!$F2467, G:G, "&lt;="&amp;ExternalData!$G2467)</f>
        <v>72849</v>
      </c>
      <c r="K2467" s="32">
        <f>SUMIFS(I:I, D:D, ExternalData!$D2467, E:E, ExternalData!$E2467, F:F, ExternalData!$F2467, G:G, "&lt;="&amp;ExternalData!$G2467)</f>
        <v>488040</v>
      </c>
      <c r="L2467" s="31">
        <f>ExternalData!$J2467 + SUMIFS(H:H, D:D, ExternalData!$D2467, E:E, ExternalData!$E2467, F:F, ExternalData!$F2467-1, G:G, "&gt;"&amp;ExternalData!$G2467)</f>
        <v>125902</v>
      </c>
      <c r="M2467" s="33">
        <f>ExternalData!$K2467 + SUMIFS(I:I, D:D, ExternalData!$D2467, E:E, ExternalData!$E2467, F:F, ExternalData!$F2467-1, G:G, "&gt;"&amp;ExternalData!$G2467)</f>
        <v>843437</v>
      </c>
    </row>
    <row r="2468" spans="1:13" x14ac:dyDescent="0.25">
      <c r="A2468" s="24" t="s">
        <v>9</v>
      </c>
      <c r="B2468" s="25" t="s">
        <v>37</v>
      </c>
      <c r="C2468" s="25" t="s">
        <v>39</v>
      </c>
      <c r="D2468" s="25" t="s">
        <v>40</v>
      </c>
      <c r="E2468" s="25" t="s">
        <v>14</v>
      </c>
      <c r="F2468" s="25">
        <v>2019</v>
      </c>
      <c r="G2468" s="25">
        <v>8</v>
      </c>
      <c r="H2468" s="25">
        <v>9940</v>
      </c>
      <c r="I2468" s="26">
        <v>66626</v>
      </c>
      <c r="J2468" s="26">
        <f>SUMIFS(H:H, D:D, ExternalData!$D2468, E:E, ExternalData!$E2468, F:F, ExternalData!$F2468, G:G, "&lt;="&amp;ExternalData!$G2468)</f>
        <v>82789</v>
      </c>
      <c r="K2468" s="27">
        <f>SUMIFS(I:I, D:D, ExternalData!$D2468, E:E, ExternalData!$E2468, F:F, ExternalData!$F2468, G:G, "&lt;="&amp;ExternalData!$G2468)</f>
        <v>554666</v>
      </c>
      <c r="L2468" s="26">
        <f>ExternalData!$J2468 + SUMIFS(H:H, D:D, ExternalData!$D2468, E:E, ExternalData!$E2468, F:F, ExternalData!$F2468-1, G:G, "&gt;"&amp;ExternalData!$G2468)</f>
        <v>125902</v>
      </c>
      <c r="M2468" s="28">
        <f>ExternalData!$K2468 + SUMIFS(I:I, D:D, ExternalData!$D2468, E:E, ExternalData!$E2468, F:F, ExternalData!$F2468-1, G:G, "&gt;"&amp;ExternalData!$G2468)</f>
        <v>843465</v>
      </c>
    </row>
    <row r="2469" spans="1:13" x14ac:dyDescent="0.25">
      <c r="A2469" s="29" t="s">
        <v>9</v>
      </c>
      <c r="B2469" s="30" t="s">
        <v>37</v>
      </c>
      <c r="C2469" s="30" t="s">
        <v>39</v>
      </c>
      <c r="D2469" s="30" t="s">
        <v>40</v>
      </c>
      <c r="E2469" s="30" t="s">
        <v>14</v>
      </c>
      <c r="F2469" s="30">
        <v>2019</v>
      </c>
      <c r="G2469" s="30">
        <v>9</v>
      </c>
      <c r="H2469" s="30">
        <v>9800</v>
      </c>
      <c r="I2469" s="31">
        <v>65618</v>
      </c>
      <c r="J2469" s="31">
        <f>SUMIFS(H:H, D:D, ExternalData!$D2469, E:E, ExternalData!$E2469, F:F, ExternalData!$F2469, G:G, "&lt;="&amp;ExternalData!$G2469)</f>
        <v>92589</v>
      </c>
      <c r="K2469" s="32">
        <f>SUMIFS(I:I, D:D, ExternalData!$D2469, E:E, ExternalData!$E2469, F:F, ExternalData!$F2469, G:G, "&lt;="&amp;ExternalData!$G2469)</f>
        <v>620284</v>
      </c>
      <c r="L2469" s="31">
        <f>ExternalData!$J2469 + SUMIFS(H:H, D:D, ExternalData!$D2469, E:E, ExternalData!$E2469, F:F, ExternalData!$F2469-1, G:G, "&gt;"&amp;ExternalData!$G2469)</f>
        <v>126336</v>
      </c>
      <c r="M2469" s="33">
        <f>ExternalData!$K2469 + SUMIFS(I:I, D:D, ExternalData!$D2469, E:E, ExternalData!$E2469, F:F, ExternalData!$F2469-1, G:G, "&gt;"&amp;ExternalData!$G2469)</f>
        <v>846349</v>
      </c>
    </row>
    <row r="2470" spans="1:13" x14ac:dyDescent="0.25">
      <c r="A2470" s="24" t="s">
        <v>9</v>
      </c>
      <c r="B2470" s="25" t="s">
        <v>37</v>
      </c>
      <c r="C2470" s="25" t="s">
        <v>39</v>
      </c>
      <c r="D2470" s="25" t="s">
        <v>40</v>
      </c>
      <c r="E2470" s="25" t="s">
        <v>14</v>
      </c>
      <c r="F2470" s="25">
        <v>2019</v>
      </c>
      <c r="G2470" s="25">
        <v>10</v>
      </c>
      <c r="H2470" s="25">
        <v>9247</v>
      </c>
      <c r="I2470" s="26">
        <v>61929</v>
      </c>
      <c r="J2470" s="26">
        <f>SUMIFS(H:H, D:D, ExternalData!$D2470, E:E, ExternalData!$E2470, F:F, ExternalData!$F2470, G:G, "&lt;="&amp;ExternalData!$G2470)</f>
        <v>101836</v>
      </c>
      <c r="K2470" s="27">
        <f>SUMIFS(I:I, D:D, ExternalData!$D2470, E:E, ExternalData!$E2470, F:F, ExternalData!$F2470, G:G, "&lt;="&amp;ExternalData!$G2470)</f>
        <v>682213</v>
      </c>
      <c r="L2470" s="26">
        <f>ExternalData!$J2470 + SUMIFS(H:H, D:D, ExternalData!$D2470, E:E, ExternalData!$E2470, F:F, ExternalData!$F2470-1, G:G, "&gt;"&amp;ExternalData!$G2470)</f>
        <v>123361</v>
      </c>
      <c r="M2470" s="28">
        <f>ExternalData!$K2470 + SUMIFS(I:I, D:D, ExternalData!$D2470, E:E, ExternalData!$E2470, F:F, ExternalData!$F2470-1, G:G, "&gt;"&amp;ExternalData!$G2470)</f>
        <v>826364</v>
      </c>
    </row>
    <row r="2471" spans="1:13" x14ac:dyDescent="0.25">
      <c r="A2471" s="29" t="s">
        <v>9</v>
      </c>
      <c r="B2471" s="30" t="s">
        <v>37</v>
      </c>
      <c r="C2471" s="30" t="s">
        <v>39</v>
      </c>
      <c r="D2471" s="30" t="s">
        <v>40</v>
      </c>
      <c r="E2471" s="30" t="s">
        <v>14</v>
      </c>
      <c r="F2471" s="30">
        <v>2019</v>
      </c>
      <c r="G2471" s="30">
        <v>11</v>
      </c>
      <c r="H2471" s="30">
        <v>9667</v>
      </c>
      <c r="I2471" s="31">
        <v>64757</v>
      </c>
      <c r="J2471" s="31">
        <f>SUMIFS(H:H, D:D, ExternalData!$D2471, E:E, ExternalData!$E2471, F:F, ExternalData!$F2471, G:G, "&lt;="&amp;ExternalData!$G2471)</f>
        <v>111503</v>
      </c>
      <c r="K2471" s="32">
        <f>SUMIFS(I:I, D:D, ExternalData!$D2471, E:E, ExternalData!$E2471, F:F, ExternalData!$F2471, G:G, "&lt;="&amp;ExternalData!$G2471)</f>
        <v>746970</v>
      </c>
      <c r="L2471" s="31">
        <f>ExternalData!$J2471 + SUMIFS(H:H, D:D, ExternalData!$D2471, E:E, ExternalData!$E2471, F:F, ExternalData!$F2471-1, G:G, "&gt;"&amp;ExternalData!$G2471)</f>
        <v>121590</v>
      </c>
      <c r="M2471" s="33">
        <f>ExternalData!$K2471 + SUMIFS(I:I, D:D, ExternalData!$D2471, E:E, ExternalData!$E2471, F:F, ExternalData!$F2471-1, G:G, "&gt;"&amp;ExternalData!$G2471)</f>
        <v>814527</v>
      </c>
    </row>
    <row r="2472" spans="1:13" x14ac:dyDescent="0.25">
      <c r="A2472" s="24" t="s">
        <v>9</v>
      </c>
      <c r="B2472" s="25" t="s">
        <v>37</v>
      </c>
      <c r="C2472" s="25" t="s">
        <v>39</v>
      </c>
      <c r="D2472" s="25" t="s">
        <v>40</v>
      </c>
      <c r="E2472" s="25" t="s">
        <v>14</v>
      </c>
      <c r="F2472" s="25">
        <v>2019</v>
      </c>
      <c r="G2472" s="25">
        <v>12</v>
      </c>
      <c r="H2472" s="25">
        <v>9772</v>
      </c>
      <c r="I2472" s="26">
        <v>65527</v>
      </c>
      <c r="J2472" s="26">
        <f>SUMIFS(H:H, D:D, ExternalData!$D2472, E:E, ExternalData!$E2472, F:F, ExternalData!$F2472, G:G, "&lt;="&amp;ExternalData!$G2472)</f>
        <v>121275</v>
      </c>
      <c r="K2472" s="27">
        <f>SUMIFS(I:I, D:D, ExternalData!$D2472, E:E, ExternalData!$E2472, F:F, ExternalData!$F2472, G:G, "&lt;="&amp;ExternalData!$G2472)</f>
        <v>812497</v>
      </c>
      <c r="L2472" s="26">
        <f>ExternalData!$J2472 + SUMIFS(H:H, D:D, ExternalData!$D2472, E:E, ExternalData!$E2472, F:F, ExternalData!$F2472-1, G:G, "&gt;"&amp;ExternalData!$G2472)</f>
        <v>121275</v>
      </c>
      <c r="M2472" s="28">
        <f>ExternalData!$K2472 + SUMIFS(I:I, D:D, ExternalData!$D2472, E:E, ExternalData!$E2472, F:F, ExternalData!$F2472-1, G:G, "&gt;"&amp;ExternalData!$G2472)</f>
        <v>812497</v>
      </c>
    </row>
    <row r="2473" spans="1:13" x14ac:dyDescent="0.25">
      <c r="A2473" s="29" t="s">
        <v>9</v>
      </c>
      <c r="B2473" s="30" t="s">
        <v>37</v>
      </c>
      <c r="C2473" s="30" t="s">
        <v>39</v>
      </c>
      <c r="D2473" s="30" t="s">
        <v>40</v>
      </c>
      <c r="E2473" s="30" t="s">
        <v>14</v>
      </c>
      <c r="F2473" s="30">
        <v>2020</v>
      </c>
      <c r="G2473" s="30">
        <v>1</v>
      </c>
      <c r="H2473" s="30">
        <v>9128</v>
      </c>
      <c r="I2473" s="31">
        <v>61187</v>
      </c>
      <c r="J2473" s="31">
        <f>SUMIFS(H:H, D:D, ExternalData!$D2473, E:E, ExternalData!$E2473, F:F, ExternalData!$F2473, G:G, "&lt;="&amp;ExternalData!$G2473)</f>
        <v>9128</v>
      </c>
      <c r="K2473" s="32">
        <f>SUMIFS(I:I, D:D, ExternalData!$D2473, E:E, ExternalData!$E2473, F:F, ExternalData!$F2473, G:G, "&lt;="&amp;ExternalData!$G2473)</f>
        <v>61187</v>
      </c>
      <c r="L2473" s="31">
        <f>ExternalData!$J2473 + SUMIFS(H:H, D:D, ExternalData!$D2473, E:E, ExternalData!$E2473, F:F, ExternalData!$F2473-1, G:G, "&gt;"&amp;ExternalData!$G2473)</f>
        <v>119812</v>
      </c>
      <c r="M2473" s="33">
        <f>ExternalData!$K2473 + SUMIFS(I:I, D:D, ExternalData!$D2473, E:E, ExternalData!$E2473, F:F, ExternalData!$F2473-1, G:G, "&gt;"&amp;ExternalData!$G2473)</f>
        <v>802767</v>
      </c>
    </row>
    <row r="2474" spans="1:13" x14ac:dyDescent="0.25">
      <c r="A2474" s="24" t="s">
        <v>9</v>
      </c>
      <c r="B2474" s="25" t="s">
        <v>37</v>
      </c>
      <c r="C2474" s="25" t="s">
        <v>39</v>
      </c>
      <c r="D2474" s="25" t="s">
        <v>40</v>
      </c>
      <c r="E2474" s="25" t="s">
        <v>14</v>
      </c>
      <c r="F2474" s="25">
        <v>2020</v>
      </c>
      <c r="G2474" s="25">
        <v>2</v>
      </c>
      <c r="H2474" s="25">
        <v>8701</v>
      </c>
      <c r="I2474" s="26">
        <v>58331</v>
      </c>
      <c r="J2474" s="26">
        <f>SUMIFS(H:H, D:D, ExternalData!$D2474, E:E, ExternalData!$E2474, F:F, ExternalData!$F2474, G:G, "&lt;="&amp;ExternalData!$G2474)</f>
        <v>17829</v>
      </c>
      <c r="K2474" s="27">
        <f>SUMIFS(I:I, D:D, ExternalData!$D2474, E:E, ExternalData!$E2474, F:F, ExternalData!$F2474, G:G, "&lt;="&amp;ExternalData!$G2474)</f>
        <v>119518</v>
      </c>
      <c r="L2474" s="26">
        <f>ExternalData!$J2474 + SUMIFS(H:H, D:D, ExternalData!$D2474, E:E, ExternalData!$E2474, F:F, ExternalData!$F2474-1, G:G, "&gt;"&amp;ExternalData!$G2474)</f>
        <v>118601</v>
      </c>
      <c r="M2474" s="28">
        <f>ExternalData!$K2474 + SUMIFS(I:I, D:D, ExternalData!$D2474, E:E, ExternalData!$E2474, F:F, ExternalData!$F2474-1, G:G, "&gt;"&amp;ExternalData!$G2474)</f>
        <v>794738</v>
      </c>
    </row>
    <row r="2475" spans="1:13" x14ac:dyDescent="0.25">
      <c r="A2475" s="29" t="s">
        <v>9</v>
      </c>
      <c r="B2475" s="30" t="s">
        <v>37</v>
      </c>
      <c r="C2475" s="30" t="s">
        <v>39</v>
      </c>
      <c r="D2475" s="30" t="s">
        <v>40</v>
      </c>
      <c r="E2475" s="30" t="s">
        <v>14</v>
      </c>
      <c r="F2475" s="30">
        <v>2020</v>
      </c>
      <c r="G2475" s="30">
        <v>3</v>
      </c>
      <c r="H2475" s="30">
        <v>11977</v>
      </c>
      <c r="I2475" s="31">
        <v>80220</v>
      </c>
      <c r="J2475" s="31">
        <f>SUMIFS(H:H, D:D, ExternalData!$D2475, E:E, ExternalData!$E2475, F:F, ExternalData!$F2475, G:G, "&lt;="&amp;ExternalData!$G2475)</f>
        <v>29806</v>
      </c>
      <c r="K2475" s="32">
        <f>SUMIFS(I:I, D:D, ExternalData!$D2475, E:E, ExternalData!$E2475, F:F, ExternalData!$F2475, G:G, "&lt;="&amp;ExternalData!$G2475)</f>
        <v>199738</v>
      </c>
      <c r="L2475" s="31">
        <f>ExternalData!$J2475 + SUMIFS(H:H, D:D, ExternalData!$D2475, E:E, ExternalData!$E2475, F:F, ExternalData!$F2475-1, G:G, "&gt;"&amp;ExternalData!$G2475)</f>
        <v>120932</v>
      </c>
      <c r="M2475" s="33">
        <f>ExternalData!$K2475 + SUMIFS(I:I, D:D, ExternalData!$D2475, E:E, ExternalData!$E2475, F:F, ExternalData!$F2475-1, G:G, "&gt;"&amp;ExternalData!$G2475)</f>
        <v>810278</v>
      </c>
    </row>
    <row r="2476" spans="1:13" x14ac:dyDescent="0.25">
      <c r="A2476" s="24" t="s">
        <v>9</v>
      </c>
      <c r="B2476" s="25" t="s">
        <v>37</v>
      </c>
      <c r="C2476" s="25" t="s">
        <v>39</v>
      </c>
      <c r="D2476" s="25" t="s">
        <v>40</v>
      </c>
      <c r="E2476" s="25" t="s">
        <v>14</v>
      </c>
      <c r="F2476" s="25">
        <v>2020</v>
      </c>
      <c r="G2476" s="25">
        <v>4</v>
      </c>
      <c r="H2476" s="25">
        <v>8246</v>
      </c>
      <c r="I2476" s="26">
        <v>55216</v>
      </c>
      <c r="J2476" s="26">
        <f>SUMIFS(H:H, D:D, ExternalData!$D2476, E:E, ExternalData!$E2476, F:F, ExternalData!$F2476, G:G, "&lt;="&amp;ExternalData!$G2476)</f>
        <v>38052</v>
      </c>
      <c r="K2476" s="27">
        <f>SUMIFS(I:I, D:D, ExternalData!$D2476, E:E, ExternalData!$E2476, F:F, ExternalData!$F2476, G:G, "&lt;="&amp;ExternalData!$G2476)</f>
        <v>254954</v>
      </c>
      <c r="L2476" s="26">
        <f>ExternalData!$J2476 + SUMIFS(H:H, D:D, ExternalData!$D2476, E:E, ExternalData!$E2476, F:F, ExternalData!$F2476-1, G:G, "&gt;"&amp;ExternalData!$G2476)</f>
        <v>118636</v>
      </c>
      <c r="M2476" s="28">
        <f>ExternalData!$K2476 + SUMIFS(I:I, D:D, ExternalData!$D2476, E:E, ExternalData!$E2476, F:F, ExternalData!$F2476-1, G:G, "&gt;"&amp;ExternalData!$G2476)</f>
        <v>794878</v>
      </c>
    </row>
    <row r="2477" spans="1:13" x14ac:dyDescent="0.25">
      <c r="A2477" s="29" t="s">
        <v>9</v>
      </c>
      <c r="B2477" s="30" t="s">
        <v>37</v>
      </c>
      <c r="C2477" s="30" t="s">
        <v>39</v>
      </c>
      <c r="D2477" s="30" t="s">
        <v>40</v>
      </c>
      <c r="E2477" s="30" t="s">
        <v>14</v>
      </c>
      <c r="F2477" s="30">
        <v>2020</v>
      </c>
      <c r="G2477" s="30">
        <v>5</v>
      </c>
      <c r="H2477" s="30">
        <v>8456</v>
      </c>
      <c r="I2477" s="31">
        <v>56651</v>
      </c>
      <c r="J2477" s="31">
        <f>SUMIFS(H:H, D:D, ExternalData!$D2477, E:E, ExternalData!$E2477, F:F, ExternalData!$F2477, G:G, "&lt;="&amp;ExternalData!$G2477)</f>
        <v>46508</v>
      </c>
      <c r="K2477" s="32">
        <f>SUMIFS(I:I, D:D, ExternalData!$D2477, E:E, ExternalData!$E2477, F:F, ExternalData!$F2477, G:G, "&lt;="&amp;ExternalData!$G2477)</f>
        <v>311605</v>
      </c>
      <c r="L2477" s="31">
        <f>ExternalData!$J2477 + SUMIFS(H:H, D:D, ExternalData!$D2477, E:E, ExternalData!$E2477, F:F, ExternalData!$F2477-1, G:G, "&gt;"&amp;ExternalData!$G2477)</f>
        <v>115521</v>
      </c>
      <c r="M2477" s="33">
        <f>ExternalData!$K2477 + SUMIFS(I:I, D:D, ExternalData!$D2477, E:E, ExternalData!$E2477, F:F, ExternalData!$F2477-1, G:G, "&gt;"&amp;ExternalData!$G2477)</f>
        <v>774032</v>
      </c>
    </row>
    <row r="2478" spans="1:13" x14ac:dyDescent="0.25">
      <c r="A2478" s="24" t="s">
        <v>9</v>
      </c>
      <c r="B2478" s="25" t="s">
        <v>37</v>
      </c>
      <c r="C2478" s="25" t="s">
        <v>39</v>
      </c>
      <c r="D2478" s="25" t="s">
        <v>40</v>
      </c>
      <c r="E2478" s="25" t="s">
        <v>14</v>
      </c>
      <c r="F2478" s="25">
        <v>2020</v>
      </c>
      <c r="G2478" s="25">
        <v>6</v>
      </c>
      <c r="H2478" s="25">
        <v>9667</v>
      </c>
      <c r="I2478" s="26">
        <v>64743</v>
      </c>
      <c r="J2478" s="26">
        <f>SUMIFS(H:H, D:D, ExternalData!$D2478, E:E, ExternalData!$E2478, F:F, ExternalData!$F2478, G:G, "&lt;="&amp;ExternalData!$G2478)</f>
        <v>56175</v>
      </c>
      <c r="K2478" s="27">
        <f>SUMIFS(I:I, D:D, ExternalData!$D2478, E:E, ExternalData!$E2478, F:F, ExternalData!$F2478, G:G, "&lt;="&amp;ExternalData!$G2478)</f>
        <v>376348</v>
      </c>
      <c r="L2478" s="26">
        <f>ExternalData!$J2478 + SUMIFS(H:H, D:D, ExternalData!$D2478, E:E, ExternalData!$E2478, F:F, ExternalData!$F2478-1, G:G, "&gt;"&amp;ExternalData!$G2478)</f>
        <v>114247</v>
      </c>
      <c r="M2478" s="28">
        <f>ExternalData!$K2478 + SUMIFS(I:I, D:D, ExternalData!$D2478, E:E, ExternalData!$E2478, F:F, ExternalData!$F2478-1, G:G, "&gt;"&amp;ExternalData!$G2478)</f>
        <v>765471</v>
      </c>
    </row>
    <row r="2479" spans="1:13" x14ac:dyDescent="0.25">
      <c r="A2479" s="29" t="s">
        <v>9</v>
      </c>
      <c r="B2479" s="30" t="s">
        <v>37</v>
      </c>
      <c r="C2479" s="30" t="s">
        <v>39</v>
      </c>
      <c r="D2479" s="30" t="s">
        <v>40</v>
      </c>
      <c r="E2479" s="30" t="s">
        <v>14</v>
      </c>
      <c r="F2479" s="30">
        <v>2020</v>
      </c>
      <c r="G2479" s="30">
        <v>7</v>
      </c>
      <c r="H2479" s="30">
        <v>9646</v>
      </c>
      <c r="I2479" s="31">
        <v>64652</v>
      </c>
      <c r="J2479" s="31">
        <f>SUMIFS(H:H, D:D, ExternalData!$D2479, E:E, ExternalData!$E2479, F:F, ExternalData!$F2479, G:G, "&lt;="&amp;ExternalData!$G2479)</f>
        <v>65821</v>
      </c>
      <c r="K2479" s="32">
        <f>SUMIFS(I:I, D:D, ExternalData!$D2479, E:E, ExternalData!$E2479, F:F, ExternalData!$F2479, G:G, "&lt;="&amp;ExternalData!$G2479)</f>
        <v>441000</v>
      </c>
      <c r="L2479" s="31">
        <f>ExternalData!$J2479 + SUMIFS(H:H, D:D, ExternalData!$D2479, E:E, ExternalData!$E2479, F:F, ExternalData!$F2479-1, G:G, "&gt;"&amp;ExternalData!$G2479)</f>
        <v>114247</v>
      </c>
      <c r="M2479" s="33">
        <f>ExternalData!$K2479 + SUMIFS(I:I, D:D, ExternalData!$D2479, E:E, ExternalData!$E2479, F:F, ExternalData!$F2479-1, G:G, "&gt;"&amp;ExternalData!$G2479)</f>
        <v>765457</v>
      </c>
    </row>
    <row r="2480" spans="1:13" x14ac:dyDescent="0.25">
      <c r="A2480" s="24" t="s">
        <v>9</v>
      </c>
      <c r="B2480" s="25" t="s">
        <v>37</v>
      </c>
      <c r="C2480" s="25" t="s">
        <v>39</v>
      </c>
      <c r="D2480" s="25" t="s">
        <v>40</v>
      </c>
      <c r="E2480" s="25" t="s">
        <v>14</v>
      </c>
      <c r="F2480" s="25">
        <v>2020</v>
      </c>
      <c r="G2480" s="25">
        <v>8</v>
      </c>
      <c r="H2480" s="25">
        <v>8323</v>
      </c>
      <c r="I2480" s="26">
        <v>55769</v>
      </c>
      <c r="J2480" s="26">
        <f>SUMIFS(H:H, D:D, ExternalData!$D2480, E:E, ExternalData!$E2480, F:F, ExternalData!$F2480, G:G, "&lt;="&amp;ExternalData!$G2480)</f>
        <v>74144</v>
      </c>
      <c r="K2480" s="27">
        <f>SUMIFS(I:I, D:D, ExternalData!$D2480, E:E, ExternalData!$E2480, F:F, ExternalData!$F2480, G:G, "&lt;="&amp;ExternalData!$G2480)</f>
        <v>496769</v>
      </c>
      <c r="L2480" s="26">
        <f>ExternalData!$J2480 + SUMIFS(H:H, D:D, ExternalData!$D2480, E:E, ExternalData!$E2480, F:F, ExternalData!$F2480-1, G:G, "&gt;"&amp;ExternalData!$G2480)</f>
        <v>112630</v>
      </c>
      <c r="M2480" s="28">
        <f>ExternalData!$K2480 + SUMIFS(I:I, D:D, ExternalData!$D2480, E:E, ExternalData!$E2480, F:F, ExternalData!$F2480-1, G:G, "&gt;"&amp;ExternalData!$G2480)</f>
        <v>754600</v>
      </c>
    </row>
    <row r="2481" spans="1:13" x14ac:dyDescent="0.25">
      <c r="A2481" s="29" t="s">
        <v>9</v>
      </c>
      <c r="B2481" s="30" t="s">
        <v>37</v>
      </c>
      <c r="C2481" s="30" t="s">
        <v>39</v>
      </c>
      <c r="D2481" s="30" t="s">
        <v>40</v>
      </c>
      <c r="E2481" s="30" t="s">
        <v>14</v>
      </c>
      <c r="F2481" s="30">
        <v>2020</v>
      </c>
      <c r="G2481" s="30">
        <v>9</v>
      </c>
      <c r="H2481" s="30">
        <v>9345</v>
      </c>
      <c r="I2481" s="31">
        <v>62622</v>
      </c>
      <c r="J2481" s="31">
        <f>SUMIFS(H:H, D:D, ExternalData!$D2481, E:E, ExternalData!$E2481, F:F, ExternalData!$F2481, G:G, "&lt;="&amp;ExternalData!$G2481)</f>
        <v>83489</v>
      </c>
      <c r="K2481" s="32">
        <f>SUMIFS(I:I, D:D, ExternalData!$D2481, E:E, ExternalData!$E2481, F:F, ExternalData!$F2481, G:G, "&lt;="&amp;ExternalData!$G2481)</f>
        <v>559391</v>
      </c>
      <c r="L2481" s="31">
        <f>ExternalData!$J2481 + SUMIFS(H:H, D:D, ExternalData!$D2481, E:E, ExternalData!$E2481, F:F, ExternalData!$F2481-1, G:G, "&gt;"&amp;ExternalData!$G2481)</f>
        <v>112175</v>
      </c>
      <c r="M2481" s="33">
        <f>ExternalData!$K2481 + SUMIFS(I:I, D:D, ExternalData!$D2481, E:E, ExternalData!$E2481, F:F, ExternalData!$F2481-1, G:G, "&gt;"&amp;ExternalData!$G2481)</f>
        <v>751604</v>
      </c>
    </row>
    <row r="2482" spans="1:13" x14ac:dyDescent="0.25">
      <c r="A2482" s="24" t="s">
        <v>9</v>
      </c>
      <c r="B2482" s="25" t="s">
        <v>37</v>
      </c>
      <c r="C2482" s="25" t="s">
        <v>39</v>
      </c>
      <c r="D2482" s="25" t="s">
        <v>40</v>
      </c>
      <c r="E2482" s="25" t="s">
        <v>14</v>
      </c>
      <c r="F2482" s="25">
        <v>2020</v>
      </c>
      <c r="G2482" s="25">
        <v>10</v>
      </c>
      <c r="H2482" s="25">
        <v>9177</v>
      </c>
      <c r="I2482" s="26">
        <v>61432</v>
      </c>
      <c r="J2482" s="26">
        <f>SUMIFS(H:H, D:D, ExternalData!$D2482, E:E, ExternalData!$E2482, F:F, ExternalData!$F2482, G:G, "&lt;="&amp;ExternalData!$G2482)</f>
        <v>92666</v>
      </c>
      <c r="K2482" s="27">
        <f>SUMIFS(I:I, D:D, ExternalData!$D2482, E:E, ExternalData!$E2482, F:F, ExternalData!$F2482, G:G, "&lt;="&amp;ExternalData!$G2482)</f>
        <v>620823</v>
      </c>
      <c r="L2482" s="26">
        <f>ExternalData!$J2482 + SUMIFS(H:H, D:D, ExternalData!$D2482, E:E, ExternalData!$E2482, F:F, ExternalData!$F2482-1, G:G, "&gt;"&amp;ExternalData!$G2482)</f>
        <v>112105</v>
      </c>
      <c r="M2482" s="28">
        <f>ExternalData!$K2482 + SUMIFS(I:I, D:D, ExternalData!$D2482, E:E, ExternalData!$E2482, F:F, ExternalData!$F2482-1, G:G, "&gt;"&amp;ExternalData!$G2482)</f>
        <v>751107</v>
      </c>
    </row>
    <row r="2483" spans="1:13" x14ac:dyDescent="0.25">
      <c r="A2483" s="29" t="s">
        <v>9</v>
      </c>
      <c r="B2483" s="30" t="s">
        <v>37</v>
      </c>
      <c r="C2483" s="30" t="s">
        <v>39</v>
      </c>
      <c r="D2483" s="30" t="s">
        <v>40</v>
      </c>
      <c r="E2483" s="30" t="s">
        <v>14</v>
      </c>
      <c r="F2483" s="30">
        <v>2020</v>
      </c>
      <c r="G2483" s="30">
        <v>11</v>
      </c>
      <c r="H2483" s="30">
        <v>8148</v>
      </c>
      <c r="I2483" s="31">
        <v>54572</v>
      </c>
      <c r="J2483" s="31">
        <f>SUMIFS(H:H, D:D, ExternalData!$D2483, E:E, ExternalData!$E2483, F:F, ExternalData!$F2483, G:G, "&lt;="&amp;ExternalData!$G2483)</f>
        <v>100814</v>
      </c>
      <c r="K2483" s="32">
        <f>SUMIFS(I:I, D:D, ExternalData!$D2483, E:E, ExternalData!$E2483, F:F, ExternalData!$F2483, G:G, "&lt;="&amp;ExternalData!$G2483)</f>
        <v>675395</v>
      </c>
      <c r="L2483" s="31">
        <f>ExternalData!$J2483 + SUMIFS(H:H, D:D, ExternalData!$D2483, E:E, ExternalData!$E2483, F:F, ExternalData!$F2483-1, G:G, "&gt;"&amp;ExternalData!$G2483)</f>
        <v>110586</v>
      </c>
      <c r="M2483" s="33">
        <f>ExternalData!$K2483 + SUMIFS(I:I, D:D, ExternalData!$D2483, E:E, ExternalData!$E2483, F:F, ExternalData!$F2483-1, G:G, "&gt;"&amp;ExternalData!$G2483)</f>
        <v>740922</v>
      </c>
    </row>
    <row r="2484" spans="1:13" x14ac:dyDescent="0.25">
      <c r="A2484" s="24" t="s">
        <v>9</v>
      </c>
      <c r="B2484" s="25" t="s">
        <v>37</v>
      </c>
      <c r="C2484" s="25" t="s">
        <v>39</v>
      </c>
      <c r="D2484" s="25" t="s">
        <v>40</v>
      </c>
      <c r="E2484" s="25" t="s">
        <v>14</v>
      </c>
      <c r="F2484" s="25">
        <v>2020</v>
      </c>
      <c r="G2484" s="25">
        <v>12</v>
      </c>
      <c r="H2484" s="25">
        <v>8939</v>
      </c>
      <c r="I2484" s="26">
        <v>59871</v>
      </c>
      <c r="J2484" s="26">
        <f>SUMIFS(H:H, D:D, ExternalData!$D2484, E:E, ExternalData!$E2484, F:F, ExternalData!$F2484, G:G, "&lt;="&amp;ExternalData!$G2484)</f>
        <v>109753</v>
      </c>
      <c r="K2484" s="27">
        <f>SUMIFS(I:I, D:D, ExternalData!$D2484, E:E, ExternalData!$E2484, F:F, ExternalData!$F2484, G:G, "&lt;="&amp;ExternalData!$G2484)</f>
        <v>735266</v>
      </c>
      <c r="L2484" s="26">
        <f>ExternalData!$J2484 + SUMIFS(H:H, D:D, ExternalData!$D2484, E:E, ExternalData!$E2484, F:F, ExternalData!$F2484-1, G:G, "&gt;"&amp;ExternalData!$G2484)</f>
        <v>109753</v>
      </c>
      <c r="M2484" s="28">
        <f>ExternalData!$K2484 + SUMIFS(I:I, D:D, ExternalData!$D2484, E:E, ExternalData!$E2484, F:F, ExternalData!$F2484-1, G:G, "&gt;"&amp;ExternalData!$G2484)</f>
        <v>735266</v>
      </c>
    </row>
    <row r="2485" spans="1:13" x14ac:dyDescent="0.25">
      <c r="A2485" s="29" t="s">
        <v>9</v>
      </c>
      <c r="B2485" s="30" t="s">
        <v>37</v>
      </c>
      <c r="C2485" s="30" t="s">
        <v>39</v>
      </c>
      <c r="D2485" s="30" t="s">
        <v>40</v>
      </c>
      <c r="E2485" s="30" t="s">
        <v>14</v>
      </c>
      <c r="F2485" s="30">
        <v>2021</v>
      </c>
      <c r="G2485" s="30">
        <v>1</v>
      </c>
      <c r="H2485" s="30">
        <v>7917</v>
      </c>
      <c r="I2485" s="31">
        <v>53046</v>
      </c>
      <c r="J2485" s="31">
        <f>SUMIFS(H:H, D:D, ExternalData!$D2485, E:E, ExternalData!$E2485, F:F, ExternalData!$F2485, G:G, "&lt;="&amp;ExternalData!$G2485)</f>
        <v>7917</v>
      </c>
      <c r="K2485" s="32">
        <f>SUMIFS(I:I, D:D, ExternalData!$D2485, E:E, ExternalData!$E2485, F:F, ExternalData!$F2485, G:G, "&lt;="&amp;ExternalData!$G2485)</f>
        <v>53046</v>
      </c>
      <c r="L2485" s="31">
        <f>ExternalData!$J2485 + SUMIFS(H:H, D:D, ExternalData!$D2485, E:E, ExternalData!$E2485, F:F, ExternalData!$F2485-1, G:G, "&gt;"&amp;ExternalData!$G2485)</f>
        <v>108542</v>
      </c>
      <c r="M2485" s="33">
        <f>ExternalData!$K2485 + SUMIFS(I:I, D:D, ExternalData!$D2485, E:E, ExternalData!$E2485, F:F, ExternalData!$F2485-1, G:G, "&gt;"&amp;ExternalData!$G2485)</f>
        <v>727125</v>
      </c>
    </row>
    <row r="2486" spans="1:13" x14ac:dyDescent="0.25">
      <c r="A2486" s="24" t="s">
        <v>9</v>
      </c>
      <c r="B2486" s="25" t="s">
        <v>37</v>
      </c>
      <c r="C2486" s="25" t="s">
        <v>39</v>
      </c>
      <c r="D2486" s="25" t="s">
        <v>40</v>
      </c>
      <c r="E2486" s="25" t="s">
        <v>14</v>
      </c>
      <c r="F2486" s="25">
        <v>2021</v>
      </c>
      <c r="G2486" s="25">
        <v>2</v>
      </c>
      <c r="H2486" s="25">
        <v>8421</v>
      </c>
      <c r="I2486" s="26">
        <v>56434</v>
      </c>
      <c r="J2486" s="26">
        <f>SUMIFS(H:H, D:D, ExternalData!$D2486, E:E, ExternalData!$E2486, F:F, ExternalData!$F2486, G:G, "&lt;="&amp;ExternalData!$G2486)</f>
        <v>16338</v>
      </c>
      <c r="K2486" s="27">
        <f>SUMIFS(I:I, D:D, ExternalData!$D2486, E:E, ExternalData!$E2486, F:F, ExternalData!$F2486, G:G, "&lt;="&amp;ExternalData!$G2486)</f>
        <v>109480</v>
      </c>
      <c r="L2486" s="26">
        <f>ExternalData!$J2486 + SUMIFS(H:H, D:D, ExternalData!$D2486, E:E, ExternalData!$E2486, F:F, ExternalData!$F2486-1, G:G, "&gt;"&amp;ExternalData!$G2486)</f>
        <v>108262</v>
      </c>
      <c r="M2486" s="28">
        <f>ExternalData!$K2486 + SUMIFS(I:I, D:D, ExternalData!$D2486, E:E, ExternalData!$E2486, F:F, ExternalData!$F2486-1, G:G, "&gt;"&amp;ExternalData!$G2486)</f>
        <v>725228</v>
      </c>
    </row>
    <row r="2487" spans="1:13" x14ac:dyDescent="0.25">
      <c r="A2487" s="29" t="s">
        <v>9</v>
      </c>
      <c r="B2487" s="30" t="s">
        <v>37</v>
      </c>
      <c r="C2487" s="30" t="s">
        <v>39</v>
      </c>
      <c r="D2487" s="30" t="s">
        <v>40</v>
      </c>
      <c r="E2487" s="30" t="s">
        <v>14</v>
      </c>
      <c r="F2487" s="30">
        <v>2021</v>
      </c>
      <c r="G2487" s="30">
        <v>3</v>
      </c>
      <c r="H2487" s="30">
        <v>8785</v>
      </c>
      <c r="I2487" s="31">
        <v>58779</v>
      </c>
      <c r="J2487" s="31">
        <f>SUMIFS(H:H, D:D, ExternalData!$D2487, E:E, ExternalData!$E2487, F:F, ExternalData!$F2487, G:G, "&lt;="&amp;ExternalData!$G2487)</f>
        <v>25123</v>
      </c>
      <c r="K2487" s="32">
        <f>SUMIFS(I:I, D:D, ExternalData!$D2487, E:E, ExternalData!$E2487, F:F, ExternalData!$F2487, G:G, "&lt;="&amp;ExternalData!$G2487)</f>
        <v>168259</v>
      </c>
      <c r="L2487" s="31">
        <f>ExternalData!$J2487 + SUMIFS(H:H, D:D, ExternalData!$D2487, E:E, ExternalData!$E2487, F:F, ExternalData!$F2487-1, G:G, "&gt;"&amp;ExternalData!$G2487)</f>
        <v>105070</v>
      </c>
      <c r="M2487" s="33">
        <f>ExternalData!$K2487 + SUMIFS(I:I, D:D, ExternalData!$D2487, E:E, ExternalData!$E2487, F:F, ExternalData!$F2487-1, G:G, "&gt;"&amp;ExternalData!$G2487)</f>
        <v>703787</v>
      </c>
    </row>
    <row r="2488" spans="1:13" x14ac:dyDescent="0.25">
      <c r="A2488" s="24" t="s">
        <v>9</v>
      </c>
      <c r="B2488" s="25" t="s">
        <v>37</v>
      </c>
      <c r="C2488" s="25" t="s">
        <v>39</v>
      </c>
      <c r="D2488" s="25" t="s">
        <v>40</v>
      </c>
      <c r="E2488" s="25" t="s">
        <v>14</v>
      </c>
      <c r="F2488" s="25">
        <v>2021</v>
      </c>
      <c r="G2488" s="25">
        <v>4</v>
      </c>
      <c r="H2488" s="25">
        <v>8939</v>
      </c>
      <c r="I2488" s="26">
        <v>59878</v>
      </c>
      <c r="J2488" s="26">
        <f>SUMIFS(H:H, D:D, ExternalData!$D2488, E:E, ExternalData!$E2488, F:F, ExternalData!$F2488, G:G, "&lt;="&amp;ExternalData!$G2488)</f>
        <v>34062</v>
      </c>
      <c r="K2488" s="27">
        <f>SUMIFS(I:I, D:D, ExternalData!$D2488, E:E, ExternalData!$E2488, F:F, ExternalData!$F2488, G:G, "&lt;="&amp;ExternalData!$G2488)</f>
        <v>228137</v>
      </c>
      <c r="L2488" s="26">
        <f>ExternalData!$J2488 + SUMIFS(H:H, D:D, ExternalData!$D2488, E:E, ExternalData!$E2488, F:F, ExternalData!$F2488-1, G:G, "&gt;"&amp;ExternalData!$G2488)</f>
        <v>105763</v>
      </c>
      <c r="M2488" s="28">
        <f>ExternalData!$K2488 + SUMIFS(I:I, D:D, ExternalData!$D2488, E:E, ExternalData!$E2488, F:F, ExternalData!$F2488-1, G:G, "&gt;"&amp;ExternalData!$G2488)</f>
        <v>708449</v>
      </c>
    </row>
    <row r="2489" spans="1:13" x14ac:dyDescent="0.25">
      <c r="A2489" s="29" t="s">
        <v>9</v>
      </c>
      <c r="B2489" s="30" t="s">
        <v>37</v>
      </c>
      <c r="C2489" s="30" t="s">
        <v>39</v>
      </c>
      <c r="D2489" s="30" t="s">
        <v>40</v>
      </c>
      <c r="E2489" s="30" t="s">
        <v>14</v>
      </c>
      <c r="F2489" s="30">
        <v>2021</v>
      </c>
      <c r="G2489" s="30">
        <v>5</v>
      </c>
      <c r="H2489" s="30">
        <v>7700</v>
      </c>
      <c r="I2489" s="31">
        <v>51604</v>
      </c>
      <c r="J2489" s="31">
        <f>SUMIFS(H:H, D:D, ExternalData!$D2489, E:E, ExternalData!$E2489, F:F, ExternalData!$F2489, G:G, "&lt;="&amp;ExternalData!$G2489)</f>
        <v>41762</v>
      </c>
      <c r="K2489" s="32">
        <f>SUMIFS(I:I, D:D, ExternalData!$D2489, E:E, ExternalData!$E2489, F:F, ExternalData!$F2489, G:G, "&lt;="&amp;ExternalData!$G2489)</f>
        <v>279741</v>
      </c>
      <c r="L2489" s="31">
        <f>ExternalData!$J2489 + SUMIFS(H:H, D:D, ExternalData!$D2489, E:E, ExternalData!$E2489, F:F, ExternalData!$F2489-1, G:G, "&gt;"&amp;ExternalData!$G2489)</f>
        <v>105007</v>
      </c>
      <c r="M2489" s="33">
        <f>ExternalData!$K2489 + SUMIFS(I:I, D:D, ExternalData!$D2489, E:E, ExternalData!$E2489, F:F, ExternalData!$F2489-1, G:G, "&gt;"&amp;ExternalData!$G2489)</f>
        <v>703402</v>
      </c>
    </row>
    <row r="2490" spans="1:13" x14ac:dyDescent="0.25">
      <c r="A2490" s="24" t="s">
        <v>9</v>
      </c>
      <c r="B2490" s="25" t="s">
        <v>37</v>
      </c>
      <c r="C2490" s="25" t="s">
        <v>39</v>
      </c>
      <c r="D2490" s="25" t="s">
        <v>40</v>
      </c>
      <c r="E2490" s="25" t="s">
        <v>14</v>
      </c>
      <c r="F2490" s="25">
        <v>2021</v>
      </c>
      <c r="G2490" s="25">
        <v>6</v>
      </c>
      <c r="H2490" s="25">
        <v>9793</v>
      </c>
      <c r="I2490" s="26">
        <v>65632</v>
      </c>
      <c r="J2490" s="26">
        <f>SUMIFS(H:H, D:D, ExternalData!$D2490, E:E, ExternalData!$E2490, F:F, ExternalData!$F2490, G:G, "&lt;="&amp;ExternalData!$G2490)</f>
        <v>51555</v>
      </c>
      <c r="K2490" s="27">
        <f>SUMIFS(I:I, D:D, ExternalData!$D2490, E:E, ExternalData!$E2490, F:F, ExternalData!$F2490, G:G, "&lt;="&amp;ExternalData!$G2490)</f>
        <v>345373</v>
      </c>
      <c r="L2490" s="26">
        <f>ExternalData!$J2490 + SUMIFS(H:H, D:D, ExternalData!$D2490, E:E, ExternalData!$E2490, F:F, ExternalData!$F2490-1, G:G, "&gt;"&amp;ExternalData!$G2490)</f>
        <v>105133</v>
      </c>
      <c r="M2490" s="28">
        <f>ExternalData!$K2490 + SUMIFS(I:I, D:D, ExternalData!$D2490, E:E, ExternalData!$E2490, F:F, ExternalData!$F2490-1, G:G, "&gt;"&amp;ExternalData!$G2490)</f>
        <v>704291</v>
      </c>
    </row>
    <row r="2491" spans="1:13" x14ac:dyDescent="0.25">
      <c r="A2491" s="29" t="s">
        <v>9</v>
      </c>
      <c r="B2491" s="30" t="s">
        <v>37</v>
      </c>
      <c r="C2491" s="30" t="s">
        <v>39</v>
      </c>
      <c r="D2491" s="30" t="s">
        <v>40</v>
      </c>
      <c r="E2491" s="30" t="s">
        <v>14</v>
      </c>
      <c r="F2491" s="30">
        <v>2021</v>
      </c>
      <c r="G2491" s="30">
        <v>7</v>
      </c>
      <c r="H2491" s="30">
        <v>8967</v>
      </c>
      <c r="I2491" s="31">
        <v>60102</v>
      </c>
      <c r="J2491" s="31">
        <f>SUMIFS(H:H, D:D, ExternalData!$D2491, E:E, ExternalData!$E2491, F:F, ExternalData!$F2491, G:G, "&lt;="&amp;ExternalData!$G2491)</f>
        <v>60522</v>
      </c>
      <c r="K2491" s="32">
        <f>SUMIFS(I:I, D:D, ExternalData!$D2491, E:E, ExternalData!$E2491, F:F, ExternalData!$F2491, G:G, "&lt;="&amp;ExternalData!$G2491)</f>
        <v>405475</v>
      </c>
      <c r="L2491" s="31">
        <f>ExternalData!$J2491 + SUMIFS(H:H, D:D, ExternalData!$D2491, E:E, ExternalData!$E2491, F:F, ExternalData!$F2491-1, G:G, "&gt;"&amp;ExternalData!$G2491)</f>
        <v>104454</v>
      </c>
      <c r="M2491" s="33">
        <f>ExternalData!$K2491 + SUMIFS(I:I, D:D, ExternalData!$D2491, E:E, ExternalData!$E2491, F:F, ExternalData!$F2491-1, G:G, "&gt;"&amp;ExternalData!$G2491)</f>
        <v>699741</v>
      </c>
    </row>
    <row r="2492" spans="1:13" x14ac:dyDescent="0.25">
      <c r="A2492" s="24" t="s">
        <v>9</v>
      </c>
      <c r="B2492" s="25" t="s">
        <v>37</v>
      </c>
      <c r="C2492" s="25" t="s">
        <v>39</v>
      </c>
      <c r="D2492" s="25" t="s">
        <v>40</v>
      </c>
      <c r="E2492" s="25" t="s">
        <v>14</v>
      </c>
      <c r="F2492" s="25">
        <v>2021</v>
      </c>
      <c r="G2492" s="25">
        <v>8</v>
      </c>
      <c r="H2492" s="25">
        <v>8092</v>
      </c>
      <c r="I2492" s="26">
        <v>54264</v>
      </c>
      <c r="J2492" s="26">
        <f>SUMIFS(H:H, D:D, ExternalData!$D2492, E:E, ExternalData!$E2492, F:F, ExternalData!$F2492, G:G, "&lt;="&amp;ExternalData!$G2492)</f>
        <v>68614</v>
      </c>
      <c r="K2492" s="27">
        <f>SUMIFS(I:I, D:D, ExternalData!$D2492, E:E, ExternalData!$E2492, F:F, ExternalData!$F2492, G:G, "&lt;="&amp;ExternalData!$G2492)</f>
        <v>459739</v>
      </c>
      <c r="L2492" s="26">
        <f>ExternalData!$J2492 + SUMIFS(H:H, D:D, ExternalData!$D2492, E:E, ExternalData!$E2492, F:F, ExternalData!$F2492-1, G:G, "&gt;"&amp;ExternalData!$G2492)</f>
        <v>104223</v>
      </c>
      <c r="M2492" s="28">
        <f>ExternalData!$K2492 + SUMIFS(I:I, D:D, ExternalData!$D2492, E:E, ExternalData!$E2492, F:F, ExternalData!$F2492-1, G:G, "&gt;"&amp;ExternalData!$G2492)</f>
        <v>698236</v>
      </c>
    </row>
    <row r="2493" spans="1:13" x14ac:dyDescent="0.25">
      <c r="A2493" s="29" t="s">
        <v>9</v>
      </c>
      <c r="B2493" s="30" t="s">
        <v>37</v>
      </c>
      <c r="C2493" s="30" t="s">
        <v>39</v>
      </c>
      <c r="D2493" s="30" t="s">
        <v>40</v>
      </c>
      <c r="E2493" s="30" t="s">
        <v>14</v>
      </c>
      <c r="F2493" s="30">
        <v>2021</v>
      </c>
      <c r="G2493" s="30">
        <v>9</v>
      </c>
      <c r="H2493" s="30">
        <v>7952</v>
      </c>
      <c r="I2493" s="31">
        <v>53291</v>
      </c>
      <c r="J2493" s="31">
        <f>SUMIFS(H:H, D:D, ExternalData!$D2493, E:E, ExternalData!$E2493, F:F, ExternalData!$F2493, G:G, "&lt;="&amp;ExternalData!$G2493)</f>
        <v>76566</v>
      </c>
      <c r="K2493" s="32">
        <f>SUMIFS(I:I, D:D, ExternalData!$D2493, E:E, ExternalData!$E2493, F:F, ExternalData!$F2493, G:G, "&lt;="&amp;ExternalData!$G2493)</f>
        <v>513030</v>
      </c>
      <c r="L2493" s="31">
        <f>ExternalData!$J2493 + SUMIFS(H:H, D:D, ExternalData!$D2493, E:E, ExternalData!$E2493, F:F, ExternalData!$F2493-1, G:G, "&gt;"&amp;ExternalData!$G2493)</f>
        <v>102830</v>
      </c>
      <c r="M2493" s="33">
        <f>ExternalData!$K2493 + SUMIFS(I:I, D:D, ExternalData!$D2493, E:E, ExternalData!$E2493, F:F, ExternalData!$F2493-1, G:G, "&gt;"&amp;ExternalData!$G2493)</f>
        <v>688905</v>
      </c>
    </row>
    <row r="2494" spans="1:13" x14ac:dyDescent="0.25">
      <c r="A2494" s="24" t="s">
        <v>9</v>
      </c>
      <c r="B2494" s="25" t="s">
        <v>37</v>
      </c>
      <c r="C2494" s="25" t="s">
        <v>39</v>
      </c>
      <c r="D2494" s="25" t="s">
        <v>40</v>
      </c>
      <c r="E2494" s="25" t="s">
        <v>14</v>
      </c>
      <c r="F2494" s="25">
        <v>2021</v>
      </c>
      <c r="G2494" s="25">
        <v>10</v>
      </c>
      <c r="H2494" s="25">
        <v>8638</v>
      </c>
      <c r="I2494" s="26">
        <v>57883</v>
      </c>
      <c r="J2494" s="26">
        <f>SUMIFS(H:H, D:D, ExternalData!$D2494, E:E, ExternalData!$E2494, F:F, ExternalData!$F2494, G:G, "&lt;="&amp;ExternalData!$G2494)</f>
        <v>85204</v>
      </c>
      <c r="K2494" s="27">
        <f>SUMIFS(I:I, D:D, ExternalData!$D2494, E:E, ExternalData!$E2494, F:F, ExternalData!$F2494, G:G, "&lt;="&amp;ExternalData!$G2494)</f>
        <v>570913</v>
      </c>
      <c r="L2494" s="26">
        <f>ExternalData!$J2494 + SUMIFS(H:H, D:D, ExternalData!$D2494, E:E, ExternalData!$E2494, F:F, ExternalData!$F2494-1, G:G, "&gt;"&amp;ExternalData!$G2494)</f>
        <v>102291</v>
      </c>
      <c r="M2494" s="28">
        <f>ExternalData!$K2494 + SUMIFS(I:I, D:D, ExternalData!$D2494, E:E, ExternalData!$E2494, F:F, ExternalData!$F2494-1, G:G, "&gt;"&amp;ExternalData!$G2494)</f>
        <v>685356</v>
      </c>
    </row>
    <row r="2495" spans="1:13" x14ac:dyDescent="0.25">
      <c r="A2495" s="29" t="s">
        <v>9</v>
      </c>
      <c r="B2495" s="30" t="s">
        <v>37</v>
      </c>
      <c r="C2495" s="30" t="s">
        <v>39</v>
      </c>
      <c r="D2495" s="30" t="s">
        <v>40</v>
      </c>
      <c r="E2495" s="30" t="s">
        <v>14</v>
      </c>
      <c r="F2495" s="30">
        <v>2021</v>
      </c>
      <c r="G2495" s="30">
        <v>11</v>
      </c>
      <c r="H2495" s="30">
        <v>7609</v>
      </c>
      <c r="I2495" s="31">
        <v>50974</v>
      </c>
      <c r="J2495" s="31">
        <f>SUMIFS(H:H, D:D, ExternalData!$D2495, E:E, ExternalData!$E2495, F:F, ExternalData!$F2495, G:G, "&lt;="&amp;ExternalData!$G2495)</f>
        <v>92813</v>
      </c>
      <c r="K2495" s="32">
        <f>SUMIFS(I:I, D:D, ExternalData!$D2495, E:E, ExternalData!$E2495, F:F, ExternalData!$F2495, G:G, "&lt;="&amp;ExternalData!$G2495)</f>
        <v>621887</v>
      </c>
      <c r="L2495" s="31">
        <f>ExternalData!$J2495 + SUMIFS(H:H, D:D, ExternalData!$D2495, E:E, ExternalData!$E2495, F:F, ExternalData!$F2495-1, G:G, "&gt;"&amp;ExternalData!$G2495)</f>
        <v>101752</v>
      </c>
      <c r="M2495" s="33">
        <f>ExternalData!$K2495 + SUMIFS(I:I, D:D, ExternalData!$D2495, E:E, ExternalData!$E2495, F:F, ExternalData!$F2495-1, G:G, "&gt;"&amp;ExternalData!$G2495)</f>
        <v>681758</v>
      </c>
    </row>
    <row r="2496" spans="1:13" x14ac:dyDescent="0.25">
      <c r="A2496" s="24" t="s">
        <v>9</v>
      </c>
      <c r="B2496" s="25" t="s">
        <v>37</v>
      </c>
      <c r="C2496" s="25" t="s">
        <v>39</v>
      </c>
      <c r="D2496" s="25" t="s">
        <v>40</v>
      </c>
      <c r="E2496" s="25" t="s">
        <v>14</v>
      </c>
      <c r="F2496" s="25">
        <v>2021</v>
      </c>
      <c r="G2496" s="25">
        <v>12</v>
      </c>
      <c r="H2496" s="25">
        <v>8596</v>
      </c>
      <c r="I2496" s="26">
        <v>57652</v>
      </c>
      <c r="J2496" s="26">
        <f>SUMIFS(H:H, D:D, ExternalData!$D2496, E:E, ExternalData!$E2496, F:F, ExternalData!$F2496, G:G, "&lt;="&amp;ExternalData!$G2496)</f>
        <v>101409</v>
      </c>
      <c r="K2496" s="27">
        <f>SUMIFS(I:I, D:D, ExternalData!$D2496, E:E, ExternalData!$E2496, F:F, ExternalData!$F2496, G:G, "&lt;="&amp;ExternalData!$G2496)</f>
        <v>679539</v>
      </c>
      <c r="L2496" s="26">
        <f>ExternalData!$J2496 + SUMIFS(H:H, D:D, ExternalData!$D2496, E:E, ExternalData!$E2496, F:F, ExternalData!$F2496-1, G:G, "&gt;"&amp;ExternalData!$G2496)</f>
        <v>101409</v>
      </c>
      <c r="M2496" s="28">
        <f>ExternalData!$K2496 + SUMIFS(I:I, D:D, ExternalData!$D2496, E:E, ExternalData!$E2496, F:F, ExternalData!$F2496-1, G:G, "&gt;"&amp;ExternalData!$G2496)</f>
        <v>679539</v>
      </c>
    </row>
    <row r="2497" spans="1:13" x14ac:dyDescent="0.25">
      <c r="A2497" s="29" t="s">
        <v>9</v>
      </c>
      <c r="B2497" s="30" t="s">
        <v>37</v>
      </c>
      <c r="C2497" s="30" t="s">
        <v>39</v>
      </c>
      <c r="D2497" s="30" t="s">
        <v>40</v>
      </c>
      <c r="E2497" s="30" t="s">
        <v>14</v>
      </c>
      <c r="F2497" s="30">
        <v>2022</v>
      </c>
      <c r="G2497" s="30">
        <v>1</v>
      </c>
      <c r="H2497" s="30">
        <v>7784</v>
      </c>
      <c r="I2497" s="31">
        <v>52192</v>
      </c>
      <c r="J2497" s="31">
        <f>SUMIFS(H:H, D:D, ExternalData!$D2497, E:E, ExternalData!$E2497, F:F, ExternalData!$F2497, G:G, "&lt;="&amp;ExternalData!$G2497)</f>
        <v>7784</v>
      </c>
      <c r="K2497" s="32">
        <f>SUMIFS(I:I, D:D, ExternalData!$D2497, E:E, ExternalData!$E2497, F:F, ExternalData!$F2497, G:G, "&lt;="&amp;ExternalData!$G2497)</f>
        <v>52192</v>
      </c>
      <c r="L2497" s="31">
        <f>ExternalData!$J2497 + SUMIFS(H:H, D:D, ExternalData!$D2497, E:E, ExternalData!$E2497, F:F, ExternalData!$F2497-1, G:G, "&gt;"&amp;ExternalData!$G2497)</f>
        <v>101276</v>
      </c>
      <c r="M2497" s="33">
        <f>ExternalData!$K2497 + SUMIFS(I:I, D:D, ExternalData!$D2497, E:E, ExternalData!$E2497, F:F, ExternalData!$F2497-1, G:G, "&gt;"&amp;ExternalData!$G2497)</f>
        <v>678685</v>
      </c>
    </row>
    <row r="2498" spans="1:13" x14ac:dyDescent="0.25">
      <c r="A2498" s="24" t="s">
        <v>9</v>
      </c>
      <c r="B2498" s="25" t="s">
        <v>37</v>
      </c>
      <c r="C2498" s="25" t="s">
        <v>39</v>
      </c>
      <c r="D2498" s="25" t="s">
        <v>40</v>
      </c>
      <c r="E2498" s="25" t="s">
        <v>14</v>
      </c>
      <c r="F2498" s="25">
        <v>2022</v>
      </c>
      <c r="G2498" s="25">
        <v>2</v>
      </c>
      <c r="H2498" s="25">
        <v>7406</v>
      </c>
      <c r="I2498" s="26">
        <v>49637</v>
      </c>
      <c r="J2498" s="26">
        <f>SUMIFS(H:H, D:D, ExternalData!$D2498, E:E, ExternalData!$E2498, F:F, ExternalData!$F2498, G:G, "&lt;="&amp;ExternalData!$G2498)</f>
        <v>15190</v>
      </c>
      <c r="K2498" s="27">
        <f>SUMIFS(I:I, D:D, ExternalData!$D2498, E:E, ExternalData!$E2498, F:F, ExternalData!$F2498, G:G, "&lt;="&amp;ExternalData!$G2498)</f>
        <v>101829</v>
      </c>
      <c r="L2498" s="26">
        <f>ExternalData!$J2498 + SUMIFS(H:H, D:D, ExternalData!$D2498, E:E, ExternalData!$E2498, F:F, ExternalData!$F2498-1, G:G, "&gt;"&amp;ExternalData!$G2498)</f>
        <v>100261</v>
      </c>
      <c r="M2498" s="28">
        <f>ExternalData!$K2498 + SUMIFS(I:I, D:D, ExternalData!$D2498, E:E, ExternalData!$E2498, F:F, ExternalData!$F2498-1, G:G, "&gt;"&amp;ExternalData!$G2498)</f>
        <v>671888</v>
      </c>
    </row>
    <row r="2499" spans="1:13" x14ac:dyDescent="0.25">
      <c r="A2499" s="29" t="s">
        <v>9</v>
      </c>
      <c r="B2499" s="30" t="s">
        <v>37</v>
      </c>
      <c r="C2499" s="30" t="s">
        <v>39</v>
      </c>
      <c r="D2499" s="30" t="s">
        <v>40</v>
      </c>
      <c r="E2499" s="30" t="s">
        <v>14</v>
      </c>
      <c r="F2499" s="30">
        <v>2022</v>
      </c>
      <c r="G2499" s="30">
        <v>3</v>
      </c>
      <c r="H2499" s="30">
        <v>8239</v>
      </c>
      <c r="I2499" s="31">
        <v>55258</v>
      </c>
      <c r="J2499" s="31">
        <f>SUMIFS(H:H, D:D, ExternalData!$D2499, E:E, ExternalData!$E2499, F:F, ExternalData!$F2499, G:G, "&lt;="&amp;ExternalData!$G2499)</f>
        <v>23429</v>
      </c>
      <c r="K2499" s="32">
        <f>SUMIFS(I:I, D:D, ExternalData!$D2499, E:E, ExternalData!$E2499, F:F, ExternalData!$F2499, G:G, "&lt;="&amp;ExternalData!$G2499)</f>
        <v>157087</v>
      </c>
      <c r="L2499" s="31">
        <f>ExternalData!$J2499 + SUMIFS(H:H, D:D, ExternalData!$D2499, E:E, ExternalData!$E2499, F:F, ExternalData!$F2499-1, G:G, "&gt;"&amp;ExternalData!$G2499)</f>
        <v>99715</v>
      </c>
      <c r="M2499" s="33">
        <f>ExternalData!$K2499 + SUMIFS(I:I, D:D, ExternalData!$D2499, E:E, ExternalData!$E2499, F:F, ExternalData!$F2499-1, G:G, "&gt;"&amp;ExternalData!$G2499)</f>
        <v>668367</v>
      </c>
    </row>
    <row r="2500" spans="1:13" x14ac:dyDescent="0.25">
      <c r="A2500" s="24" t="s">
        <v>9</v>
      </c>
      <c r="B2500" s="25" t="s">
        <v>37</v>
      </c>
      <c r="C2500" s="25" t="s">
        <v>39</v>
      </c>
      <c r="D2500" s="25" t="s">
        <v>40</v>
      </c>
      <c r="E2500" s="25" t="s">
        <v>14</v>
      </c>
      <c r="F2500" s="25">
        <v>2022</v>
      </c>
      <c r="G2500" s="25">
        <v>4</v>
      </c>
      <c r="H2500" s="25">
        <v>6958</v>
      </c>
      <c r="I2500" s="26">
        <v>46683</v>
      </c>
      <c r="J2500" s="26">
        <f>SUMIFS(H:H, D:D, ExternalData!$D2500, E:E, ExternalData!$E2500, F:F, ExternalData!$F2500, G:G, "&lt;="&amp;ExternalData!$G2500)</f>
        <v>30387</v>
      </c>
      <c r="K2500" s="27">
        <f>SUMIFS(I:I, D:D, ExternalData!$D2500, E:E, ExternalData!$E2500, F:F, ExternalData!$F2500, G:G, "&lt;="&amp;ExternalData!$G2500)</f>
        <v>203770</v>
      </c>
      <c r="L2500" s="26">
        <f>ExternalData!$J2500 + SUMIFS(H:H, D:D, ExternalData!$D2500, E:E, ExternalData!$E2500, F:F, ExternalData!$F2500-1, G:G, "&gt;"&amp;ExternalData!$G2500)</f>
        <v>97734</v>
      </c>
      <c r="M2500" s="28">
        <f>ExternalData!$K2500 + SUMIFS(I:I, D:D, ExternalData!$D2500, E:E, ExternalData!$E2500, F:F, ExternalData!$F2500-1, G:G, "&gt;"&amp;ExternalData!$G2500)</f>
        <v>655172</v>
      </c>
    </row>
    <row r="2501" spans="1:13" x14ac:dyDescent="0.25">
      <c r="A2501" s="29" t="s">
        <v>9</v>
      </c>
      <c r="B2501" s="30" t="s">
        <v>37</v>
      </c>
      <c r="C2501" s="30" t="s">
        <v>39</v>
      </c>
      <c r="D2501" s="30" t="s">
        <v>40</v>
      </c>
      <c r="E2501" s="30" t="s">
        <v>14</v>
      </c>
      <c r="F2501" s="30">
        <v>2022</v>
      </c>
      <c r="G2501" s="30">
        <v>5</v>
      </c>
      <c r="H2501" s="30">
        <v>7980</v>
      </c>
      <c r="I2501" s="31">
        <v>53452</v>
      </c>
      <c r="J2501" s="31">
        <f>SUMIFS(H:H, D:D, ExternalData!$D2501, E:E, ExternalData!$E2501, F:F, ExternalData!$F2501, G:G, "&lt;="&amp;ExternalData!$G2501)</f>
        <v>38367</v>
      </c>
      <c r="K2501" s="32">
        <f>SUMIFS(I:I, D:D, ExternalData!$D2501, E:E, ExternalData!$E2501, F:F, ExternalData!$F2501, G:G, "&lt;="&amp;ExternalData!$G2501)</f>
        <v>257222</v>
      </c>
      <c r="L2501" s="31">
        <f>ExternalData!$J2501 + SUMIFS(H:H, D:D, ExternalData!$D2501, E:E, ExternalData!$E2501, F:F, ExternalData!$F2501-1, G:G, "&gt;"&amp;ExternalData!$G2501)</f>
        <v>98014</v>
      </c>
      <c r="M2501" s="33">
        <f>ExternalData!$K2501 + SUMIFS(I:I, D:D, ExternalData!$D2501, E:E, ExternalData!$E2501, F:F, ExternalData!$F2501-1, G:G, "&gt;"&amp;ExternalData!$G2501)</f>
        <v>657020</v>
      </c>
    </row>
    <row r="2502" spans="1:13" x14ac:dyDescent="0.25">
      <c r="A2502" s="24" t="s">
        <v>9</v>
      </c>
      <c r="B2502" s="25" t="s">
        <v>37</v>
      </c>
      <c r="C2502" s="25" t="s">
        <v>39</v>
      </c>
      <c r="D2502" s="25" t="s">
        <v>40</v>
      </c>
      <c r="E2502" s="25" t="s">
        <v>14</v>
      </c>
      <c r="F2502" s="25">
        <v>2022</v>
      </c>
      <c r="G2502" s="25">
        <v>6</v>
      </c>
      <c r="H2502" s="25">
        <v>7602</v>
      </c>
      <c r="I2502" s="26">
        <v>50960</v>
      </c>
      <c r="J2502" s="26">
        <f>SUMIFS(H:H, D:D, ExternalData!$D2502, E:E, ExternalData!$E2502, F:F, ExternalData!$F2502, G:G, "&lt;="&amp;ExternalData!$G2502)</f>
        <v>45969</v>
      </c>
      <c r="K2502" s="27">
        <f>SUMIFS(I:I, D:D, ExternalData!$D2502, E:E, ExternalData!$E2502, F:F, ExternalData!$F2502, G:G, "&lt;="&amp;ExternalData!$G2502)</f>
        <v>308182</v>
      </c>
      <c r="L2502" s="26">
        <f>ExternalData!$J2502 + SUMIFS(H:H, D:D, ExternalData!$D2502, E:E, ExternalData!$E2502, F:F, ExternalData!$F2502-1, G:G, "&gt;"&amp;ExternalData!$G2502)</f>
        <v>95823</v>
      </c>
      <c r="M2502" s="28">
        <f>ExternalData!$K2502 + SUMIFS(I:I, D:D, ExternalData!$D2502, E:E, ExternalData!$E2502, F:F, ExternalData!$F2502-1, G:G, "&gt;"&amp;ExternalData!$G2502)</f>
        <v>642348</v>
      </c>
    </row>
    <row r="2503" spans="1:13" x14ac:dyDescent="0.25">
      <c r="A2503" s="29" t="s">
        <v>9</v>
      </c>
      <c r="B2503" s="30" t="s">
        <v>37</v>
      </c>
      <c r="C2503" s="30" t="s">
        <v>39</v>
      </c>
      <c r="D2503" s="30" t="s">
        <v>40</v>
      </c>
      <c r="E2503" s="30" t="s">
        <v>14</v>
      </c>
      <c r="F2503" s="30">
        <v>2022</v>
      </c>
      <c r="G2503" s="30">
        <v>7</v>
      </c>
      <c r="H2503" s="30">
        <v>8120</v>
      </c>
      <c r="I2503" s="31">
        <v>54439</v>
      </c>
      <c r="J2503" s="31">
        <f>SUMIFS(H:H, D:D, ExternalData!$D2503, E:E, ExternalData!$E2503, F:F, ExternalData!$F2503, G:G, "&lt;="&amp;ExternalData!$G2503)</f>
        <v>54089</v>
      </c>
      <c r="K2503" s="32">
        <f>SUMIFS(I:I, D:D, ExternalData!$D2503, E:E, ExternalData!$E2503, F:F, ExternalData!$F2503, G:G, "&lt;="&amp;ExternalData!$G2503)</f>
        <v>362621</v>
      </c>
      <c r="L2503" s="31">
        <f>ExternalData!$J2503 + SUMIFS(H:H, D:D, ExternalData!$D2503, E:E, ExternalData!$E2503, F:F, ExternalData!$F2503-1, G:G, "&gt;"&amp;ExternalData!$G2503)</f>
        <v>94976</v>
      </c>
      <c r="M2503" s="33">
        <f>ExternalData!$K2503 + SUMIFS(I:I, D:D, ExternalData!$D2503, E:E, ExternalData!$E2503, F:F, ExternalData!$F2503-1, G:G, "&gt;"&amp;ExternalData!$G2503)</f>
        <v>636685</v>
      </c>
    </row>
    <row r="2504" spans="1:13" x14ac:dyDescent="0.25">
      <c r="A2504" s="24" t="s">
        <v>9</v>
      </c>
      <c r="B2504" s="25" t="s">
        <v>37</v>
      </c>
      <c r="C2504" s="25" t="s">
        <v>39</v>
      </c>
      <c r="D2504" s="25" t="s">
        <v>40</v>
      </c>
      <c r="E2504" s="25" t="s">
        <v>14</v>
      </c>
      <c r="F2504" s="25">
        <v>2022</v>
      </c>
      <c r="G2504" s="25">
        <v>8</v>
      </c>
      <c r="H2504" s="25">
        <v>7217</v>
      </c>
      <c r="I2504" s="26">
        <v>48328</v>
      </c>
      <c r="J2504" s="26">
        <f>SUMIFS(H:H, D:D, ExternalData!$D2504, E:E, ExternalData!$E2504, F:F, ExternalData!$F2504, G:G, "&lt;="&amp;ExternalData!$G2504)</f>
        <v>61306</v>
      </c>
      <c r="K2504" s="27">
        <f>SUMIFS(I:I, D:D, ExternalData!$D2504, E:E, ExternalData!$E2504, F:F, ExternalData!$F2504, G:G, "&lt;="&amp;ExternalData!$G2504)</f>
        <v>410949</v>
      </c>
      <c r="L2504" s="26">
        <f>ExternalData!$J2504 + SUMIFS(H:H, D:D, ExternalData!$D2504, E:E, ExternalData!$E2504, F:F, ExternalData!$F2504-1, G:G, "&gt;"&amp;ExternalData!$G2504)</f>
        <v>94101</v>
      </c>
      <c r="M2504" s="28">
        <f>ExternalData!$K2504 + SUMIFS(I:I, D:D, ExternalData!$D2504, E:E, ExternalData!$E2504, F:F, ExternalData!$F2504-1, G:G, "&gt;"&amp;ExternalData!$G2504)</f>
        <v>630749</v>
      </c>
    </row>
    <row r="2505" spans="1:13" x14ac:dyDescent="0.25">
      <c r="A2505" s="29" t="s">
        <v>9</v>
      </c>
      <c r="B2505" s="30" t="s">
        <v>37</v>
      </c>
      <c r="C2505" s="30" t="s">
        <v>39</v>
      </c>
      <c r="D2505" s="30" t="s">
        <v>40</v>
      </c>
      <c r="E2505" s="30" t="s">
        <v>14</v>
      </c>
      <c r="F2505" s="30">
        <v>2022</v>
      </c>
      <c r="G2505" s="30">
        <v>9</v>
      </c>
      <c r="H2505" s="30">
        <v>8162</v>
      </c>
      <c r="I2505" s="31">
        <v>54684</v>
      </c>
      <c r="J2505" s="31">
        <f>SUMIFS(H:H, D:D, ExternalData!$D2505, E:E, ExternalData!$E2505, F:F, ExternalData!$F2505, G:G, "&lt;="&amp;ExternalData!$G2505)</f>
        <v>69468</v>
      </c>
      <c r="K2505" s="32">
        <f>SUMIFS(I:I, D:D, ExternalData!$D2505, E:E, ExternalData!$E2505, F:F, ExternalData!$F2505, G:G, "&lt;="&amp;ExternalData!$G2505)</f>
        <v>465633</v>
      </c>
      <c r="L2505" s="31">
        <f>ExternalData!$J2505 + SUMIFS(H:H, D:D, ExternalData!$D2505, E:E, ExternalData!$E2505, F:F, ExternalData!$F2505-1, G:G, "&gt;"&amp;ExternalData!$G2505)</f>
        <v>94311</v>
      </c>
      <c r="M2505" s="33">
        <f>ExternalData!$K2505 + SUMIFS(I:I, D:D, ExternalData!$D2505, E:E, ExternalData!$E2505, F:F, ExternalData!$F2505-1, G:G, "&gt;"&amp;ExternalData!$G2505)</f>
        <v>632142</v>
      </c>
    </row>
    <row r="2506" spans="1:13" x14ac:dyDescent="0.25">
      <c r="A2506" s="24" t="s">
        <v>9</v>
      </c>
      <c r="B2506" s="25" t="s">
        <v>37</v>
      </c>
      <c r="C2506" s="25" t="s">
        <v>39</v>
      </c>
      <c r="D2506" s="25" t="s">
        <v>40</v>
      </c>
      <c r="E2506" s="25" t="s">
        <v>14</v>
      </c>
      <c r="F2506" s="25">
        <v>2022</v>
      </c>
      <c r="G2506" s="25">
        <v>10</v>
      </c>
      <c r="H2506" s="25">
        <v>6776</v>
      </c>
      <c r="I2506" s="26">
        <v>45409</v>
      </c>
      <c r="J2506" s="26">
        <f>SUMIFS(H:H, D:D, ExternalData!$D2506, E:E, ExternalData!$E2506, F:F, ExternalData!$F2506, G:G, "&lt;="&amp;ExternalData!$G2506)</f>
        <v>76244</v>
      </c>
      <c r="K2506" s="27">
        <f>SUMIFS(I:I, D:D, ExternalData!$D2506, E:E, ExternalData!$E2506, F:F, ExternalData!$F2506, G:G, "&lt;="&amp;ExternalData!$G2506)</f>
        <v>511042</v>
      </c>
      <c r="L2506" s="26">
        <f>ExternalData!$J2506 + SUMIFS(H:H, D:D, ExternalData!$D2506, E:E, ExternalData!$E2506, F:F, ExternalData!$F2506-1, G:G, "&gt;"&amp;ExternalData!$G2506)</f>
        <v>92449</v>
      </c>
      <c r="M2506" s="28">
        <f>ExternalData!$K2506 + SUMIFS(I:I, D:D, ExternalData!$D2506, E:E, ExternalData!$E2506, F:F, ExternalData!$F2506-1, G:G, "&gt;"&amp;ExternalData!$G2506)</f>
        <v>619668</v>
      </c>
    </row>
    <row r="2507" spans="1:13" x14ac:dyDescent="0.25">
      <c r="A2507" s="29" t="s">
        <v>9</v>
      </c>
      <c r="B2507" s="30" t="s">
        <v>37</v>
      </c>
      <c r="C2507" s="30" t="s">
        <v>39</v>
      </c>
      <c r="D2507" s="30" t="s">
        <v>40</v>
      </c>
      <c r="E2507" s="30" t="s">
        <v>14</v>
      </c>
      <c r="F2507" s="30">
        <v>2022</v>
      </c>
      <c r="G2507" s="30">
        <v>11</v>
      </c>
      <c r="H2507" s="30">
        <v>7616</v>
      </c>
      <c r="I2507" s="31">
        <v>50988</v>
      </c>
      <c r="J2507" s="31">
        <f>SUMIFS(H:H, D:D, ExternalData!$D2507, E:E, ExternalData!$E2507, F:F, ExternalData!$F2507, G:G, "&lt;="&amp;ExternalData!$G2507)</f>
        <v>83860</v>
      </c>
      <c r="K2507" s="32">
        <f>SUMIFS(I:I, D:D, ExternalData!$D2507, E:E, ExternalData!$E2507, F:F, ExternalData!$F2507, G:G, "&lt;="&amp;ExternalData!$G2507)</f>
        <v>562030</v>
      </c>
      <c r="L2507" s="31">
        <f>ExternalData!$J2507 + SUMIFS(H:H, D:D, ExternalData!$D2507, E:E, ExternalData!$E2507, F:F, ExternalData!$F2507-1, G:G, "&gt;"&amp;ExternalData!$G2507)</f>
        <v>92456</v>
      </c>
      <c r="M2507" s="33">
        <f>ExternalData!$K2507 + SUMIFS(I:I, D:D, ExternalData!$D2507, E:E, ExternalData!$E2507, F:F, ExternalData!$F2507-1, G:G, "&gt;"&amp;ExternalData!$G2507)</f>
        <v>619682</v>
      </c>
    </row>
    <row r="2508" spans="1:13" x14ac:dyDescent="0.25">
      <c r="A2508" s="24" t="s">
        <v>9</v>
      </c>
      <c r="B2508" s="25" t="s">
        <v>37</v>
      </c>
      <c r="C2508" s="25" t="s">
        <v>39</v>
      </c>
      <c r="D2508" s="25" t="s">
        <v>40</v>
      </c>
      <c r="E2508" s="25" t="s">
        <v>14</v>
      </c>
      <c r="F2508" s="25">
        <v>2022</v>
      </c>
      <c r="G2508" s="25">
        <v>12</v>
      </c>
      <c r="H2508" s="25">
        <v>6538</v>
      </c>
      <c r="I2508" s="26">
        <v>43778</v>
      </c>
      <c r="J2508" s="26">
        <f>SUMIFS(H:H, D:D, ExternalData!$D2508, E:E, ExternalData!$E2508, F:F, ExternalData!$F2508, G:G, "&lt;="&amp;ExternalData!$G2508)</f>
        <v>90398</v>
      </c>
      <c r="K2508" s="27">
        <f>SUMIFS(I:I, D:D, ExternalData!$D2508, E:E, ExternalData!$E2508, F:F, ExternalData!$F2508, G:G, "&lt;="&amp;ExternalData!$G2508)</f>
        <v>605808</v>
      </c>
      <c r="L2508" s="26">
        <f>ExternalData!$J2508 + SUMIFS(H:H, D:D, ExternalData!$D2508, E:E, ExternalData!$E2508, F:F, ExternalData!$F2508-1, G:G, "&gt;"&amp;ExternalData!$G2508)</f>
        <v>90398</v>
      </c>
      <c r="M2508" s="28">
        <f>ExternalData!$K2508 + SUMIFS(I:I, D:D, ExternalData!$D2508, E:E, ExternalData!$E2508, F:F, ExternalData!$F2508-1, G:G, "&gt;"&amp;ExternalData!$G2508)</f>
        <v>605808</v>
      </c>
    </row>
    <row r="2509" spans="1:13" x14ac:dyDescent="0.25">
      <c r="A2509" s="29" t="s">
        <v>9</v>
      </c>
      <c r="B2509" s="30" t="s">
        <v>37</v>
      </c>
      <c r="C2509" s="30" t="s">
        <v>39</v>
      </c>
      <c r="D2509" s="30" t="s">
        <v>40</v>
      </c>
      <c r="E2509" s="30" t="s">
        <v>14</v>
      </c>
      <c r="F2509" s="30">
        <v>2023</v>
      </c>
      <c r="G2509" s="30">
        <v>1</v>
      </c>
      <c r="H2509" s="30">
        <v>6538</v>
      </c>
      <c r="I2509" s="31">
        <v>43792</v>
      </c>
      <c r="J2509" s="31">
        <f>SUMIFS(H:H, D:D, ExternalData!$D2509, E:E, ExternalData!$E2509, F:F, ExternalData!$F2509, G:G, "&lt;="&amp;ExternalData!$G2509)</f>
        <v>6538</v>
      </c>
      <c r="K2509" s="32">
        <f>SUMIFS(I:I, D:D, ExternalData!$D2509, E:E, ExternalData!$E2509, F:F, ExternalData!$F2509, G:G, "&lt;="&amp;ExternalData!$G2509)</f>
        <v>43792</v>
      </c>
      <c r="L2509" s="31">
        <f>ExternalData!$J2509 + SUMIFS(H:H, D:D, ExternalData!$D2509, E:E, ExternalData!$E2509, F:F, ExternalData!$F2509-1, G:G, "&gt;"&amp;ExternalData!$G2509)</f>
        <v>89152</v>
      </c>
      <c r="M2509" s="33">
        <f>ExternalData!$K2509 + SUMIFS(I:I, D:D, ExternalData!$D2509, E:E, ExternalData!$E2509, F:F, ExternalData!$F2509-1, G:G, "&gt;"&amp;ExternalData!$G2509)</f>
        <v>597408</v>
      </c>
    </row>
    <row r="2510" spans="1:13" x14ac:dyDescent="0.25">
      <c r="A2510" s="24" t="s">
        <v>9</v>
      </c>
      <c r="B2510" s="25" t="s">
        <v>37</v>
      </c>
      <c r="C2510" s="25" t="s">
        <v>39</v>
      </c>
      <c r="D2510" s="25" t="s">
        <v>40</v>
      </c>
      <c r="E2510" s="25" t="s">
        <v>14</v>
      </c>
      <c r="F2510" s="25">
        <v>2023</v>
      </c>
      <c r="G2510" s="25">
        <v>2</v>
      </c>
      <c r="H2510" s="25">
        <v>5152</v>
      </c>
      <c r="I2510" s="26">
        <v>34573</v>
      </c>
      <c r="J2510" s="26">
        <f>SUMIFS(H:H, D:D, ExternalData!$D2510, E:E, ExternalData!$E2510, F:F, ExternalData!$F2510, G:G, "&lt;="&amp;ExternalData!$G2510)</f>
        <v>11690</v>
      </c>
      <c r="K2510" s="27">
        <f>SUMIFS(I:I, D:D, ExternalData!$D2510, E:E, ExternalData!$E2510, F:F, ExternalData!$F2510, G:G, "&lt;="&amp;ExternalData!$G2510)</f>
        <v>78365</v>
      </c>
      <c r="L2510" s="26">
        <f>ExternalData!$J2510 + SUMIFS(H:H, D:D, ExternalData!$D2510, E:E, ExternalData!$E2510, F:F, ExternalData!$F2510-1, G:G, "&gt;"&amp;ExternalData!$G2510)</f>
        <v>86898</v>
      </c>
      <c r="M2510" s="28">
        <f>ExternalData!$K2510 + SUMIFS(I:I, D:D, ExternalData!$D2510, E:E, ExternalData!$E2510, F:F, ExternalData!$F2510-1, G:G, "&gt;"&amp;ExternalData!$G2510)</f>
        <v>582344</v>
      </c>
    </row>
    <row r="2511" spans="1:13" x14ac:dyDescent="0.25">
      <c r="A2511" s="29" t="s">
        <v>9</v>
      </c>
      <c r="B2511" s="30" t="s">
        <v>37</v>
      </c>
      <c r="C2511" s="30" t="s">
        <v>39</v>
      </c>
      <c r="D2511" s="30" t="s">
        <v>40</v>
      </c>
      <c r="E2511" s="30" t="s">
        <v>14</v>
      </c>
      <c r="F2511" s="30">
        <v>2023</v>
      </c>
      <c r="G2511" s="30">
        <v>3</v>
      </c>
      <c r="H2511" s="30">
        <v>5278</v>
      </c>
      <c r="I2511" s="31">
        <v>35350</v>
      </c>
      <c r="J2511" s="31">
        <f>SUMIFS(H:H, D:D, ExternalData!$D2511, E:E, ExternalData!$E2511, F:F, ExternalData!$F2511, G:G, "&lt;="&amp;ExternalData!$G2511)</f>
        <v>16968</v>
      </c>
      <c r="K2511" s="32">
        <f>SUMIFS(I:I, D:D, ExternalData!$D2511, E:E, ExternalData!$E2511, F:F, ExternalData!$F2511, G:G, "&lt;="&amp;ExternalData!$G2511)</f>
        <v>113715</v>
      </c>
      <c r="L2511" s="31">
        <f>ExternalData!$J2511 + SUMIFS(H:H, D:D, ExternalData!$D2511, E:E, ExternalData!$E2511, F:F, ExternalData!$F2511-1, G:G, "&gt;"&amp;ExternalData!$G2511)</f>
        <v>83937</v>
      </c>
      <c r="M2511" s="33">
        <f>ExternalData!$K2511 + SUMIFS(I:I, D:D, ExternalData!$D2511, E:E, ExternalData!$E2511, F:F, ExternalData!$F2511-1, G:G, "&gt;"&amp;ExternalData!$G2511)</f>
        <v>562436</v>
      </c>
    </row>
    <row r="2512" spans="1:13" x14ac:dyDescent="0.25">
      <c r="A2512" s="24" t="s">
        <v>9</v>
      </c>
      <c r="B2512" s="25" t="s">
        <v>37</v>
      </c>
      <c r="C2512" s="25" t="s">
        <v>39</v>
      </c>
      <c r="D2512" s="25" t="s">
        <v>40</v>
      </c>
      <c r="E2512" s="25" t="s">
        <v>15</v>
      </c>
      <c r="F2512" s="25">
        <v>2018</v>
      </c>
      <c r="G2512" s="25">
        <v>1</v>
      </c>
      <c r="H2512" s="25">
        <v>7308</v>
      </c>
      <c r="I2512" s="26">
        <v>48923</v>
      </c>
      <c r="J2512" s="26">
        <f>SUMIFS(H:H, D:D, ExternalData!$D2512, E:E, ExternalData!$E2512, F:F, ExternalData!$F2512, G:G, "&lt;="&amp;ExternalData!$G2512)</f>
        <v>7308</v>
      </c>
      <c r="K2512" s="27">
        <f>SUMIFS(I:I, D:D, ExternalData!$D2512, E:E, ExternalData!$E2512, F:F, ExternalData!$F2512, G:G, "&lt;="&amp;ExternalData!$G2512)</f>
        <v>48923</v>
      </c>
      <c r="L2512" s="26">
        <f>ExternalData!$J2512 + SUMIFS(H:H, D:D, ExternalData!$D2512, E:E, ExternalData!$E2512, F:F, ExternalData!$F2512-1, G:G, "&gt;"&amp;ExternalData!$G2512)</f>
        <v>7308</v>
      </c>
      <c r="M2512" s="28">
        <f>ExternalData!$K2512 + SUMIFS(I:I, D:D, ExternalData!$D2512, E:E, ExternalData!$E2512, F:F, ExternalData!$F2512-1, G:G, "&gt;"&amp;ExternalData!$G2512)</f>
        <v>48923</v>
      </c>
    </row>
    <row r="2513" spans="1:13" x14ac:dyDescent="0.25">
      <c r="A2513" s="29" t="s">
        <v>9</v>
      </c>
      <c r="B2513" s="30" t="s">
        <v>37</v>
      </c>
      <c r="C2513" s="30" t="s">
        <v>39</v>
      </c>
      <c r="D2513" s="30" t="s">
        <v>40</v>
      </c>
      <c r="E2513" s="30" t="s">
        <v>15</v>
      </c>
      <c r="F2513" s="30">
        <v>2018</v>
      </c>
      <c r="G2513" s="30">
        <v>2</v>
      </c>
      <c r="H2513" s="30">
        <v>7322</v>
      </c>
      <c r="I2513" s="31">
        <v>49049</v>
      </c>
      <c r="J2513" s="31">
        <f>SUMIFS(H:H, D:D, ExternalData!$D2513, E:E, ExternalData!$E2513, F:F, ExternalData!$F2513, G:G, "&lt;="&amp;ExternalData!$G2513)</f>
        <v>14630</v>
      </c>
      <c r="K2513" s="32">
        <f>SUMIFS(I:I, D:D, ExternalData!$D2513, E:E, ExternalData!$E2513, F:F, ExternalData!$F2513, G:G, "&lt;="&amp;ExternalData!$G2513)</f>
        <v>97972</v>
      </c>
      <c r="L2513" s="31">
        <f>ExternalData!$J2513 + SUMIFS(H:H, D:D, ExternalData!$D2513, E:E, ExternalData!$E2513, F:F, ExternalData!$F2513-1, G:G, "&gt;"&amp;ExternalData!$G2513)</f>
        <v>14630</v>
      </c>
      <c r="M2513" s="33">
        <f>ExternalData!$K2513 + SUMIFS(I:I, D:D, ExternalData!$D2513, E:E, ExternalData!$E2513, F:F, ExternalData!$F2513-1, G:G, "&gt;"&amp;ExternalData!$G2513)</f>
        <v>97972</v>
      </c>
    </row>
    <row r="2514" spans="1:13" x14ac:dyDescent="0.25">
      <c r="A2514" s="24" t="s">
        <v>9</v>
      </c>
      <c r="B2514" s="25" t="s">
        <v>37</v>
      </c>
      <c r="C2514" s="25" t="s">
        <v>39</v>
      </c>
      <c r="D2514" s="25" t="s">
        <v>40</v>
      </c>
      <c r="E2514" s="25" t="s">
        <v>15</v>
      </c>
      <c r="F2514" s="25">
        <v>2018</v>
      </c>
      <c r="G2514" s="25">
        <v>3</v>
      </c>
      <c r="H2514" s="25">
        <v>6531</v>
      </c>
      <c r="I2514" s="26">
        <v>43799</v>
      </c>
      <c r="J2514" s="26">
        <f>SUMIFS(H:H, D:D, ExternalData!$D2514, E:E, ExternalData!$E2514, F:F, ExternalData!$F2514, G:G, "&lt;="&amp;ExternalData!$G2514)</f>
        <v>21161</v>
      </c>
      <c r="K2514" s="27">
        <f>SUMIFS(I:I, D:D, ExternalData!$D2514, E:E, ExternalData!$E2514, F:F, ExternalData!$F2514, G:G, "&lt;="&amp;ExternalData!$G2514)</f>
        <v>141771</v>
      </c>
      <c r="L2514" s="26">
        <f>ExternalData!$J2514 + SUMIFS(H:H, D:D, ExternalData!$D2514, E:E, ExternalData!$E2514, F:F, ExternalData!$F2514-1, G:G, "&gt;"&amp;ExternalData!$G2514)</f>
        <v>21161</v>
      </c>
      <c r="M2514" s="28">
        <f>ExternalData!$K2514 + SUMIFS(I:I, D:D, ExternalData!$D2514, E:E, ExternalData!$E2514, F:F, ExternalData!$F2514-1, G:G, "&gt;"&amp;ExternalData!$G2514)</f>
        <v>141771</v>
      </c>
    </row>
    <row r="2515" spans="1:13" x14ac:dyDescent="0.25">
      <c r="A2515" s="29" t="s">
        <v>9</v>
      </c>
      <c r="B2515" s="30" t="s">
        <v>37</v>
      </c>
      <c r="C2515" s="30" t="s">
        <v>39</v>
      </c>
      <c r="D2515" s="30" t="s">
        <v>40</v>
      </c>
      <c r="E2515" s="30" t="s">
        <v>15</v>
      </c>
      <c r="F2515" s="30">
        <v>2018</v>
      </c>
      <c r="G2515" s="30">
        <v>4</v>
      </c>
      <c r="H2515" s="30">
        <v>5705</v>
      </c>
      <c r="I2515" s="31">
        <v>38192</v>
      </c>
      <c r="J2515" s="31">
        <f>SUMIFS(H:H, D:D, ExternalData!$D2515, E:E, ExternalData!$E2515, F:F, ExternalData!$F2515, G:G, "&lt;="&amp;ExternalData!$G2515)</f>
        <v>26866</v>
      </c>
      <c r="K2515" s="32">
        <f>SUMIFS(I:I, D:D, ExternalData!$D2515, E:E, ExternalData!$E2515, F:F, ExternalData!$F2515, G:G, "&lt;="&amp;ExternalData!$G2515)</f>
        <v>179963</v>
      </c>
      <c r="L2515" s="31">
        <f>ExternalData!$J2515 + SUMIFS(H:H, D:D, ExternalData!$D2515, E:E, ExternalData!$E2515, F:F, ExternalData!$F2515-1, G:G, "&gt;"&amp;ExternalData!$G2515)</f>
        <v>26866</v>
      </c>
      <c r="M2515" s="33">
        <f>ExternalData!$K2515 + SUMIFS(I:I, D:D, ExternalData!$D2515, E:E, ExternalData!$E2515, F:F, ExternalData!$F2515-1, G:G, "&gt;"&amp;ExternalData!$G2515)</f>
        <v>179963</v>
      </c>
    </row>
    <row r="2516" spans="1:13" x14ac:dyDescent="0.25">
      <c r="A2516" s="24" t="s">
        <v>9</v>
      </c>
      <c r="B2516" s="25" t="s">
        <v>37</v>
      </c>
      <c r="C2516" s="25" t="s">
        <v>39</v>
      </c>
      <c r="D2516" s="25" t="s">
        <v>40</v>
      </c>
      <c r="E2516" s="25" t="s">
        <v>15</v>
      </c>
      <c r="F2516" s="25">
        <v>2018</v>
      </c>
      <c r="G2516" s="25">
        <v>5</v>
      </c>
      <c r="H2516" s="25">
        <v>6104</v>
      </c>
      <c r="I2516" s="26">
        <v>40922</v>
      </c>
      <c r="J2516" s="26">
        <f>SUMIFS(H:H, D:D, ExternalData!$D2516, E:E, ExternalData!$E2516, F:F, ExternalData!$F2516, G:G, "&lt;="&amp;ExternalData!$G2516)</f>
        <v>32970</v>
      </c>
      <c r="K2516" s="27">
        <f>SUMIFS(I:I, D:D, ExternalData!$D2516, E:E, ExternalData!$E2516, F:F, ExternalData!$F2516, G:G, "&lt;="&amp;ExternalData!$G2516)</f>
        <v>220885</v>
      </c>
      <c r="L2516" s="26">
        <f>ExternalData!$J2516 + SUMIFS(H:H, D:D, ExternalData!$D2516, E:E, ExternalData!$E2516, F:F, ExternalData!$F2516-1, G:G, "&gt;"&amp;ExternalData!$G2516)</f>
        <v>32970</v>
      </c>
      <c r="M2516" s="28">
        <f>ExternalData!$K2516 + SUMIFS(I:I, D:D, ExternalData!$D2516, E:E, ExternalData!$E2516, F:F, ExternalData!$F2516-1, G:G, "&gt;"&amp;ExternalData!$G2516)</f>
        <v>220885</v>
      </c>
    </row>
    <row r="2517" spans="1:13" x14ac:dyDescent="0.25">
      <c r="A2517" s="29" t="s">
        <v>9</v>
      </c>
      <c r="B2517" s="30" t="s">
        <v>37</v>
      </c>
      <c r="C2517" s="30" t="s">
        <v>39</v>
      </c>
      <c r="D2517" s="30" t="s">
        <v>40</v>
      </c>
      <c r="E2517" s="30" t="s">
        <v>15</v>
      </c>
      <c r="F2517" s="30">
        <v>2018</v>
      </c>
      <c r="G2517" s="30">
        <v>6</v>
      </c>
      <c r="H2517" s="30">
        <v>7084</v>
      </c>
      <c r="I2517" s="31">
        <v>47411</v>
      </c>
      <c r="J2517" s="31">
        <f>SUMIFS(H:H, D:D, ExternalData!$D2517, E:E, ExternalData!$E2517, F:F, ExternalData!$F2517, G:G, "&lt;="&amp;ExternalData!$G2517)</f>
        <v>40054</v>
      </c>
      <c r="K2517" s="32">
        <f>SUMIFS(I:I, D:D, ExternalData!$D2517, E:E, ExternalData!$E2517, F:F, ExternalData!$F2517, G:G, "&lt;="&amp;ExternalData!$G2517)</f>
        <v>268296</v>
      </c>
      <c r="L2517" s="31">
        <f>ExternalData!$J2517 + SUMIFS(H:H, D:D, ExternalData!$D2517, E:E, ExternalData!$E2517, F:F, ExternalData!$F2517-1, G:G, "&gt;"&amp;ExternalData!$G2517)</f>
        <v>40054</v>
      </c>
      <c r="M2517" s="33">
        <f>ExternalData!$K2517 + SUMIFS(I:I, D:D, ExternalData!$D2517, E:E, ExternalData!$E2517, F:F, ExternalData!$F2517-1, G:G, "&gt;"&amp;ExternalData!$G2517)</f>
        <v>268296</v>
      </c>
    </row>
    <row r="2518" spans="1:13" x14ac:dyDescent="0.25">
      <c r="A2518" s="24" t="s">
        <v>9</v>
      </c>
      <c r="B2518" s="25" t="s">
        <v>37</v>
      </c>
      <c r="C2518" s="25" t="s">
        <v>39</v>
      </c>
      <c r="D2518" s="25" t="s">
        <v>40</v>
      </c>
      <c r="E2518" s="25" t="s">
        <v>15</v>
      </c>
      <c r="F2518" s="25">
        <v>2018</v>
      </c>
      <c r="G2518" s="25">
        <v>7</v>
      </c>
      <c r="H2518" s="25">
        <v>5082</v>
      </c>
      <c r="I2518" s="26">
        <v>34097</v>
      </c>
      <c r="J2518" s="26">
        <f>SUMIFS(H:H, D:D, ExternalData!$D2518, E:E, ExternalData!$E2518, F:F, ExternalData!$F2518, G:G, "&lt;="&amp;ExternalData!$G2518)</f>
        <v>45136</v>
      </c>
      <c r="K2518" s="27">
        <f>SUMIFS(I:I, D:D, ExternalData!$D2518, E:E, ExternalData!$E2518, F:F, ExternalData!$F2518, G:G, "&lt;="&amp;ExternalData!$G2518)</f>
        <v>302393</v>
      </c>
      <c r="L2518" s="26">
        <f>ExternalData!$J2518 + SUMIFS(H:H, D:D, ExternalData!$D2518, E:E, ExternalData!$E2518, F:F, ExternalData!$F2518-1, G:G, "&gt;"&amp;ExternalData!$G2518)</f>
        <v>45136</v>
      </c>
      <c r="M2518" s="28">
        <f>ExternalData!$K2518 + SUMIFS(I:I, D:D, ExternalData!$D2518, E:E, ExternalData!$E2518, F:F, ExternalData!$F2518-1, G:G, "&gt;"&amp;ExternalData!$G2518)</f>
        <v>302393</v>
      </c>
    </row>
    <row r="2519" spans="1:13" x14ac:dyDescent="0.25">
      <c r="A2519" s="29" t="s">
        <v>9</v>
      </c>
      <c r="B2519" s="30" t="s">
        <v>37</v>
      </c>
      <c r="C2519" s="30" t="s">
        <v>39</v>
      </c>
      <c r="D2519" s="30" t="s">
        <v>40</v>
      </c>
      <c r="E2519" s="30" t="s">
        <v>15</v>
      </c>
      <c r="F2519" s="30">
        <v>2018</v>
      </c>
      <c r="G2519" s="30">
        <v>8</v>
      </c>
      <c r="H2519" s="30">
        <v>4711</v>
      </c>
      <c r="I2519" s="31">
        <v>31528</v>
      </c>
      <c r="J2519" s="31">
        <f>SUMIFS(H:H, D:D, ExternalData!$D2519, E:E, ExternalData!$E2519, F:F, ExternalData!$F2519, G:G, "&lt;="&amp;ExternalData!$G2519)</f>
        <v>49847</v>
      </c>
      <c r="K2519" s="32">
        <f>SUMIFS(I:I, D:D, ExternalData!$D2519, E:E, ExternalData!$E2519, F:F, ExternalData!$F2519, G:G, "&lt;="&amp;ExternalData!$G2519)</f>
        <v>333921</v>
      </c>
      <c r="L2519" s="31">
        <f>ExternalData!$J2519 + SUMIFS(H:H, D:D, ExternalData!$D2519, E:E, ExternalData!$E2519, F:F, ExternalData!$F2519-1, G:G, "&gt;"&amp;ExternalData!$G2519)</f>
        <v>49847</v>
      </c>
      <c r="M2519" s="33">
        <f>ExternalData!$K2519 + SUMIFS(I:I, D:D, ExternalData!$D2519, E:E, ExternalData!$E2519, F:F, ExternalData!$F2519-1, G:G, "&gt;"&amp;ExternalData!$G2519)</f>
        <v>333921</v>
      </c>
    </row>
    <row r="2520" spans="1:13" x14ac:dyDescent="0.25">
      <c r="A2520" s="24" t="s">
        <v>9</v>
      </c>
      <c r="B2520" s="25" t="s">
        <v>37</v>
      </c>
      <c r="C2520" s="25" t="s">
        <v>39</v>
      </c>
      <c r="D2520" s="25" t="s">
        <v>40</v>
      </c>
      <c r="E2520" s="25" t="s">
        <v>15</v>
      </c>
      <c r="F2520" s="25">
        <v>2018</v>
      </c>
      <c r="G2520" s="25">
        <v>9</v>
      </c>
      <c r="H2520" s="25">
        <v>5796</v>
      </c>
      <c r="I2520" s="26">
        <v>38836</v>
      </c>
      <c r="J2520" s="26">
        <f>SUMIFS(H:H, D:D, ExternalData!$D2520, E:E, ExternalData!$E2520, F:F, ExternalData!$F2520, G:G, "&lt;="&amp;ExternalData!$G2520)</f>
        <v>55643</v>
      </c>
      <c r="K2520" s="27">
        <f>SUMIFS(I:I, D:D, ExternalData!$D2520, E:E, ExternalData!$E2520, F:F, ExternalData!$F2520, G:G, "&lt;="&amp;ExternalData!$G2520)</f>
        <v>372757</v>
      </c>
      <c r="L2520" s="26">
        <f>ExternalData!$J2520 + SUMIFS(H:H, D:D, ExternalData!$D2520, E:E, ExternalData!$E2520, F:F, ExternalData!$F2520-1, G:G, "&gt;"&amp;ExternalData!$G2520)</f>
        <v>55643</v>
      </c>
      <c r="M2520" s="28">
        <f>ExternalData!$K2520 + SUMIFS(I:I, D:D, ExternalData!$D2520, E:E, ExternalData!$E2520, F:F, ExternalData!$F2520-1, G:G, "&gt;"&amp;ExternalData!$G2520)</f>
        <v>372757</v>
      </c>
    </row>
    <row r="2521" spans="1:13" x14ac:dyDescent="0.25">
      <c r="A2521" s="29" t="s">
        <v>9</v>
      </c>
      <c r="B2521" s="30" t="s">
        <v>37</v>
      </c>
      <c r="C2521" s="30" t="s">
        <v>39</v>
      </c>
      <c r="D2521" s="30" t="s">
        <v>40</v>
      </c>
      <c r="E2521" s="30" t="s">
        <v>15</v>
      </c>
      <c r="F2521" s="30">
        <v>2018</v>
      </c>
      <c r="G2521" s="30">
        <v>10</v>
      </c>
      <c r="H2521" s="30">
        <v>6328</v>
      </c>
      <c r="I2521" s="31">
        <v>42406</v>
      </c>
      <c r="J2521" s="31">
        <f>SUMIFS(H:H, D:D, ExternalData!$D2521, E:E, ExternalData!$E2521, F:F, ExternalData!$F2521, G:G, "&lt;="&amp;ExternalData!$G2521)</f>
        <v>61971</v>
      </c>
      <c r="K2521" s="32">
        <f>SUMIFS(I:I, D:D, ExternalData!$D2521, E:E, ExternalData!$E2521, F:F, ExternalData!$F2521, G:G, "&lt;="&amp;ExternalData!$G2521)</f>
        <v>415163</v>
      </c>
      <c r="L2521" s="31">
        <f>ExternalData!$J2521 + SUMIFS(H:H, D:D, ExternalData!$D2521, E:E, ExternalData!$E2521, F:F, ExternalData!$F2521-1, G:G, "&gt;"&amp;ExternalData!$G2521)</f>
        <v>61971</v>
      </c>
      <c r="M2521" s="33">
        <f>ExternalData!$K2521 + SUMIFS(I:I, D:D, ExternalData!$D2521, E:E, ExternalData!$E2521, F:F, ExternalData!$F2521-1, G:G, "&gt;"&amp;ExternalData!$G2521)</f>
        <v>415163</v>
      </c>
    </row>
    <row r="2522" spans="1:13" x14ac:dyDescent="0.25">
      <c r="A2522" s="24" t="s">
        <v>9</v>
      </c>
      <c r="B2522" s="25" t="s">
        <v>37</v>
      </c>
      <c r="C2522" s="25" t="s">
        <v>39</v>
      </c>
      <c r="D2522" s="25" t="s">
        <v>40</v>
      </c>
      <c r="E2522" s="25" t="s">
        <v>15</v>
      </c>
      <c r="F2522" s="25">
        <v>2018</v>
      </c>
      <c r="G2522" s="25">
        <v>11</v>
      </c>
      <c r="H2522" s="25">
        <v>6265</v>
      </c>
      <c r="I2522" s="26">
        <v>41979</v>
      </c>
      <c r="J2522" s="26">
        <f>SUMIFS(H:H, D:D, ExternalData!$D2522, E:E, ExternalData!$E2522, F:F, ExternalData!$F2522, G:G, "&lt;="&amp;ExternalData!$G2522)</f>
        <v>68236</v>
      </c>
      <c r="K2522" s="27">
        <f>SUMIFS(I:I, D:D, ExternalData!$D2522, E:E, ExternalData!$E2522, F:F, ExternalData!$F2522, G:G, "&lt;="&amp;ExternalData!$G2522)</f>
        <v>457142</v>
      </c>
      <c r="L2522" s="26">
        <f>ExternalData!$J2522 + SUMIFS(H:H, D:D, ExternalData!$D2522, E:E, ExternalData!$E2522, F:F, ExternalData!$F2522-1, G:G, "&gt;"&amp;ExternalData!$G2522)</f>
        <v>68236</v>
      </c>
      <c r="M2522" s="28">
        <f>ExternalData!$K2522 + SUMIFS(I:I, D:D, ExternalData!$D2522, E:E, ExternalData!$E2522, F:F, ExternalData!$F2522-1, G:G, "&gt;"&amp;ExternalData!$G2522)</f>
        <v>457142</v>
      </c>
    </row>
    <row r="2523" spans="1:13" x14ac:dyDescent="0.25">
      <c r="A2523" s="29" t="s">
        <v>9</v>
      </c>
      <c r="B2523" s="30" t="s">
        <v>37</v>
      </c>
      <c r="C2523" s="30" t="s">
        <v>39</v>
      </c>
      <c r="D2523" s="30" t="s">
        <v>40</v>
      </c>
      <c r="E2523" s="30" t="s">
        <v>15</v>
      </c>
      <c r="F2523" s="30">
        <v>2018</v>
      </c>
      <c r="G2523" s="30">
        <v>12</v>
      </c>
      <c r="H2523" s="30">
        <v>6216</v>
      </c>
      <c r="I2523" s="31">
        <v>41678</v>
      </c>
      <c r="J2523" s="31">
        <f>SUMIFS(H:H, D:D, ExternalData!$D2523, E:E, ExternalData!$E2523, F:F, ExternalData!$F2523, G:G, "&lt;="&amp;ExternalData!$G2523)</f>
        <v>74452</v>
      </c>
      <c r="K2523" s="32">
        <f>SUMIFS(I:I, D:D, ExternalData!$D2523, E:E, ExternalData!$E2523, F:F, ExternalData!$F2523, G:G, "&lt;="&amp;ExternalData!$G2523)</f>
        <v>498820</v>
      </c>
      <c r="L2523" s="31">
        <f>ExternalData!$J2523 + SUMIFS(H:H, D:D, ExternalData!$D2523, E:E, ExternalData!$E2523, F:F, ExternalData!$F2523-1, G:G, "&gt;"&amp;ExternalData!$G2523)</f>
        <v>74452</v>
      </c>
      <c r="M2523" s="33">
        <f>ExternalData!$K2523 + SUMIFS(I:I, D:D, ExternalData!$D2523, E:E, ExternalData!$E2523, F:F, ExternalData!$F2523-1, G:G, "&gt;"&amp;ExternalData!$G2523)</f>
        <v>498820</v>
      </c>
    </row>
    <row r="2524" spans="1:13" x14ac:dyDescent="0.25">
      <c r="A2524" s="24" t="s">
        <v>9</v>
      </c>
      <c r="B2524" s="25" t="s">
        <v>37</v>
      </c>
      <c r="C2524" s="25" t="s">
        <v>39</v>
      </c>
      <c r="D2524" s="25" t="s">
        <v>40</v>
      </c>
      <c r="E2524" s="25" t="s">
        <v>15</v>
      </c>
      <c r="F2524" s="25">
        <v>2019</v>
      </c>
      <c r="G2524" s="25">
        <v>1</v>
      </c>
      <c r="H2524" s="25">
        <v>5670</v>
      </c>
      <c r="I2524" s="26">
        <v>37982</v>
      </c>
      <c r="J2524" s="26">
        <f>SUMIFS(H:H, D:D, ExternalData!$D2524, E:E, ExternalData!$E2524, F:F, ExternalData!$F2524, G:G, "&lt;="&amp;ExternalData!$G2524)</f>
        <v>5670</v>
      </c>
      <c r="K2524" s="27">
        <f>SUMIFS(I:I, D:D, ExternalData!$D2524, E:E, ExternalData!$E2524, F:F, ExternalData!$F2524, G:G, "&lt;="&amp;ExternalData!$G2524)</f>
        <v>37982</v>
      </c>
      <c r="L2524" s="26">
        <f>ExternalData!$J2524 + SUMIFS(H:H, D:D, ExternalData!$D2524, E:E, ExternalData!$E2524, F:F, ExternalData!$F2524-1, G:G, "&gt;"&amp;ExternalData!$G2524)</f>
        <v>72814</v>
      </c>
      <c r="M2524" s="28">
        <f>ExternalData!$K2524 + SUMIFS(I:I, D:D, ExternalData!$D2524, E:E, ExternalData!$E2524, F:F, ExternalData!$F2524-1, G:G, "&gt;"&amp;ExternalData!$G2524)</f>
        <v>487879</v>
      </c>
    </row>
    <row r="2525" spans="1:13" x14ac:dyDescent="0.25">
      <c r="A2525" s="29" t="s">
        <v>9</v>
      </c>
      <c r="B2525" s="30" t="s">
        <v>37</v>
      </c>
      <c r="C2525" s="30" t="s">
        <v>39</v>
      </c>
      <c r="D2525" s="30" t="s">
        <v>40</v>
      </c>
      <c r="E2525" s="30" t="s">
        <v>15</v>
      </c>
      <c r="F2525" s="30">
        <v>2019</v>
      </c>
      <c r="G2525" s="30">
        <v>2</v>
      </c>
      <c r="H2525" s="30">
        <v>5355</v>
      </c>
      <c r="I2525" s="31">
        <v>35861</v>
      </c>
      <c r="J2525" s="31">
        <f>SUMIFS(H:H, D:D, ExternalData!$D2525, E:E, ExternalData!$E2525, F:F, ExternalData!$F2525, G:G, "&lt;="&amp;ExternalData!$G2525)</f>
        <v>11025</v>
      </c>
      <c r="K2525" s="32">
        <f>SUMIFS(I:I, D:D, ExternalData!$D2525, E:E, ExternalData!$E2525, F:F, ExternalData!$F2525, G:G, "&lt;="&amp;ExternalData!$G2525)</f>
        <v>73843</v>
      </c>
      <c r="L2525" s="31">
        <f>ExternalData!$J2525 + SUMIFS(H:H, D:D, ExternalData!$D2525, E:E, ExternalData!$E2525, F:F, ExternalData!$F2525-1, G:G, "&gt;"&amp;ExternalData!$G2525)</f>
        <v>70847</v>
      </c>
      <c r="M2525" s="33">
        <f>ExternalData!$K2525 + SUMIFS(I:I, D:D, ExternalData!$D2525, E:E, ExternalData!$E2525, F:F, ExternalData!$F2525-1, G:G, "&gt;"&amp;ExternalData!$G2525)</f>
        <v>474691</v>
      </c>
    </row>
    <row r="2526" spans="1:13" x14ac:dyDescent="0.25">
      <c r="A2526" s="24" t="s">
        <v>9</v>
      </c>
      <c r="B2526" s="25" t="s">
        <v>37</v>
      </c>
      <c r="C2526" s="25" t="s">
        <v>39</v>
      </c>
      <c r="D2526" s="25" t="s">
        <v>40</v>
      </c>
      <c r="E2526" s="25" t="s">
        <v>15</v>
      </c>
      <c r="F2526" s="25">
        <v>2019</v>
      </c>
      <c r="G2526" s="25">
        <v>3</v>
      </c>
      <c r="H2526" s="25">
        <v>5264</v>
      </c>
      <c r="I2526" s="26">
        <v>35287</v>
      </c>
      <c r="J2526" s="26">
        <f>SUMIFS(H:H, D:D, ExternalData!$D2526, E:E, ExternalData!$E2526, F:F, ExternalData!$F2526, G:G, "&lt;="&amp;ExternalData!$G2526)</f>
        <v>16289</v>
      </c>
      <c r="K2526" s="27">
        <f>SUMIFS(I:I, D:D, ExternalData!$D2526, E:E, ExternalData!$E2526, F:F, ExternalData!$F2526, G:G, "&lt;="&amp;ExternalData!$G2526)</f>
        <v>109130</v>
      </c>
      <c r="L2526" s="26">
        <f>ExternalData!$J2526 + SUMIFS(H:H, D:D, ExternalData!$D2526, E:E, ExternalData!$E2526, F:F, ExternalData!$F2526-1, G:G, "&gt;"&amp;ExternalData!$G2526)</f>
        <v>69580</v>
      </c>
      <c r="M2526" s="28">
        <f>ExternalData!$K2526 + SUMIFS(I:I, D:D, ExternalData!$D2526, E:E, ExternalData!$E2526, F:F, ExternalData!$F2526-1, G:G, "&gt;"&amp;ExternalData!$G2526)</f>
        <v>466179</v>
      </c>
    </row>
    <row r="2527" spans="1:13" x14ac:dyDescent="0.25">
      <c r="A2527" s="29" t="s">
        <v>9</v>
      </c>
      <c r="B2527" s="30" t="s">
        <v>37</v>
      </c>
      <c r="C2527" s="30" t="s">
        <v>39</v>
      </c>
      <c r="D2527" s="30" t="s">
        <v>40</v>
      </c>
      <c r="E2527" s="30" t="s">
        <v>15</v>
      </c>
      <c r="F2527" s="30">
        <v>2019</v>
      </c>
      <c r="G2527" s="30">
        <v>4</v>
      </c>
      <c r="H2527" s="30">
        <v>4522</v>
      </c>
      <c r="I2527" s="31">
        <v>30317</v>
      </c>
      <c r="J2527" s="31">
        <f>SUMIFS(H:H, D:D, ExternalData!$D2527, E:E, ExternalData!$E2527, F:F, ExternalData!$F2527, G:G, "&lt;="&amp;ExternalData!$G2527)</f>
        <v>20811</v>
      </c>
      <c r="K2527" s="32">
        <f>SUMIFS(I:I, D:D, ExternalData!$D2527, E:E, ExternalData!$E2527, F:F, ExternalData!$F2527, G:G, "&lt;="&amp;ExternalData!$G2527)</f>
        <v>139447</v>
      </c>
      <c r="L2527" s="31">
        <f>ExternalData!$J2527 + SUMIFS(H:H, D:D, ExternalData!$D2527, E:E, ExternalData!$E2527, F:F, ExternalData!$F2527-1, G:G, "&gt;"&amp;ExternalData!$G2527)</f>
        <v>68397</v>
      </c>
      <c r="M2527" s="33">
        <f>ExternalData!$K2527 + SUMIFS(I:I, D:D, ExternalData!$D2527, E:E, ExternalData!$E2527, F:F, ExternalData!$F2527-1, G:G, "&gt;"&amp;ExternalData!$G2527)</f>
        <v>458304</v>
      </c>
    </row>
    <row r="2528" spans="1:13" x14ac:dyDescent="0.25">
      <c r="A2528" s="24" t="s">
        <v>9</v>
      </c>
      <c r="B2528" s="25" t="s">
        <v>37</v>
      </c>
      <c r="C2528" s="25" t="s">
        <v>39</v>
      </c>
      <c r="D2528" s="25" t="s">
        <v>40</v>
      </c>
      <c r="E2528" s="25" t="s">
        <v>15</v>
      </c>
      <c r="F2528" s="25">
        <v>2019</v>
      </c>
      <c r="G2528" s="25">
        <v>5</v>
      </c>
      <c r="H2528" s="25">
        <v>5334</v>
      </c>
      <c r="I2528" s="26">
        <v>35763</v>
      </c>
      <c r="J2528" s="26">
        <f>SUMIFS(H:H, D:D, ExternalData!$D2528, E:E, ExternalData!$E2528, F:F, ExternalData!$F2528, G:G, "&lt;="&amp;ExternalData!$G2528)</f>
        <v>26145</v>
      </c>
      <c r="K2528" s="27">
        <f>SUMIFS(I:I, D:D, ExternalData!$D2528, E:E, ExternalData!$E2528, F:F, ExternalData!$F2528, G:G, "&lt;="&amp;ExternalData!$G2528)</f>
        <v>175210</v>
      </c>
      <c r="L2528" s="26">
        <f>ExternalData!$J2528 + SUMIFS(H:H, D:D, ExternalData!$D2528, E:E, ExternalData!$E2528, F:F, ExternalData!$F2528-1, G:G, "&gt;"&amp;ExternalData!$G2528)</f>
        <v>67627</v>
      </c>
      <c r="M2528" s="28">
        <f>ExternalData!$K2528 + SUMIFS(I:I, D:D, ExternalData!$D2528, E:E, ExternalData!$E2528, F:F, ExternalData!$F2528-1, G:G, "&gt;"&amp;ExternalData!$G2528)</f>
        <v>453145</v>
      </c>
    </row>
    <row r="2529" spans="1:13" x14ac:dyDescent="0.25">
      <c r="A2529" s="29" t="s">
        <v>9</v>
      </c>
      <c r="B2529" s="30" t="s">
        <v>37</v>
      </c>
      <c r="C2529" s="30" t="s">
        <v>39</v>
      </c>
      <c r="D2529" s="30" t="s">
        <v>40</v>
      </c>
      <c r="E2529" s="30" t="s">
        <v>15</v>
      </c>
      <c r="F2529" s="30">
        <v>2019</v>
      </c>
      <c r="G2529" s="30">
        <v>6</v>
      </c>
      <c r="H2529" s="30">
        <v>5061</v>
      </c>
      <c r="I2529" s="31">
        <v>33929</v>
      </c>
      <c r="J2529" s="31">
        <f>SUMIFS(H:H, D:D, ExternalData!$D2529, E:E, ExternalData!$E2529, F:F, ExternalData!$F2529, G:G, "&lt;="&amp;ExternalData!$G2529)</f>
        <v>31206</v>
      </c>
      <c r="K2529" s="32">
        <f>SUMIFS(I:I, D:D, ExternalData!$D2529, E:E, ExternalData!$E2529, F:F, ExternalData!$F2529, G:G, "&lt;="&amp;ExternalData!$G2529)</f>
        <v>209139</v>
      </c>
      <c r="L2529" s="31">
        <f>ExternalData!$J2529 + SUMIFS(H:H, D:D, ExternalData!$D2529, E:E, ExternalData!$E2529, F:F, ExternalData!$F2529-1, G:G, "&gt;"&amp;ExternalData!$G2529)</f>
        <v>65604</v>
      </c>
      <c r="M2529" s="33">
        <f>ExternalData!$K2529 + SUMIFS(I:I, D:D, ExternalData!$D2529, E:E, ExternalData!$E2529, F:F, ExternalData!$F2529-1, G:G, "&gt;"&amp;ExternalData!$G2529)</f>
        <v>439663</v>
      </c>
    </row>
    <row r="2530" spans="1:13" x14ac:dyDescent="0.25">
      <c r="A2530" s="24" t="s">
        <v>9</v>
      </c>
      <c r="B2530" s="25" t="s">
        <v>37</v>
      </c>
      <c r="C2530" s="25" t="s">
        <v>39</v>
      </c>
      <c r="D2530" s="25" t="s">
        <v>40</v>
      </c>
      <c r="E2530" s="25" t="s">
        <v>15</v>
      </c>
      <c r="F2530" s="25">
        <v>2019</v>
      </c>
      <c r="G2530" s="25">
        <v>7</v>
      </c>
      <c r="H2530" s="25">
        <v>3962</v>
      </c>
      <c r="I2530" s="26">
        <v>26523</v>
      </c>
      <c r="J2530" s="26">
        <f>SUMIFS(H:H, D:D, ExternalData!$D2530, E:E, ExternalData!$E2530, F:F, ExternalData!$F2530, G:G, "&lt;="&amp;ExternalData!$G2530)</f>
        <v>35168</v>
      </c>
      <c r="K2530" s="27">
        <f>SUMIFS(I:I, D:D, ExternalData!$D2530, E:E, ExternalData!$E2530, F:F, ExternalData!$F2530, G:G, "&lt;="&amp;ExternalData!$G2530)</f>
        <v>235662</v>
      </c>
      <c r="L2530" s="26">
        <f>ExternalData!$J2530 + SUMIFS(H:H, D:D, ExternalData!$D2530, E:E, ExternalData!$E2530, F:F, ExternalData!$F2530-1, G:G, "&gt;"&amp;ExternalData!$G2530)</f>
        <v>64484</v>
      </c>
      <c r="M2530" s="28">
        <f>ExternalData!$K2530 + SUMIFS(I:I, D:D, ExternalData!$D2530, E:E, ExternalData!$E2530, F:F, ExternalData!$F2530-1, G:G, "&gt;"&amp;ExternalData!$G2530)</f>
        <v>432089</v>
      </c>
    </row>
    <row r="2531" spans="1:13" x14ac:dyDescent="0.25">
      <c r="A2531" s="29" t="s">
        <v>9</v>
      </c>
      <c r="B2531" s="30" t="s">
        <v>37</v>
      </c>
      <c r="C2531" s="30" t="s">
        <v>39</v>
      </c>
      <c r="D2531" s="30" t="s">
        <v>40</v>
      </c>
      <c r="E2531" s="30" t="s">
        <v>15</v>
      </c>
      <c r="F2531" s="30">
        <v>2019</v>
      </c>
      <c r="G2531" s="30">
        <v>8</v>
      </c>
      <c r="H2531" s="30">
        <v>3745</v>
      </c>
      <c r="I2531" s="31">
        <v>25046</v>
      </c>
      <c r="J2531" s="31">
        <f>SUMIFS(H:H, D:D, ExternalData!$D2531, E:E, ExternalData!$E2531, F:F, ExternalData!$F2531, G:G, "&lt;="&amp;ExternalData!$G2531)</f>
        <v>38913</v>
      </c>
      <c r="K2531" s="32">
        <f>SUMIFS(I:I, D:D, ExternalData!$D2531, E:E, ExternalData!$E2531, F:F, ExternalData!$F2531, G:G, "&lt;="&amp;ExternalData!$G2531)</f>
        <v>260708</v>
      </c>
      <c r="L2531" s="31">
        <f>ExternalData!$J2531 + SUMIFS(H:H, D:D, ExternalData!$D2531, E:E, ExternalData!$E2531, F:F, ExternalData!$F2531-1, G:G, "&gt;"&amp;ExternalData!$G2531)</f>
        <v>63518</v>
      </c>
      <c r="M2531" s="33">
        <f>ExternalData!$K2531 + SUMIFS(I:I, D:D, ExternalData!$D2531, E:E, ExternalData!$E2531, F:F, ExternalData!$F2531-1, G:G, "&gt;"&amp;ExternalData!$G2531)</f>
        <v>425607</v>
      </c>
    </row>
    <row r="2532" spans="1:13" x14ac:dyDescent="0.25">
      <c r="A2532" s="24" t="s">
        <v>9</v>
      </c>
      <c r="B2532" s="25" t="s">
        <v>37</v>
      </c>
      <c r="C2532" s="25" t="s">
        <v>39</v>
      </c>
      <c r="D2532" s="25" t="s">
        <v>40</v>
      </c>
      <c r="E2532" s="25" t="s">
        <v>15</v>
      </c>
      <c r="F2532" s="25">
        <v>2019</v>
      </c>
      <c r="G2532" s="25">
        <v>9</v>
      </c>
      <c r="H2532" s="25">
        <v>4347</v>
      </c>
      <c r="I2532" s="26">
        <v>29148</v>
      </c>
      <c r="J2532" s="26">
        <f>SUMIFS(H:H, D:D, ExternalData!$D2532, E:E, ExternalData!$E2532, F:F, ExternalData!$F2532, G:G, "&lt;="&amp;ExternalData!$G2532)</f>
        <v>43260</v>
      </c>
      <c r="K2532" s="27">
        <f>SUMIFS(I:I, D:D, ExternalData!$D2532, E:E, ExternalData!$E2532, F:F, ExternalData!$F2532, G:G, "&lt;="&amp;ExternalData!$G2532)</f>
        <v>289856</v>
      </c>
      <c r="L2532" s="26">
        <f>ExternalData!$J2532 + SUMIFS(H:H, D:D, ExternalData!$D2532, E:E, ExternalData!$E2532, F:F, ExternalData!$F2532-1, G:G, "&gt;"&amp;ExternalData!$G2532)</f>
        <v>62069</v>
      </c>
      <c r="M2532" s="28">
        <f>ExternalData!$K2532 + SUMIFS(I:I, D:D, ExternalData!$D2532, E:E, ExternalData!$E2532, F:F, ExternalData!$F2532-1, G:G, "&gt;"&amp;ExternalData!$G2532)</f>
        <v>415919</v>
      </c>
    </row>
    <row r="2533" spans="1:13" x14ac:dyDescent="0.25">
      <c r="A2533" s="29" t="s">
        <v>9</v>
      </c>
      <c r="B2533" s="30" t="s">
        <v>37</v>
      </c>
      <c r="C2533" s="30" t="s">
        <v>39</v>
      </c>
      <c r="D2533" s="30" t="s">
        <v>40</v>
      </c>
      <c r="E2533" s="30" t="s">
        <v>15</v>
      </c>
      <c r="F2533" s="30">
        <v>2019</v>
      </c>
      <c r="G2533" s="30">
        <v>10</v>
      </c>
      <c r="H2533" s="30">
        <v>3983</v>
      </c>
      <c r="I2533" s="31">
        <v>26719</v>
      </c>
      <c r="J2533" s="31">
        <f>SUMIFS(H:H, D:D, ExternalData!$D2533, E:E, ExternalData!$E2533, F:F, ExternalData!$F2533, G:G, "&lt;="&amp;ExternalData!$G2533)</f>
        <v>47243</v>
      </c>
      <c r="K2533" s="32">
        <f>SUMIFS(I:I, D:D, ExternalData!$D2533, E:E, ExternalData!$E2533, F:F, ExternalData!$F2533, G:G, "&lt;="&amp;ExternalData!$G2533)</f>
        <v>316575</v>
      </c>
      <c r="L2533" s="31">
        <f>ExternalData!$J2533 + SUMIFS(H:H, D:D, ExternalData!$D2533, E:E, ExternalData!$E2533, F:F, ExternalData!$F2533-1, G:G, "&gt;"&amp;ExternalData!$G2533)</f>
        <v>59724</v>
      </c>
      <c r="M2533" s="33">
        <f>ExternalData!$K2533 + SUMIFS(I:I, D:D, ExternalData!$D2533, E:E, ExternalData!$E2533, F:F, ExternalData!$F2533-1, G:G, "&gt;"&amp;ExternalData!$G2533)</f>
        <v>400232</v>
      </c>
    </row>
    <row r="2534" spans="1:13" x14ac:dyDescent="0.25">
      <c r="A2534" s="24" t="s">
        <v>9</v>
      </c>
      <c r="B2534" s="25" t="s">
        <v>37</v>
      </c>
      <c r="C2534" s="25" t="s">
        <v>39</v>
      </c>
      <c r="D2534" s="25" t="s">
        <v>40</v>
      </c>
      <c r="E2534" s="25" t="s">
        <v>15</v>
      </c>
      <c r="F2534" s="25">
        <v>2019</v>
      </c>
      <c r="G2534" s="25">
        <v>11</v>
      </c>
      <c r="H2534" s="25">
        <v>3766</v>
      </c>
      <c r="I2534" s="26">
        <v>25263</v>
      </c>
      <c r="J2534" s="26">
        <f>SUMIFS(H:H, D:D, ExternalData!$D2534, E:E, ExternalData!$E2534, F:F, ExternalData!$F2534, G:G, "&lt;="&amp;ExternalData!$G2534)</f>
        <v>51009</v>
      </c>
      <c r="K2534" s="27">
        <f>SUMIFS(I:I, D:D, ExternalData!$D2534, E:E, ExternalData!$E2534, F:F, ExternalData!$F2534, G:G, "&lt;="&amp;ExternalData!$G2534)</f>
        <v>341838</v>
      </c>
      <c r="L2534" s="26">
        <f>ExternalData!$J2534 + SUMIFS(H:H, D:D, ExternalData!$D2534, E:E, ExternalData!$E2534, F:F, ExternalData!$F2534-1, G:G, "&gt;"&amp;ExternalData!$G2534)</f>
        <v>57225</v>
      </c>
      <c r="M2534" s="28">
        <f>ExternalData!$K2534 + SUMIFS(I:I, D:D, ExternalData!$D2534, E:E, ExternalData!$E2534, F:F, ExternalData!$F2534-1, G:G, "&gt;"&amp;ExternalData!$G2534)</f>
        <v>383516</v>
      </c>
    </row>
    <row r="2535" spans="1:13" x14ac:dyDescent="0.25">
      <c r="A2535" s="29" t="s">
        <v>9</v>
      </c>
      <c r="B2535" s="30" t="s">
        <v>37</v>
      </c>
      <c r="C2535" s="30" t="s">
        <v>39</v>
      </c>
      <c r="D2535" s="30" t="s">
        <v>40</v>
      </c>
      <c r="E2535" s="30" t="s">
        <v>15</v>
      </c>
      <c r="F2535" s="30">
        <v>2019</v>
      </c>
      <c r="G2535" s="30">
        <v>12</v>
      </c>
      <c r="H2535" s="30">
        <v>4165</v>
      </c>
      <c r="I2535" s="31">
        <v>27937</v>
      </c>
      <c r="J2535" s="31">
        <f>SUMIFS(H:H, D:D, ExternalData!$D2535, E:E, ExternalData!$E2535, F:F, ExternalData!$F2535, G:G, "&lt;="&amp;ExternalData!$G2535)</f>
        <v>55174</v>
      </c>
      <c r="K2535" s="32">
        <f>SUMIFS(I:I, D:D, ExternalData!$D2535, E:E, ExternalData!$E2535, F:F, ExternalData!$F2535, G:G, "&lt;="&amp;ExternalData!$G2535)</f>
        <v>369775</v>
      </c>
      <c r="L2535" s="31">
        <f>ExternalData!$J2535 + SUMIFS(H:H, D:D, ExternalData!$D2535, E:E, ExternalData!$E2535, F:F, ExternalData!$F2535-1, G:G, "&gt;"&amp;ExternalData!$G2535)</f>
        <v>55174</v>
      </c>
      <c r="M2535" s="33">
        <f>ExternalData!$K2535 + SUMIFS(I:I, D:D, ExternalData!$D2535, E:E, ExternalData!$E2535, F:F, ExternalData!$F2535-1, G:G, "&gt;"&amp;ExternalData!$G2535)</f>
        <v>369775</v>
      </c>
    </row>
    <row r="2536" spans="1:13" x14ac:dyDescent="0.25">
      <c r="A2536" s="24" t="s">
        <v>9</v>
      </c>
      <c r="B2536" s="25" t="s">
        <v>37</v>
      </c>
      <c r="C2536" s="25" t="s">
        <v>39</v>
      </c>
      <c r="D2536" s="25" t="s">
        <v>40</v>
      </c>
      <c r="E2536" s="25" t="s">
        <v>15</v>
      </c>
      <c r="F2536" s="25">
        <v>2020</v>
      </c>
      <c r="G2536" s="25">
        <v>1</v>
      </c>
      <c r="H2536" s="25">
        <v>4060</v>
      </c>
      <c r="I2536" s="26">
        <v>27202</v>
      </c>
      <c r="J2536" s="26">
        <f>SUMIFS(H:H, D:D, ExternalData!$D2536, E:E, ExternalData!$E2536, F:F, ExternalData!$F2536, G:G, "&lt;="&amp;ExternalData!$G2536)</f>
        <v>4060</v>
      </c>
      <c r="K2536" s="27">
        <f>SUMIFS(I:I, D:D, ExternalData!$D2536, E:E, ExternalData!$E2536, F:F, ExternalData!$F2536, G:G, "&lt;="&amp;ExternalData!$G2536)</f>
        <v>27202</v>
      </c>
      <c r="L2536" s="26">
        <f>ExternalData!$J2536 + SUMIFS(H:H, D:D, ExternalData!$D2536, E:E, ExternalData!$E2536, F:F, ExternalData!$F2536-1, G:G, "&gt;"&amp;ExternalData!$G2536)</f>
        <v>53564</v>
      </c>
      <c r="M2536" s="28">
        <f>ExternalData!$K2536 + SUMIFS(I:I, D:D, ExternalData!$D2536, E:E, ExternalData!$E2536, F:F, ExternalData!$F2536-1, G:G, "&gt;"&amp;ExternalData!$G2536)</f>
        <v>358995</v>
      </c>
    </row>
    <row r="2537" spans="1:13" x14ac:dyDescent="0.25">
      <c r="A2537" s="29" t="s">
        <v>9</v>
      </c>
      <c r="B2537" s="30" t="s">
        <v>37</v>
      </c>
      <c r="C2537" s="30" t="s">
        <v>39</v>
      </c>
      <c r="D2537" s="30" t="s">
        <v>40</v>
      </c>
      <c r="E2537" s="30" t="s">
        <v>15</v>
      </c>
      <c r="F2537" s="30">
        <v>2020</v>
      </c>
      <c r="G2537" s="30">
        <v>2</v>
      </c>
      <c r="H2537" s="30">
        <v>3780</v>
      </c>
      <c r="I2537" s="31">
        <v>25312</v>
      </c>
      <c r="J2537" s="31">
        <f>SUMIFS(H:H, D:D, ExternalData!$D2537, E:E, ExternalData!$E2537, F:F, ExternalData!$F2537, G:G, "&lt;="&amp;ExternalData!$G2537)</f>
        <v>7840</v>
      </c>
      <c r="K2537" s="32">
        <f>SUMIFS(I:I, D:D, ExternalData!$D2537, E:E, ExternalData!$E2537, F:F, ExternalData!$F2537, G:G, "&lt;="&amp;ExternalData!$G2537)</f>
        <v>52514</v>
      </c>
      <c r="L2537" s="31">
        <f>ExternalData!$J2537 + SUMIFS(H:H, D:D, ExternalData!$D2537, E:E, ExternalData!$E2537, F:F, ExternalData!$F2537-1, G:G, "&gt;"&amp;ExternalData!$G2537)</f>
        <v>51989</v>
      </c>
      <c r="M2537" s="33">
        <f>ExternalData!$K2537 + SUMIFS(I:I, D:D, ExternalData!$D2537, E:E, ExternalData!$E2537, F:F, ExternalData!$F2537-1, G:G, "&gt;"&amp;ExternalData!$G2537)</f>
        <v>348446</v>
      </c>
    </row>
    <row r="2538" spans="1:13" x14ac:dyDescent="0.25">
      <c r="A2538" s="24" t="s">
        <v>9</v>
      </c>
      <c r="B2538" s="25" t="s">
        <v>37</v>
      </c>
      <c r="C2538" s="25" t="s">
        <v>39</v>
      </c>
      <c r="D2538" s="25" t="s">
        <v>40</v>
      </c>
      <c r="E2538" s="25" t="s">
        <v>15</v>
      </c>
      <c r="F2538" s="25">
        <v>2020</v>
      </c>
      <c r="G2538" s="25">
        <v>3</v>
      </c>
      <c r="H2538" s="25">
        <v>4704</v>
      </c>
      <c r="I2538" s="26">
        <v>31521</v>
      </c>
      <c r="J2538" s="26">
        <f>SUMIFS(H:H, D:D, ExternalData!$D2538, E:E, ExternalData!$E2538, F:F, ExternalData!$F2538, G:G, "&lt;="&amp;ExternalData!$G2538)</f>
        <v>12544</v>
      </c>
      <c r="K2538" s="27">
        <f>SUMIFS(I:I, D:D, ExternalData!$D2538, E:E, ExternalData!$E2538, F:F, ExternalData!$F2538, G:G, "&lt;="&amp;ExternalData!$G2538)</f>
        <v>84035</v>
      </c>
      <c r="L2538" s="26">
        <f>ExternalData!$J2538 + SUMIFS(H:H, D:D, ExternalData!$D2538, E:E, ExternalData!$E2538, F:F, ExternalData!$F2538-1, G:G, "&gt;"&amp;ExternalData!$G2538)</f>
        <v>51429</v>
      </c>
      <c r="M2538" s="28">
        <f>ExternalData!$K2538 + SUMIFS(I:I, D:D, ExternalData!$D2538, E:E, ExternalData!$E2538, F:F, ExternalData!$F2538-1, G:G, "&gt;"&amp;ExternalData!$G2538)</f>
        <v>344680</v>
      </c>
    </row>
    <row r="2539" spans="1:13" x14ac:dyDescent="0.25">
      <c r="A2539" s="29" t="s">
        <v>9</v>
      </c>
      <c r="B2539" s="30" t="s">
        <v>37</v>
      </c>
      <c r="C2539" s="30" t="s">
        <v>39</v>
      </c>
      <c r="D2539" s="30" t="s">
        <v>40</v>
      </c>
      <c r="E2539" s="30" t="s">
        <v>15</v>
      </c>
      <c r="F2539" s="30">
        <v>2020</v>
      </c>
      <c r="G2539" s="30">
        <v>4</v>
      </c>
      <c r="H2539" s="30">
        <v>3857</v>
      </c>
      <c r="I2539" s="31">
        <v>25858</v>
      </c>
      <c r="J2539" s="31">
        <f>SUMIFS(H:H, D:D, ExternalData!$D2539, E:E, ExternalData!$E2539, F:F, ExternalData!$F2539, G:G, "&lt;="&amp;ExternalData!$G2539)</f>
        <v>16401</v>
      </c>
      <c r="K2539" s="32">
        <f>SUMIFS(I:I, D:D, ExternalData!$D2539, E:E, ExternalData!$E2539, F:F, ExternalData!$F2539, G:G, "&lt;="&amp;ExternalData!$G2539)</f>
        <v>109893</v>
      </c>
      <c r="L2539" s="31">
        <f>ExternalData!$J2539 + SUMIFS(H:H, D:D, ExternalData!$D2539, E:E, ExternalData!$E2539, F:F, ExternalData!$F2539-1, G:G, "&gt;"&amp;ExternalData!$G2539)</f>
        <v>50764</v>
      </c>
      <c r="M2539" s="33">
        <f>ExternalData!$K2539 + SUMIFS(I:I, D:D, ExternalData!$D2539, E:E, ExternalData!$E2539, F:F, ExternalData!$F2539-1, G:G, "&gt;"&amp;ExternalData!$G2539)</f>
        <v>340221</v>
      </c>
    </row>
    <row r="2540" spans="1:13" x14ac:dyDescent="0.25">
      <c r="A2540" s="24" t="s">
        <v>9</v>
      </c>
      <c r="B2540" s="25" t="s">
        <v>37</v>
      </c>
      <c r="C2540" s="25" t="s">
        <v>39</v>
      </c>
      <c r="D2540" s="25" t="s">
        <v>40</v>
      </c>
      <c r="E2540" s="25" t="s">
        <v>15</v>
      </c>
      <c r="F2540" s="25">
        <v>2020</v>
      </c>
      <c r="G2540" s="25">
        <v>5</v>
      </c>
      <c r="H2540" s="25">
        <v>2884</v>
      </c>
      <c r="I2540" s="26">
        <v>19334</v>
      </c>
      <c r="J2540" s="26">
        <f>SUMIFS(H:H, D:D, ExternalData!$D2540, E:E, ExternalData!$E2540, F:F, ExternalData!$F2540, G:G, "&lt;="&amp;ExternalData!$G2540)</f>
        <v>19285</v>
      </c>
      <c r="K2540" s="27">
        <f>SUMIFS(I:I, D:D, ExternalData!$D2540, E:E, ExternalData!$E2540, F:F, ExternalData!$F2540, G:G, "&lt;="&amp;ExternalData!$G2540)</f>
        <v>129227</v>
      </c>
      <c r="L2540" s="26">
        <f>ExternalData!$J2540 + SUMIFS(H:H, D:D, ExternalData!$D2540, E:E, ExternalData!$E2540, F:F, ExternalData!$F2540-1, G:G, "&gt;"&amp;ExternalData!$G2540)</f>
        <v>48314</v>
      </c>
      <c r="M2540" s="28">
        <f>ExternalData!$K2540 + SUMIFS(I:I, D:D, ExternalData!$D2540, E:E, ExternalData!$E2540, F:F, ExternalData!$F2540-1, G:G, "&gt;"&amp;ExternalData!$G2540)</f>
        <v>323792</v>
      </c>
    </row>
    <row r="2541" spans="1:13" x14ac:dyDescent="0.25">
      <c r="A2541" s="29" t="s">
        <v>9</v>
      </c>
      <c r="B2541" s="30" t="s">
        <v>37</v>
      </c>
      <c r="C2541" s="30" t="s">
        <v>39</v>
      </c>
      <c r="D2541" s="30" t="s">
        <v>40</v>
      </c>
      <c r="E2541" s="30" t="s">
        <v>15</v>
      </c>
      <c r="F2541" s="30">
        <v>2020</v>
      </c>
      <c r="G2541" s="30">
        <v>6</v>
      </c>
      <c r="H2541" s="30">
        <v>5579</v>
      </c>
      <c r="I2541" s="31">
        <v>37380</v>
      </c>
      <c r="J2541" s="31">
        <f>SUMIFS(H:H, D:D, ExternalData!$D2541, E:E, ExternalData!$E2541, F:F, ExternalData!$F2541, G:G, "&lt;="&amp;ExternalData!$G2541)</f>
        <v>24864</v>
      </c>
      <c r="K2541" s="32">
        <f>SUMIFS(I:I, D:D, ExternalData!$D2541, E:E, ExternalData!$E2541, F:F, ExternalData!$F2541, G:G, "&lt;="&amp;ExternalData!$G2541)</f>
        <v>166607</v>
      </c>
      <c r="L2541" s="31">
        <f>ExternalData!$J2541 + SUMIFS(H:H, D:D, ExternalData!$D2541, E:E, ExternalData!$E2541, F:F, ExternalData!$F2541-1, G:G, "&gt;"&amp;ExternalData!$G2541)</f>
        <v>48832</v>
      </c>
      <c r="M2541" s="33">
        <f>ExternalData!$K2541 + SUMIFS(I:I, D:D, ExternalData!$D2541, E:E, ExternalData!$E2541, F:F, ExternalData!$F2541-1, G:G, "&gt;"&amp;ExternalData!$G2541)</f>
        <v>327243</v>
      </c>
    </row>
    <row r="2542" spans="1:13" x14ac:dyDescent="0.25">
      <c r="A2542" s="24" t="s">
        <v>9</v>
      </c>
      <c r="B2542" s="25" t="s">
        <v>37</v>
      </c>
      <c r="C2542" s="25" t="s">
        <v>39</v>
      </c>
      <c r="D2542" s="25" t="s">
        <v>40</v>
      </c>
      <c r="E2542" s="25" t="s">
        <v>15</v>
      </c>
      <c r="F2542" s="25">
        <v>2020</v>
      </c>
      <c r="G2542" s="25">
        <v>7</v>
      </c>
      <c r="H2542" s="25">
        <v>3703</v>
      </c>
      <c r="I2542" s="26">
        <v>24829</v>
      </c>
      <c r="J2542" s="26">
        <f>SUMIFS(H:H, D:D, ExternalData!$D2542, E:E, ExternalData!$E2542, F:F, ExternalData!$F2542, G:G, "&lt;="&amp;ExternalData!$G2542)</f>
        <v>28567</v>
      </c>
      <c r="K2542" s="27">
        <f>SUMIFS(I:I, D:D, ExternalData!$D2542, E:E, ExternalData!$E2542, F:F, ExternalData!$F2542, G:G, "&lt;="&amp;ExternalData!$G2542)</f>
        <v>191436</v>
      </c>
      <c r="L2542" s="26">
        <f>ExternalData!$J2542 + SUMIFS(H:H, D:D, ExternalData!$D2542, E:E, ExternalData!$E2542, F:F, ExternalData!$F2542-1, G:G, "&gt;"&amp;ExternalData!$G2542)</f>
        <v>48573</v>
      </c>
      <c r="M2542" s="28">
        <f>ExternalData!$K2542 + SUMIFS(I:I, D:D, ExternalData!$D2542, E:E, ExternalData!$E2542, F:F, ExternalData!$F2542-1, G:G, "&gt;"&amp;ExternalData!$G2542)</f>
        <v>325549</v>
      </c>
    </row>
    <row r="2543" spans="1:13" x14ac:dyDescent="0.25">
      <c r="A2543" s="29" t="s">
        <v>9</v>
      </c>
      <c r="B2543" s="30" t="s">
        <v>37</v>
      </c>
      <c r="C2543" s="30" t="s">
        <v>39</v>
      </c>
      <c r="D2543" s="30" t="s">
        <v>40</v>
      </c>
      <c r="E2543" s="30" t="s">
        <v>15</v>
      </c>
      <c r="F2543" s="30">
        <v>2020</v>
      </c>
      <c r="G2543" s="30">
        <v>8</v>
      </c>
      <c r="H2543" s="30">
        <v>2730</v>
      </c>
      <c r="I2543" s="31">
        <v>18235</v>
      </c>
      <c r="J2543" s="31">
        <f>SUMIFS(H:H, D:D, ExternalData!$D2543, E:E, ExternalData!$E2543, F:F, ExternalData!$F2543, G:G, "&lt;="&amp;ExternalData!$G2543)</f>
        <v>31297</v>
      </c>
      <c r="K2543" s="32">
        <f>SUMIFS(I:I, D:D, ExternalData!$D2543, E:E, ExternalData!$E2543, F:F, ExternalData!$F2543, G:G, "&lt;="&amp;ExternalData!$G2543)</f>
        <v>209671</v>
      </c>
      <c r="L2543" s="31">
        <f>ExternalData!$J2543 + SUMIFS(H:H, D:D, ExternalData!$D2543, E:E, ExternalData!$E2543, F:F, ExternalData!$F2543-1, G:G, "&gt;"&amp;ExternalData!$G2543)</f>
        <v>47558</v>
      </c>
      <c r="M2543" s="33">
        <f>ExternalData!$K2543 + SUMIFS(I:I, D:D, ExternalData!$D2543, E:E, ExternalData!$E2543, F:F, ExternalData!$F2543-1, G:G, "&gt;"&amp;ExternalData!$G2543)</f>
        <v>318738</v>
      </c>
    </row>
    <row r="2544" spans="1:13" x14ac:dyDescent="0.25">
      <c r="A2544" s="24" t="s">
        <v>9</v>
      </c>
      <c r="B2544" s="25" t="s">
        <v>37</v>
      </c>
      <c r="C2544" s="25" t="s">
        <v>39</v>
      </c>
      <c r="D2544" s="25" t="s">
        <v>40</v>
      </c>
      <c r="E2544" s="25" t="s">
        <v>15</v>
      </c>
      <c r="F2544" s="25">
        <v>2020</v>
      </c>
      <c r="G2544" s="25">
        <v>9</v>
      </c>
      <c r="H2544" s="25">
        <v>3591</v>
      </c>
      <c r="I2544" s="26">
        <v>24017</v>
      </c>
      <c r="J2544" s="26">
        <f>SUMIFS(H:H, D:D, ExternalData!$D2544, E:E, ExternalData!$E2544, F:F, ExternalData!$F2544, G:G, "&lt;="&amp;ExternalData!$G2544)</f>
        <v>34888</v>
      </c>
      <c r="K2544" s="27">
        <f>SUMIFS(I:I, D:D, ExternalData!$D2544, E:E, ExternalData!$E2544, F:F, ExternalData!$F2544, G:G, "&lt;="&amp;ExternalData!$G2544)</f>
        <v>233688</v>
      </c>
      <c r="L2544" s="26">
        <f>ExternalData!$J2544 + SUMIFS(H:H, D:D, ExternalData!$D2544, E:E, ExternalData!$E2544, F:F, ExternalData!$F2544-1, G:G, "&gt;"&amp;ExternalData!$G2544)</f>
        <v>46802</v>
      </c>
      <c r="M2544" s="28">
        <f>ExternalData!$K2544 + SUMIFS(I:I, D:D, ExternalData!$D2544, E:E, ExternalData!$E2544, F:F, ExternalData!$F2544-1, G:G, "&gt;"&amp;ExternalData!$G2544)</f>
        <v>313607</v>
      </c>
    </row>
    <row r="2545" spans="1:13" x14ac:dyDescent="0.25">
      <c r="A2545" s="29" t="s">
        <v>9</v>
      </c>
      <c r="B2545" s="30" t="s">
        <v>37</v>
      </c>
      <c r="C2545" s="30" t="s">
        <v>39</v>
      </c>
      <c r="D2545" s="30" t="s">
        <v>40</v>
      </c>
      <c r="E2545" s="30" t="s">
        <v>15</v>
      </c>
      <c r="F2545" s="30">
        <v>2020</v>
      </c>
      <c r="G2545" s="30">
        <v>10</v>
      </c>
      <c r="H2545" s="30">
        <v>3542</v>
      </c>
      <c r="I2545" s="31">
        <v>23772</v>
      </c>
      <c r="J2545" s="31">
        <f>SUMIFS(H:H, D:D, ExternalData!$D2545, E:E, ExternalData!$E2545, F:F, ExternalData!$F2545, G:G, "&lt;="&amp;ExternalData!$G2545)</f>
        <v>38430</v>
      </c>
      <c r="K2545" s="32">
        <f>SUMIFS(I:I, D:D, ExternalData!$D2545, E:E, ExternalData!$E2545, F:F, ExternalData!$F2545, G:G, "&lt;="&amp;ExternalData!$G2545)</f>
        <v>257460</v>
      </c>
      <c r="L2545" s="31">
        <f>ExternalData!$J2545 + SUMIFS(H:H, D:D, ExternalData!$D2545, E:E, ExternalData!$E2545, F:F, ExternalData!$F2545-1, G:G, "&gt;"&amp;ExternalData!$G2545)</f>
        <v>46361</v>
      </c>
      <c r="M2545" s="33">
        <f>ExternalData!$K2545 + SUMIFS(I:I, D:D, ExternalData!$D2545, E:E, ExternalData!$E2545, F:F, ExternalData!$F2545-1, G:G, "&gt;"&amp;ExternalData!$G2545)</f>
        <v>310660</v>
      </c>
    </row>
    <row r="2546" spans="1:13" x14ac:dyDescent="0.25">
      <c r="A2546" s="24" t="s">
        <v>9</v>
      </c>
      <c r="B2546" s="25" t="s">
        <v>37</v>
      </c>
      <c r="C2546" s="25" t="s">
        <v>39</v>
      </c>
      <c r="D2546" s="25" t="s">
        <v>40</v>
      </c>
      <c r="E2546" s="25" t="s">
        <v>15</v>
      </c>
      <c r="F2546" s="25">
        <v>2020</v>
      </c>
      <c r="G2546" s="25">
        <v>11</v>
      </c>
      <c r="H2546" s="25">
        <v>3066</v>
      </c>
      <c r="I2546" s="26">
        <v>20552</v>
      </c>
      <c r="J2546" s="26">
        <f>SUMIFS(H:H, D:D, ExternalData!$D2546, E:E, ExternalData!$E2546, F:F, ExternalData!$F2546, G:G, "&lt;="&amp;ExternalData!$G2546)</f>
        <v>41496</v>
      </c>
      <c r="K2546" s="27">
        <f>SUMIFS(I:I, D:D, ExternalData!$D2546, E:E, ExternalData!$E2546, F:F, ExternalData!$F2546, G:G, "&lt;="&amp;ExternalData!$G2546)</f>
        <v>278012</v>
      </c>
      <c r="L2546" s="26">
        <f>ExternalData!$J2546 + SUMIFS(H:H, D:D, ExternalData!$D2546, E:E, ExternalData!$E2546, F:F, ExternalData!$F2546-1, G:G, "&gt;"&amp;ExternalData!$G2546)</f>
        <v>45661</v>
      </c>
      <c r="M2546" s="28">
        <f>ExternalData!$K2546 + SUMIFS(I:I, D:D, ExternalData!$D2546, E:E, ExternalData!$E2546, F:F, ExternalData!$F2546-1, G:G, "&gt;"&amp;ExternalData!$G2546)</f>
        <v>305949</v>
      </c>
    </row>
    <row r="2547" spans="1:13" x14ac:dyDescent="0.25">
      <c r="A2547" s="29" t="s">
        <v>9</v>
      </c>
      <c r="B2547" s="30" t="s">
        <v>37</v>
      </c>
      <c r="C2547" s="30" t="s">
        <v>39</v>
      </c>
      <c r="D2547" s="30" t="s">
        <v>40</v>
      </c>
      <c r="E2547" s="30" t="s">
        <v>15</v>
      </c>
      <c r="F2547" s="30">
        <v>2020</v>
      </c>
      <c r="G2547" s="30">
        <v>12</v>
      </c>
      <c r="H2547" s="30">
        <v>3101</v>
      </c>
      <c r="I2547" s="31">
        <v>20748</v>
      </c>
      <c r="J2547" s="31">
        <f>SUMIFS(H:H, D:D, ExternalData!$D2547, E:E, ExternalData!$E2547, F:F, ExternalData!$F2547, G:G, "&lt;="&amp;ExternalData!$G2547)</f>
        <v>44597</v>
      </c>
      <c r="K2547" s="32">
        <f>SUMIFS(I:I, D:D, ExternalData!$D2547, E:E, ExternalData!$E2547, F:F, ExternalData!$F2547, G:G, "&lt;="&amp;ExternalData!$G2547)</f>
        <v>298760</v>
      </c>
      <c r="L2547" s="31">
        <f>ExternalData!$J2547 + SUMIFS(H:H, D:D, ExternalData!$D2547, E:E, ExternalData!$E2547, F:F, ExternalData!$F2547-1, G:G, "&gt;"&amp;ExternalData!$G2547)</f>
        <v>44597</v>
      </c>
      <c r="M2547" s="33">
        <f>ExternalData!$K2547 + SUMIFS(I:I, D:D, ExternalData!$D2547, E:E, ExternalData!$E2547, F:F, ExternalData!$F2547-1, G:G, "&gt;"&amp;ExternalData!$G2547)</f>
        <v>298760</v>
      </c>
    </row>
    <row r="2548" spans="1:13" x14ac:dyDescent="0.25">
      <c r="A2548" s="24" t="s">
        <v>9</v>
      </c>
      <c r="B2548" s="25" t="s">
        <v>37</v>
      </c>
      <c r="C2548" s="25" t="s">
        <v>39</v>
      </c>
      <c r="D2548" s="25" t="s">
        <v>40</v>
      </c>
      <c r="E2548" s="25" t="s">
        <v>15</v>
      </c>
      <c r="F2548" s="25">
        <v>2021</v>
      </c>
      <c r="G2548" s="25">
        <v>1</v>
      </c>
      <c r="H2548" s="25">
        <v>4039</v>
      </c>
      <c r="I2548" s="26">
        <v>27055</v>
      </c>
      <c r="J2548" s="26">
        <f>SUMIFS(H:H, D:D, ExternalData!$D2548, E:E, ExternalData!$E2548, F:F, ExternalData!$F2548, G:G, "&lt;="&amp;ExternalData!$G2548)</f>
        <v>4039</v>
      </c>
      <c r="K2548" s="27">
        <f>SUMIFS(I:I, D:D, ExternalData!$D2548, E:E, ExternalData!$E2548, F:F, ExternalData!$F2548, G:G, "&lt;="&amp;ExternalData!$G2548)</f>
        <v>27055</v>
      </c>
      <c r="L2548" s="26">
        <f>ExternalData!$J2548 + SUMIFS(H:H, D:D, ExternalData!$D2548, E:E, ExternalData!$E2548, F:F, ExternalData!$F2548-1, G:G, "&gt;"&amp;ExternalData!$G2548)</f>
        <v>44576</v>
      </c>
      <c r="M2548" s="28">
        <f>ExternalData!$K2548 + SUMIFS(I:I, D:D, ExternalData!$D2548, E:E, ExternalData!$E2548, F:F, ExternalData!$F2548-1, G:G, "&gt;"&amp;ExternalData!$G2548)</f>
        <v>298613</v>
      </c>
    </row>
    <row r="2549" spans="1:13" x14ac:dyDescent="0.25">
      <c r="A2549" s="29" t="s">
        <v>9</v>
      </c>
      <c r="B2549" s="30" t="s">
        <v>37</v>
      </c>
      <c r="C2549" s="30" t="s">
        <v>39</v>
      </c>
      <c r="D2549" s="30" t="s">
        <v>40</v>
      </c>
      <c r="E2549" s="30" t="s">
        <v>15</v>
      </c>
      <c r="F2549" s="30">
        <v>2021</v>
      </c>
      <c r="G2549" s="30">
        <v>2</v>
      </c>
      <c r="H2549" s="30">
        <v>2996</v>
      </c>
      <c r="I2549" s="31">
        <v>20104</v>
      </c>
      <c r="J2549" s="31">
        <f>SUMIFS(H:H, D:D, ExternalData!$D2549, E:E, ExternalData!$E2549, F:F, ExternalData!$F2549, G:G, "&lt;="&amp;ExternalData!$G2549)</f>
        <v>7035</v>
      </c>
      <c r="K2549" s="32">
        <f>SUMIFS(I:I, D:D, ExternalData!$D2549, E:E, ExternalData!$E2549, F:F, ExternalData!$F2549, G:G, "&lt;="&amp;ExternalData!$G2549)</f>
        <v>47159</v>
      </c>
      <c r="L2549" s="31">
        <f>ExternalData!$J2549 + SUMIFS(H:H, D:D, ExternalData!$D2549, E:E, ExternalData!$E2549, F:F, ExternalData!$F2549-1, G:G, "&gt;"&amp;ExternalData!$G2549)</f>
        <v>43792</v>
      </c>
      <c r="M2549" s="33">
        <f>ExternalData!$K2549 + SUMIFS(I:I, D:D, ExternalData!$D2549, E:E, ExternalData!$E2549, F:F, ExternalData!$F2549-1, G:G, "&gt;"&amp;ExternalData!$G2549)</f>
        <v>293405</v>
      </c>
    </row>
    <row r="2550" spans="1:13" x14ac:dyDescent="0.25">
      <c r="A2550" s="24" t="s">
        <v>9</v>
      </c>
      <c r="B2550" s="25" t="s">
        <v>37</v>
      </c>
      <c r="C2550" s="25" t="s">
        <v>39</v>
      </c>
      <c r="D2550" s="25" t="s">
        <v>40</v>
      </c>
      <c r="E2550" s="25" t="s">
        <v>15</v>
      </c>
      <c r="F2550" s="25">
        <v>2021</v>
      </c>
      <c r="G2550" s="25">
        <v>3</v>
      </c>
      <c r="H2550" s="25">
        <v>3213</v>
      </c>
      <c r="I2550" s="26">
        <v>21476</v>
      </c>
      <c r="J2550" s="26">
        <f>SUMIFS(H:H, D:D, ExternalData!$D2550, E:E, ExternalData!$E2550, F:F, ExternalData!$F2550, G:G, "&lt;="&amp;ExternalData!$G2550)</f>
        <v>10248</v>
      </c>
      <c r="K2550" s="27">
        <f>SUMIFS(I:I, D:D, ExternalData!$D2550, E:E, ExternalData!$E2550, F:F, ExternalData!$F2550, G:G, "&lt;="&amp;ExternalData!$G2550)</f>
        <v>68635</v>
      </c>
      <c r="L2550" s="26">
        <f>ExternalData!$J2550 + SUMIFS(H:H, D:D, ExternalData!$D2550, E:E, ExternalData!$E2550, F:F, ExternalData!$F2550-1, G:G, "&gt;"&amp;ExternalData!$G2550)</f>
        <v>42301</v>
      </c>
      <c r="M2550" s="28">
        <f>ExternalData!$K2550 + SUMIFS(I:I, D:D, ExternalData!$D2550, E:E, ExternalData!$E2550, F:F, ExternalData!$F2550-1, G:G, "&gt;"&amp;ExternalData!$G2550)</f>
        <v>283360</v>
      </c>
    </row>
    <row r="2551" spans="1:13" x14ac:dyDescent="0.25">
      <c r="A2551" s="29" t="s">
        <v>9</v>
      </c>
      <c r="B2551" s="30" t="s">
        <v>37</v>
      </c>
      <c r="C2551" s="30" t="s">
        <v>39</v>
      </c>
      <c r="D2551" s="30" t="s">
        <v>40</v>
      </c>
      <c r="E2551" s="30" t="s">
        <v>15</v>
      </c>
      <c r="F2551" s="30">
        <v>2021</v>
      </c>
      <c r="G2551" s="30">
        <v>4</v>
      </c>
      <c r="H2551" s="30">
        <v>3507</v>
      </c>
      <c r="I2551" s="31">
        <v>23562</v>
      </c>
      <c r="J2551" s="31">
        <f>SUMIFS(H:H, D:D, ExternalData!$D2551, E:E, ExternalData!$E2551, F:F, ExternalData!$F2551, G:G, "&lt;="&amp;ExternalData!$G2551)</f>
        <v>13755</v>
      </c>
      <c r="K2551" s="32">
        <f>SUMIFS(I:I, D:D, ExternalData!$D2551, E:E, ExternalData!$E2551, F:F, ExternalData!$F2551, G:G, "&lt;="&amp;ExternalData!$G2551)</f>
        <v>92197</v>
      </c>
      <c r="L2551" s="31">
        <f>ExternalData!$J2551 + SUMIFS(H:H, D:D, ExternalData!$D2551, E:E, ExternalData!$E2551, F:F, ExternalData!$F2551-1, G:G, "&gt;"&amp;ExternalData!$G2551)</f>
        <v>41951</v>
      </c>
      <c r="M2551" s="33">
        <f>ExternalData!$K2551 + SUMIFS(I:I, D:D, ExternalData!$D2551, E:E, ExternalData!$E2551, F:F, ExternalData!$F2551-1, G:G, "&gt;"&amp;ExternalData!$G2551)</f>
        <v>281064</v>
      </c>
    </row>
    <row r="2552" spans="1:13" x14ac:dyDescent="0.25">
      <c r="A2552" s="24" t="s">
        <v>9</v>
      </c>
      <c r="B2552" s="25" t="s">
        <v>37</v>
      </c>
      <c r="C2552" s="25" t="s">
        <v>39</v>
      </c>
      <c r="D2552" s="25" t="s">
        <v>40</v>
      </c>
      <c r="E2552" s="25" t="s">
        <v>15</v>
      </c>
      <c r="F2552" s="25">
        <v>2021</v>
      </c>
      <c r="G2552" s="25">
        <v>5</v>
      </c>
      <c r="H2552" s="25">
        <v>3640</v>
      </c>
      <c r="I2552" s="26">
        <v>24374</v>
      </c>
      <c r="J2552" s="26">
        <f>SUMIFS(H:H, D:D, ExternalData!$D2552, E:E, ExternalData!$E2552, F:F, ExternalData!$F2552, G:G, "&lt;="&amp;ExternalData!$G2552)</f>
        <v>17395</v>
      </c>
      <c r="K2552" s="27">
        <f>SUMIFS(I:I, D:D, ExternalData!$D2552, E:E, ExternalData!$E2552, F:F, ExternalData!$F2552, G:G, "&lt;="&amp;ExternalData!$G2552)</f>
        <v>116571</v>
      </c>
      <c r="L2552" s="26">
        <f>ExternalData!$J2552 + SUMIFS(H:H, D:D, ExternalData!$D2552, E:E, ExternalData!$E2552, F:F, ExternalData!$F2552-1, G:G, "&gt;"&amp;ExternalData!$G2552)</f>
        <v>42707</v>
      </c>
      <c r="M2552" s="28">
        <f>ExternalData!$K2552 + SUMIFS(I:I, D:D, ExternalData!$D2552, E:E, ExternalData!$E2552, F:F, ExternalData!$F2552-1, G:G, "&gt;"&amp;ExternalData!$G2552)</f>
        <v>286104</v>
      </c>
    </row>
    <row r="2553" spans="1:13" x14ac:dyDescent="0.25">
      <c r="A2553" s="29" t="s">
        <v>9</v>
      </c>
      <c r="B2553" s="30" t="s">
        <v>37</v>
      </c>
      <c r="C2553" s="30" t="s">
        <v>39</v>
      </c>
      <c r="D2553" s="30" t="s">
        <v>40</v>
      </c>
      <c r="E2553" s="30" t="s">
        <v>15</v>
      </c>
      <c r="F2553" s="30">
        <v>2021</v>
      </c>
      <c r="G2553" s="30">
        <v>6</v>
      </c>
      <c r="H2553" s="30">
        <v>3360</v>
      </c>
      <c r="I2553" s="31">
        <v>22463</v>
      </c>
      <c r="J2553" s="31">
        <f>SUMIFS(H:H, D:D, ExternalData!$D2553, E:E, ExternalData!$E2553, F:F, ExternalData!$F2553, G:G, "&lt;="&amp;ExternalData!$G2553)</f>
        <v>20755</v>
      </c>
      <c r="K2553" s="32">
        <f>SUMIFS(I:I, D:D, ExternalData!$D2553, E:E, ExternalData!$E2553, F:F, ExternalData!$F2553, G:G, "&lt;="&amp;ExternalData!$G2553)</f>
        <v>139034</v>
      </c>
      <c r="L2553" s="31">
        <f>ExternalData!$J2553 + SUMIFS(H:H, D:D, ExternalData!$D2553, E:E, ExternalData!$E2553, F:F, ExternalData!$F2553-1, G:G, "&gt;"&amp;ExternalData!$G2553)</f>
        <v>40488</v>
      </c>
      <c r="M2553" s="33">
        <f>ExternalData!$K2553 + SUMIFS(I:I, D:D, ExternalData!$D2553, E:E, ExternalData!$E2553, F:F, ExternalData!$F2553-1, G:G, "&gt;"&amp;ExternalData!$G2553)</f>
        <v>271187</v>
      </c>
    </row>
    <row r="2554" spans="1:13" x14ac:dyDescent="0.25">
      <c r="A2554" s="24" t="s">
        <v>9</v>
      </c>
      <c r="B2554" s="25" t="s">
        <v>37</v>
      </c>
      <c r="C2554" s="25" t="s">
        <v>39</v>
      </c>
      <c r="D2554" s="25" t="s">
        <v>40</v>
      </c>
      <c r="E2554" s="25" t="s">
        <v>15</v>
      </c>
      <c r="F2554" s="25">
        <v>2021</v>
      </c>
      <c r="G2554" s="25">
        <v>7</v>
      </c>
      <c r="H2554" s="25">
        <v>3003</v>
      </c>
      <c r="I2554" s="26">
        <v>20146</v>
      </c>
      <c r="J2554" s="26">
        <f>SUMIFS(H:H, D:D, ExternalData!$D2554, E:E, ExternalData!$E2554, F:F, ExternalData!$F2554, G:G, "&lt;="&amp;ExternalData!$G2554)</f>
        <v>23758</v>
      </c>
      <c r="K2554" s="27">
        <f>SUMIFS(I:I, D:D, ExternalData!$D2554, E:E, ExternalData!$E2554, F:F, ExternalData!$F2554, G:G, "&lt;="&amp;ExternalData!$G2554)</f>
        <v>159180</v>
      </c>
      <c r="L2554" s="26">
        <f>ExternalData!$J2554 + SUMIFS(H:H, D:D, ExternalData!$D2554, E:E, ExternalData!$E2554, F:F, ExternalData!$F2554-1, G:G, "&gt;"&amp;ExternalData!$G2554)</f>
        <v>39788</v>
      </c>
      <c r="M2554" s="28">
        <f>ExternalData!$K2554 + SUMIFS(I:I, D:D, ExternalData!$D2554, E:E, ExternalData!$E2554, F:F, ExternalData!$F2554-1, G:G, "&gt;"&amp;ExternalData!$G2554)</f>
        <v>266504</v>
      </c>
    </row>
    <row r="2555" spans="1:13" x14ac:dyDescent="0.25">
      <c r="A2555" s="29" t="s">
        <v>9</v>
      </c>
      <c r="B2555" s="30" t="s">
        <v>37</v>
      </c>
      <c r="C2555" s="30" t="s">
        <v>39</v>
      </c>
      <c r="D2555" s="30" t="s">
        <v>40</v>
      </c>
      <c r="E2555" s="30" t="s">
        <v>15</v>
      </c>
      <c r="F2555" s="30">
        <v>2021</v>
      </c>
      <c r="G2555" s="30">
        <v>8</v>
      </c>
      <c r="H2555" s="30">
        <v>2807</v>
      </c>
      <c r="I2555" s="31">
        <v>18802</v>
      </c>
      <c r="J2555" s="31">
        <f>SUMIFS(H:H, D:D, ExternalData!$D2555, E:E, ExternalData!$E2555, F:F, ExternalData!$F2555, G:G, "&lt;="&amp;ExternalData!$G2555)</f>
        <v>26565</v>
      </c>
      <c r="K2555" s="32">
        <f>SUMIFS(I:I, D:D, ExternalData!$D2555, E:E, ExternalData!$E2555, F:F, ExternalData!$F2555, G:G, "&lt;="&amp;ExternalData!$G2555)</f>
        <v>177982</v>
      </c>
      <c r="L2555" s="31">
        <f>ExternalData!$J2555 + SUMIFS(H:H, D:D, ExternalData!$D2555, E:E, ExternalData!$E2555, F:F, ExternalData!$F2555-1, G:G, "&gt;"&amp;ExternalData!$G2555)</f>
        <v>39865</v>
      </c>
      <c r="M2555" s="33">
        <f>ExternalData!$K2555 + SUMIFS(I:I, D:D, ExternalData!$D2555, E:E, ExternalData!$E2555, F:F, ExternalData!$F2555-1, G:G, "&gt;"&amp;ExternalData!$G2555)</f>
        <v>267071</v>
      </c>
    </row>
    <row r="2556" spans="1:13" x14ac:dyDescent="0.25">
      <c r="A2556" s="24" t="s">
        <v>9</v>
      </c>
      <c r="B2556" s="25" t="s">
        <v>37</v>
      </c>
      <c r="C2556" s="25" t="s">
        <v>39</v>
      </c>
      <c r="D2556" s="25" t="s">
        <v>40</v>
      </c>
      <c r="E2556" s="25" t="s">
        <v>15</v>
      </c>
      <c r="F2556" s="25">
        <v>2021</v>
      </c>
      <c r="G2556" s="25">
        <v>9</v>
      </c>
      <c r="H2556" s="25">
        <v>3521</v>
      </c>
      <c r="I2556" s="26">
        <v>23604</v>
      </c>
      <c r="J2556" s="26">
        <f>SUMIFS(H:H, D:D, ExternalData!$D2556, E:E, ExternalData!$E2556, F:F, ExternalData!$F2556, G:G, "&lt;="&amp;ExternalData!$G2556)</f>
        <v>30086</v>
      </c>
      <c r="K2556" s="27">
        <f>SUMIFS(I:I, D:D, ExternalData!$D2556, E:E, ExternalData!$E2556, F:F, ExternalData!$F2556, G:G, "&lt;="&amp;ExternalData!$G2556)</f>
        <v>201586</v>
      </c>
      <c r="L2556" s="26">
        <f>ExternalData!$J2556 + SUMIFS(H:H, D:D, ExternalData!$D2556, E:E, ExternalData!$E2556, F:F, ExternalData!$F2556-1, G:G, "&gt;"&amp;ExternalData!$G2556)</f>
        <v>39795</v>
      </c>
      <c r="M2556" s="28">
        <f>ExternalData!$K2556 + SUMIFS(I:I, D:D, ExternalData!$D2556, E:E, ExternalData!$E2556, F:F, ExternalData!$F2556-1, G:G, "&gt;"&amp;ExternalData!$G2556)</f>
        <v>266658</v>
      </c>
    </row>
    <row r="2557" spans="1:13" x14ac:dyDescent="0.25">
      <c r="A2557" s="29" t="s">
        <v>9</v>
      </c>
      <c r="B2557" s="30" t="s">
        <v>37</v>
      </c>
      <c r="C2557" s="30" t="s">
        <v>39</v>
      </c>
      <c r="D2557" s="30" t="s">
        <v>40</v>
      </c>
      <c r="E2557" s="30" t="s">
        <v>15</v>
      </c>
      <c r="F2557" s="30">
        <v>2021</v>
      </c>
      <c r="G2557" s="30">
        <v>10</v>
      </c>
      <c r="H2557" s="30">
        <v>3794</v>
      </c>
      <c r="I2557" s="31">
        <v>25375</v>
      </c>
      <c r="J2557" s="31">
        <f>SUMIFS(H:H, D:D, ExternalData!$D2557, E:E, ExternalData!$E2557, F:F, ExternalData!$F2557, G:G, "&lt;="&amp;ExternalData!$G2557)</f>
        <v>33880</v>
      </c>
      <c r="K2557" s="32">
        <f>SUMIFS(I:I, D:D, ExternalData!$D2557, E:E, ExternalData!$E2557, F:F, ExternalData!$F2557, G:G, "&lt;="&amp;ExternalData!$G2557)</f>
        <v>226961</v>
      </c>
      <c r="L2557" s="31">
        <f>ExternalData!$J2557 + SUMIFS(H:H, D:D, ExternalData!$D2557, E:E, ExternalData!$E2557, F:F, ExternalData!$F2557-1, G:G, "&gt;"&amp;ExternalData!$G2557)</f>
        <v>40047</v>
      </c>
      <c r="M2557" s="33">
        <f>ExternalData!$K2557 + SUMIFS(I:I, D:D, ExternalData!$D2557, E:E, ExternalData!$E2557, F:F, ExternalData!$F2557-1, G:G, "&gt;"&amp;ExternalData!$G2557)</f>
        <v>268261</v>
      </c>
    </row>
    <row r="2558" spans="1:13" x14ac:dyDescent="0.25">
      <c r="A2558" s="24" t="s">
        <v>9</v>
      </c>
      <c r="B2558" s="25" t="s">
        <v>37</v>
      </c>
      <c r="C2558" s="25" t="s">
        <v>39</v>
      </c>
      <c r="D2558" s="25" t="s">
        <v>40</v>
      </c>
      <c r="E2558" s="25" t="s">
        <v>15</v>
      </c>
      <c r="F2558" s="25">
        <v>2021</v>
      </c>
      <c r="G2558" s="25">
        <v>11</v>
      </c>
      <c r="H2558" s="25">
        <v>2961</v>
      </c>
      <c r="I2558" s="26">
        <v>19824</v>
      </c>
      <c r="J2558" s="26">
        <f>SUMIFS(H:H, D:D, ExternalData!$D2558, E:E, ExternalData!$E2558, F:F, ExternalData!$F2558, G:G, "&lt;="&amp;ExternalData!$G2558)</f>
        <v>36841</v>
      </c>
      <c r="K2558" s="27">
        <f>SUMIFS(I:I, D:D, ExternalData!$D2558, E:E, ExternalData!$E2558, F:F, ExternalData!$F2558, G:G, "&lt;="&amp;ExternalData!$G2558)</f>
        <v>246785</v>
      </c>
      <c r="L2558" s="26">
        <f>ExternalData!$J2558 + SUMIFS(H:H, D:D, ExternalData!$D2558, E:E, ExternalData!$E2558, F:F, ExternalData!$F2558-1, G:G, "&gt;"&amp;ExternalData!$G2558)</f>
        <v>39942</v>
      </c>
      <c r="M2558" s="28">
        <f>ExternalData!$K2558 + SUMIFS(I:I, D:D, ExternalData!$D2558, E:E, ExternalData!$E2558, F:F, ExternalData!$F2558-1, G:G, "&gt;"&amp;ExternalData!$G2558)</f>
        <v>267533</v>
      </c>
    </row>
    <row r="2559" spans="1:13" x14ac:dyDescent="0.25">
      <c r="A2559" s="29" t="s">
        <v>9</v>
      </c>
      <c r="B2559" s="30" t="s">
        <v>37</v>
      </c>
      <c r="C2559" s="30" t="s">
        <v>39</v>
      </c>
      <c r="D2559" s="30" t="s">
        <v>40</v>
      </c>
      <c r="E2559" s="30" t="s">
        <v>15</v>
      </c>
      <c r="F2559" s="30">
        <v>2021</v>
      </c>
      <c r="G2559" s="30">
        <v>12</v>
      </c>
      <c r="H2559" s="30">
        <v>3353</v>
      </c>
      <c r="I2559" s="31">
        <v>22491</v>
      </c>
      <c r="J2559" s="31">
        <f>SUMIFS(H:H, D:D, ExternalData!$D2559, E:E, ExternalData!$E2559, F:F, ExternalData!$F2559, G:G, "&lt;="&amp;ExternalData!$G2559)</f>
        <v>40194</v>
      </c>
      <c r="K2559" s="32">
        <f>SUMIFS(I:I, D:D, ExternalData!$D2559, E:E, ExternalData!$E2559, F:F, ExternalData!$F2559, G:G, "&lt;="&amp;ExternalData!$G2559)</f>
        <v>269276</v>
      </c>
      <c r="L2559" s="31">
        <f>ExternalData!$J2559 + SUMIFS(H:H, D:D, ExternalData!$D2559, E:E, ExternalData!$E2559, F:F, ExternalData!$F2559-1, G:G, "&gt;"&amp;ExternalData!$G2559)</f>
        <v>40194</v>
      </c>
      <c r="M2559" s="33">
        <f>ExternalData!$K2559 + SUMIFS(I:I, D:D, ExternalData!$D2559, E:E, ExternalData!$E2559, F:F, ExternalData!$F2559-1, G:G, "&gt;"&amp;ExternalData!$G2559)</f>
        <v>269276</v>
      </c>
    </row>
    <row r="2560" spans="1:13" x14ac:dyDescent="0.25">
      <c r="A2560" s="24" t="s">
        <v>9</v>
      </c>
      <c r="B2560" s="25" t="s">
        <v>37</v>
      </c>
      <c r="C2560" s="25" t="s">
        <v>39</v>
      </c>
      <c r="D2560" s="25" t="s">
        <v>40</v>
      </c>
      <c r="E2560" s="25" t="s">
        <v>15</v>
      </c>
      <c r="F2560" s="25">
        <v>2022</v>
      </c>
      <c r="G2560" s="25">
        <v>1</v>
      </c>
      <c r="H2560" s="25">
        <v>3073</v>
      </c>
      <c r="I2560" s="26">
        <v>20615</v>
      </c>
      <c r="J2560" s="26">
        <f>SUMIFS(H:H, D:D, ExternalData!$D2560, E:E, ExternalData!$E2560, F:F, ExternalData!$F2560, G:G, "&lt;="&amp;ExternalData!$G2560)</f>
        <v>3073</v>
      </c>
      <c r="K2560" s="27">
        <f>SUMIFS(I:I, D:D, ExternalData!$D2560, E:E, ExternalData!$E2560, F:F, ExternalData!$F2560, G:G, "&lt;="&amp;ExternalData!$G2560)</f>
        <v>20615</v>
      </c>
      <c r="L2560" s="26">
        <f>ExternalData!$J2560 + SUMIFS(H:H, D:D, ExternalData!$D2560, E:E, ExternalData!$E2560, F:F, ExternalData!$F2560-1, G:G, "&gt;"&amp;ExternalData!$G2560)</f>
        <v>39228</v>
      </c>
      <c r="M2560" s="28">
        <f>ExternalData!$K2560 + SUMIFS(I:I, D:D, ExternalData!$D2560, E:E, ExternalData!$E2560, F:F, ExternalData!$F2560-1, G:G, "&gt;"&amp;ExternalData!$G2560)</f>
        <v>262836</v>
      </c>
    </row>
    <row r="2561" spans="1:13" x14ac:dyDescent="0.25">
      <c r="A2561" s="29" t="s">
        <v>9</v>
      </c>
      <c r="B2561" s="30" t="s">
        <v>37</v>
      </c>
      <c r="C2561" s="30" t="s">
        <v>39</v>
      </c>
      <c r="D2561" s="30" t="s">
        <v>40</v>
      </c>
      <c r="E2561" s="30" t="s">
        <v>15</v>
      </c>
      <c r="F2561" s="30">
        <v>2022</v>
      </c>
      <c r="G2561" s="30">
        <v>2</v>
      </c>
      <c r="H2561" s="30">
        <v>3325</v>
      </c>
      <c r="I2561" s="31">
        <v>22330</v>
      </c>
      <c r="J2561" s="31">
        <f>SUMIFS(H:H, D:D, ExternalData!$D2561, E:E, ExternalData!$E2561, F:F, ExternalData!$F2561, G:G, "&lt;="&amp;ExternalData!$G2561)</f>
        <v>6398</v>
      </c>
      <c r="K2561" s="32">
        <f>SUMIFS(I:I, D:D, ExternalData!$D2561, E:E, ExternalData!$E2561, F:F, ExternalData!$F2561, G:G, "&lt;="&amp;ExternalData!$G2561)</f>
        <v>42945</v>
      </c>
      <c r="L2561" s="31">
        <f>ExternalData!$J2561 + SUMIFS(H:H, D:D, ExternalData!$D2561, E:E, ExternalData!$E2561, F:F, ExternalData!$F2561-1, G:G, "&gt;"&amp;ExternalData!$G2561)</f>
        <v>39557</v>
      </c>
      <c r="M2561" s="33">
        <f>ExternalData!$K2561 + SUMIFS(I:I, D:D, ExternalData!$D2561, E:E, ExternalData!$E2561, F:F, ExternalData!$F2561-1, G:G, "&gt;"&amp;ExternalData!$G2561)</f>
        <v>265062</v>
      </c>
    </row>
    <row r="2562" spans="1:13" x14ac:dyDescent="0.25">
      <c r="A2562" s="24" t="s">
        <v>9</v>
      </c>
      <c r="B2562" s="25" t="s">
        <v>37</v>
      </c>
      <c r="C2562" s="25" t="s">
        <v>39</v>
      </c>
      <c r="D2562" s="25" t="s">
        <v>40</v>
      </c>
      <c r="E2562" s="25" t="s">
        <v>15</v>
      </c>
      <c r="F2562" s="25">
        <v>2022</v>
      </c>
      <c r="G2562" s="25">
        <v>3</v>
      </c>
      <c r="H2562" s="25">
        <v>3528</v>
      </c>
      <c r="I2562" s="26">
        <v>23688</v>
      </c>
      <c r="J2562" s="26">
        <f>SUMIFS(H:H, D:D, ExternalData!$D2562, E:E, ExternalData!$E2562, F:F, ExternalData!$F2562, G:G, "&lt;="&amp;ExternalData!$G2562)</f>
        <v>9926</v>
      </c>
      <c r="K2562" s="27">
        <f>SUMIFS(I:I, D:D, ExternalData!$D2562, E:E, ExternalData!$E2562, F:F, ExternalData!$F2562, G:G, "&lt;="&amp;ExternalData!$G2562)</f>
        <v>66633</v>
      </c>
      <c r="L2562" s="26">
        <f>ExternalData!$J2562 + SUMIFS(H:H, D:D, ExternalData!$D2562, E:E, ExternalData!$E2562, F:F, ExternalData!$F2562-1, G:G, "&gt;"&amp;ExternalData!$G2562)</f>
        <v>39872</v>
      </c>
      <c r="M2562" s="28">
        <f>ExternalData!$K2562 + SUMIFS(I:I, D:D, ExternalData!$D2562, E:E, ExternalData!$E2562, F:F, ExternalData!$F2562-1, G:G, "&gt;"&amp;ExternalData!$G2562)</f>
        <v>267274</v>
      </c>
    </row>
    <row r="2563" spans="1:13" x14ac:dyDescent="0.25">
      <c r="A2563" s="29" t="s">
        <v>9</v>
      </c>
      <c r="B2563" s="30" t="s">
        <v>37</v>
      </c>
      <c r="C2563" s="30" t="s">
        <v>39</v>
      </c>
      <c r="D2563" s="30" t="s">
        <v>40</v>
      </c>
      <c r="E2563" s="30" t="s">
        <v>15</v>
      </c>
      <c r="F2563" s="30">
        <v>2022</v>
      </c>
      <c r="G2563" s="30">
        <v>4</v>
      </c>
      <c r="H2563" s="30">
        <v>2989</v>
      </c>
      <c r="I2563" s="31">
        <v>20048</v>
      </c>
      <c r="J2563" s="31">
        <f>SUMIFS(H:H, D:D, ExternalData!$D2563, E:E, ExternalData!$E2563, F:F, ExternalData!$F2563, G:G, "&lt;="&amp;ExternalData!$G2563)</f>
        <v>12915</v>
      </c>
      <c r="K2563" s="32">
        <f>SUMIFS(I:I, D:D, ExternalData!$D2563, E:E, ExternalData!$E2563, F:F, ExternalData!$F2563, G:G, "&lt;="&amp;ExternalData!$G2563)</f>
        <v>86681</v>
      </c>
      <c r="L2563" s="31">
        <f>ExternalData!$J2563 + SUMIFS(H:H, D:D, ExternalData!$D2563, E:E, ExternalData!$E2563, F:F, ExternalData!$F2563-1, G:G, "&gt;"&amp;ExternalData!$G2563)</f>
        <v>39354</v>
      </c>
      <c r="M2563" s="33">
        <f>ExternalData!$K2563 + SUMIFS(I:I, D:D, ExternalData!$D2563, E:E, ExternalData!$E2563, F:F, ExternalData!$F2563-1, G:G, "&gt;"&amp;ExternalData!$G2563)</f>
        <v>263760</v>
      </c>
    </row>
    <row r="2564" spans="1:13" x14ac:dyDescent="0.25">
      <c r="A2564" s="24" t="s">
        <v>9</v>
      </c>
      <c r="B2564" s="25" t="s">
        <v>37</v>
      </c>
      <c r="C2564" s="25" t="s">
        <v>39</v>
      </c>
      <c r="D2564" s="25" t="s">
        <v>40</v>
      </c>
      <c r="E2564" s="25" t="s">
        <v>15</v>
      </c>
      <c r="F2564" s="25">
        <v>2022</v>
      </c>
      <c r="G2564" s="25">
        <v>5</v>
      </c>
      <c r="H2564" s="25">
        <v>3080</v>
      </c>
      <c r="I2564" s="26">
        <v>20699</v>
      </c>
      <c r="J2564" s="26">
        <f>SUMIFS(H:H, D:D, ExternalData!$D2564, E:E, ExternalData!$E2564, F:F, ExternalData!$F2564, G:G, "&lt;="&amp;ExternalData!$G2564)</f>
        <v>15995</v>
      </c>
      <c r="K2564" s="27">
        <f>SUMIFS(I:I, D:D, ExternalData!$D2564, E:E, ExternalData!$E2564, F:F, ExternalData!$F2564, G:G, "&lt;="&amp;ExternalData!$G2564)</f>
        <v>107380</v>
      </c>
      <c r="L2564" s="26">
        <f>ExternalData!$J2564 + SUMIFS(H:H, D:D, ExternalData!$D2564, E:E, ExternalData!$E2564, F:F, ExternalData!$F2564-1, G:G, "&gt;"&amp;ExternalData!$G2564)</f>
        <v>38794</v>
      </c>
      <c r="M2564" s="28">
        <f>ExternalData!$K2564 + SUMIFS(I:I, D:D, ExternalData!$D2564, E:E, ExternalData!$E2564, F:F, ExternalData!$F2564-1, G:G, "&gt;"&amp;ExternalData!$G2564)</f>
        <v>260085</v>
      </c>
    </row>
    <row r="2565" spans="1:13" x14ac:dyDescent="0.25">
      <c r="A2565" s="29" t="s">
        <v>9</v>
      </c>
      <c r="B2565" s="30" t="s">
        <v>37</v>
      </c>
      <c r="C2565" s="30" t="s">
        <v>39</v>
      </c>
      <c r="D2565" s="30" t="s">
        <v>40</v>
      </c>
      <c r="E2565" s="30" t="s">
        <v>15</v>
      </c>
      <c r="F2565" s="30">
        <v>2022</v>
      </c>
      <c r="G2565" s="30">
        <v>6</v>
      </c>
      <c r="H2565" s="30">
        <v>3703</v>
      </c>
      <c r="I2565" s="31">
        <v>24808</v>
      </c>
      <c r="J2565" s="31">
        <f>SUMIFS(H:H, D:D, ExternalData!$D2565, E:E, ExternalData!$E2565, F:F, ExternalData!$F2565, G:G, "&lt;="&amp;ExternalData!$G2565)</f>
        <v>19698</v>
      </c>
      <c r="K2565" s="32">
        <f>SUMIFS(I:I, D:D, ExternalData!$D2565, E:E, ExternalData!$E2565, F:F, ExternalData!$F2565, G:G, "&lt;="&amp;ExternalData!$G2565)</f>
        <v>132188</v>
      </c>
      <c r="L2565" s="31">
        <f>ExternalData!$J2565 + SUMIFS(H:H, D:D, ExternalData!$D2565, E:E, ExternalData!$E2565, F:F, ExternalData!$F2565-1, G:G, "&gt;"&amp;ExternalData!$G2565)</f>
        <v>39137</v>
      </c>
      <c r="M2565" s="33">
        <f>ExternalData!$K2565 + SUMIFS(I:I, D:D, ExternalData!$D2565, E:E, ExternalData!$E2565, F:F, ExternalData!$F2565-1, G:G, "&gt;"&amp;ExternalData!$G2565)</f>
        <v>262430</v>
      </c>
    </row>
    <row r="2566" spans="1:13" x14ac:dyDescent="0.25">
      <c r="A2566" s="24" t="s">
        <v>9</v>
      </c>
      <c r="B2566" s="25" t="s">
        <v>37</v>
      </c>
      <c r="C2566" s="25" t="s">
        <v>39</v>
      </c>
      <c r="D2566" s="25" t="s">
        <v>40</v>
      </c>
      <c r="E2566" s="25" t="s">
        <v>15</v>
      </c>
      <c r="F2566" s="25">
        <v>2022</v>
      </c>
      <c r="G2566" s="25">
        <v>7</v>
      </c>
      <c r="H2566" s="25">
        <v>2968</v>
      </c>
      <c r="I2566" s="26">
        <v>19880</v>
      </c>
      <c r="J2566" s="26">
        <f>SUMIFS(H:H, D:D, ExternalData!$D2566, E:E, ExternalData!$E2566, F:F, ExternalData!$F2566, G:G, "&lt;="&amp;ExternalData!$G2566)</f>
        <v>22666</v>
      </c>
      <c r="K2566" s="27">
        <f>SUMIFS(I:I, D:D, ExternalData!$D2566, E:E, ExternalData!$E2566, F:F, ExternalData!$F2566, G:G, "&lt;="&amp;ExternalData!$G2566)</f>
        <v>152068</v>
      </c>
      <c r="L2566" s="26">
        <f>ExternalData!$J2566 + SUMIFS(H:H, D:D, ExternalData!$D2566, E:E, ExternalData!$E2566, F:F, ExternalData!$F2566-1, G:G, "&gt;"&amp;ExternalData!$G2566)</f>
        <v>39102</v>
      </c>
      <c r="M2566" s="28">
        <f>ExternalData!$K2566 + SUMIFS(I:I, D:D, ExternalData!$D2566, E:E, ExternalData!$E2566, F:F, ExternalData!$F2566-1, G:G, "&gt;"&amp;ExternalData!$G2566)</f>
        <v>262164</v>
      </c>
    </row>
    <row r="2567" spans="1:13" x14ac:dyDescent="0.25">
      <c r="A2567" s="29" t="s">
        <v>9</v>
      </c>
      <c r="B2567" s="30" t="s">
        <v>37</v>
      </c>
      <c r="C2567" s="30" t="s">
        <v>39</v>
      </c>
      <c r="D2567" s="30" t="s">
        <v>40</v>
      </c>
      <c r="E2567" s="30" t="s">
        <v>15</v>
      </c>
      <c r="F2567" s="30">
        <v>2022</v>
      </c>
      <c r="G2567" s="30">
        <v>8</v>
      </c>
      <c r="H2567" s="30">
        <v>2723</v>
      </c>
      <c r="I2567" s="31">
        <v>18256</v>
      </c>
      <c r="J2567" s="31">
        <f>SUMIFS(H:H, D:D, ExternalData!$D2567, E:E, ExternalData!$E2567, F:F, ExternalData!$F2567, G:G, "&lt;="&amp;ExternalData!$G2567)</f>
        <v>25389</v>
      </c>
      <c r="K2567" s="32">
        <f>SUMIFS(I:I, D:D, ExternalData!$D2567, E:E, ExternalData!$E2567, F:F, ExternalData!$F2567, G:G, "&lt;="&amp;ExternalData!$G2567)</f>
        <v>170324</v>
      </c>
      <c r="L2567" s="31">
        <f>ExternalData!$J2567 + SUMIFS(H:H, D:D, ExternalData!$D2567, E:E, ExternalData!$E2567, F:F, ExternalData!$F2567-1, G:G, "&gt;"&amp;ExternalData!$G2567)</f>
        <v>39018</v>
      </c>
      <c r="M2567" s="33">
        <f>ExternalData!$K2567 + SUMIFS(I:I, D:D, ExternalData!$D2567, E:E, ExternalData!$E2567, F:F, ExternalData!$F2567-1, G:G, "&gt;"&amp;ExternalData!$G2567)</f>
        <v>261618</v>
      </c>
    </row>
    <row r="2568" spans="1:13" x14ac:dyDescent="0.25">
      <c r="A2568" s="24" t="s">
        <v>9</v>
      </c>
      <c r="B2568" s="25" t="s">
        <v>37</v>
      </c>
      <c r="C2568" s="25" t="s">
        <v>39</v>
      </c>
      <c r="D2568" s="25" t="s">
        <v>40</v>
      </c>
      <c r="E2568" s="25" t="s">
        <v>15</v>
      </c>
      <c r="F2568" s="25">
        <v>2022</v>
      </c>
      <c r="G2568" s="25">
        <v>9</v>
      </c>
      <c r="H2568" s="25">
        <v>3353</v>
      </c>
      <c r="I2568" s="26">
        <v>22407</v>
      </c>
      <c r="J2568" s="26">
        <f>SUMIFS(H:H, D:D, ExternalData!$D2568, E:E, ExternalData!$E2568, F:F, ExternalData!$F2568, G:G, "&lt;="&amp;ExternalData!$G2568)</f>
        <v>28742</v>
      </c>
      <c r="K2568" s="27">
        <f>SUMIFS(I:I, D:D, ExternalData!$D2568, E:E, ExternalData!$E2568, F:F, ExternalData!$F2568, G:G, "&lt;="&amp;ExternalData!$G2568)</f>
        <v>192731</v>
      </c>
      <c r="L2568" s="26">
        <f>ExternalData!$J2568 + SUMIFS(H:H, D:D, ExternalData!$D2568, E:E, ExternalData!$E2568, F:F, ExternalData!$F2568-1, G:G, "&gt;"&amp;ExternalData!$G2568)</f>
        <v>38850</v>
      </c>
      <c r="M2568" s="28">
        <f>ExternalData!$K2568 + SUMIFS(I:I, D:D, ExternalData!$D2568, E:E, ExternalData!$E2568, F:F, ExternalData!$F2568-1, G:G, "&gt;"&amp;ExternalData!$G2568)</f>
        <v>260421</v>
      </c>
    </row>
    <row r="2569" spans="1:13" x14ac:dyDescent="0.25">
      <c r="A2569" s="29" t="s">
        <v>9</v>
      </c>
      <c r="B2569" s="30" t="s">
        <v>37</v>
      </c>
      <c r="C2569" s="30" t="s">
        <v>39</v>
      </c>
      <c r="D2569" s="30" t="s">
        <v>40</v>
      </c>
      <c r="E2569" s="30" t="s">
        <v>15</v>
      </c>
      <c r="F2569" s="30">
        <v>2022</v>
      </c>
      <c r="G2569" s="30">
        <v>10</v>
      </c>
      <c r="H2569" s="30">
        <v>3360</v>
      </c>
      <c r="I2569" s="31">
        <v>22456</v>
      </c>
      <c r="J2569" s="31">
        <f>SUMIFS(H:H, D:D, ExternalData!$D2569, E:E, ExternalData!$E2569, F:F, ExternalData!$F2569, G:G, "&lt;="&amp;ExternalData!$G2569)</f>
        <v>32102</v>
      </c>
      <c r="K2569" s="32">
        <f>SUMIFS(I:I, D:D, ExternalData!$D2569, E:E, ExternalData!$E2569, F:F, ExternalData!$F2569, G:G, "&lt;="&amp;ExternalData!$G2569)</f>
        <v>215187</v>
      </c>
      <c r="L2569" s="31">
        <f>ExternalData!$J2569 + SUMIFS(H:H, D:D, ExternalData!$D2569, E:E, ExternalData!$E2569, F:F, ExternalData!$F2569-1, G:G, "&gt;"&amp;ExternalData!$G2569)</f>
        <v>38416</v>
      </c>
      <c r="M2569" s="33">
        <f>ExternalData!$K2569 + SUMIFS(I:I, D:D, ExternalData!$D2569, E:E, ExternalData!$E2569, F:F, ExternalData!$F2569-1, G:G, "&gt;"&amp;ExternalData!$G2569)</f>
        <v>257502</v>
      </c>
    </row>
    <row r="2570" spans="1:13" x14ac:dyDescent="0.25">
      <c r="A2570" s="24" t="s">
        <v>9</v>
      </c>
      <c r="B2570" s="25" t="s">
        <v>37</v>
      </c>
      <c r="C2570" s="25" t="s">
        <v>39</v>
      </c>
      <c r="D2570" s="25" t="s">
        <v>40</v>
      </c>
      <c r="E2570" s="25" t="s">
        <v>15</v>
      </c>
      <c r="F2570" s="25">
        <v>2022</v>
      </c>
      <c r="G2570" s="25">
        <v>11</v>
      </c>
      <c r="H2570" s="25">
        <v>3122</v>
      </c>
      <c r="I2570" s="26">
        <v>20902</v>
      </c>
      <c r="J2570" s="26">
        <f>SUMIFS(H:H, D:D, ExternalData!$D2570, E:E, ExternalData!$E2570, F:F, ExternalData!$F2570, G:G, "&lt;="&amp;ExternalData!$G2570)</f>
        <v>35224</v>
      </c>
      <c r="K2570" s="27">
        <f>SUMIFS(I:I, D:D, ExternalData!$D2570, E:E, ExternalData!$E2570, F:F, ExternalData!$F2570, G:G, "&lt;="&amp;ExternalData!$G2570)</f>
        <v>236089</v>
      </c>
      <c r="L2570" s="26">
        <f>ExternalData!$J2570 + SUMIFS(H:H, D:D, ExternalData!$D2570, E:E, ExternalData!$E2570, F:F, ExternalData!$F2570-1, G:G, "&gt;"&amp;ExternalData!$G2570)</f>
        <v>38577</v>
      </c>
      <c r="M2570" s="28">
        <f>ExternalData!$K2570 + SUMIFS(I:I, D:D, ExternalData!$D2570, E:E, ExternalData!$E2570, F:F, ExternalData!$F2570-1, G:G, "&gt;"&amp;ExternalData!$G2570)</f>
        <v>258580</v>
      </c>
    </row>
    <row r="2571" spans="1:13" x14ac:dyDescent="0.25">
      <c r="A2571" s="29" t="s">
        <v>9</v>
      </c>
      <c r="B2571" s="30" t="s">
        <v>37</v>
      </c>
      <c r="C2571" s="30" t="s">
        <v>39</v>
      </c>
      <c r="D2571" s="30" t="s">
        <v>40</v>
      </c>
      <c r="E2571" s="30" t="s">
        <v>15</v>
      </c>
      <c r="F2571" s="30">
        <v>2022</v>
      </c>
      <c r="G2571" s="30">
        <v>12</v>
      </c>
      <c r="H2571" s="30">
        <v>2996</v>
      </c>
      <c r="I2571" s="31">
        <v>20020</v>
      </c>
      <c r="J2571" s="31">
        <f>SUMIFS(H:H, D:D, ExternalData!$D2571, E:E, ExternalData!$E2571, F:F, ExternalData!$F2571, G:G, "&lt;="&amp;ExternalData!$G2571)</f>
        <v>38220</v>
      </c>
      <c r="K2571" s="32">
        <f>SUMIFS(I:I, D:D, ExternalData!$D2571, E:E, ExternalData!$E2571, F:F, ExternalData!$F2571, G:G, "&lt;="&amp;ExternalData!$G2571)</f>
        <v>256109</v>
      </c>
      <c r="L2571" s="31">
        <f>ExternalData!$J2571 + SUMIFS(H:H, D:D, ExternalData!$D2571, E:E, ExternalData!$E2571, F:F, ExternalData!$F2571-1, G:G, "&gt;"&amp;ExternalData!$G2571)</f>
        <v>38220</v>
      </c>
      <c r="M2571" s="33">
        <f>ExternalData!$K2571 + SUMIFS(I:I, D:D, ExternalData!$D2571, E:E, ExternalData!$E2571, F:F, ExternalData!$F2571-1, G:G, "&gt;"&amp;ExternalData!$G2571)</f>
        <v>256109</v>
      </c>
    </row>
    <row r="2572" spans="1:13" x14ac:dyDescent="0.25">
      <c r="A2572" s="24" t="s">
        <v>9</v>
      </c>
      <c r="B2572" s="25" t="s">
        <v>37</v>
      </c>
      <c r="C2572" s="25" t="s">
        <v>39</v>
      </c>
      <c r="D2572" s="25" t="s">
        <v>40</v>
      </c>
      <c r="E2572" s="25" t="s">
        <v>15</v>
      </c>
      <c r="F2572" s="25">
        <v>2023</v>
      </c>
      <c r="G2572" s="25">
        <v>1</v>
      </c>
      <c r="H2572" s="25">
        <v>2457</v>
      </c>
      <c r="I2572" s="26">
        <v>16436</v>
      </c>
      <c r="J2572" s="26">
        <f>SUMIFS(H:H, D:D, ExternalData!$D2572, E:E, ExternalData!$E2572, F:F, ExternalData!$F2572, G:G, "&lt;="&amp;ExternalData!$G2572)</f>
        <v>2457</v>
      </c>
      <c r="K2572" s="27">
        <f>SUMIFS(I:I, D:D, ExternalData!$D2572, E:E, ExternalData!$E2572, F:F, ExternalData!$F2572, G:G, "&lt;="&amp;ExternalData!$G2572)</f>
        <v>16436</v>
      </c>
      <c r="L2572" s="26">
        <f>ExternalData!$J2572 + SUMIFS(H:H, D:D, ExternalData!$D2572, E:E, ExternalData!$E2572, F:F, ExternalData!$F2572-1, G:G, "&gt;"&amp;ExternalData!$G2572)</f>
        <v>37604</v>
      </c>
      <c r="M2572" s="28">
        <f>ExternalData!$K2572 + SUMIFS(I:I, D:D, ExternalData!$D2572, E:E, ExternalData!$E2572, F:F, ExternalData!$F2572-1, G:G, "&gt;"&amp;ExternalData!$G2572)</f>
        <v>251930</v>
      </c>
    </row>
    <row r="2573" spans="1:13" x14ac:dyDescent="0.25">
      <c r="A2573" s="29" t="s">
        <v>9</v>
      </c>
      <c r="B2573" s="30" t="s">
        <v>37</v>
      </c>
      <c r="C2573" s="30" t="s">
        <v>39</v>
      </c>
      <c r="D2573" s="30" t="s">
        <v>40</v>
      </c>
      <c r="E2573" s="30" t="s">
        <v>15</v>
      </c>
      <c r="F2573" s="30">
        <v>2023</v>
      </c>
      <c r="G2573" s="30">
        <v>2</v>
      </c>
      <c r="H2573" s="30">
        <v>2436</v>
      </c>
      <c r="I2573" s="31">
        <v>16310</v>
      </c>
      <c r="J2573" s="31">
        <f>SUMIFS(H:H, D:D, ExternalData!$D2573, E:E, ExternalData!$E2573, F:F, ExternalData!$F2573, G:G, "&lt;="&amp;ExternalData!$G2573)</f>
        <v>4893</v>
      </c>
      <c r="K2573" s="32">
        <f>SUMIFS(I:I, D:D, ExternalData!$D2573, E:E, ExternalData!$E2573, F:F, ExternalData!$F2573, G:G, "&lt;="&amp;ExternalData!$G2573)</f>
        <v>32746</v>
      </c>
      <c r="L2573" s="31">
        <f>ExternalData!$J2573 + SUMIFS(H:H, D:D, ExternalData!$D2573, E:E, ExternalData!$E2573, F:F, ExternalData!$F2573-1, G:G, "&gt;"&amp;ExternalData!$G2573)</f>
        <v>36715</v>
      </c>
      <c r="M2573" s="33">
        <f>ExternalData!$K2573 + SUMIFS(I:I, D:D, ExternalData!$D2573, E:E, ExternalData!$E2573, F:F, ExternalData!$F2573-1, G:G, "&gt;"&amp;ExternalData!$G2573)</f>
        <v>245910</v>
      </c>
    </row>
    <row r="2574" spans="1:13" x14ac:dyDescent="0.25">
      <c r="A2574" s="24" t="s">
        <v>9</v>
      </c>
      <c r="B2574" s="25" t="s">
        <v>37</v>
      </c>
      <c r="C2574" s="25" t="s">
        <v>39</v>
      </c>
      <c r="D2574" s="25" t="s">
        <v>40</v>
      </c>
      <c r="E2574" s="25" t="s">
        <v>15</v>
      </c>
      <c r="F2574" s="25">
        <v>2023</v>
      </c>
      <c r="G2574" s="25">
        <v>3</v>
      </c>
      <c r="H2574" s="25">
        <v>2422</v>
      </c>
      <c r="I2574" s="26">
        <v>16198</v>
      </c>
      <c r="J2574" s="26">
        <f>SUMIFS(H:H, D:D, ExternalData!$D2574, E:E, ExternalData!$E2574, F:F, ExternalData!$F2574, G:G, "&lt;="&amp;ExternalData!$G2574)</f>
        <v>7315</v>
      </c>
      <c r="K2574" s="27">
        <f>SUMIFS(I:I, D:D, ExternalData!$D2574, E:E, ExternalData!$E2574, F:F, ExternalData!$F2574, G:G, "&lt;="&amp;ExternalData!$G2574)</f>
        <v>48944</v>
      </c>
      <c r="L2574" s="26">
        <f>ExternalData!$J2574 + SUMIFS(H:H, D:D, ExternalData!$D2574, E:E, ExternalData!$E2574, F:F, ExternalData!$F2574-1, G:G, "&gt;"&amp;ExternalData!$G2574)</f>
        <v>35609</v>
      </c>
      <c r="M2574" s="28">
        <f>ExternalData!$K2574 + SUMIFS(I:I, D:D, ExternalData!$D2574, E:E, ExternalData!$E2574, F:F, ExternalData!$F2574-1, G:G, "&gt;"&amp;ExternalData!$G2574)</f>
        <v>238420</v>
      </c>
    </row>
    <row r="2575" spans="1:13" x14ac:dyDescent="0.25">
      <c r="A2575" s="29" t="s">
        <v>9</v>
      </c>
      <c r="B2575" s="30" t="s">
        <v>37</v>
      </c>
      <c r="C2575" s="30" t="s">
        <v>41</v>
      </c>
      <c r="D2575" s="30" t="s">
        <v>42</v>
      </c>
      <c r="E2575" s="30" t="s">
        <v>13</v>
      </c>
      <c r="F2575" s="30">
        <v>2018</v>
      </c>
      <c r="G2575" s="30">
        <v>1</v>
      </c>
      <c r="H2575" s="30">
        <v>428815</v>
      </c>
      <c r="I2575" s="31">
        <v>260853</v>
      </c>
      <c r="J2575" s="31">
        <f>SUMIFS(H:H, D:D, ExternalData!$D2575, E:E, ExternalData!$E2575, F:F, ExternalData!$F2575, G:G, "&lt;="&amp;ExternalData!$G2575)</f>
        <v>428815</v>
      </c>
      <c r="K2575" s="32">
        <f>SUMIFS(I:I, D:D, ExternalData!$D2575, E:E, ExternalData!$E2575, F:F, ExternalData!$F2575, G:G, "&lt;="&amp;ExternalData!$G2575)</f>
        <v>260853</v>
      </c>
      <c r="L2575" s="31">
        <f>ExternalData!$J2575 + SUMIFS(H:H, D:D, ExternalData!$D2575, E:E, ExternalData!$E2575, F:F, ExternalData!$F2575-1, G:G, "&gt;"&amp;ExternalData!$G2575)</f>
        <v>428815</v>
      </c>
      <c r="M2575" s="33">
        <f>ExternalData!$K2575 + SUMIFS(I:I, D:D, ExternalData!$D2575, E:E, ExternalData!$E2575, F:F, ExternalData!$F2575-1, G:G, "&gt;"&amp;ExternalData!$G2575)</f>
        <v>260853</v>
      </c>
    </row>
    <row r="2576" spans="1:13" x14ac:dyDescent="0.25">
      <c r="A2576" s="24" t="s">
        <v>9</v>
      </c>
      <c r="B2576" s="25" t="s">
        <v>37</v>
      </c>
      <c r="C2576" s="25" t="s">
        <v>41</v>
      </c>
      <c r="D2576" s="25" t="s">
        <v>42</v>
      </c>
      <c r="E2576" s="25" t="s">
        <v>13</v>
      </c>
      <c r="F2576" s="25">
        <v>2018</v>
      </c>
      <c r="G2576" s="25">
        <v>2</v>
      </c>
      <c r="H2576" s="25">
        <v>115375</v>
      </c>
      <c r="I2576" s="26">
        <v>75141</v>
      </c>
      <c r="J2576" s="26">
        <f>SUMIFS(H:H, D:D, ExternalData!$D2576, E:E, ExternalData!$E2576, F:F, ExternalData!$F2576, G:G, "&lt;="&amp;ExternalData!$G2576)</f>
        <v>544190</v>
      </c>
      <c r="K2576" s="27">
        <f>SUMIFS(I:I, D:D, ExternalData!$D2576, E:E, ExternalData!$E2576, F:F, ExternalData!$F2576, G:G, "&lt;="&amp;ExternalData!$G2576)</f>
        <v>335994</v>
      </c>
      <c r="L2576" s="26">
        <f>ExternalData!$J2576 + SUMIFS(H:H, D:D, ExternalData!$D2576, E:E, ExternalData!$E2576, F:F, ExternalData!$F2576-1, G:G, "&gt;"&amp;ExternalData!$G2576)</f>
        <v>544190</v>
      </c>
      <c r="M2576" s="28">
        <f>ExternalData!$K2576 + SUMIFS(I:I, D:D, ExternalData!$D2576, E:E, ExternalData!$E2576, F:F, ExternalData!$F2576-1, G:G, "&gt;"&amp;ExternalData!$G2576)</f>
        <v>335994</v>
      </c>
    </row>
    <row r="2577" spans="1:13" x14ac:dyDescent="0.25">
      <c r="A2577" s="29" t="s">
        <v>9</v>
      </c>
      <c r="B2577" s="30" t="s">
        <v>37</v>
      </c>
      <c r="C2577" s="30" t="s">
        <v>41</v>
      </c>
      <c r="D2577" s="30" t="s">
        <v>42</v>
      </c>
      <c r="E2577" s="30" t="s">
        <v>13</v>
      </c>
      <c r="F2577" s="30">
        <v>2018</v>
      </c>
      <c r="G2577" s="30">
        <v>3</v>
      </c>
      <c r="H2577" s="30">
        <v>412725</v>
      </c>
      <c r="I2577" s="31">
        <v>291035</v>
      </c>
      <c r="J2577" s="31">
        <f>SUMIFS(H:H, D:D, ExternalData!$D2577, E:E, ExternalData!$E2577, F:F, ExternalData!$F2577, G:G, "&lt;="&amp;ExternalData!$G2577)</f>
        <v>956915</v>
      </c>
      <c r="K2577" s="32">
        <f>SUMIFS(I:I, D:D, ExternalData!$D2577, E:E, ExternalData!$E2577, F:F, ExternalData!$F2577, G:G, "&lt;="&amp;ExternalData!$G2577)</f>
        <v>627029</v>
      </c>
      <c r="L2577" s="31">
        <f>ExternalData!$J2577 + SUMIFS(H:H, D:D, ExternalData!$D2577, E:E, ExternalData!$E2577, F:F, ExternalData!$F2577-1, G:G, "&gt;"&amp;ExternalData!$G2577)</f>
        <v>956915</v>
      </c>
      <c r="M2577" s="33">
        <f>ExternalData!$K2577 + SUMIFS(I:I, D:D, ExternalData!$D2577, E:E, ExternalData!$E2577, F:F, ExternalData!$F2577-1, G:G, "&gt;"&amp;ExternalData!$G2577)</f>
        <v>627029</v>
      </c>
    </row>
    <row r="2578" spans="1:13" x14ac:dyDescent="0.25">
      <c r="A2578" s="24" t="s">
        <v>9</v>
      </c>
      <c r="B2578" s="25" t="s">
        <v>37</v>
      </c>
      <c r="C2578" s="25" t="s">
        <v>41</v>
      </c>
      <c r="D2578" s="25" t="s">
        <v>42</v>
      </c>
      <c r="E2578" s="25" t="s">
        <v>13</v>
      </c>
      <c r="F2578" s="25">
        <v>2018</v>
      </c>
      <c r="G2578" s="25">
        <v>4</v>
      </c>
      <c r="H2578" s="25">
        <v>14635</v>
      </c>
      <c r="I2578" s="26">
        <v>914155</v>
      </c>
      <c r="J2578" s="26">
        <f>SUMIFS(H:H, D:D, ExternalData!$D2578, E:E, ExternalData!$E2578, F:F, ExternalData!$F2578, G:G, "&lt;="&amp;ExternalData!$G2578)</f>
        <v>971550</v>
      </c>
      <c r="K2578" s="27">
        <f>SUMIFS(I:I, D:D, ExternalData!$D2578, E:E, ExternalData!$E2578, F:F, ExternalData!$F2578, G:G, "&lt;="&amp;ExternalData!$G2578)</f>
        <v>1541184</v>
      </c>
      <c r="L2578" s="26">
        <f>ExternalData!$J2578 + SUMIFS(H:H, D:D, ExternalData!$D2578, E:E, ExternalData!$E2578, F:F, ExternalData!$F2578-1, G:G, "&gt;"&amp;ExternalData!$G2578)</f>
        <v>971550</v>
      </c>
      <c r="M2578" s="28">
        <f>ExternalData!$K2578 + SUMIFS(I:I, D:D, ExternalData!$D2578, E:E, ExternalData!$E2578, F:F, ExternalData!$F2578-1, G:G, "&gt;"&amp;ExternalData!$G2578)</f>
        <v>1541184</v>
      </c>
    </row>
    <row r="2579" spans="1:13" x14ac:dyDescent="0.25">
      <c r="A2579" s="29" t="s">
        <v>9</v>
      </c>
      <c r="B2579" s="30" t="s">
        <v>37</v>
      </c>
      <c r="C2579" s="30" t="s">
        <v>41</v>
      </c>
      <c r="D2579" s="30" t="s">
        <v>42</v>
      </c>
      <c r="E2579" s="30" t="s">
        <v>13</v>
      </c>
      <c r="F2579" s="30">
        <v>2018</v>
      </c>
      <c r="G2579" s="30">
        <v>5</v>
      </c>
      <c r="H2579" s="30">
        <v>44879</v>
      </c>
      <c r="I2579" s="31">
        <v>316422</v>
      </c>
      <c r="J2579" s="31">
        <f>SUMIFS(H:H, D:D, ExternalData!$D2579, E:E, ExternalData!$E2579, F:F, ExternalData!$F2579, G:G, "&lt;="&amp;ExternalData!$G2579)</f>
        <v>1016429</v>
      </c>
      <c r="K2579" s="32">
        <f>SUMIFS(I:I, D:D, ExternalData!$D2579, E:E, ExternalData!$E2579, F:F, ExternalData!$F2579, G:G, "&lt;="&amp;ExternalData!$G2579)</f>
        <v>1857606</v>
      </c>
      <c r="L2579" s="31">
        <f>ExternalData!$J2579 + SUMIFS(H:H, D:D, ExternalData!$D2579, E:E, ExternalData!$E2579, F:F, ExternalData!$F2579-1, G:G, "&gt;"&amp;ExternalData!$G2579)</f>
        <v>1016429</v>
      </c>
      <c r="M2579" s="33">
        <f>ExternalData!$K2579 + SUMIFS(I:I, D:D, ExternalData!$D2579, E:E, ExternalData!$E2579, F:F, ExternalData!$F2579-1, G:G, "&gt;"&amp;ExternalData!$G2579)</f>
        <v>1857606</v>
      </c>
    </row>
    <row r="2580" spans="1:13" x14ac:dyDescent="0.25">
      <c r="A2580" s="24" t="s">
        <v>9</v>
      </c>
      <c r="B2580" s="25" t="s">
        <v>37</v>
      </c>
      <c r="C2580" s="25" t="s">
        <v>41</v>
      </c>
      <c r="D2580" s="25" t="s">
        <v>42</v>
      </c>
      <c r="E2580" s="25" t="s">
        <v>13</v>
      </c>
      <c r="F2580" s="25">
        <v>2018</v>
      </c>
      <c r="G2580" s="25">
        <v>6</v>
      </c>
      <c r="H2580" s="25">
        <v>46712</v>
      </c>
      <c r="I2580" s="26">
        <v>3299545</v>
      </c>
      <c r="J2580" s="26">
        <f>SUMIFS(H:H, D:D, ExternalData!$D2580, E:E, ExternalData!$E2580, F:F, ExternalData!$F2580, G:G, "&lt;="&amp;ExternalData!$G2580)</f>
        <v>1063141</v>
      </c>
      <c r="K2580" s="27">
        <f>SUMIFS(I:I, D:D, ExternalData!$D2580, E:E, ExternalData!$E2580, F:F, ExternalData!$F2580, G:G, "&lt;="&amp;ExternalData!$G2580)</f>
        <v>5157151</v>
      </c>
      <c r="L2580" s="26">
        <f>ExternalData!$J2580 + SUMIFS(H:H, D:D, ExternalData!$D2580, E:E, ExternalData!$E2580, F:F, ExternalData!$F2580-1, G:G, "&gt;"&amp;ExternalData!$G2580)</f>
        <v>1063141</v>
      </c>
      <c r="M2580" s="28">
        <f>ExternalData!$K2580 + SUMIFS(I:I, D:D, ExternalData!$D2580, E:E, ExternalData!$E2580, F:F, ExternalData!$F2580-1, G:G, "&gt;"&amp;ExternalData!$G2580)</f>
        <v>5157151</v>
      </c>
    </row>
    <row r="2581" spans="1:13" x14ac:dyDescent="0.25">
      <c r="A2581" s="29" t="s">
        <v>9</v>
      </c>
      <c r="B2581" s="30" t="s">
        <v>37</v>
      </c>
      <c r="C2581" s="30" t="s">
        <v>41</v>
      </c>
      <c r="D2581" s="30" t="s">
        <v>42</v>
      </c>
      <c r="E2581" s="30" t="s">
        <v>13</v>
      </c>
      <c r="F2581" s="30">
        <v>2018</v>
      </c>
      <c r="G2581" s="30">
        <v>7</v>
      </c>
      <c r="H2581" s="30">
        <v>641205</v>
      </c>
      <c r="I2581" s="31">
        <v>350275</v>
      </c>
      <c r="J2581" s="31">
        <f>SUMIFS(H:H, D:D, ExternalData!$D2581, E:E, ExternalData!$E2581, F:F, ExternalData!$F2581, G:G, "&lt;="&amp;ExternalData!$G2581)</f>
        <v>1704346</v>
      </c>
      <c r="K2581" s="32">
        <f>SUMIFS(I:I, D:D, ExternalData!$D2581, E:E, ExternalData!$E2581, F:F, ExternalData!$F2581, G:G, "&lt;="&amp;ExternalData!$G2581)</f>
        <v>5507426</v>
      </c>
      <c r="L2581" s="31">
        <f>ExternalData!$J2581 + SUMIFS(H:H, D:D, ExternalData!$D2581, E:E, ExternalData!$E2581, F:F, ExternalData!$F2581-1, G:G, "&gt;"&amp;ExternalData!$G2581)</f>
        <v>1704346</v>
      </c>
      <c r="M2581" s="33">
        <f>ExternalData!$K2581 + SUMIFS(I:I, D:D, ExternalData!$D2581, E:E, ExternalData!$E2581, F:F, ExternalData!$F2581-1, G:G, "&gt;"&amp;ExternalData!$G2581)</f>
        <v>5507426</v>
      </c>
    </row>
    <row r="2582" spans="1:13" x14ac:dyDescent="0.25">
      <c r="A2582" s="24" t="s">
        <v>9</v>
      </c>
      <c r="B2582" s="25" t="s">
        <v>37</v>
      </c>
      <c r="C2582" s="25" t="s">
        <v>41</v>
      </c>
      <c r="D2582" s="25" t="s">
        <v>42</v>
      </c>
      <c r="E2582" s="25" t="s">
        <v>13</v>
      </c>
      <c r="F2582" s="25">
        <v>2018</v>
      </c>
      <c r="G2582" s="25">
        <v>8</v>
      </c>
      <c r="H2582" s="25">
        <v>164955</v>
      </c>
      <c r="I2582" s="26">
        <v>1030045</v>
      </c>
      <c r="J2582" s="26">
        <f>SUMIFS(H:H, D:D, ExternalData!$D2582, E:E, ExternalData!$E2582, F:F, ExternalData!$F2582, G:G, "&lt;="&amp;ExternalData!$G2582)</f>
        <v>1869301</v>
      </c>
      <c r="K2582" s="27">
        <f>SUMIFS(I:I, D:D, ExternalData!$D2582, E:E, ExternalData!$E2582, F:F, ExternalData!$F2582, G:G, "&lt;="&amp;ExternalData!$G2582)</f>
        <v>6537471</v>
      </c>
      <c r="L2582" s="26">
        <f>ExternalData!$J2582 + SUMIFS(H:H, D:D, ExternalData!$D2582, E:E, ExternalData!$E2582, F:F, ExternalData!$F2582-1, G:G, "&gt;"&amp;ExternalData!$G2582)</f>
        <v>1869301</v>
      </c>
      <c r="M2582" s="28">
        <f>ExternalData!$K2582 + SUMIFS(I:I, D:D, ExternalData!$D2582, E:E, ExternalData!$E2582, F:F, ExternalData!$F2582-1, G:G, "&gt;"&amp;ExternalData!$G2582)</f>
        <v>6537471</v>
      </c>
    </row>
    <row r="2583" spans="1:13" x14ac:dyDescent="0.25">
      <c r="A2583" s="29" t="s">
        <v>9</v>
      </c>
      <c r="B2583" s="30" t="s">
        <v>37</v>
      </c>
      <c r="C2583" s="30" t="s">
        <v>41</v>
      </c>
      <c r="D2583" s="30" t="s">
        <v>42</v>
      </c>
      <c r="E2583" s="30" t="s">
        <v>13</v>
      </c>
      <c r="F2583" s="30">
        <v>2018</v>
      </c>
      <c r="G2583" s="30">
        <v>9</v>
      </c>
      <c r="H2583" s="30">
        <v>417585</v>
      </c>
      <c r="I2583" s="31">
        <v>2954935</v>
      </c>
      <c r="J2583" s="31">
        <f>SUMIFS(H:H, D:D, ExternalData!$D2583, E:E, ExternalData!$E2583, F:F, ExternalData!$F2583, G:G, "&lt;="&amp;ExternalData!$G2583)</f>
        <v>2286886</v>
      </c>
      <c r="K2583" s="32">
        <f>SUMIFS(I:I, D:D, ExternalData!$D2583, E:E, ExternalData!$E2583, F:F, ExternalData!$F2583, G:G, "&lt;="&amp;ExternalData!$G2583)</f>
        <v>9492406</v>
      </c>
      <c r="L2583" s="31">
        <f>ExternalData!$J2583 + SUMIFS(H:H, D:D, ExternalData!$D2583, E:E, ExternalData!$E2583, F:F, ExternalData!$F2583-1, G:G, "&gt;"&amp;ExternalData!$G2583)</f>
        <v>2286886</v>
      </c>
      <c r="M2583" s="33">
        <f>ExternalData!$K2583 + SUMIFS(I:I, D:D, ExternalData!$D2583, E:E, ExternalData!$E2583, F:F, ExternalData!$F2583-1, G:G, "&gt;"&amp;ExternalData!$G2583)</f>
        <v>9492406</v>
      </c>
    </row>
    <row r="2584" spans="1:13" x14ac:dyDescent="0.25">
      <c r="A2584" s="24" t="s">
        <v>9</v>
      </c>
      <c r="B2584" s="25" t="s">
        <v>37</v>
      </c>
      <c r="C2584" s="25" t="s">
        <v>41</v>
      </c>
      <c r="D2584" s="25" t="s">
        <v>42</v>
      </c>
      <c r="E2584" s="25" t="s">
        <v>13</v>
      </c>
      <c r="F2584" s="25">
        <v>2018</v>
      </c>
      <c r="G2584" s="25">
        <v>10</v>
      </c>
      <c r="H2584" s="25">
        <v>519125</v>
      </c>
      <c r="I2584" s="26">
        <v>314687</v>
      </c>
      <c r="J2584" s="26">
        <f>SUMIFS(H:H, D:D, ExternalData!$D2584, E:E, ExternalData!$E2584, F:F, ExternalData!$F2584, G:G, "&lt;="&amp;ExternalData!$G2584)</f>
        <v>2806011</v>
      </c>
      <c r="K2584" s="27">
        <f>SUMIFS(I:I, D:D, ExternalData!$D2584, E:E, ExternalData!$E2584, F:F, ExternalData!$F2584, G:G, "&lt;="&amp;ExternalData!$G2584)</f>
        <v>9807093</v>
      </c>
      <c r="L2584" s="26">
        <f>ExternalData!$J2584 + SUMIFS(H:H, D:D, ExternalData!$D2584, E:E, ExternalData!$E2584, F:F, ExternalData!$F2584-1, G:G, "&gt;"&amp;ExternalData!$G2584)</f>
        <v>2806011</v>
      </c>
      <c r="M2584" s="28">
        <f>ExternalData!$K2584 + SUMIFS(I:I, D:D, ExternalData!$D2584, E:E, ExternalData!$E2584, F:F, ExternalData!$F2584-1, G:G, "&gt;"&amp;ExternalData!$G2584)</f>
        <v>9807093</v>
      </c>
    </row>
    <row r="2585" spans="1:13" x14ac:dyDescent="0.25">
      <c r="A2585" s="29" t="s">
        <v>9</v>
      </c>
      <c r="B2585" s="30" t="s">
        <v>37</v>
      </c>
      <c r="C2585" s="30" t="s">
        <v>41</v>
      </c>
      <c r="D2585" s="30" t="s">
        <v>42</v>
      </c>
      <c r="E2585" s="30" t="s">
        <v>13</v>
      </c>
      <c r="F2585" s="30">
        <v>2018</v>
      </c>
      <c r="G2585" s="30">
        <v>11</v>
      </c>
      <c r="H2585" s="30">
        <v>66683</v>
      </c>
      <c r="I2585" s="31">
        <v>364546</v>
      </c>
      <c r="J2585" s="31">
        <f>SUMIFS(H:H, D:D, ExternalData!$D2585, E:E, ExternalData!$E2585, F:F, ExternalData!$F2585, G:G, "&lt;="&amp;ExternalData!$G2585)</f>
        <v>2872694</v>
      </c>
      <c r="K2585" s="32">
        <f>SUMIFS(I:I, D:D, ExternalData!$D2585, E:E, ExternalData!$E2585, F:F, ExternalData!$F2585, G:G, "&lt;="&amp;ExternalData!$G2585)</f>
        <v>10171639</v>
      </c>
      <c r="L2585" s="31">
        <f>ExternalData!$J2585 + SUMIFS(H:H, D:D, ExternalData!$D2585, E:E, ExternalData!$E2585, F:F, ExternalData!$F2585-1, G:G, "&gt;"&amp;ExternalData!$G2585)</f>
        <v>2872694</v>
      </c>
      <c r="M2585" s="33">
        <f>ExternalData!$K2585 + SUMIFS(I:I, D:D, ExternalData!$D2585, E:E, ExternalData!$E2585, F:F, ExternalData!$F2585-1, G:G, "&gt;"&amp;ExternalData!$G2585)</f>
        <v>10171639</v>
      </c>
    </row>
    <row r="2586" spans="1:13" x14ac:dyDescent="0.25">
      <c r="A2586" s="24" t="s">
        <v>9</v>
      </c>
      <c r="B2586" s="25" t="s">
        <v>37</v>
      </c>
      <c r="C2586" s="25" t="s">
        <v>41</v>
      </c>
      <c r="D2586" s="25" t="s">
        <v>42</v>
      </c>
      <c r="E2586" s="25" t="s">
        <v>13</v>
      </c>
      <c r="F2586" s="25">
        <v>2018</v>
      </c>
      <c r="G2586" s="25">
        <v>12</v>
      </c>
      <c r="H2586" s="25">
        <v>18776</v>
      </c>
      <c r="I2586" s="26">
        <v>1157615</v>
      </c>
      <c r="J2586" s="26">
        <f>SUMIFS(H:H, D:D, ExternalData!$D2586, E:E, ExternalData!$E2586, F:F, ExternalData!$F2586, G:G, "&lt;="&amp;ExternalData!$G2586)</f>
        <v>2891470</v>
      </c>
      <c r="K2586" s="27">
        <f>SUMIFS(I:I, D:D, ExternalData!$D2586, E:E, ExternalData!$E2586, F:F, ExternalData!$F2586, G:G, "&lt;="&amp;ExternalData!$G2586)</f>
        <v>11329254</v>
      </c>
      <c r="L2586" s="26">
        <f>ExternalData!$J2586 + SUMIFS(H:H, D:D, ExternalData!$D2586, E:E, ExternalData!$E2586, F:F, ExternalData!$F2586-1, G:G, "&gt;"&amp;ExternalData!$G2586)</f>
        <v>2891470</v>
      </c>
      <c r="M2586" s="28">
        <f>ExternalData!$K2586 + SUMIFS(I:I, D:D, ExternalData!$D2586, E:E, ExternalData!$E2586, F:F, ExternalData!$F2586-1, G:G, "&gt;"&amp;ExternalData!$G2586)</f>
        <v>11329254</v>
      </c>
    </row>
    <row r="2587" spans="1:13" x14ac:dyDescent="0.25">
      <c r="A2587" s="29" t="s">
        <v>9</v>
      </c>
      <c r="B2587" s="30" t="s">
        <v>37</v>
      </c>
      <c r="C2587" s="30" t="s">
        <v>41</v>
      </c>
      <c r="D2587" s="30" t="s">
        <v>42</v>
      </c>
      <c r="E2587" s="30" t="s">
        <v>13</v>
      </c>
      <c r="F2587" s="30">
        <v>2019</v>
      </c>
      <c r="G2587" s="30">
        <v>1</v>
      </c>
      <c r="H2587" s="30">
        <v>74728</v>
      </c>
      <c r="I2587" s="31">
        <v>411933</v>
      </c>
      <c r="J2587" s="31">
        <f>SUMIFS(H:H, D:D, ExternalData!$D2587, E:E, ExternalData!$E2587, F:F, ExternalData!$F2587, G:G, "&lt;="&amp;ExternalData!$G2587)</f>
        <v>74728</v>
      </c>
      <c r="K2587" s="32">
        <f>SUMIFS(I:I, D:D, ExternalData!$D2587, E:E, ExternalData!$E2587, F:F, ExternalData!$F2587, G:G, "&lt;="&amp;ExternalData!$G2587)</f>
        <v>411933</v>
      </c>
      <c r="L2587" s="31">
        <f>ExternalData!$J2587 + SUMIFS(H:H, D:D, ExternalData!$D2587, E:E, ExternalData!$E2587, F:F, ExternalData!$F2587-1, G:G, "&gt;"&amp;ExternalData!$G2587)</f>
        <v>2537383</v>
      </c>
      <c r="M2587" s="33">
        <f>ExternalData!$K2587 + SUMIFS(I:I, D:D, ExternalData!$D2587, E:E, ExternalData!$E2587, F:F, ExternalData!$F2587-1, G:G, "&gt;"&amp;ExternalData!$G2587)</f>
        <v>11480334</v>
      </c>
    </row>
    <row r="2588" spans="1:13" x14ac:dyDescent="0.25">
      <c r="A2588" s="24" t="s">
        <v>9</v>
      </c>
      <c r="B2588" s="25" t="s">
        <v>37</v>
      </c>
      <c r="C2588" s="25" t="s">
        <v>41</v>
      </c>
      <c r="D2588" s="25" t="s">
        <v>42</v>
      </c>
      <c r="E2588" s="25" t="s">
        <v>13</v>
      </c>
      <c r="F2588" s="25">
        <v>2019</v>
      </c>
      <c r="G2588" s="25">
        <v>2</v>
      </c>
      <c r="H2588" s="25">
        <v>47057</v>
      </c>
      <c r="I2588" s="26">
        <v>336029</v>
      </c>
      <c r="J2588" s="26">
        <f>SUMIFS(H:H, D:D, ExternalData!$D2588, E:E, ExternalData!$E2588, F:F, ExternalData!$F2588, G:G, "&lt;="&amp;ExternalData!$G2588)</f>
        <v>121785</v>
      </c>
      <c r="K2588" s="27">
        <f>SUMIFS(I:I, D:D, ExternalData!$D2588, E:E, ExternalData!$E2588, F:F, ExternalData!$F2588, G:G, "&lt;="&amp;ExternalData!$G2588)</f>
        <v>747962</v>
      </c>
      <c r="L2588" s="26">
        <f>ExternalData!$J2588 + SUMIFS(H:H, D:D, ExternalData!$D2588, E:E, ExternalData!$E2588, F:F, ExternalData!$F2588-1, G:G, "&gt;"&amp;ExternalData!$G2588)</f>
        <v>2469065</v>
      </c>
      <c r="M2588" s="28">
        <f>ExternalData!$K2588 + SUMIFS(I:I, D:D, ExternalData!$D2588, E:E, ExternalData!$E2588, F:F, ExternalData!$F2588-1, G:G, "&gt;"&amp;ExternalData!$G2588)</f>
        <v>11741222</v>
      </c>
    </row>
    <row r="2589" spans="1:13" x14ac:dyDescent="0.25">
      <c r="A2589" s="29" t="s">
        <v>9</v>
      </c>
      <c r="B2589" s="30" t="s">
        <v>37</v>
      </c>
      <c r="C2589" s="30" t="s">
        <v>41</v>
      </c>
      <c r="D2589" s="30" t="s">
        <v>42</v>
      </c>
      <c r="E2589" s="30" t="s">
        <v>13</v>
      </c>
      <c r="F2589" s="30">
        <v>2019</v>
      </c>
      <c r="G2589" s="30">
        <v>3</v>
      </c>
      <c r="H2589" s="30">
        <v>70985</v>
      </c>
      <c r="I2589" s="31">
        <v>392249</v>
      </c>
      <c r="J2589" s="31">
        <f>SUMIFS(H:H, D:D, ExternalData!$D2589, E:E, ExternalData!$E2589, F:F, ExternalData!$F2589, G:G, "&lt;="&amp;ExternalData!$G2589)</f>
        <v>192770</v>
      </c>
      <c r="K2589" s="32">
        <f>SUMIFS(I:I, D:D, ExternalData!$D2589, E:E, ExternalData!$E2589, F:F, ExternalData!$F2589, G:G, "&lt;="&amp;ExternalData!$G2589)</f>
        <v>1140211</v>
      </c>
      <c r="L2589" s="31">
        <f>ExternalData!$J2589 + SUMIFS(H:H, D:D, ExternalData!$D2589, E:E, ExternalData!$E2589, F:F, ExternalData!$F2589-1, G:G, "&gt;"&amp;ExternalData!$G2589)</f>
        <v>2127325</v>
      </c>
      <c r="M2589" s="33">
        <f>ExternalData!$K2589 + SUMIFS(I:I, D:D, ExternalData!$D2589, E:E, ExternalData!$E2589, F:F, ExternalData!$F2589-1, G:G, "&gt;"&amp;ExternalData!$G2589)</f>
        <v>11842436</v>
      </c>
    </row>
    <row r="2590" spans="1:13" x14ac:dyDescent="0.25">
      <c r="A2590" s="24" t="s">
        <v>9</v>
      </c>
      <c r="B2590" s="25" t="s">
        <v>37</v>
      </c>
      <c r="C2590" s="25" t="s">
        <v>41</v>
      </c>
      <c r="D2590" s="25" t="s">
        <v>42</v>
      </c>
      <c r="E2590" s="25" t="s">
        <v>13</v>
      </c>
      <c r="F2590" s="25">
        <v>2019</v>
      </c>
      <c r="G2590" s="25">
        <v>4</v>
      </c>
      <c r="H2590" s="25">
        <v>51670</v>
      </c>
      <c r="I2590" s="26">
        <v>321155</v>
      </c>
      <c r="J2590" s="26">
        <f>SUMIFS(H:H, D:D, ExternalData!$D2590, E:E, ExternalData!$E2590, F:F, ExternalData!$F2590, G:G, "&lt;="&amp;ExternalData!$G2590)</f>
        <v>244440</v>
      </c>
      <c r="K2590" s="27">
        <f>SUMIFS(I:I, D:D, ExternalData!$D2590, E:E, ExternalData!$E2590, F:F, ExternalData!$F2590, G:G, "&lt;="&amp;ExternalData!$G2590)</f>
        <v>1461366</v>
      </c>
      <c r="L2590" s="26">
        <f>ExternalData!$J2590 + SUMIFS(H:H, D:D, ExternalData!$D2590, E:E, ExternalData!$E2590, F:F, ExternalData!$F2590-1, G:G, "&gt;"&amp;ExternalData!$G2590)</f>
        <v>2164360</v>
      </c>
      <c r="M2590" s="28">
        <f>ExternalData!$K2590 + SUMIFS(I:I, D:D, ExternalData!$D2590, E:E, ExternalData!$E2590, F:F, ExternalData!$F2590-1, G:G, "&gt;"&amp;ExternalData!$G2590)</f>
        <v>11249436</v>
      </c>
    </row>
    <row r="2591" spans="1:13" x14ac:dyDescent="0.25">
      <c r="A2591" s="29" t="s">
        <v>9</v>
      </c>
      <c r="B2591" s="30" t="s">
        <v>37</v>
      </c>
      <c r="C2591" s="30" t="s">
        <v>41</v>
      </c>
      <c r="D2591" s="30" t="s">
        <v>42</v>
      </c>
      <c r="E2591" s="30" t="s">
        <v>13</v>
      </c>
      <c r="F2591" s="30">
        <v>2019</v>
      </c>
      <c r="G2591" s="30">
        <v>5</v>
      </c>
      <c r="H2591" s="30">
        <v>59212</v>
      </c>
      <c r="I2591" s="31">
        <v>363112</v>
      </c>
      <c r="J2591" s="31">
        <f>SUMIFS(H:H, D:D, ExternalData!$D2591, E:E, ExternalData!$E2591, F:F, ExternalData!$F2591, G:G, "&lt;="&amp;ExternalData!$G2591)</f>
        <v>303652</v>
      </c>
      <c r="K2591" s="32">
        <f>SUMIFS(I:I, D:D, ExternalData!$D2591, E:E, ExternalData!$E2591, F:F, ExternalData!$F2591, G:G, "&lt;="&amp;ExternalData!$G2591)</f>
        <v>1824478</v>
      </c>
      <c r="L2591" s="31">
        <f>ExternalData!$J2591 + SUMIFS(H:H, D:D, ExternalData!$D2591, E:E, ExternalData!$E2591, F:F, ExternalData!$F2591-1, G:G, "&gt;"&amp;ExternalData!$G2591)</f>
        <v>2178693</v>
      </c>
      <c r="M2591" s="33">
        <f>ExternalData!$K2591 + SUMIFS(I:I, D:D, ExternalData!$D2591, E:E, ExternalData!$E2591, F:F, ExternalData!$F2591-1, G:G, "&gt;"&amp;ExternalData!$G2591)</f>
        <v>11296126</v>
      </c>
    </row>
    <row r="2592" spans="1:13" x14ac:dyDescent="0.25">
      <c r="A2592" s="24" t="s">
        <v>9</v>
      </c>
      <c r="B2592" s="25" t="s">
        <v>37</v>
      </c>
      <c r="C2592" s="25" t="s">
        <v>41</v>
      </c>
      <c r="D2592" s="25" t="s">
        <v>42</v>
      </c>
      <c r="E2592" s="25" t="s">
        <v>13</v>
      </c>
      <c r="F2592" s="25">
        <v>2019</v>
      </c>
      <c r="G2592" s="25">
        <v>6</v>
      </c>
      <c r="H2592" s="25">
        <v>77887</v>
      </c>
      <c r="I2592" s="26">
        <v>431021</v>
      </c>
      <c r="J2592" s="26">
        <f>SUMIFS(H:H, D:D, ExternalData!$D2592, E:E, ExternalData!$E2592, F:F, ExternalData!$F2592, G:G, "&lt;="&amp;ExternalData!$G2592)</f>
        <v>381539</v>
      </c>
      <c r="K2592" s="27">
        <f>SUMIFS(I:I, D:D, ExternalData!$D2592, E:E, ExternalData!$E2592, F:F, ExternalData!$F2592, G:G, "&lt;="&amp;ExternalData!$G2592)</f>
        <v>2255499</v>
      </c>
      <c r="L2592" s="26">
        <f>ExternalData!$J2592 + SUMIFS(H:H, D:D, ExternalData!$D2592, E:E, ExternalData!$E2592, F:F, ExternalData!$F2592-1, G:G, "&gt;"&amp;ExternalData!$G2592)</f>
        <v>2209868</v>
      </c>
      <c r="M2592" s="28">
        <f>ExternalData!$K2592 + SUMIFS(I:I, D:D, ExternalData!$D2592, E:E, ExternalData!$E2592, F:F, ExternalData!$F2592-1, G:G, "&gt;"&amp;ExternalData!$G2592)</f>
        <v>8427602</v>
      </c>
    </row>
    <row r="2593" spans="1:13" x14ac:dyDescent="0.25">
      <c r="A2593" s="29" t="s">
        <v>9</v>
      </c>
      <c r="B2593" s="30" t="s">
        <v>37</v>
      </c>
      <c r="C2593" s="30" t="s">
        <v>41</v>
      </c>
      <c r="D2593" s="30" t="s">
        <v>42</v>
      </c>
      <c r="E2593" s="30" t="s">
        <v>13</v>
      </c>
      <c r="F2593" s="30">
        <v>2019</v>
      </c>
      <c r="G2593" s="30">
        <v>7</v>
      </c>
      <c r="H2593" s="30">
        <v>19494</v>
      </c>
      <c r="I2593" s="31">
        <v>122928</v>
      </c>
      <c r="J2593" s="31">
        <f>SUMIFS(H:H, D:D, ExternalData!$D2593, E:E, ExternalData!$E2593, F:F, ExternalData!$F2593, G:G, "&lt;="&amp;ExternalData!$G2593)</f>
        <v>401033</v>
      </c>
      <c r="K2593" s="32">
        <f>SUMIFS(I:I, D:D, ExternalData!$D2593, E:E, ExternalData!$E2593, F:F, ExternalData!$F2593, G:G, "&lt;="&amp;ExternalData!$G2593)</f>
        <v>2378427</v>
      </c>
      <c r="L2593" s="31">
        <f>ExternalData!$J2593 + SUMIFS(H:H, D:D, ExternalData!$D2593, E:E, ExternalData!$E2593, F:F, ExternalData!$F2593-1, G:G, "&gt;"&amp;ExternalData!$G2593)</f>
        <v>1588157</v>
      </c>
      <c r="M2593" s="33">
        <f>ExternalData!$K2593 + SUMIFS(I:I, D:D, ExternalData!$D2593, E:E, ExternalData!$E2593, F:F, ExternalData!$F2593-1, G:G, "&gt;"&amp;ExternalData!$G2593)</f>
        <v>8200255</v>
      </c>
    </row>
    <row r="2594" spans="1:13" x14ac:dyDescent="0.25">
      <c r="A2594" s="24" t="s">
        <v>9</v>
      </c>
      <c r="B2594" s="25" t="s">
        <v>37</v>
      </c>
      <c r="C2594" s="25" t="s">
        <v>41</v>
      </c>
      <c r="D2594" s="25" t="s">
        <v>42</v>
      </c>
      <c r="E2594" s="25" t="s">
        <v>13</v>
      </c>
      <c r="F2594" s="25">
        <v>2019</v>
      </c>
      <c r="G2594" s="25">
        <v>8</v>
      </c>
      <c r="H2594" s="25">
        <v>50224</v>
      </c>
      <c r="I2594" s="26">
        <v>307142</v>
      </c>
      <c r="J2594" s="26">
        <f>SUMIFS(H:H, D:D, ExternalData!$D2594, E:E, ExternalData!$E2594, F:F, ExternalData!$F2594, G:G, "&lt;="&amp;ExternalData!$G2594)</f>
        <v>451257</v>
      </c>
      <c r="K2594" s="27">
        <f>SUMIFS(I:I, D:D, ExternalData!$D2594, E:E, ExternalData!$E2594, F:F, ExternalData!$F2594, G:G, "&lt;="&amp;ExternalData!$G2594)</f>
        <v>2685569</v>
      </c>
      <c r="L2594" s="26">
        <f>ExternalData!$J2594 + SUMIFS(H:H, D:D, ExternalData!$D2594, E:E, ExternalData!$E2594, F:F, ExternalData!$F2594-1, G:G, "&gt;"&amp;ExternalData!$G2594)</f>
        <v>1473426</v>
      </c>
      <c r="M2594" s="28">
        <f>ExternalData!$K2594 + SUMIFS(I:I, D:D, ExternalData!$D2594, E:E, ExternalData!$E2594, F:F, ExternalData!$F2594-1, G:G, "&gt;"&amp;ExternalData!$G2594)</f>
        <v>7477352</v>
      </c>
    </row>
    <row r="2595" spans="1:13" x14ac:dyDescent="0.25">
      <c r="A2595" s="29" t="s">
        <v>9</v>
      </c>
      <c r="B2595" s="30" t="s">
        <v>37</v>
      </c>
      <c r="C2595" s="30" t="s">
        <v>41</v>
      </c>
      <c r="D2595" s="30" t="s">
        <v>42</v>
      </c>
      <c r="E2595" s="30" t="s">
        <v>13</v>
      </c>
      <c r="F2595" s="30">
        <v>2019</v>
      </c>
      <c r="G2595" s="30">
        <v>9</v>
      </c>
      <c r="H2595" s="30">
        <v>53591</v>
      </c>
      <c r="I2595" s="31">
        <v>325001</v>
      </c>
      <c r="J2595" s="31">
        <f>SUMIFS(H:H, D:D, ExternalData!$D2595, E:E, ExternalData!$E2595, F:F, ExternalData!$F2595, G:G, "&lt;="&amp;ExternalData!$G2595)</f>
        <v>504848</v>
      </c>
      <c r="K2595" s="32">
        <f>SUMIFS(I:I, D:D, ExternalData!$D2595, E:E, ExternalData!$E2595, F:F, ExternalData!$F2595, G:G, "&lt;="&amp;ExternalData!$G2595)</f>
        <v>3010570</v>
      </c>
      <c r="L2595" s="31">
        <f>ExternalData!$J2595 + SUMIFS(H:H, D:D, ExternalData!$D2595, E:E, ExternalData!$E2595, F:F, ExternalData!$F2595-1, G:G, "&gt;"&amp;ExternalData!$G2595)</f>
        <v>1109432</v>
      </c>
      <c r="M2595" s="33">
        <f>ExternalData!$K2595 + SUMIFS(I:I, D:D, ExternalData!$D2595, E:E, ExternalData!$E2595, F:F, ExternalData!$F2595-1, G:G, "&gt;"&amp;ExternalData!$G2595)</f>
        <v>4847418</v>
      </c>
    </row>
    <row r="2596" spans="1:13" x14ac:dyDescent="0.25">
      <c r="A2596" s="24" t="s">
        <v>9</v>
      </c>
      <c r="B2596" s="25" t="s">
        <v>37</v>
      </c>
      <c r="C2596" s="25" t="s">
        <v>41</v>
      </c>
      <c r="D2596" s="25" t="s">
        <v>42</v>
      </c>
      <c r="E2596" s="25" t="s">
        <v>13</v>
      </c>
      <c r="F2596" s="25">
        <v>2019</v>
      </c>
      <c r="G2596" s="25">
        <v>10</v>
      </c>
      <c r="H2596" s="25">
        <v>77189</v>
      </c>
      <c r="I2596" s="26">
        <v>425801</v>
      </c>
      <c r="J2596" s="26">
        <f>SUMIFS(H:H, D:D, ExternalData!$D2596, E:E, ExternalData!$E2596, F:F, ExternalData!$F2596, G:G, "&lt;="&amp;ExternalData!$G2596)</f>
        <v>582037</v>
      </c>
      <c r="K2596" s="27">
        <f>SUMIFS(I:I, D:D, ExternalData!$D2596, E:E, ExternalData!$E2596, F:F, ExternalData!$F2596, G:G, "&lt;="&amp;ExternalData!$G2596)</f>
        <v>3436371</v>
      </c>
      <c r="L2596" s="26">
        <f>ExternalData!$J2596 + SUMIFS(H:H, D:D, ExternalData!$D2596, E:E, ExternalData!$E2596, F:F, ExternalData!$F2596-1, G:G, "&gt;"&amp;ExternalData!$G2596)</f>
        <v>667496</v>
      </c>
      <c r="M2596" s="28">
        <f>ExternalData!$K2596 + SUMIFS(I:I, D:D, ExternalData!$D2596, E:E, ExternalData!$E2596, F:F, ExternalData!$F2596-1, G:G, "&gt;"&amp;ExternalData!$G2596)</f>
        <v>4958532</v>
      </c>
    </row>
    <row r="2597" spans="1:13" x14ac:dyDescent="0.25">
      <c r="A2597" s="29" t="s">
        <v>9</v>
      </c>
      <c r="B2597" s="30" t="s">
        <v>37</v>
      </c>
      <c r="C2597" s="30" t="s">
        <v>41</v>
      </c>
      <c r="D2597" s="30" t="s">
        <v>42</v>
      </c>
      <c r="E2597" s="30" t="s">
        <v>13</v>
      </c>
      <c r="F2597" s="30">
        <v>2019</v>
      </c>
      <c r="G2597" s="30">
        <v>11</v>
      </c>
      <c r="H2597" s="30">
        <v>19126</v>
      </c>
      <c r="I2597" s="31">
        <v>119748</v>
      </c>
      <c r="J2597" s="31">
        <f>SUMIFS(H:H, D:D, ExternalData!$D2597, E:E, ExternalData!$E2597, F:F, ExternalData!$F2597, G:G, "&lt;="&amp;ExternalData!$G2597)</f>
        <v>601163</v>
      </c>
      <c r="K2597" s="32">
        <f>SUMIFS(I:I, D:D, ExternalData!$D2597, E:E, ExternalData!$E2597, F:F, ExternalData!$F2597, G:G, "&lt;="&amp;ExternalData!$G2597)</f>
        <v>3556119</v>
      </c>
      <c r="L2597" s="31">
        <f>ExternalData!$J2597 + SUMIFS(H:H, D:D, ExternalData!$D2597, E:E, ExternalData!$E2597, F:F, ExternalData!$F2597-1, G:G, "&gt;"&amp;ExternalData!$G2597)</f>
        <v>619939</v>
      </c>
      <c r="M2597" s="33">
        <f>ExternalData!$K2597 + SUMIFS(I:I, D:D, ExternalData!$D2597, E:E, ExternalData!$E2597, F:F, ExternalData!$F2597-1, G:G, "&gt;"&amp;ExternalData!$G2597)</f>
        <v>4713734</v>
      </c>
    </row>
    <row r="2598" spans="1:13" x14ac:dyDescent="0.25">
      <c r="A2598" s="24" t="s">
        <v>9</v>
      </c>
      <c r="B2598" s="25" t="s">
        <v>37</v>
      </c>
      <c r="C2598" s="25" t="s">
        <v>41</v>
      </c>
      <c r="D2598" s="25" t="s">
        <v>42</v>
      </c>
      <c r="E2598" s="25" t="s">
        <v>13</v>
      </c>
      <c r="F2598" s="25">
        <v>2019</v>
      </c>
      <c r="G2598" s="25">
        <v>12</v>
      </c>
      <c r="H2598" s="25">
        <v>56582</v>
      </c>
      <c r="I2598" s="26">
        <v>343758</v>
      </c>
      <c r="J2598" s="26">
        <f>SUMIFS(H:H, D:D, ExternalData!$D2598, E:E, ExternalData!$E2598, F:F, ExternalData!$F2598, G:G, "&lt;="&amp;ExternalData!$G2598)</f>
        <v>657745</v>
      </c>
      <c r="K2598" s="27">
        <f>SUMIFS(I:I, D:D, ExternalData!$D2598, E:E, ExternalData!$E2598, F:F, ExternalData!$F2598, G:G, "&lt;="&amp;ExternalData!$G2598)</f>
        <v>3899877</v>
      </c>
      <c r="L2598" s="26">
        <f>ExternalData!$J2598 + SUMIFS(H:H, D:D, ExternalData!$D2598, E:E, ExternalData!$E2598, F:F, ExternalData!$F2598-1, G:G, "&gt;"&amp;ExternalData!$G2598)</f>
        <v>657745</v>
      </c>
      <c r="M2598" s="28">
        <f>ExternalData!$K2598 + SUMIFS(I:I, D:D, ExternalData!$D2598, E:E, ExternalData!$E2598, F:F, ExternalData!$F2598-1, G:G, "&gt;"&amp;ExternalData!$G2598)</f>
        <v>3899877</v>
      </c>
    </row>
    <row r="2599" spans="1:13" x14ac:dyDescent="0.25">
      <c r="A2599" s="29" t="s">
        <v>9</v>
      </c>
      <c r="B2599" s="30" t="s">
        <v>37</v>
      </c>
      <c r="C2599" s="30" t="s">
        <v>41</v>
      </c>
      <c r="D2599" s="30" t="s">
        <v>42</v>
      </c>
      <c r="E2599" s="30" t="s">
        <v>13</v>
      </c>
      <c r="F2599" s="30">
        <v>2020</v>
      </c>
      <c r="G2599" s="30">
        <v>1</v>
      </c>
      <c r="H2599" s="30">
        <v>250745</v>
      </c>
      <c r="I2599" s="31">
        <v>160797</v>
      </c>
      <c r="J2599" s="31">
        <f>SUMIFS(H:H, D:D, ExternalData!$D2599, E:E, ExternalData!$E2599, F:F, ExternalData!$F2599, G:G, "&lt;="&amp;ExternalData!$G2599)</f>
        <v>250745</v>
      </c>
      <c r="K2599" s="32">
        <f>SUMIFS(I:I, D:D, ExternalData!$D2599, E:E, ExternalData!$E2599, F:F, ExternalData!$F2599, G:G, "&lt;="&amp;ExternalData!$G2599)</f>
        <v>160797</v>
      </c>
      <c r="L2599" s="31">
        <f>ExternalData!$J2599 + SUMIFS(H:H, D:D, ExternalData!$D2599, E:E, ExternalData!$E2599, F:F, ExternalData!$F2599-1, G:G, "&gt;"&amp;ExternalData!$G2599)</f>
        <v>833762</v>
      </c>
      <c r="M2599" s="33">
        <f>ExternalData!$K2599 + SUMIFS(I:I, D:D, ExternalData!$D2599, E:E, ExternalData!$E2599, F:F, ExternalData!$F2599-1, G:G, "&gt;"&amp;ExternalData!$G2599)</f>
        <v>3648741</v>
      </c>
    </row>
    <row r="2600" spans="1:13" x14ac:dyDescent="0.25">
      <c r="A2600" s="24" t="s">
        <v>9</v>
      </c>
      <c r="B2600" s="25" t="s">
        <v>37</v>
      </c>
      <c r="C2600" s="25" t="s">
        <v>41</v>
      </c>
      <c r="D2600" s="25" t="s">
        <v>42</v>
      </c>
      <c r="E2600" s="25" t="s">
        <v>13</v>
      </c>
      <c r="F2600" s="25">
        <v>2020</v>
      </c>
      <c r="G2600" s="25">
        <v>2</v>
      </c>
      <c r="H2600" s="25">
        <v>614825</v>
      </c>
      <c r="I2600" s="26">
        <v>381264</v>
      </c>
      <c r="J2600" s="26">
        <f>SUMIFS(H:H, D:D, ExternalData!$D2600, E:E, ExternalData!$E2600, F:F, ExternalData!$F2600, G:G, "&lt;="&amp;ExternalData!$G2600)</f>
        <v>865570</v>
      </c>
      <c r="K2600" s="27">
        <f>SUMIFS(I:I, D:D, ExternalData!$D2600, E:E, ExternalData!$E2600, F:F, ExternalData!$F2600, G:G, "&lt;="&amp;ExternalData!$G2600)</f>
        <v>542061</v>
      </c>
      <c r="L2600" s="26">
        <f>ExternalData!$J2600 + SUMIFS(H:H, D:D, ExternalData!$D2600, E:E, ExternalData!$E2600, F:F, ExternalData!$F2600-1, G:G, "&gt;"&amp;ExternalData!$G2600)</f>
        <v>1401530</v>
      </c>
      <c r="M2600" s="28">
        <f>ExternalData!$K2600 + SUMIFS(I:I, D:D, ExternalData!$D2600, E:E, ExternalData!$E2600, F:F, ExternalData!$F2600-1, G:G, "&gt;"&amp;ExternalData!$G2600)</f>
        <v>3693976</v>
      </c>
    </row>
    <row r="2601" spans="1:13" x14ac:dyDescent="0.25">
      <c r="A2601" s="29" t="s">
        <v>9</v>
      </c>
      <c r="B2601" s="30" t="s">
        <v>37</v>
      </c>
      <c r="C2601" s="30" t="s">
        <v>41</v>
      </c>
      <c r="D2601" s="30" t="s">
        <v>42</v>
      </c>
      <c r="E2601" s="30" t="s">
        <v>13</v>
      </c>
      <c r="F2601" s="30">
        <v>2020</v>
      </c>
      <c r="G2601" s="30">
        <v>3</v>
      </c>
      <c r="H2601" s="30">
        <v>25420</v>
      </c>
      <c r="I2601" s="31">
        <v>1676895</v>
      </c>
      <c r="J2601" s="31">
        <f>SUMIFS(H:H, D:D, ExternalData!$D2601, E:E, ExternalData!$E2601, F:F, ExternalData!$F2601, G:G, "&lt;="&amp;ExternalData!$G2601)</f>
        <v>890990</v>
      </c>
      <c r="K2601" s="32">
        <f>SUMIFS(I:I, D:D, ExternalData!$D2601, E:E, ExternalData!$E2601, F:F, ExternalData!$F2601, G:G, "&lt;="&amp;ExternalData!$G2601)</f>
        <v>2218956</v>
      </c>
      <c r="L2601" s="31">
        <f>ExternalData!$J2601 + SUMIFS(H:H, D:D, ExternalData!$D2601, E:E, ExternalData!$E2601, F:F, ExternalData!$F2601-1, G:G, "&gt;"&amp;ExternalData!$G2601)</f>
        <v>1355965</v>
      </c>
      <c r="M2601" s="33">
        <f>ExternalData!$K2601 + SUMIFS(I:I, D:D, ExternalData!$D2601, E:E, ExternalData!$E2601, F:F, ExternalData!$F2601-1, G:G, "&gt;"&amp;ExternalData!$G2601)</f>
        <v>4978622</v>
      </c>
    </row>
    <row r="2602" spans="1:13" x14ac:dyDescent="0.25">
      <c r="A2602" s="24" t="s">
        <v>9</v>
      </c>
      <c r="B2602" s="25" t="s">
        <v>37</v>
      </c>
      <c r="C2602" s="25" t="s">
        <v>41</v>
      </c>
      <c r="D2602" s="25" t="s">
        <v>42</v>
      </c>
      <c r="E2602" s="25" t="s">
        <v>13</v>
      </c>
      <c r="F2602" s="25">
        <v>2020</v>
      </c>
      <c r="G2602" s="25">
        <v>4</v>
      </c>
      <c r="H2602" s="25">
        <v>624455</v>
      </c>
      <c r="I2602" s="26">
        <v>380539</v>
      </c>
      <c r="J2602" s="26">
        <f>SUMIFS(H:H, D:D, ExternalData!$D2602, E:E, ExternalData!$E2602, F:F, ExternalData!$F2602, G:G, "&lt;="&amp;ExternalData!$G2602)</f>
        <v>1515445</v>
      </c>
      <c r="K2602" s="27">
        <f>SUMIFS(I:I, D:D, ExternalData!$D2602, E:E, ExternalData!$E2602, F:F, ExternalData!$F2602, G:G, "&lt;="&amp;ExternalData!$G2602)</f>
        <v>2599495</v>
      </c>
      <c r="L2602" s="26">
        <f>ExternalData!$J2602 + SUMIFS(H:H, D:D, ExternalData!$D2602, E:E, ExternalData!$E2602, F:F, ExternalData!$F2602-1, G:G, "&gt;"&amp;ExternalData!$G2602)</f>
        <v>1928750</v>
      </c>
      <c r="M2602" s="28">
        <f>ExternalData!$K2602 + SUMIFS(I:I, D:D, ExternalData!$D2602, E:E, ExternalData!$E2602, F:F, ExternalData!$F2602-1, G:G, "&gt;"&amp;ExternalData!$G2602)</f>
        <v>5038006</v>
      </c>
    </row>
    <row r="2603" spans="1:13" x14ac:dyDescent="0.25">
      <c r="A2603" s="29" t="s">
        <v>9</v>
      </c>
      <c r="B2603" s="30" t="s">
        <v>37</v>
      </c>
      <c r="C2603" s="30" t="s">
        <v>41</v>
      </c>
      <c r="D2603" s="30" t="s">
        <v>42</v>
      </c>
      <c r="E2603" s="30" t="s">
        <v>13</v>
      </c>
      <c r="F2603" s="30">
        <v>2020</v>
      </c>
      <c r="G2603" s="30">
        <v>5</v>
      </c>
      <c r="H2603" s="30">
        <v>591825</v>
      </c>
      <c r="I2603" s="31">
        <v>326140</v>
      </c>
      <c r="J2603" s="31">
        <f>SUMIFS(H:H, D:D, ExternalData!$D2603, E:E, ExternalData!$E2603, F:F, ExternalData!$F2603, G:G, "&lt;="&amp;ExternalData!$G2603)</f>
        <v>2107270</v>
      </c>
      <c r="K2603" s="32">
        <f>SUMIFS(I:I, D:D, ExternalData!$D2603, E:E, ExternalData!$E2603, F:F, ExternalData!$F2603, G:G, "&lt;="&amp;ExternalData!$G2603)</f>
        <v>2925635</v>
      </c>
      <c r="L2603" s="31">
        <f>ExternalData!$J2603 + SUMIFS(H:H, D:D, ExternalData!$D2603, E:E, ExternalData!$E2603, F:F, ExternalData!$F2603-1, G:G, "&gt;"&amp;ExternalData!$G2603)</f>
        <v>2461363</v>
      </c>
      <c r="M2603" s="33">
        <f>ExternalData!$K2603 + SUMIFS(I:I, D:D, ExternalData!$D2603, E:E, ExternalData!$E2603, F:F, ExternalData!$F2603-1, G:G, "&gt;"&amp;ExternalData!$G2603)</f>
        <v>5001034</v>
      </c>
    </row>
    <row r="2604" spans="1:13" x14ac:dyDescent="0.25">
      <c r="A2604" s="24" t="s">
        <v>9</v>
      </c>
      <c r="B2604" s="25" t="s">
        <v>37</v>
      </c>
      <c r="C2604" s="25" t="s">
        <v>41</v>
      </c>
      <c r="D2604" s="25" t="s">
        <v>42</v>
      </c>
      <c r="E2604" s="25" t="s">
        <v>13</v>
      </c>
      <c r="F2604" s="25">
        <v>2020</v>
      </c>
      <c r="G2604" s="25">
        <v>6</v>
      </c>
      <c r="H2604" s="25">
        <v>22473</v>
      </c>
      <c r="I2604" s="26">
        <v>1450725</v>
      </c>
      <c r="J2604" s="26">
        <f>SUMIFS(H:H, D:D, ExternalData!$D2604, E:E, ExternalData!$E2604, F:F, ExternalData!$F2604, G:G, "&lt;="&amp;ExternalData!$G2604)</f>
        <v>2129743</v>
      </c>
      <c r="K2604" s="27">
        <f>SUMIFS(I:I, D:D, ExternalData!$D2604, E:E, ExternalData!$E2604, F:F, ExternalData!$F2604, G:G, "&lt;="&amp;ExternalData!$G2604)</f>
        <v>4376360</v>
      </c>
      <c r="L2604" s="26">
        <f>ExternalData!$J2604 + SUMIFS(H:H, D:D, ExternalData!$D2604, E:E, ExternalData!$E2604, F:F, ExternalData!$F2604-1, G:G, "&gt;"&amp;ExternalData!$G2604)</f>
        <v>2405949</v>
      </c>
      <c r="M2604" s="28">
        <f>ExternalData!$K2604 + SUMIFS(I:I, D:D, ExternalData!$D2604, E:E, ExternalData!$E2604, F:F, ExternalData!$F2604-1, G:G, "&gt;"&amp;ExternalData!$G2604)</f>
        <v>6020738</v>
      </c>
    </row>
    <row r="2605" spans="1:13" x14ac:dyDescent="0.25">
      <c r="A2605" s="29" t="s">
        <v>9</v>
      </c>
      <c r="B2605" s="30" t="s">
        <v>37</v>
      </c>
      <c r="C2605" s="30" t="s">
        <v>41</v>
      </c>
      <c r="D2605" s="30" t="s">
        <v>42</v>
      </c>
      <c r="E2605" s="30" t="s">
        <v>13</v>
      </c>
      <c r="F2605" s="30">
        <v>2020</v>
      </c>
      <c r="G2605" s="30">
        <v>7</v>
      </c>
      <c r="H2605" s="30">
        <v>606555</v>
      </c>
      <c r="I2605" s="31">
        <v>429129</v>
      </c>
      <c r="J2605" s="31">
        <f>SUMIFS(H:H, D:D, ExternalData!$D2605, E:E, ExternalData!$E2605, F:F, ExternalData!$F2605, G:G, "&lt;="&amp;ExternalData!$G2605)</f>
        <v>2736298</v>
      </c>
      <c r="K2605" s="32">
        <f>SUMIFS(I:I, D:D, ExternalData!$D2605, E:E, ExternalData!$E2605, F:F, ExternalData!$F2605, G:G, "&lt;="&amp;ExternalData!$G2605)</f>
        <v>4805489</v>
      </c>
      <c r="L2605" s="31">
        <f>ExternalData!$J2605 + SUMIFS(H:H, D:D, ExternalData!$D2605, E:E, ExternalData!$E2605, F:F, ExternalData!$F2605-1, G:G, "&gt;"&amp;ExternalData!$G2605)</f>
        <v>2993010</v>
      </c>
      <c r="M2605" s="33">
        <f>ExternalData!$K2605 + SUMIFS(I:I, D:D, ExternalData!$D2605, E:E, ExternalData!$E2605, F:F, ExternalData!$F2605-1, G:G, "&gt;"&amp;ExternalData!$G2605)</f>
        <v>6326939</v>
      </c>
    </row>
    <row r="2606" spans="1:13" x14ac:dyDescent="0.25">
      <c r="A2606" s="24" t="s">
        <v>9</v>
      </c>
      <c r="B2606" s="25" t="s">
        <v>37</v>
      </c>
      <c r="C2606" s="25" t="s">
        <v>41</v>
      </c>
      <c r="D2606" s="25" t="s">
        <v>42</v>
      </c>
      <c r="E2606" s="25" t="s">
        <v>13</v>
      </c>
      <c r="F2606" s="25">
        <v>2020</v>
      </c>
      <c r="G2606" s="25">
        <v>8</v>
      </c>
      <c r="H2606" s="25">
        <v>51836</v>
      </c>
      <c r="I2606" s="26">
        <v>3175355</v>
      </c>
      <c r="J2606" s="26">
        <f>SUMIFS(H:H, D:D, ExternalData!$D2606, E:E, ExternalData!$E2606, F:F, ExternalData!$F2606, G:G, "&lt;="&amp;ExternalData!$G2606)</f>
        <v>2788134</v>
      </c>
      <c r="K2606" s="27">
        <f>SUMIFS(I:I, D:D, ExternalData!$D2606, E:E, ExternalData!$E2606, F:F, ExternalData!$F2606, G:G, "&lt;="&amp;ExternalData!$G2606)</f>
        <v>7980844</v>
      </c>
      <c r="L2606" s="26">
        <f>ExternalData!$J2606 + SUMIFS(H:H, D:D, ExternalData!$D2606, E:E, ExternalData!$E2606, F:F, ExternalData!$F2606-1, G:G, "&gt;"&amp;ExternalData!$G2606)</f>
        <v>2994622</v>
      </c>
      <c r="M2606" s="28">
        <f>ExternalData!$K2606 + SUMIFS(I:I, D:D, ExternalData!$D2606, E:E, ExternalData!$E2606, F:F, ExternalData!$F2606-1, G:G, "&gt;"&amp;ExternalData!$G2606)</f>
        <v>9195152</v>
      </c>
    </row>
    <row r="2607" spans="1:13" x14ac:dyDescent="0.25">
      <c r="A2607" s="29" t="s">
        <v>9</v>
      </c>
      <c r="B2607" s="30" t="s">
        <v>37</v>
      </c>
      <c r="C2607" s="30" t="s">
        <v>41</v>
      </c>
      <c r="D2607" s="30" t="s">
        <v>42</v>
      </c>
      <c r="E2607" s="30" t="s">
        <v>13</v>
      </c>
      <c r="F2607" s="30">
        <v>2020</v>
      </c>
      <c r="G2607" s="30">
        <v>9</v>
      </c>
      <c r="H2607" s="30">
        <v>72201</v>
      </c>
      <c r="I2607" s="31">
        <v>400704</v>
      </c>
      <c r="J2607" s="31">
        <f>SUMIFS(H:H, D:D, ExternalData!$D2607, E:E, ExternalData!$E2607, F:F, ExternalData!$F2607, G:G, "&lt;="&amp;ExternalData!$G2607)</f>
        <v>2860335</v>
      </c>
      <c r="K2607" s="32">
        <f>SUMIFS(I:I, D:D, ExternalData!$D2607, E:E, ExternalData!$E2607, F:F, ExternalData!$F2607, G:G, "&lt;="&amp;ExternalData!$G2607)</f>
        <v>8381548</v>
      </c>
      <c r="L2607" s="31">
        <f>ExternalData!$J2607 + SUMIFS(H:H, D:D, ExternalData!$D2607, E:E, ExternalData!$E2607, F:F, ExternalData!$F2607-1, G:G, "&gt;"&amp;ExternalData!$G2607)</f>
        <v>3013232</v>
      </c>
      <c r="M2607" s="33">
        <f>ExternalData!$K2607 + SUMIFS(I:I, D:D, ExternalData!$D2607, E:E, ExternalData!$E2607, F:F, ExternalData!$F2607-1, G:G, "&gt;"&amp;ExternalData!$G2607)</f>
        <v>9270855</v>
      </c>
    </row>
    <row r="2608" spans="1:13" x14ac:dyDescent="0.25">
      <c r="A2608" s="24" t="s">
        <v>9</v>
      </c>
      <c r="B2608" s="25" t="s">
        <v>37</v>
      </c>
      <c r="C2608" s="25" t="s">
        <v>41</v>
      </c>
      <c r="D2608" s="25" t="s">
        <v>42</v>
      </c>
      <c r="E2608" s="25" t="s">
        <v>13</v>
      </c>
      <c r="F2608" s="25">
        <v>2020</v>
      </c>
      <c r="G2608" s="25">
        <v>10</v>
      </c>
      <c r="H2608" s="25">
        <v>23541</v>
      </c>
      <c r="I2608" s="26">
        <v>1483685</v>
      </c>
      <c r="J2608" s="26">
        <f>SUMIFS(H:H, D:D, ExternalData!$D2608, E:E, ExternalData!$E2608, F:F, ExternalData!$F2608, G:G, "&lt;="&amp;ExternalData!$G2608)</f>
        <v>2883876</v>
      </c>
      <c r="K2608" s="27">
        <f>SUMIFS(I:I, D:D, ExternalData!$D2608, E:E, ExternalData!$E2608, F:F, ExternalData!$F2608, G:G, "&lt;="&amp;ExternalData!$G2608)</f>
        <v>9865233</v>
      </c>
      <c r="L2608" s="26">
        <f>ExternalData!$J2608 + SUMIFS(H:H, D:D, ExternalData!$D2608, E:E, ExternalData!$E2608, F:F, ExternalData!$F2608-1, G:G, "&gt;"&amp;ExternalData!$G2608)</f>
        <v>2959584</v>
      </c>
      <c r="M2608" s="28">
        <f>ExternalData!$K2608 + SUMIFS(I:I, D:D, ExternalData!$D2608, E:E, ExternalData!$E2608, F:F, ExternalData!$F2608-1, G:G, "&gt;"&amp;ExternalData!$G2608)</f>
        <v>10328739</v>
      </c>
    </row>
    <row r="2609" spans="1:13" x14ac:dyDescent="0.25">
      <c r="A2609" s="29" t="s">
        <v>9</v>
      </c>
      <c r="B2609" s="30" t="s">
        <v>37</v>
      </c>
      <c r="C2609" s="30" t="s">
        <v>41</v>
      </c>
      <c r="D2609" s="30" t="s">
        <v>42</v>
      </c>
      <c r="E2609" s="30" t="s">
        <v>13</v>
      </c>
      <c r="F2609" s="30">
        <v>2020</v>
      </c>
      <c r="G2609" s="30">
        <v>11</v>
      </c>
      <c r="H2609" s="30">
        <v>541855</v>
      </c>
      <c r="I2609" s="31">
        <v>386477</v>
      </c>
      <c r="J2609" s="31">
        <f>SUMIFS(H:H, D:D, ExternalData!$D2609, E:E, ExternalData!$E2609, F:F, ExternalData!$F2609, G:G, "&lt;="&amp;ExternalData!$G2609)</f>
        <v>3425731</v>
      </c>
      <c r="K2609" s="32">
        <f>SUMIFS(I:I, D:D, ExternalData!$D2609, E:E, ExternalData!$E2609, F:F, ExternalData!$F2609, G:G, "&lt;="&amp;ExternalData!$G2609)</f>
        <v>10251710</v>
      </c>
      <c r="L2609" s="31">
        <f>ExternalData!$J2609 + SUMIFS(H:H, D:D, ExternalData!$D2609, E:E, ExternalData!$E2609, F:F, ExternalData!$F2609-1, G:G, "&gt;"&amp;ExternalData!$G2609)</f>
        <v>3482313</v>
      </c>
      <c r="M2609" s="33">
        <f>ExternalData!$K2609 + SUMIFS(I:I, D:D, ExternalData!$D2609, E:E, ExternalData!$E2609, F:F, ExternalData!$F2609-1, G:G, "&gt;"&amp;ExternalData!$G2609)</f>
        <v>10595468</v>
      </c>
    </row>
    <row r="2610" spans="1:13" x14ac:dyDescent="0.25">
      <c r="A2610" s="24" t="s">
        <v>9</v>
      </c>
      <c r="B2610" s="25" t="s">
        <v>37</v>
      </c>
      <c r="C2610" s="25" t="s">
        <v>41</v>
      </c>
      <c r="D2610" s="25" t="s">
        <v>42</v>
      </c>
      <c r="E2610" s="25" t="s">
        <v>13</v>
      </c>
      <c r="F2610" s="25">
        <v>2020</v>
      </c>
      <c r="G2610" s="25">
        <v>12</v>
      </c>
      <c r="H2610" s="25">
        <v>62748</v>
      </c>
      <c r="I2610" s="26">
        <v>3443015</v>
      </c>
      <c r="J2610" s="26">
        <f>SUMIFS(H:H, D:D, ExternalData!$D2610, E:E, ExternalData!$E2610, F:F, ExternalData!$F2610, G:G, "&lt;="&amp;ExternalData!$G2610)</f>
        <v>3488479</v>
      </c>
      <c r="K2610" s="27">
        <f>SUMIFS(I:I, D:D, ExternalData!$D2610, E:E, ExternalData!$E2610, F:F, ExternalData!$F2610, G:G, "&lt;="&amp;ExternalData!$G2610)</f>
        <v>13694725</v>
      </c>
      <c r="L2610" s="26">
        <f>ExternalData!$J2610 + SUMIFS(H:H, D:D, ExternalData!$D2610, E:E, ExternalData!$E2610, F:F, ExternalData!$F2610-1, G:G, "&gt;"&amp;ExternalData!$G2610)</f>
        <v>3488479</v>
      </c>
      <c r="M2610" s="28">
        <f>ExternalData!$K2610 + SUMIFS(I:I, D:D, ExternalData!$D2610, E:E, ExternalData!$E2610, F:F, ExternalData!$F2610-1, G:G, "&gt;"&amp;ExternalData!$G2610)</f>
        <v>13694725</v>
      </c>
    </row>
    <row r="2611" spans="1:13" x14ac:dyDescent="0.25">
      <c r="A2611" s="29" t="s">
        <v>9</v>
      </c>
      <c r="B2611" s="30" t="s">
        <v>37</v>
      </c>
      <c r="C2611" s="30" t="s">
        <v>41</v>
      </c>
      <c r="D2611" s="30" t="s">
        <v>42</v>
      </c>
      <c r="E2611" s="30" t="s">
        <v>13</v>
      </c>
      <c r="F2611" s="30">
        <v>2021</v>
      </c>
      <c r="G2611" s="30">
        <v>1</v>
      </c>
      <c r="H2611" s="30">
        <v>54862</v>
      </c>
      <c r="I2611" s="31">
        <v>3921749</v>
      </c>
      <c r="J2611" s="31">
        <f>SUMIFS(H:H, D:D, ExternalData!$D2611, E:E, ExternalData!$E2611, F:F, ExternalData!$F2611, G:G, "&lt;="&amp;ExternalData!$G2611)</f>
        <v>54862</v>
      </c>
      <c r="K2611" s="32">
        <f>SUMIFS(I:I, D:D, ExternalData!$D2611, E:E, ExternalData!$E2611, F:F, ExternalData!$F2611, G:G, "&lt;="&amp;ExternalData!$G2611)</f>
        <v>3921749</v>
      </c>
      <c r="L2611" s="31">
        <f>ExternalData!$J2611 + SUMIFS(H:H, D:D, ExternalData!$D2611, E:E, ExternalData!$E2611, F:F, ExternalData!$F2611-1, G:G, "&gt;"&amp;ExternalData!$G2611)</f>
        <v>3292596</v>
      </c>
      <c r="M2611" s="33">
        <f>ExternalData!$K2611 + SUMIFS(I:I, D:D, ExternalData!$D2611, E:E, ExternalData!$E2611, F:F, ExternalData!$F2611-1, G:G, "&gt;"&amp;ExternalData!$G2611)</f>
        <v>17455677</v>
      </c>
    </row>
    <row r="2612" spans="1:13" x14ac:dyDescent="0.25">
      <c r="A2612" s="24" t="s">
        <v>9</v>
      </c>
      <c r="B2612" s="25" t="s">
        <v>37</v>
      </c>
      <c r="C2612" s="25" t="s">
        <v>41</v>
      </c>
      <c r="D2612" s="25" t="s">
        <v>42</v>
      </c>
      <c r="E2612" s="25" t="s">
        <v>13</v>
      </c>
      <c r="F2612" s="25">
        <v>2021</v>
      </c>
      <c r="G2612" s="25">
        <v>2</v>
      </c>
      <c r="H2612" s="25">
        <v>652757</v>
      </c>
      <c r="I2612" s="26">
        <v>4027871</v>
      </c>
      <c r="J2612" s="26">
        <f>SUMIFS(H:H, D:D, ExternalData!$D2612, E:E, ExternalData!$E2612, F:F, ExternalData!$F2612, G:G, "&lt;="&amp;ExternalData!$G2612)</f>
        <v>707619</v>
      </c>
      <c r="K2612" s="27">
        <f>SUMIFS(I:I, D:D, ExternalData!$D2612, E:E, ExternalData!$E2612, F:F, ExternalData!$F2612, G:G, "&lt;="&amp;ExternalData!$G2612)</f>
        <v>7949620</v>
      </c>
      <c r="L2612" s="26">
        <f>ExternalData!$J2612 + SUMIFS(H:H, D:D, ExternalData!$D2612, E:E, ExternalData!$E2612, F:F, ExternalData!$F2612-1, G:G, "&gt;"&amp;ExternalData!$G2612)</f>
        <v>3330528</v>
      </c>
      <c r="M2612" s="28">
        <f>ExternalData!$K2612 + SUMIFS(I:I, D:D, ExternalData!$D2612, E:E, ExternalData!$E2612, F:F, ExternalData!$F2612-1, G:G, "&gt;"&amp;ExternalData!$G2612)</f>
        <v>21102284</v>
      </c>
    </row>
    <row r="2613" spans="1:13" x14ac:dyDescent="0.25">
      <c r="A2613" s="29" t="s">
        <v>9</v>
      </c>
      <c r="B2613" s="30" t="s">
        <v>37</v>
      </c>
      <c r="C2613" s="30" t="s">
        <v>41</v>
      </c>
      <c r="D2613" s="30" t="s">
        <v>42</v>
      </c>
      <c r="E2613" s="30" t="s">
        <v>13</v>
      </c>
      <c r="F2613" s="30">
        <v>2021</v>
      </c>
      <c r="G2613" s="30">
        <v>3</v>
      </c>
      <c r="H2613" s="30">
        <v>601767</v>
      </c>
      <c r="I2613" s="31">
        <v>4313857</v>
      </c>
      <c r="J2613" s="31">
        <f>SUMIFS(H:H, D:D, ExternalData!$D2613, E:E, ExternalData!$E2613, F:F, ExternalData!$F2613, G:G, "&lt;="&amp;ExternalData!$G2613)</f>
        <v>1309386</v>
      </c>
      <c r="K2613" s="32">
        <f>SUMIFS(I:I, D:D, ExternalData!$D2613, E:E, ExternalData!$E2613, F:F, ExternalData!$F2613, G:G, "&lt;="&amp;ExternalData!$G2613)</f>
        <v>12263477</v>
      </c>
      <c r="L2613" s="31">
        <f>ExternalData!$J2613 + SUMIFS(H:H, D:D, ExternalData!$D2613, E:E, ExternalData!$E2613, F:F, ExternalData!$F2613-1, G:G, "&gt;"&amp;ExternalData!$G2613)</f>
        <v>3906875</v>
      </c>
      <c r="M2613" s="33">
        <f>ExternalData!$K2613 + SUMIFS(I:I, D:D, ExternalData!$D2613, E:E, ExternalData!$E2613, F:F, ExternalData!$F2613-1, G:G, "&gt;"&amp;ExternalData!$G2613)</f>
        <v>23739246</v>
      </c>
    </row>
    <row r="2614" spans="1:13" x14ac:dyDescent="0.25">
      <c r="A2614" s="24" t="s">
        <v>9</v>
      </c>
      <c r="B2614" s="25" t="s">
        <v>37</v>
      </c>
      <c r="C2614" s="25" t="s">
        <v>41</v>
      </c>
      <c r="D2614" s="25" t="s">
        <v>42</v>
      </c>
      <c r="E2614" s="25" t="s">
        <v>13</v>
      </c>
      <c r="F2614" s="25">
        <v>2021</v>
      </c>
      <c r="G2614" s="25">
        <v>4</v>
      </c>
      <c r="H2614" s="25">
        <v>775197</v>
      </c>
      <c r="I2614" s="26">
        <v>4368054</v>
      </c>
      <c r="J2614" s="26">
        <f>SUMIFS(H:H, D:D, ExternalData!$D2614, E:E, ExternalData!$E2614, F:F, ExternalData!$F2614, G:G, "&lt;="&amp;ExternalData!$G2614)</f>
        <v>2084583</v>
      </c>
      <c r="K2614" s="27">
        <f>SUMIFS(I:I, D:D, ExternalData!$D2614, E:E, ExternalData!$E2614, F:F, ExternalData!$F2614, G:G, "&lt;="&amp;ExternalData!$G2614)</f>
        <v>16631531</v>
      </c>
      <c r="L2614" s="26">
        <f>ExternalData!$J2614 + SUMIFS(H:H, D:D, ExternalData!$D2614, E:E, ExternalData!$E2614, F:F, ExternalData!$F2614-1, G:G, "&gt;"&amp;ExternalData!$G2614)</f>
        <v>4057617</v>
      </c>
      <c r="M2614" s="28">
        <f>ExternalData!$K2614 + SUMIFS(I:I, D:D, ExternalData!$D2614, E:E, ExternalData!$E2614, F:F, ExternalData!$F2614-1, G:G, "&gt;"&amp;ExternalData!$G2614)</f>
        <v>27726761</v>
      </c>
    </row>
    <row r="2615" spans="1:13" x14ac:dyDescent="0.25">
      <c r="A2615" s="29" t="s">
        <v>9</v>
      </c>
      <c r="B2615" s="30" t="s">
        <v>37</v>
      </c>
      <c r="C2615" s="30" t="s">
        <v>41</v>
      </c>
      <c r="D2615" s="30" t="s">
        <v>42</v>
      </c>
      <c r="E2615" s="30" t="s">
        <v>13</v>
      </c>
      <c r="F2615" s="30">
        <v>2021</v>
      </c>
      <c r="G2615" s="30">
        <v>5</v>
      </c>
      <c r="H2615" s="30">
        <v>25390</v>
      </c>
      <c r="I2615" s="31">
        <v>161625</v>
      </c>
      <c r="J2615" s="31">
        <f>SUMIFS(H:H, D:D, ExternalData!$D2615, E:E, ExternalData!$E2615, F:F, ExternalData!$F2615, G:G, "&lt;="&amp;ExternalData!$G2615)</f>
        <v>2109973</v>
      </c>
      <c r="K2615" s="32">
        <f>SUMIFS(I:I, D:D, ExternalData!$D2615, E:E, ExternalData!$E2615, F:F, ExternalData!$F2615, G:G, "&lt;="&amp;ExternalData!$G2615)</f>
        <v>16793156</v>
      </c>
      <c r="L2615" s="31">
        <f>ExternalData!$J2615 + SUMIFS(H:H, D:D, ExternalData!$D2615, E:E, ExternalData!$E2615, F:F, ExternalData!$F2615-1, G:G, "&gt;"&amp;ExternalData!$G2615)</f>
        <v>3491182</v>
      </c>
      <c r="M2615" s="33">
        <f>ExternalData!$K2615 + SUMIFS(I:I, D:D, ExternalData!$D2615, E:E, ExternalData!$E2615, F:F, ExternalData!$F2615-1, G:G, "&gt;"&amp;ExternalData!$G2615)</f>
        <v>27562246</v>
      </c>
    </row>
    <row r="2616" spans="1:13" x14ac:dyDescent="0.25">
      <c r="A2616" s="24" t="s">
        <v>9</v>
      </c>
      <c r="B2616" s="25" t="s">
        <v>37</v>
      </c>
      <c r="C2616" s="25" t="s">
        <v>41</v>
      </c>
      <c r="D2616" s="25" t="s">
        <v>42</v>
      </c>
      <c r="E2616" s="25" t="s">
        <v>13</v>
      </c>
      <c r="F2616" s="25">
        <v>2021</v>
      </c>
      <c r="G2616" s="25">
        <v>6</v>
      </c>
      <c r="H2616" s="25">
        <v>628389</v>
      </c>
      <c r="I2616" s="26">
        <v>3926404</v>
      </c>
      <c r="J2616" s="26">
        <f>SUMIFS(H:H, D:D, ExternalData!$D2616, E:E, ExternalData!$E2616, F:F, ExternalData!$F2616, G:G, "&lt;="&amp;ExternalData!$G2616)</f>
        <v>2738362</v>
      </c>
      <c r="K2616" s="27">
        <f>SUMIFS(I:I, D:D, ExternalData!$D2616, E:E, ExternalData!$E2616, F:F, ExternalData!$F2616, G:G, "&lt;="&amp;ExternalData!$G2616)</f>
        <v>20719560</v>
      </c>
      <c r="L2616" s="26">
        <f>ExternalData!$J2616 + SUMIFS(H:H, D:D, ExternalData!$D2616, E:E, ExternalData!$E2616, F:F, ExternalData!$F2616-1, G:G, "&gt;"&amp;ExternalData!$G2616)</f>
        <v>4097098</v>
      </c>
      <c r="M2616" s="28">
        <f>ExternalData!$K2616 + SUMIFS(I:I, D:D, ExternalData!$D2616, E:E, ExternalData!$E2616, F:F, ExternalData!$F2616-1, G:G, "&gt;"&amp;ExternalData!$G2616)</f>
        <v>30037925</v>
      </c>
    </row>
    <row r="2617" spans="1:13" x14ac:dyDescent="0.25">
      <c r="A2617" s="29" t="s">
        <v>9</v>
      </c>
      <c r="B2617" s="30" t="s">
        <v>37</v>
      </c>
      <c r="C2617" s="30" t="s">
        <v>41</v>
      </c>
      <c r="D2617" s="30" t="s">
        <v>42</v>
      </c>
      <c r="E2617" s="30" t="s">
        <v>13</v>
      </c>
      <c r="F2617" s="30">
        <v>2021</v>
      </c>
      <c r="G2617" s="30">
        <v>7</v>
      </c>
      <c r="H2617" s="30">
        <v>66332</v>
      </c>
      <c r="I2617" s="31">
        <v>4274199</v>
      </c>
      <c r="J2617" s="31">
        <f>SUMIFS(H:H, D:D, ExternalData!$D2617, E:E, ExternalData!$E2617, F:F, ExternalData!$F2617, G:G, "&lt;="&amp;ExternalData!$G2617)</f>
        <v>2804694</v>
      </c>
      <c r="K2617" s="32">
        <f>SUMIFS(I:I, D:D, ExternalData!$D2617, E:E, ExternalData!$E2617, F:F, ExternalData!$F2617, G:G, "&lt;="&amp;ExternalData!$G2617)</f>
        <v>24993759</v>
      </c>
      <c r="L2617" s="31">
        <f>ExternalData!$J2617 + SUMIFS(H:H, D:D, ExternalData!$D2617, E:E, ExternalData!$E2617, F:F, ExternalData!$F2617-1, G:G, "&gt;"&amp;ExternalData!$G2617)</f>
        <v>3556875</v>
      </c>
      <c r="M2617" s="33">
        <f>ExternalData!$K2617 + SUMIFS(I:I, D:D, ExternalData!$D2617, E:E, ExternalData!$E2617, F:F, ExternalData!$F2617-1, G:G, "&gt;"&amp;ExternalData!$G2617)</f>
        <v>33882995</v>
      </c>
    </row>
    <row r="2618" spans="1:13" x14ac:dyDescent="0.25">
      <c r="A2618" s="24" t="s">
        <v>9</v>
      </c>
      <c r="B2618" s="25" t="s">
        <v>37</v>
      </c>
      <c r="C2618" s="25" t="s">
        <v>41</v>
      </c>
      <c r="D2618" s="25" t="s">
        <v>42</v>
      </c>
      <c r="E2618" s="25" t="s">
        <v>13</v>
      </c>
      <c r="F2618" s="25">
        <v>2021</v>
      </c>
      <c r="G2618" s="25">
        <v>8</v>
      </c>
      <c r="H2618" s="25">
        <v>735349</v>
      </c>
      <c r="I2618" s="26">
        <v>5323871</v>
      </c>
      <c r="J2618" s="26">
        <f>SUMIFS(H:H, D:D, ExternalData!$D2618, E:E, ExternalData!$E2618, F:F, ExternalData!$F2618, G:G, "&lt;="&amp;ExternalData!$G2618)</f>
        <v>3540043</v>
      </c>
      <c r="K2618" s="27">
        <f>SUMIFS(I:I, D:D, ExternalData!$D2618, E:E, ExternalData!$E2618, F:F, ExternalData!$F2618, G:G, "&lt;="&amp;ExternalData!$G2618)</f>
        <v>30317630</v>
      </c>
      <c r="L2618" s="26">
        <f>ExternalData!$J2618 + SUMIFS(H:H, D:D, ExternalData!$D2618, E:E, ExternalData!$E2618, F:F, ExternalData!$F2618-1, G:G, "&gt;"&amp;ExternalData!$G2618)</f>
        <v>4240388</v>
      </c>
      <c r="M2618" s="28">
        <f>ExternalData!$K2618 + SUMIFS(I:I, D:D, ExternalData!$D2618, E:E, ExternalData!$E2618, F:F, ExternalData!$F2618-1, G:G, "&gt;"&amp;ExternalData!$G2618)</f>
        <v>36031511</v>
      </c>
    </row>
    <row r="2619" spans="1:13" x14ac:dyDescent="0.25">
      <c r="A2619" s="29" t="s">
        <v>9</v>
      </c>
      <c r="B2619" s="30" t="s">
        <v>37</v>
      </c>
      <c r="C2619" s="30" t="s">
        <v>41</v>
      </c>
      <c r="D2619" s="30" t="s">
        <v>42</v>
      </c>
      <c r="E2619" s="30" t="s">
        <v>13</v>
      </c>
      <c r="F2619" s="30">
        <v>2021</v>
      </c>
      <c r="G2619" s="30">
        <v>9</v>
      </c>
      <c r="H2619" s="30">
        <v>261078</v>
      </c>
      <c r="I2619" s="31">
        <v>1774319</v>
      </c>
      <c r="J2619" s="31">
        <f>SUMIFS(H:H, D:D, ExternalData!$D2619, E:E, ExternalData!$E2619, F:F, ExternalData!$F2619, G:G, "&lt;="&amp;ExternalData!$G2619)</f>
        <v>3801121</v>
      </c>
      <c r="K2619" s="32">
        <f>SUMIFS(I:I, D:D, ExternalData!$D2619, E:E, ExternalData!$E2619, F:F, ExternalData!$F2619, G:G, "&lt;="&amp;ExternalData!$G2619)</f>
        <v>32091949</v>
      </c>
      <c r="L2619" s="31">
        <f>ExternalData!$J2619 + SUMIFS(H:H, D:D, ExternalData!$D2619, E:E, ExternalData!$E2619, F:F, ExternalData!$F2619-1, G:G, "&gt;"&amp;ExternalData!$G2619)</f>
        <v>4429265</v>
      </c>
      <c r="M2619" s="33">
        <f>ExternalData!$K2619 + SUMIFS(I:I, D:D, ExternalData!$D2619, E:E, ExternalData!$E2619, F:F, ExternalData!$F2619-1, G:G, "&gt;"&amp;ExternalData!$G2619)</f>
        <v>37405126</v>
      </c>
    </row>
    <row r="2620" spans="1:13" x14ac:dyDescent="0.25">
      <c r="A2620" s="24" t="s">
        <v>9</v>
      </c>
      <c r="B2620" s="25" t="s">
        <v>37</v>
      </c>
      <c r="C2620" s="25" t="s">
        <v>41</v>
      </c>
      <c r="D2620" s="25" t="s">
        <v>42</v>
      </c>
      <c r="E2620" s="25" t="s">
        <v>13</v>
      </c>
      <c r="F2620" s="25">
        <v>2021</v>
      </c>
      <c r="G2620" s="25">
        <v>10</v>
      </c>
      <c r="H2620" s="25">
        <v>656338</v>
      </c>
      <c r="I2620" s="26">
        <v>3852019</v>
      </c>
      <c r="J2620" s="26">
        <f>SUMIFS(H:H, D:D, ExternalData!$D2620, E:E, ExternalData!$E2620, F:F, ExternalData!$F2620, G:G, "&lt;="&amp;ExternalData!$G2620)</f>
        <v>4457459</v>
      </c>
      <c r="K2620" s="27">
        <f>SUMIFS(I:I, D:D, ExternalData!$D2620, E:E, ExternalData!$E2620, F:F, ExternalData!$F2620, G:G, "&lt;="&amp;ExternalData!$G2620)</f>
        <v>35943968</v>
      </c>
      <c r="L2620" s="26">
        <f>ExternalData!$J2620 + SUMIFS(H:H, D:D, ExternalData!$D2620, E:E, ExternalData!$E2620, F:F, ExternalData!$F2620-1, G:G, "&gt;"&amp;ExternalData!$G2620)</f>
        <v>5062062</v>
      </c>
      <c r="M2620" s="28">
        <f>ExternalData!$K2620 + SUMIFS(I:I, D:D, ExternalData!$D2620, E:E, ExternalData!$E2620, F:F, ExternalData!$F2620-1, G:G, "&gt;"&amp;ExternalData!$G2620)</f>
        <v>39773460</v>
      </c>
    </row>
    <row r="2621" spans="1:13" x14ac:dyDescent="0.25">
      <c r="A2621" s="29" t="s">
        <v>9</v>
      </c>
      <c r="B2621" s="30" t="s">
        <v>37</v>
      </c>
      <c r="C2621" s="30" t="s">
        <v>41</v>
      </c>
      <c r="D2621" s="30" t="s">
        <v>42</v>
      </c>
      <c r="E2621" s="30" t="s">
        <v>13</v>
      </c>
      <c r="F2621" s="30">
        <v>2021</v>
      </c>
      <c r="G2621" s="30">
        <v>11</v>
      </c>
      <c r="H2621" s="30">
        <v>624039</v>
      </c>
      <c r="I2621" s="31">
        <v>3908196</v>
      </c>
      <c r="J2621" s="31">
        <f>SUMIFS(H:H, D:D, ExternalData!$D2621, E:E, ExternalData!$E2621, F:F, ExternalData!$F2621, G:G, "&lt;="&amp;ExternalData!$G2621)</f>
        <v>5081498</v>
      </c>
      <c r="K2621" s="32">
        <f>SUMIFS(I:I, D:D, ExternalData!$D2621, E:E, ExternalData!$E2621, F:F, ExternalData!$F2621, G:G, "&lt;="&amp;ExternalData!$G2621)</f>
        <v>39852164</v>
      </c>
      <c r="L2621" s="31">
        <f>ExternalData!$J2621 + SUMIFS(H:H, D:D, ExternalData!$D2621, E:E, ExternalData!$E2621, F:F, ExternalData!$F2621-1, G:G, "&gt;"&amp;ExternalData!$G2621)</f>
        <v>5144246</v>
      </c>
      <c r="M2621" s="33">
        <f>ExternalData!$K2621 + SUMIFS(I:I, D:D, ExternalData!$D2621, E:E, ExternalData!$E2621, F:F, ExternalData!$F2621-1, G:G, "&gt;"&amp;ExternalData!$G2621)</f>
        <v>43295179</v>
      </c>
    </row>
    <row r="2622" spans="1:13" x14ac:dyDescent="0.25">
      <c r="A2622" s="24" t="s">
        <v>9</v>
      </c>
      <c r="B2622" s="25" t="s">
        <v>37</v>
      </c>
      <c r="C2622" s="25" t="s">
        <v>41</v>
      </c>
      <c r="D2622" s="25" t="s">
        <v>42</v>
      </c>
      <c r="E2622" s="25" t="s">
        <v>13</v>
      </c>
      <c r="F2622" s="25">
        <v>2021</v>
      </c>
      <c r="G2622" s="25">
        <v>12</v>
      </c>
      <c r="H2622" s="25">
        <v>756206</v>
      </c>
      <c r="I2622" s="26">
        <v>4426369</v>
      </c>
      <c r="J2622" s="26">
        <f>SUMIFS(H:H, D:D, ExternalData!$D2622, E:E, ExternalData!$E2622, F:F, ExternalData!$F2622, G:G, "&lt;="&amp;ExternalData!$G2622)</f>
        <v>5837704</v>
      </c>
      <c r="K2622" s="27">
        <f>SUMIFS(I:I, D:D, ExternalData!$D2622, E:E, ExternalData!$E2622, F:F, ExternalData!$F2622, G:G, "&lt;="&amp;ExternalData!$G2622)</f>
        <v>44278533</v>
      </c>
      <c r="L2622" s="26">
        <f>ExternalData!$J2622 + SUMIFS(H:H, D:D, ExternalData!$D2622, E:E, ExternalData!$E2622, F:F, ExternalData!$F2622-1, G:G, "&gt;"&amp;ExternalData!$G2622)</f>
        <v>5837704</v>
      </c>
      <c r="M2622" s="28">
        <f>ExternalData!$K2622 + SUMIFS(I:I, D:D, ExternalData!$D2622, E:E, ExternalData!$E2622, F:F, ExternalData!$F2622-1, G:G, "&gt;"&amp;ExternalData!$G2622)</f>
        <v>44278533</v>
      </c>
    </row>
    <row r="2623" spans="1:13" x14ac:dyDescent="0.25">
      <c r="A2623" s="29" t="s">
        <v>9</v>
      </c>
      <c r="B2623" s="30" t="s">
        <v>37</v>
      </c>
      <c r="C2623" s="30" t="s">
        <v>41</v>
      </c>
      <c r="D2623" s="30" t="s">
        <v>42</v>
      </c>
      <c r="E2623" s="30" t="s">
        <v>13</v>
      </c>
      <c r="F2623" s="30">
        <v>2022</v>
      </c>
      <c r="G2623" s="30">
        <v>1</v>
      </c>
      <c r="H2623" s="30">
        <v>63528</v>
      </c>
      <c r="I2623" s="31">
        <v>368576</v>
      </c>
      <c r="J2623" s="31">
        <f>SUMIFS(H:H, D:D, ExternalData!$D2623, E:E, ExternalData!$E2623, F:F, ExternalData!$F2623, G:G, "&lt;="&amp;ExternalData!$G2623)</f>
        <v>63528</v>
      </c>
      <c r="K2623" s="32">
        <f>SUMIFS(I:I, D:D, ExternalData!$D2623, E:E, ExternalData!$E2623, F:F, ExternalData!$F2623, G:G, "&lt;="&amp;ExternalData!$G2623)</f>
        <v>368576</v>
      </c>
      <c r="L2623" s="31">
        <f>ExternalData!$J2623 + SUMIFS(H:H, D:D, ExternalData!$D2623, E:E, ExternalData!$E2623, F:F, ExternalData!$F2623-1, G:G, "&gt;"&amp;ExternalData!$G2623)</f>
        <v>5846370</v>
      </c>
      <c r="M2623" s="33">
        <f>ExternalData!$K2623 + SUMIFS(I:I, D:D, ExternalData!$D2623, E:E, ExternalData!$E2623, F:F, ExternalData!$F2623-1, G:G, "&gt;"&amp;ExternalData!$G2623)</f>
        <v>40725360</v>
      </c>
    </row>
    <row r="2624" spans="1:13" x14ac:dyDescent="0.25">
      <c r="A2624" s="24" t="s">
        <v>9</v>
      </c>
      <c r="B2624" s="25" t="s">
        <v>37</v>
      </c>
      <c r="C2624" s="25" t="s">
        <v>41</v>
      </c>
      <c r="D2624" s="25" t="s">
        <v>42</v>
      </c>
      <c r="E2624" s="25" t="s">
        <v>13</v>
      </c>
      <c r="F2624" s="25">
        <v>2022</v>
      </c>
      <c r="G2624" s="25">
        <v>2</v>
      </c>
      <c r="H2624" s="25">
        <v>24462</v>
      </c>
      <c r="I2624" s="26">
        <v>162037</v>
      </c>
      <c r="J2624" s="26">
        <f>SUMIFS(H:H, D:D, ExternalData!$D2624, E:E, ExternalData!$E2624, F:F, ExternalData!$F2624, G:G, "&lt;="&amp;ExternalData!$G2624)</f>
        <v>87990</v>
      </c>
      <c r="K2624" s="27">
        <f>SUMIFS(I:I, D:D, ExternalData!$D2624, E:E, ExternalData!$E2624, F:F, ExternalData!$F2624, G:G, "&lt;="&amp;ExternalData!$G2624)</f>
        <v>530613</v>
      </c>
      <c r="L2624" s="26">
        <f>ExternalData!$J2624 + SUMIFS(H:H, D:D, ExternalData!$D2624, E:E, ExternalData!$E2624, F:F, ExternalData!$F2624-1, G:G, "&gt;"&amp;ExternalData!$G2624)</f>
        <v>5218075</v>
      </c>
      <c r="M2624" s="28">
        <f>ExternalData!$K2624 + SUMIFS(I:I, D:D, ExternalData!$D2624, E:E, ExternalData!$E2624, F:F, ExternalData!$F2624-1, G:G, "&gt;"&amp;ExternalData!$G2624)</f>
        <v>36859526</v>
      </c>
    </row>
    <row r="2625" spans="1:13" x14ac:dyDescent="0.25">
      <c r="A2625" s="29" t="s">
        <v>9</v>
      </c>
      <c r="B2625" s="30" t="s">
        <v>37</v>
      </c>
      <c r="C2625" s="30" t="s">
        <v>41</v>
      </c>
      <c r="D2625" s="30" t="s">
        <v>42</v>
      </c>
      <c r="E2625" s="30" t="s">
        <v>13</v>
      </c>
      <c r="F2625" s="30">
        <v>2022</v>
      </c>
      <c r="G2625" s="30">
        <v>3</v>
      </c>
      <c r="H2625" s="30">
        <v>71855</v>
      </c>
      <c r="I2625" s="31">
        <v>528686</v>
      </c>
      <c r="J2625" s="31">
        <f>SUMIFS(H:H, D:D, ExternalData!$D2625, E:E, ExternalData!$E2625, F:F, ExternalData!$F2625, G:G, "&lt;="&amp;ExternalData!$G2625)</f>
        <v>159845</v>
      </c>
      <c r="K2625" s="32">
        <f>SUMIFS(I:I, D:D, ExternalData!$D2625, E:E, ExternalData!$E2625, F:F, ExternalData!$F2625, G:G, "&lt;="&amp;ExternalData!$G2625)</f>
        <v>1059299</v>
      </c>
      <c r="L2625" s="31">
        <f>ExternalData!$J2625 + SUMIFS(H:H, D:D, ExternalData!$D2625, E:E, ExternalData!$E2625, F:F, ExternalData!$F2625-1, G:G, "&gt;"&amp;ExternalData!$G2625)</f>
        <v>4688163</v>
      </c>
      <c r="M2625" s="33">
        <f>ExternalData!$K2625 + SUMIFS(I:I, D:D, ExternalData!$D2625, E:E, ExternalData!$E2625, F:F, ExternalData!$F2625-1, G:G, "&gt;"&amp;ExternalData!$G2625)</f>
        <v>33074355</v>
      </c>
    </row>
    <row r="2626" spans="1:13" x14ac:dyDescent="0.25">
      <c r="A2626" s="24" t="s">
        <v>9</v>
      </c>
      <c r="B2626" s="25" t="s">
        <v>37</v>
      </c>
      <c r="C2626" s="25" t="s">
        <v>41</v>
      </c>
      <c r="D2626" s="25" t="s">
        <v>42</v>
      </c>
      <c r="E2626" s="25" t="s">
        <v>13</v>
      </c>
      <c r="F2626" s="25">
        <v>2022</v>
      </c>
      <c r="G2626" s="25">
        <v>4</v>
      </c>
      <c r="H2626" s="25">
        <v>26318</v>
      </c>
      <c r="I2626" s="26">
        <v>173962</v>
      </c>
      <c r="J2626" s="26">
        <f>SUMIFS(H:H, D:D, ExternalData!$D2626, E:E, ExternalData!$E2626, F:F, ExternalData!$F2626, G:G, "&lt;="&amp;ExternalData!$G2626)</f>
        <v>186163</v>
      </c>
      <c r="K2626" s="27">
        <f>SUMIFS(I:I, D:D, ExternalData!$D2626, E:E, ExternalData!$E2626, F:F, ExternalData!$F2626, G:G, "&lt;="&amp;ExternalData!$G2626)</f>
        <v>1233261</v>
      </c>
      <c r="L2626" s="26">
        <f>ExternalData!$J2626 + SUMIFS(H:H, D:D, ExternalData!$D2626, E:E, ExternalData!$E2626, F:F, ExternalData!$F2626-1, G:G, "&gt;"&amp;ExternalData!$G2626)</f>
        <v>3939284</v>
      </c>
      <c r="M2626" s="28">
        <f>ExternalData!$K2626 + SUMIFS(I:I, D:D, ExternalData!$D2626, E:E, ExternalData!$E2626, F:F, ExternalData!$F2626-1, G:G, "&gt;"&amp;ExternalData!$G2626)</f>
        <v>28880263</v>
      </c>
    </row>
    <row r="2627" spans="1:13" x14ac:dyDescent="0.25">
      <c r="A2627" s="29" t="s">
        <v>9</v>
      </c>
      <c r="B2627" s="30" t="s">
        <v>37</v>
      </c>
      <c r="C2627" s="30" t="s">
        <v>41</v>
      </c>
      <c r="D2627" s="30" t="s">
        <v>42</v>
      </c>
      <c r="E2627" s="30" t="s">
        <v>13</v>
      </c>
      <c r="F2627" s="30">
        <v>2022</v>
      </c>
      <c r="G2627" s="30">
        <v>5</v>
      </c>
      <c r="H2627" s="30">
        <v>72745</v>
      </c>
      <c r="I2627" s="31">
        <v>425463</v>
      </c>
      <c r="J2627" s="31">
        <f>SUMIFS(H:H, D:D, ExternalData!$D2627, E:E, ExternalData!$E2627, F:F, ExternalData!$F2627, G:G, "&lt;="&amp;ExternalData!$G2627)</f>
        <v>258908</v>
      </c>
      <c r="K2627" s="32">
        <f>SUMIFS(I:I, D:D, ExternalData!$D2627, E:E, ExternalData!$E2627, F:F, ExternalData!$F2627, G:G, "&lt;="&amp;ExternalData!$G2627)</f>
        <v>1658724</v>
      </c>
      <c r="L2627" s="31">
        <f>ExternalData!$J2627 + SUMIFS(H:H, D:D, ExternalData!$D2627, E:E, ExternalData!$E2627, F:F, ExternalData!$F2627-1, G:G, "&gt;"&amp;ExternalData!$G2627)</f>
        <v>3986639</v>
      </c>
      <c r="M2627" s="33">
        <f>ExternalData!$K2627 + SUMIFS(I:I, D:D, ExternalData!$D2627, E:E, ExternalData!$E2627, F:F, ExternalData!$F2627-1, G:G, "&gt;"&amp;ExternalData!$G2627)</f>
        <v>29144101</v>
      </c>
    </row>
    <row r="2628" spans="1:13" x14ac:dyDescent="0.25">
      <c r="A2628" s="24" t="s">
        <v>9</v>
      </c>
      <c r="B2628" s="25" t="s">
        <v>37</v>
      </c>
      <c r="C2628" s="25" t="s">
        <v>41</v>
      </c>
      <c r="D2628" s="25" t="s">
        <v>42</v>
      </c>
      <c r="E2628" s="25" t="s">
        <v>13</v>
      </c>
      <c r="F2628" s="25">
        <v>2022</v>
      </c>
      <c r="G2628" s="25">
        <v>6</v>
      </c>
      <c r="H2628" s="25">
        <v>77177</v>
      </c>
      <c r="I2628" s="26">
        <v>561317</v>
      </c>
      <c r="J2628" s="26">
        <f>SUMIFS(H:H, D:D, ExternalData!$D2628, E:E, ExternalData!$E2628, F:F, ExternalData!$F2628, G:G, "&lt;="&amp;ExternalData!$G2628)</f>
        <v>336085</v>
      </c>
      <c r="K2628" s="27">
        <f>SUMIFS(I:I, D:D, ExternalData!$D2628, E:E, ExternalData!$E2628, F:F, ExternalData!$F2628, G:G, "&lt;="&amp;ExternalData!$G2628)</f>
        <v>2220041</v>
      </c>
      <c r="L2628" s="26">
        <f>ExternalData!$J2628 + SUMIFS(H:H, D:D, ExternalData!$D2628, E:E, ExternalData!$E2628, F:F, ExternalData!$F2628-1, G:G, "&gt;"&amp;ExternalData!$G2628)</f>
        <v>3435427</v>
      </c>
      <c r="M2628" s="28">
        <f>ExternalData!$K2628 + SUMIFS(I:I, D:D, ExternalData!$D2628, E:E, ExternalData!$E2628, F:F, ExternalData!$F2628-1, G:G, "&gt;"&amp;ExternalData!$G2628)</f>
        <v>25779014</v>
      </c>
    </row>
    <row r="2629" spans="1:13" x14ac:dyDescent="0.25">
      <c r="A2629" s="29" t="s">
        <v>9</v>
      </c>
      <c r="B2629" s="30" t="s">
        <v>37</v>
      </c>
      <c r="C2629" s="30" t="s">
        <v>41</v>
      </c>
      <c r="D2629" s="30" t="s">
        <v>42</v>
      </c>
      <c r="E2629" s="30" t="s">
        <v>13</v>
      </c>
      <c r="F2629" s="30">
        <v>2022</v>
      </c>
      <c r="G2629" s="30">
        <v>7</v>
      </c>
      <c r="H2629" s="30">
        <v>74896</v>
      </c>
      <c r="I2629" s="31">
        <v>437969</v>
      </c>
      <c r="J2629" s="31">
        <f>SUMIFS(H:H, D:D, ExternalData!$D2629, E:E, ExternalData!$E2629, F:F, ExternalData!$F2629, G:G, "&lt;="&amp;ExternalData!$G2629)</f>
        <v>410981</v>
      </c>
      <c r="K2629" s="32">
        <f>SUMIFS(I:I, D:D, ExternalData!$D2629, E:E, ExternalData!$E2629, F:F, ExternalData!$F2629, G:G, "&lt;="&amp;ExternalData!$G2629)</f>
        <v>2658010</v>
      </c>
      <c r="L2629" s="31">
        <f>ExternalData!$J2629 + SUMIFS(H:H, D:D, ExternalData!$D2629, E:E, ExternalData!$E2629, F:F, ExternalData!$F2629-1, G:G, "&gt;"&amp;ExternalData!$G2629)</f>
        <v>3443991</v>
      </c>
      <c r="M2629" s="33">
        <f>ExternalData!$K2629 + SUMIFS(I:I, D:D, ExternalData!$D2629, E:E, ExternalData!$E2629, F:F, ExternalData!$F2629-1, G:G, "&gt;"&amp;ExternalData!$G2629)</f>
        <v>21942784</v>
      </c>
    </row>
    <row r="2630" spans="1:13" x14ac:dyDescent="0.25">
      <c r="A2630" s="24" t="s">
        <v>9</v>
      </c>
      <c r="B2630" s="25" t="s">
        <v>37</v>
      </c>
      <c r="C2630" s="25" t="s">
        <v>41</v>
      </c>
      <c r="D2630" s="25" t="s">
        <v>42</v>
      </c>
      <c r="E2630" s="25" t="s">
        <v>13</v>
      </c>
      <c r="F2630" s="25">
        <v>2022</v>
      </c>
      <c r="G2630" s="25">
        <v>8</v>
      </c>
      <c r="H2630" s="25">
        <v>27082</v>
      </c>
      <c r="I2630" s="26">
        <v>179093</v>
      </c>
      <c r="J2630" s="26">
        <f>SUMIFS(H:H, D:D, ExternalData!$D2630, E:E, ExternalData!$E2630, F:F, ExternalData!$F2630, G:G, "&lt;="&amp;ExternalData!$G2630)</f>
        <v>438063</v>
      </c>
      <c r="K2630" s="27">
        <f>SUMIFS(I:I, D:D, ExternalData!$D2630, E:E, ExternalData!$E2630, F:F, ExternalData!$F2630, G:G, "&lt;="&amp;ExternalData!$G2630)</f>
        <v>2837103</v>
      </c>
      <c r="L2630" s="26">
        <f>ExternalData!$J2630 + SUMIFS(H:H, D:D, ExternalData!$D2630, E:E, ExternalData!$E2630, F:F, ExternalData!$F2630-1, G:G, "&gt;"&amp;ExternalData!$G2630)</f>
        <v>2735724</v>
      </c>
      <c r="M2630" s="28">
        <f>ExternalData!$K2630 + SUMIFS(I:I, D:D, ExternalData!$D2630, E:E, ExternalData!$E2630, F:F, ExternalData!$F2630-1, G:G, "&gt;"&amp;ExternalData!$G2630)</f>
        <v>16798006</v>
      </c>
    </row>
    <row r="2631" spans="1:13" x14ac:dyDescent="0.25">
      <c r="A2631" s="29" t="s">
        <v>9</v>
      </c>
      <c r="B2631" s="30" t="s">
        <v>37</v>
      </c>
      <c r="C2631" s="30" t="s">
        <v>41</v>
      </c>
      <c r="D2631" s="30" t="s">
        <v>42</v>
      </c>
      <c r="E2631" s="30" t="s">
        <v>13</v>
      </c>
      <c r="F2631" s="30">
        <v>2022</v>
      </c>
      <c r="G2631" s="30">
        <v>9</v>
      </c>
      <c r="H2631" s="30">
        <v>70411</v>
      </c>
      <c r="I2631" s="31">
        <v>417717</v>
      </c>
      <c r="J2631" s="31">
        <f>SUMIFS(H:H, D:D, ExternalData!$D2631, E:E, ExternalData!$E2631, F:F, ExternalData!$F2631, G:G, "&lt;="&amp;ExternalData!$G2631)</f>
        <v>508474</v>
      </c>
      <c r="K2631" s="32">
        <f>SUMIFS(I:I, D:D, ExternalData!$D2631, E:E, ExternalData!$E2631, F:F, ExternalData!$F2631, G:G, "&lt;="&amp;ExternalData!$G2631)</f>
        <v>3254820</v>
      </c>
      <c r="L2631" s="31">
        <f>ExternalData!$J2631 + SUMIFS(H:H, D:D, ExternalData!$D2631, E:E, ExternalData!$E2631, F:F, ExternalData!$F2631-1, G:G, "&gt;"&amp;ExternalData!$G2631)</f>
        <v>2545057</v>
      </c>
      <c r="M2631" s="33">
        <f>ExternalData!$K2631 + SUMIFS(I:I, D:D, ExternalData!$D2631, E:E, ExternalData!$E2631, F:F, ExternalData!$F2631-1, G:G, "&gt;"&amp;ExternalData!$G2631)</f>
        <v>15441404</v>
      </c>
    </row>
    <row r="2632" spans="1:13" x14ac:dyDescent="0.25">
      <c r="A2632" s="24" t="s">
        <v>9</v>
      </c>
      <c r="B2632" s="25" t="s">
        <v>37</v>
      </c>
      <c r="C2632" s="25" t="s">
        <v>41</v>
      </c>
      <c r="D2632" s="25" t="s">
        <v>42</v>
      </c>
      <c r="E2632" s="25" t="s">
        <v>13</v>
      </c>
      <c r="F2632" s="25">
        <v>2022</v>
      </c>
      <c r="G2632" s="25">
        <v>10</v>
      </c>
      <c r="H2632" s="25">
        <v>74319</v>
      </c>
      <c r="I2632" s="26">
        <v>469524</v>
      </c>
      <c r="J2632" s="26">
        <f>SUMIFS(H:H, D:D, ExternalData!$D2632, E:E, ExternalData!$E2632, F:F, ExternalData!$F2632, G:G, "&lt;="&amp;ExternalData!$G2632)</f>
        <v>582793</v>
      </c>
      <c r="K2632" s="27">
        <f>SUMIFS(I:I, D:D, ExternalData!$D2632, E:E, ExternalData!$E2632, F:F, ExternalData!$F2632, G:G, "&lt;="&amp;ExternalData!$G2632)</f>
        <v>3724344</v>
      </c>
      <c r="L2632" s="26">
        <f>ExternalData!$J2632 + SUMIFS(H:H, D:D, ExternalData!$D2632, E:E, ExternalData!$E2632, F:F, ExternalData!$F2632-1, G:G, "&gt;"&amp;ExternalData!$G2632)</f>
        <v>1963038</v>
      </c>
      <c r="M2632" s="28">
        <f>ExternalData!$K2632 + SUMIFS(I:I, D:D, ExternalData!$D2632, E:E, ExternalData!$E2632, F:F, ExternalData!$F2632-1, G:G, "&gt;"&amp;ExternalData!$G2632)</f>
        <v>12058909</v>
      </c>
    </row>
    <row r="2633" spans="1:13" x14ac:dyDescent="0.25">
      <c r="A2633" s="29" t="s">
        <v>9</v>
      </c>
      <c r="B2633" s="30" t="s">
        <v>37</v>
      </c>
      <c r="C2633" s="30" t="s">
        <v>41</v>
      </c>
      <c r="D2633" s="30" t="s">
        <v>42</v>
      </c>
      <c r="E2633" s="30" t="s">
        <v>13</v>
      </c>
      <c r="F2633" s="30">
        <v>2022</v>
      </c>
      <c r="G2633" s="30">
        <v>11</v>
      </c>
      <c r="H2633" s="30">
        <v>82605</v>
      </c>
      <c r="I2633" s="31">
        <v>595170</v>
      </c>
      <c r="J2633" s="31">
        <f>SUMIFS(H:H, D:D, ExternalData!$D2633, E:E, ExternalData!$E2633, F:F, ExternalData!$F2633, G:G, "&lt;="&amp;ExternalData!$G2633)</f>
        <v>665398</v>
      </c>
      <c r="K2633" s="32">
        <f>SUMIFS(I:I, D:D, ExternalData!$D2633, E:E, ExternalData!$E2633, F:F, ExternalData!$F2633, G:G, "&lt;="&amp;ExternalData!$G2633)</f>
        <v>4319514</v>
      </c>
      <c r="L2633" s="31">
        <f>ExternalData!$J2633 + SUMIFS(H:H, D:D, ExternalData!$D2633, E:E, ExternalData!$E2633, F:F, ExternalData!$F2633-1, G:G, "&gt;"&amp;ExternalData!$G2633)</f>
        <v>1421604</v>
      </c>
      <c r="M2633" s="33">
        <f>ExternalData!$K2633 + SUMIFS(I:I, D:D, ExternalData!$D2633, E:E, ExternalData!$E2633, F:F, ExternalData!$F2633-1, G:G, "&gt;"&amp;ExternalData!$G2633)</f>
        <v>8745883</v>
      </c>
    </row>
    <row r="2634" spans="1:13" x14ac:dyDescent="0.25">
      <c r="A2634" s="24" t="s">
        <v>9</v>
      </c>
      <c r="B2634" s="25" t="s">
        <v>37</v>
      </c>
      <c r="C2634" s="25" t="s">
        <v>41</v>
      </c>
      <c r="D2634" s="25" t="s">
        <v>42</v>
      </c>
      <c r="E2634" s="25" t="s">
        <v>13</v>
      </c>
      <c r="F2634" s="25">
        <v>2022</v>
      </c>
      <c r="G2634" s="25">
        <v>12</v>
      </c>
      <c r="H2634" s="25">
        <v>30273</v>
      </c>
      <c r="I2634" s="26">
        <v>202958</v>
      </c>
      <c r="J2634" s="26">
        <f>SUMIFS(H:H, D:D, ExternalData!$D2634, E:E, ExternalData!$E2634, F:F, ExternalData!$F2634, G:G, "&lt;="&amp;ExternalData!$G2634)</f>
        <v>695671</v>
      </c>
      <c r="K2634" s="27">
        <f>SUMIFS(I:I, D:D, ExternalData!$D2634, E:E, ExternalData!$E2634, F:F, ExternalData!$F2634, G:G, "&lt;="&amp;ExternalData!$G2634)</f>
        <v>4522472</v>
      </c>
      <c r="L2634" s="26">
        <f>ExternalData!$J2634 + SUMIFS(H:H, D:D, ExternalData!$D2634, E:E, ExternalData!$E2634, F:F, ExternalData!$F2634-1, G:G, "&gt;"&amp;ExternalData!$G2634)</f>
        <v>695671</v>
      </c>
      <c r="M2634" s="28">
        <f>ExternalData!$K2634 + SUMIFS(I:I, D:D, ExternalData!$D2634, E:E, ExternalData!$E2634, F:F, ExternalData!$F2634-1, G:G, "&gt;"&amp;ExternalData!$G2634)</f>
        <v>4522472</v>
      </c>
    </row>
    <row r="2635" spans="1:13" x14ac:dyDescent="0.25">
      <c r="A2635" s="29" t="s">
        <v>9</v>
      </c>
      <c r="B2635" s="30" t="s">
        <v>37</v>
      </c>
      <c r="C2635" s="30" t="s">
        <v>41</v>
      </c>
      <c r="D2635" s="30" t="s">
        <v>42</v>
      </c>
      <c r="E2635" s="30" t="s">
        <v>13</v>
      </c>
      <c r="F2635" s="30">
        <v>2023</v>
      </c>
      <c r="G2635" s="30">
        <v>1</v>
      </c>
      <c r="H2635" s="30">
        <v>92284</v>
      </c>
      <c r="I2635" s="31">
        <v>700750</v>
      </c>
      <c r="J2635" s="31">
        <f>SUMIFS(H:H, D:D, ExternalData!$D2635, E:E, ExternalData!$E2635, F:F, ExternalData!$F2635, G:G, "&lt;="&amp;ExternalData!$G2635)</f>
        <v>92284</v>
      </c>
      <c r="K2635" s="32">
        <f>SUMIFS(I:I, D:D, ExternalData!$D2635, E:E, ExternalData!$E2635, F:F, ExternalData!$F2635, G:G, "&lt;="&amp;ExternalData!$G2635)</f>
        <v>700750</v>
      </c>
      <c r="L2635" s="31">
        <f>ExternalData!$J2635 + SUMIFS(H:H, D:D, ExternalData!$D2635, E:E, ExternalData!$E2635, F:F, ExternalData!$F2635-1, G:G, "&gt;"&amp;ExternalData!$G2635)</f>
        <v>724427</v>
      </c>
      <c r="M2635" s="33">
        <f>ExternalData!$K2635 + SUMIFS(I:I, D:D, ExternalData!$D2635, E:E, ExternalData!$E2635, F:F, ExternalData!$F2635-1, G:G, "&gt;"&amp;ExternalData!$G2635)</f>
        <v>4854646</v>
      </c>
    </row>
    <row r="2636" spans="1:13" x14ac:dyDescent="0.25">
      <c r="A2636" s="24" t="s">
        <v>9</v>
      </c>
      <c r="B2636" s="25" t="s">
        <v>37</v>
      </c>
      <c r="C2636" s="25" t="s">
        <v>41</v>
      </c>
      <c r="D2636" s="25" t="s">
        <v>42</v>
      </c>
      <c r="E2636" s="25" t="s">
        <v>13</v>
      </c>
      <c r="F2636" s="25">
        <v>2023</v>
      </c>
      <c r="G2636" s="25">
        <v>2</v>
      </c>
      <c r="H2636" s="25">
        <v>69022</v>
      </c>
      <c r="I2636" s="26">
        <v>442356</v>
      </c>
      <c r="J2636" s="26">
        <f>SUMIFS(H:H, D:D, ExternalData!$D2636, E:E, ExternalData!$E2636, F:F, ExternalData!$F2636, G:G, "&lt;="&amp;ExternalData!$G2636)</f>
        <v>161306</v>
      </c>
      <c r="K2636" s="27">
        <f>SUMIFS(I:I, D:D, ExternalData!$D2636, E:E, ExternalData!$E2636, F:F, ExternalData!$F2636, G:G, "&lt;="&amp;ExternalData!$G2636)</f>
        <v>1143106</v>
      </c>
      <c r="L2636" s="26">
        <f>ExternalData!$J2636 + SUMIFS(H:H, D:D, ExternalData!$D2636, E:E, ExternalData!$E2636, F:F, ExternalData!$F2636-1, G:G, "&gt;"&amp;ExternalData!$G2636)</f>
        <v>768987</v>
      </c>
      <c r="M2636" s="28">
        <f>ExternalData!$K2636 + SUMIFS(I:I, D:D, ExternalData!$D2636, E:E, ExternalData!$E2636, F:F, ExternalData!$F2636-1, G:G, "&gt;"&amp;ExternalData!$G2636)</f>
        <v>5134965</v>
      </c>
    </row>
    <row r="2637" spans="1:13" x14ac:dyDescent="0.25">
      <c r="A2637" s="29" t="s">
        <v>9</v>
      </c>
      <c r="B2637" s="30" t="s">
        <v>37</v>
      </c>
      <c r="C2637" s="30" t="s">
        <v>41</v>
      </c>
      <c r="D2637" s="30" t="s">
        <v>42</v>
      </c>
      <c r="E2637" s="30" t="s">
        <v>13</v>
      </c>
      <c r="F2637" s="30">
        <v>2023</v>
      </c>
      <c r="G2637" s="30">
        <v>3</v>
      </c>
      <c r="H2637" s="30">
        <v>95746</v>
      </c>
      <c r="I2637" s="31">
        <v>722430</v>
      </c>
      <c r="J2637" s="31">
        <f>SUMIFS(H:H, D:D, ExternalData!$D2637, E:E, ExternalData!$E2637, F:F, ExternalData!$F2637, G:G, "&lt;="&amp;ExternalData!$G2637)</f>
        <v>257052</v>
      </c>
      <c r="K2637" s="32">
        <f>SUMIFS(I:I, D:D, ExternalData!$D2637, E:E, ExternalData!$E2637, F:F, ExternalData!$F2637, G:G, "&lt;="&amp;ExternalData!$G2637)</f>
        <v>1865536</v>
      </c>
      <c r="L2637" s="31">
        <f>ExternalData!$J2637 + SUMIFS(H:H, D:D, ExternalData!$D2637, E:E, ExternalData!$E2637, F:F, ExternalData!$F2637-1, G:G, "&gt;"&amp;ExternalData!$G2637)</f>
        <v>792878</v>
      </c>
      <c r="M2637" s="33">
        <f>ExternalData!$K2637 + SUMIFS(I:I, D:D, ExternalData!$D2637, E:E, ExternalData!$E2637, F:F, ExternalData!$F2637-1, G:G, "&gt;"&amp;ExternalData!$G2637)</f>
        <v>5328709</v>
      </c>
    </row>
    <row r="2638" spans="1:13" x14ac:dyDescent="0.25">
      <c r="A2638" s="24" t="s">
        <v>9</v>
      </c>
      <c r="B2638" s="25" t="s">
        <v>37</v>
      </c>
      <c r="C2638" s="25" t="s">
        <v>41</v>
      </c>
      <c r="D2638" s="25" t="s">
        <v>42</v>
      </c>
      <c r="E2638" s="25" t="s">
        <v>14</v>
      </c>
      <c r="F2638" s="25">
        <v>2018</v>
      </c>
      <c r="G2638" s="25">
        <v>1</v>
      </c>
      <c r="H2638" s="25">
        <v>38695</v>
      </c>
      <c r="I2638" s="26">
        <v>23416</v>
      </c>
      <c r="J2638" s="26">
        <f>SUMIFS(H:H, D:D, ExternalData!$D2638, E:E, ExternalData!$E2638, F:F, ExternalData!$F2638, G:G, "&lt;="&amp;ExternalData!$G2638)</f>
        <v>38695</v>
      </c>
      <c r="K2638" s="27">
        <f>SUMIFS(I:I, D:D, ExternalData!$D2638, E:E, ExternalData!$E2638, F:F, ExternalData!$F2638, G:G, "&lt;="&amp;ExternalData!$G2638)</f>
        <v>23416</v>
      </c>
      <c r="L2638" s="26">
        <f>ExternalData!$J2638 + SUMIFS(H:H, D:D, ExternalData!$D2638, E:E, ExternalData!$E2638, F:F, ExternalData!$F2638-1, G:G, "&gt;"&amp;ExternalData!$G2638)</f>
        <v>38695</v>
      </c>
      <c r="M2638" s="28">
        <f>ExternalData!$K2638 + SUMIFS(I:I, D:D, ExternalData!$D2638, E:E, ExternalData!$E2638, F:F, ExternalData!$F2638-1, G:G, "&gt;"&amp;ExternalData!$G2638)</f>
        <v>23416</v>
      </c>
    </row>
    <row r="2639" spans="1:13" x14ac:dyDescent="0.25">
      <c r="A2639" s="29" t="s">
        <v>9</v>
      </c>
      <c r="B2639" s="30" t="s">
        <v>37</v>
      </c>
      <c r="C2639" s="30" t="s">
        <v>41</v>
      </c>
      <c r="D2639" s="30" t="s">
        <v>42</v>
      </c>
      <c r="E2639" s="30" t="s">
        <v>14</v>
      </c>
      <c r="F2639" s="30">
        <v>2018</v>
      </c>
      <c r="G2639" s="30">
        <v>2</v>
      </c>
      <c r="H2639" s="30">
        <v>10158</v>
      </c>
      <c r="I2639" s="31">
        <v>542325</v>
      </c>
      <c r="J2639" s="31">
        <f>SUMIFS(H:H, D:D, ExternalData!$D2639, E:E, ExternalData!$E2639, F:F, ExternalData!$F2639, G:G, "&lt;="&amp;ExternalData!$G2639)</f>
        <v>48853</v>
      </c>
      <c r="K2639" s="32">
        <f>SUMIFS(I:I, D:D, ExternalData!$D2639, E:E, ExternalData!$E2639, F:F, ExternalData!$F2639, G:G, "&lt;="&amp;ExternalData!$G2639)</f>
        <v>565741</v>
      </c>
      <c r="L2639" s="31">
        <f>ExternalData!$J2639 + SUMIFS(H:H, D:D, ExternalData!$D2639, E:E, ExternalData!$E2639, F:F, ExternalData!$F2639-1, G:G, "&gt;"&amp;ExternalData!$G2639)</f>
        <v>48853</v>
      </c>
      <c r="M2639" s="33">
        <f>ExternalData!$K2639 + SUMIFS(I:I, D:D, ExternalData!$D2639, E:E, ExternalData!$E2639, F:F, ExternalData!$F2639-1, G:G, "&gt;"&amp;ExternalData!$G2639)</f>
        <v>565741</v>
      </c>
    </row>
    <row r="2640" spans="1:13" x14ac:dyDescent="0.25">
      <c r="A2640" s="24" t="s">
        <v>9</v>
      </c>
      <c r="B2640" s="25" t="s">
        <v>37</v>
      </c>
      <c r="C2640" s="25" t="s">
        <v>41</v>
      </c>
      <c r="D2640" s="25" t="s">
        <v>42</v>
      </c>
      <c r="E2640" s="25" t="s">
        <v>14</v>
      </c>
      <c r="F2640" s="25">
        <v>2018</v>
      </c>
      <c r="G2640" s="25">
        <v>3</v>
      </c>
      <c r="H2640" s="25">
        <v>46705</v>
      </c>
      <c r="I2640" s="26">
        <v>278855</v>
      </c>
      <c r="J2640" s="26">
        <f>SUMIFS(H:H, D:D, ExternalData!$D2640, E:E, ExternalData!$E2640, F:F, ExternalData!$F2640, G:G, "&lt;="&amp;ExternalData!$G2640)</f>
        <v>95558</v>
      </c>
      <c r="K2640" s="27">
        <f>SUMIFS(I:I, D:D, ExternalData!$D2640, E:E, ExternalData!$E2640, F:F, ExternalData!$F2640, G:G, "&lt;="&amp;ExternalData!$G2640)</f>
        <v>844596</v>
      </c>
      <c r="L2640" s="26">
        <f>ExternalData!$J2640 + SUMIFS(H:H, D:D, ExternalData!$D2640, E:E, ExternalData!$E2640, F:F, ExternalData!$F2640-1, G:G, "&gt;"&amp;ExternalData!$G2640)</f>
        <v>95558</v>
      </c>
      <c r="M2640" s="28">
        <f>ExternalData!$K2640 + SUMIFS(I:I, D:D, ExternalData!$D2640, E:E, ExternalData!$E2640, F:F, ExternalData!$F2640-1, G:G, "&gt;"&amp;ExternalData!$G2640)</f>
        <v>844596</v>
      </c>
    </row>
    <row r="2641" spans="1:13" x14ac:dyDescent="0.25">
      <c r="A2641" s="29" t="s">
        <v>9</v>
      </c>
      <c r="B2641" s="30" t="s">
        <v>37</v>
      </c>
      <c r="C2641" s="30" t="s">
        <v>41</v>
      </c>
      <c r="D2641" s="30" t="s">
        <v>42</v>
      </c>
      <c r="E2641" s="30" t="s">
        <v>14</v>
      </c>
      <c r="F2641" s="30">
        <v>2018</v>
      </c>
      <c r="G2641" s="30">
        <v>4</v>
      </c>
      <c r="H2641" s="30">
        <v>9188</v>
      </c>
      <c r="I2641" s="31">
        <v>49242</v>
      </c>
      <c r="J2641" s="31">
        <f>SUMIFS(H:H, D:D, ExternalData!$D2641, E:E, ExternalData!$E2641, F:F, ExternalData!$F2641, G:G, "&lt;="&amp;ExternalData!$G2641)</f>
        <v>104746</v>
      </c>
      <c r="K2641" s="32">
        <f>SUMIFS(I:I, D:D, ExternalData!$D2641, E:E, ExternalData!$E2641, F:F, ExternalData!$F2641, G:G, "&lt;="&amp;ExternalData!$G2641)</f>
        <v>893838</v>
      </c>
      <c r="L2641" s="31">
        <f>ExternalData!$J2641 + SUMIFS(H:H, D:D, ExternalData!$D2641, E:E, ExternalData!$E2641, F:F, ExternalData!$F2641-1, G:G, "&gt;"&amp;ExternalData!$G2641)</f>
        <v>104746</v>
      </c>
      <c r="M2641" s="33">
        <f>ExternalData!$K2641 + SUMIFS(I:I, D:D, ExternalData!$D2641, E:E, ExternalData!$E2641, F:F, ExternalData!$F2641-1, G:G, "&gt;"&amp;ExternalData!$G2641)</f>
        <v>893838</v>
      </c>
    </row>
    <row r="2642" spans="1:13" x14ac:dyDescent="0.25">
      <c r="A2642" s="24" t="s">
        <v>9</v>
      </c>
      <c r="B2642" s="25" t="s">
        <v>37</v>
      </c>
      <c r="C2642" s="25" t="s">
        <v>41</v>
      </c>
      <c r="D2642" s="25" t="s">
        <v>42</v>
      </c>
      <c r="E2642" s="25" t="s">
        <v>14</v>
      </c>
      <c r="F2642" s="25">
        <v>2018</v>
      </c>
      <c r="G2642" s="25">
        <v>5</v>
      </c>
      <c r="H2642" s="25">
        <v>757</v>
      </c>
      <c r="I2642" s="26">
        <v>45475</v>
      </c>
      <c r="J2642" s="26">
        <f>SUMIFS(H:H, D:D, ExternalData!$D2642, E:E, ExternalData!$E2642, F:F, ExternalData!$F2642, G:G, "&lt;="&amp;ExternalData!$G2642)</f>
        <v>105503</v>
      </c>
      <c r="K2642" s="27">
        <f>SUMIFS(I:I, D:D, ExternalData!$D2642, E:E, ExternalData!$E2642, F:F, ExternalData!$F2642, G:G, "&lt;="&amp;ExternalData!$G2642)</f>
        <v>939313</v>
      </c>
      <c r="L2642" s="26">
        <f>ExternalData!$J2642 + SUMIFS(H:H, D:D, ExternalData!$D2642, E:E, ExternalData!$E2642, F:F, ExternalData!$F2642-1, G:G, "&gt;"&amp;ExternalData!$G2642)</f>
        <v>105503</v>
      </c>
      <c r="M2642" s="28">
        <f>ExternalData!$K2642 + SUMIFS(I:I, D:D, ExternalData!$D2642, E:E, ExternalData!$E2642, F:F, ExternalData!$F2642-1, G:G, "&gt;"&amp;ExternalData!$G2642)</f>
        <v>939313</v>
      </c>
    </row>
    <row r="2643" spans="1:13" x14ac:dyDescent="0.25">
      <c r="A2643" s="29" t="s">
        <v>9</v>
      </c>
      <c r="B2643" s="30" t="s">
        <v>37</v>
      </c>
      <c r="C2643" s="30" t="s">
        <v>41</v>
      </c>
      <c r="D2643" s="30" t="s">
        <v>42</v>
      </c>
      <c r="E2643" s="30" t="s">
        <v>14</v>
      </c>
      <c r="F2643" s="30">
        <v>2018</v>
      </c>
      <c r="G2643" s="30">
        <v>6</v>
      </c>
      <c r="H2643" s="30">
        <v>51675</v>
      </c>
      <c r="I2643" s="31">
        <v>359955</v>
      </c>
      <c r="J2643" s="31">
        <f>SUMIFS(H:H, D:D, ExternalData!$D2643, E:E, ExternalData!$E2643, F:F, ExternalData!$F2643, G:G, "&lt;="&amp;ExternalData!$G2643)</f>
        <v>157178</v>
      </c>
      <c r="K2643" s="32">
        <f>SUMIFS(I:I, D:D, ExternalData!$D2643, E:E, ExternalData!$E2643, F:F, ExternalData!$F2643, G:G, "&lt;="&amp;ExternalData!$G2643)</f>
        <v>1299268</v>
      </c>
      <c r="L2643" s="31">
        <f>ExternalData!$J2643 + SUMIFS(H:H, D:D, ExternalData!$D2643, E:E, ExternalData!$E2643, F:F, ExternalData!$F2643-1, G:G, "&gt;"&amp;ExternalData!$G2643)</f>
        <v>157178</v>
      </c>
      <c r="M2643" s="33">
        <f>ExternalData!$K2643 + SUMIFS(I:I, D:D, ExternalData!$D2643, E:E, ExternalData!$E2643, F:F, ExternalData!$F2643-1, G:G, "&gt;"&amp;ExternalData!$G2643)</f>
        <v>1299268</v>
      </c>
    </row>
    <row r="2644" spans="1:13" x14ac:dyDescent="0.25">
      <c r="A2644" s="24" t="s">
        <v>9</v>
      </c>
      <c r="B2644" s="25" t="s">
        <v>37</v>
      </c>
      <c r="C2644" s="25" t="s">
        <v>41</v>
      </c>
      <c r="D2644" s="25" t="s">
        <v>42</v>
      </c>
      <c r="E2644" s="25" t="s">
        <v>14</v>
      </c>
      <c r="F2644" s="25">
        <v>2018</v>
      </c>
      <c r="G2644" s="25">
        <v>7</v>
      </c>
      <c r="H2644" s="25">
        <v>5020</v>
      </c>
      <c r="I2644" s="26">
        <v>34850</v>
      </c>
      <c r="J2644" s="26">
        <f>SUMIFS(H:H, D:D, ExternalData!$D2644, E:E, ExternalData!$E2644, F:F, ExternalData!$F2644, G:G, "&lt;="&amp;ExternalData!$G2644)</f>
        <v>162198</v>
      </c>
      <c r="K2644" s="27">
        <f>SUMIFS(I:I, D:D, ExternalData!$D2644, E:E, ExternalData!$E2644, F:F, ExternalData!$F2644, G:G, "&lt;="&amp;ExternalData!$G2644)</f>
        <v>1334118</v>
      </c>
      <c r="L2644" s="26">
        <f>ExternalData!$J2644 + SUMIFS(H:H, D:D, ExternalData!$D2644, E:E, ExternalData!$E2644, F:F, ExternalData!$F2644-1, G:G, "&gt;"&amp;ExternalData!$G2644)</f>
        <v>162198</v>
      </c>
      <c r="M2644" s="28">
        <f>ExternalData!$K2644 + SUMIFS(I:I, D:D, ExternalData!$D2644, E:E, ExternalData!$E2644, F:F, ExternalData!$F2644-1, G:G, "&gt;"&amp;ExternalData!$G2644)</f>
        <v>1334118</v>
      </c>
    </row>
    <row r="2645" spans="1:13" x14ac:dyDescent="0.25">
      <c r="A2645" s="29" t="s">
        <v>9</v>
      </c>
      <c r="B2645" s="30" t="s">
        <v>37</v>
      </c>
      <c r="C2645" s="30" t="s">
        <v>41</v>
      </c>
      <c r="D2645" s="30" t="s">
        <v>42</v>
      </c>
      <c r="E2645" s="30" t="s">
        <v>14</v>
      </c>
      <c r="F2645" s="30">
        <v>2018</v>
      </c>
      <c r="G2645" s="30">
        <v>8</v>
      </c>
      <c r="H2645" s="30">
        <v>9460</v>
      </c>
      <c r="I2645" s="31">
        <v>50790</v>
      </c>
      <c r="J2645" s="31">
        <f>SUMIFS(H:H, D:D, ExternalData!$D2645, E:E, ExternalData!$E2645, F:F, ExternalData!$F2645, G:G, "&lt;="&amp;ExternalData!$G2645)</f>
        <v>171658</v>
      </c>
      <c r="K2645" s="32">
        <f>SUMIFS(I:I, D:D, ExternalData!$D2645, E:E, ExternalData!$E2645, F:F, ExternalData!$F2645, G:G, "&lt;="&amp;ExternalData!$G2645)</f>
        <v>1384908</v>
      </c>
      <c r="L2645" s="31">
        <f>ExternalData!$J2645 + SUMIFS(H:H, D:D, ExternalData!$D2645, E:E, ExternalData!$E2645, F:F, ExternalData!$F2645-1, G:G, "&gt;"&amp;ExternalData!$G2645)</f>
        <v>171658</v>
      </c>
      <c r="M2645" s="33">
        <f>ExternalData!$K2645 + SUMIFS(I:I, D:D, ExternalData!$D2645, E:E, ExternalData!$E2645, F:F, ExternalData!$F2645-1, G:G, "&gt;"&amp;ExternalData!$G2645)</f>
        <v>1384908</v>
      </c>
    </row>
    <row r="2646" spans="1:13" x14ac:dyDescent="0.25">
      <c r="A2646" s="24" t="s">
        <v>9</v>
      </c>
      <c r="B2646" s="25" t="s">
        <v>37</v>
      </c>
      <c r="C2646" s="25" t="s">
        <v>41</v>
      </c>
      <c r="D2646" s="25" t="s">
        <v>42</v>
      </c>
      <c r="E2646" s="25" t="s">
        <v>14</v>
      </c>
      <c r="F2646" s="25">
        <v>2018</v>
      </c>
      <c r="G2646" s="25">
        <v>9</v>
      </c>
      <c r="H2646" s="25">
        <v>12455</v>
      </c>
      <c r="I2646" s="26">
        <v>7683</v>
      </c>
      <c r="J2646" s="26">
        <f>SUMIFS(H:H, D:D, ExternalData!$D2646, E:E, ExternalData!$E2646, F:F, ExternalData!$F2646, G:G, "&lt;="&amp;ExternalData!$G2646)</f>
        <v>184113</v>
      </c>
      <c r="K2646" s="27">
        <f>SUMIFS(I:I, D:D, ExternalData!$D2646, E:E, ExternalData!$E2646, F:F, ExternalData!$F2646, G:G, "&lt;="&amp;ExternalData!$G2646)</f>
        <v>1392591</v>
      </c>
      <c r="L2646" s="26">
        <f>ExternalData!$J2646 + SUMIFS(H:H, D:D, ExternalData!$D2646, E:E, ExternalData!$E2646, F:F, ExternalData!$F2646-1, G:G, "&gt;"&amp;ExternalData!$G2646)</f>
        <v>184113</v>
      </c>
      <c r="M2646" s="28">
        <f>ExternalData!$K2646 + SUMIFS(I:I, D:D, ExternalData!$D2646, E:E, ExternalData!$E2646, F:F, ExternalData!$F2646-1, G:G, "&gt;"&amp;ExternalData!$G2646)</f>
        <v>1392591</v>
      </c>
    </row>
    <row r="2647" spans="1:13" x14ac:dyDescent="0.25">
      <c r="A2647" s="29" t="s">
        <v>9</v>
      </c>
      <c r="B2647" s="30" t="s">
        <v>37</v>
      </c>
      <c r="C2647" s="30" t="s">
        <v>41</v>
      </c>
      <c r="D2647" s="30" t="s">
        <v>42</v>
      </c>
      <c r="E2647" s="30" t="s">
        <v>14</v>
      </c>
      <c r="F2647" s="30">
        <v>2018</v>
      </c>
      <c r="G2647" s="30">
        <v>10</v>
      </c>
      <c r="H2647" s="30">
        <v>6061</v>
      </c>
      <c r="I2647" s="31">
        <v>42317</v>
      </c>
      <c r="J2647" s="31">
        <f>SUMIFS(H:H, D:D, ExternalData!$D2647, E:E, ExternalData!$E2647, F:F, ExternalData!$F2647, G:G, "&lt;="&amp;ExternalData!$G2647)</f>
        <v>190174</v>
      </c>
      <c r="K2647" s="32">
        <f>SUMIFS(I:I, D:D, ExternalData!$D2647, E:E, ExternalData!$E2647, F:F, ExternalData!$F2647, G:G, "&lt;="&amp;ExternalData!$G2647)</f>
        <v>1434908</v>
      </c>
      <c r="L2647" s="31">
        <f>ExternalData!$J2647 + SUMIFS(H:H, D:D, ExternalData!$D2647, E:E, ExternalData!$E2647, F:F, ExternalData!$F2647-1, G:G, "&gt;"&amp;ExternalData!$G2647)</f>
        <v>190174</v>
      </c>
      <c r="M2647" s="33">
        <f>ExternalData!$K2647 + SUMIFS(I:I, D:D, ExternalData!$D2647, E:E, ExternalData!$E2647, F:F, ExternalData!$F2647-1, G:G, "&gt;"&amp;ExternalData!$G2647)</f>
        <v>1434908</v>
      </c>
    </row>
    <row r="2648" spans="1:13" x14ac:dyDescent="0.25">
      <c r="A2648" s="24" t="s">
        <v>9</v>
      </c>
      <c r="B2648" s="25" t="s">
        <v>37</v>
      </c>
      <c r="C2648" s="25" t="s">
        <v>41</v>
      </c>
      <c r="D2648" s="25" t="s">
        <v>42</v>
      </c>
      <c r="E2648" s="25" t="s">
        <v>14</v>
      </c>
      <c r="F2648" s="25">
        <v>2018</v>
      </c>
      <c r="G2648" s="25">
        <v>11</v>
      </c>
      <c r="H2648" s="25">
        <v>57105</v>
      </c>
      <c r="I2648" s="26">
        <v>34049</v>
      </c>
      <c r="J2648" s="26">
        <f>SUMIFS(H:H, D:D, ExternalData!$D2648, E:E, ExternalData!$E2648, F:F, ExternalData!$F2648, G:G, "&lt;="&amp;ExternalData!$G2648)</f>
        <v>247279</v>
      </c>
      <c r="K2648" s="27">
        <f>SUMIFS(I:I, D:D, ExternalData!$D2648, E:E, ExternalData!$E2648, F:F, ExternalData!$F2648, G:G, "&lt;="&amp;ExternalData!$G2648)</f>
        <v>1468957</v>
      </c>
      <c r="L2648" s="26">
        <f>ExternalData!$J2648 + SUMIFS(H:H, D:D, ExternalData!$D2648, E:E, ExternalData!$E2648, F:F, ExternalData!$F2648-1, G:G, "&gt;"&amp;ExternalData!$G2648)</f>
        <v>247279</v>
      </c>
      <c r="M2648" s="28">
        <f>ExternalData!$K2648 + SUMIFS(I:I, D:D, ExternalData!$D2648, E:E, ExternalData!$E2648, F:F, ExternalData!$F2648-1, G:G, "&gt;"&amp;ExternalData!$G2648)</f>
        <v>1468957</v>
      </c>
    </row>
    <row r="2649" spans="1:13" x14ac:dyDescent="0.25">
      <c r="A2649" s="29" t="s">
        <v>9</v>
      </c>
      <c r="B2649" s="30" t="s">
        <v>37</v>
      </c>
      <c r="C2649" s="30" t="s">
        <v>41</v>
      </c>
      <c r="D2649" s="30" t="s">
        <v>42</v>
      </c>
      <c r="E2649" s="30" t="s">
        <v>14</v>
      </c>
      <c r="F2649" s="30">
        <v>2018</v>
      </c>
      <c r="G2649" s="30">
        <v>12</v>
      </c>
      <c r="H2649" s="30">
        <v>11604</v>
      </c>
      <c r="I2649" s="31">
        <v>62160</v>
      </c>
      <c r="J2649" s="31">
        <f>SUMIFS(H:H, D:D, ExternalData!$D2649, E:E, ExternalData!$E2649, F:F, ExternalData!$F2649, G:G, "&lt;="&amp;ExternalData!$G2649)</f>
        <v>258883</v>
      </c>
      <c r="K2649" s="32">
        <f>SUMIFS(I:I, D:D, ExternalData!$D2649, E:E, ExternalData!$E2649, F:F, ExternalData!$F2649, G:G, "&lt;="&amp;ExternalData!$G2649)</f>
        <v>1531117</v>
      </c>
      <c r="L2649" s="31">
        <f>ExternalData!$J2649 + SUMIFS(H:H, D:D, ExternalData!$D2649, E:E, ExternalData!$E2649, F:F, ExternalData!$F2649-1, G:G, "&gt;"&amp;ExternalData!$G2649)</f>
        <v>258883</v>
      </c>
      <c r="M2649" s="33">
        <f>ExternalData!$K2649 + SUMIFS(I:I, D:D, ExternalData!$D2649, E:E, ExternalData!$E2649, F:F, ExternalData!$F2649-1, G:G, "&gt;"&amp;ExternalData!$G2649)</f>
        <v>1531117</v>
      </c>
    </row>
    <row r="2650" spans="1:13" x14ac:dyDescent="0.25">
      <c r="A2650" s="24" t="s">
        <v>9</v>
      </c>
      <c r="B2650" s="25" t="s">
        <v>37</v>
      </c>
      <c r="C2650" s="25" t="s">
        <v>41</v>
      </c>
      <c r="D2650" s="25" t="s">
        <v>42</v>
      </c>
      <c r="E2650" s="25" t="s">
        <v>14</v>
      </c>
      <c r="F2650" s="25">
        <v>2019</v>
      </c>
      <c r="G2650" s="25">
        <v>1</v>
      </c>
      <c r="H2650" s="25">
        <v>6821</v>
      </c>
      <c r="I2650" s="26">
        <v>47556</v>
      </c>
      <c r="J2650" s="26">
        <f>SUMIFS(H:H, D:D, ExternalData!$D2650, E:E, ExternalData!$E2650, F:F, ExternalData!$F2650, G:G, "&lt;="&amp;ExternalData!$G2650)</f>
        <v>6821</v>
      </c>
      <c r="K2650" s="27">
        <f>SUMIFS(I:I, D:D, ExternalData!$D2650, E:E, ExternalData!$E2650, F:F, ExternalData!$F2650, G:G, "&lt;="&amp;ExternalData!$G2650)</f>
        <v>47556</v>
      </c>
      <c r="L2650" s="26">
        <f>ExternalData!$J2650 + SUMIFS(H:H, D:D, ExternalData!$D2650, E:E, ExternalData!$E2650, F:F, ExternalData!$F2650-1, G:G, "&gt;"&amp;ExternalData!$G2650)</f>
        <v>227009</v>
      </c>
      <c r="M2650" s="28">
        <f>ExternalData!$K2650 + SUMIFS(I:I, D:D, ExternalData!$D2650, E:E, ExternalData!$E2650, F:F, ExternalData!$F2650-1, G:G, "&gt;"&amp;ExternalData!$G2650)</f>
        <v>1555257</v>
      </c>
    </row>
    <row r="2651" spans="1:13" x14ac:dyDescent="0.25">
      <c r="A2651" s="29" t="s">
        <v>9</v>
      </c>
      <c r="B2651" s="30" t="s">
        <v>37</v>
      </c>
      <c r="C2651" s="30" t="s">
        <v>41</v>
      </c>
      <c r="D2651" s="30" t="s">
        <v>42</v>
      </c>
      <c r="E2651" s="30" t="s">
        <v>14</v>
      </c>
      <c r="F2651" s="30">
        <v>2019</v>
      </c>
      <c r="G2651" s="30">
        <v>2</v>
      </c>
      <c r="H2651" s="30">
        <v>1114</v>
      </c>
      <c r="I2651" s="31">
        <v>6721</v>
      </c>
      <c r="J2651" s="31">
        <f>SUMIFS(H:H, D:D, ExternalData!$D2651, E:E, ExternalData!$E2651, F:F, ExternalData!$F2651, G:G, "&lt;="&amp;ExternalData!$G2651)</f>
        <v>7935</v>
      </c>
      <c r="K2651" s="32">
        <f>SUMIFS(I:I, D:D, ExternalData!$D2651, E:E, ExternalData!$E2651, F:F, ExternalData!$F2651, G:G, "&lt;="&amp;ExternalData!$G2651)</f>
        <v>54277</v>
      </c>
      <c r="L2651" s="31">
        <f>ExternalData!$J2651 + SUMIFS(H:H, D:D, ExternalData!$D2651, E:E, ExternalData!$E2651, F:F, ExternalData!$F2651-1, G:G, "&gt;"&amp;ExternalData!$G2651)</f>
        <v>217965</v>
      </c>
      <c r="M2651" s="33">
        <f>ExternalData!$K2651 + SUMIFS(I:I, D:D, ExternalData!$D2651, E:E, ExternalData!$E2651, F:F, ExternalData!$F2651-1, G:G, "&gt;"&amp;ExternalData!$G2651)</f>
        <v>1019653</v>
      </c>
    </row>
    <row r="2652" spans="1:13" x14ac:dyDescent="0.25">
      <c r="A2652" s="24" t="s">
        <v>9</v>
      </c>
      <c r="B2652" s="25" t="s">
        <v>37</v>
      </c>
      <c r="C2652" s="25" t="s">
        <v>41</v>
      </c>
      <c r="D2652" s="25" t="s">
        <v>42</v>
      </c>
      <c r="E2652" s="25" t="s">
        <v>14</v>
      </c>
      <c r="F2652" s="25">
        <v>2019</v>
      </c>
      <c r="G2652" s="25">
        <v>3</v>
      </c>
      <c r="H2652" s="25">
        <v>6850</v>
      </c>
      <c r="I2652" s="26">
        <v>47600</v>
      </c>
      <c r="J2652" s="26">
        <f>SUMIFS(H:H, D:D, ExternalData!$D2652, E:E, ExternalData!$E2652, F:F, ExternalData!$F2652, G:G, "&lt;="&amp;ExternalData!$G2652)</f>
        <v>14785</v>
      </c>
      <c r="K2652" s="27">
        <f>SUMIFS(I:I, D:D, ExternalData!$D2652, E:E, ExternalData!$E2652, F:F, ExternalData!$F2652, G:G, "&lt;="&amp;ExternalData!$G2652)</f>
        <v>101877</v>
      </c>
      <c r="L2652" s="26">
        <f>ExternalData!$J2652 + SUMIFS(H:H, D:D, ExternalData!$D2652, E:E, ExternalData!$E2652, F:F, ExternalData!$F2652-1, G:G, "&gt;"&amp;ExternalData!$G2652)</f>
        <v>178110</v>
      </c>
      <c r="M2652" s="28">
        <f>ExternalData!$K2652 + SUMIFS(I:I, D:D, ExternalData!$D2652, E:E, ExternalData!$E2652, F:F, ExternalData!$F2652-1, G:G, "&gt;"&amp;ExternalData!$G2652)</f>
        <v>788398</v>
      </c>
    </row>
    <row r="2653" spans="1:13" x14ac:dyDescent="0.25">
      <c r="A2653" s="29" t="s">
        <v>9</v>
      </c>
      <c r="B2653" s="30" t="s">
        <v>37</v>
      </c>
      <c r="C2653" s="30" t="s">
        <v>41</v>
      </c>
      <c r="D2653" s="30" t="s">
        <v>42</v>
      </c>
      <c r="E2653" s="30" t="s">
        <v>14</v>
      </c>
      <c r="F2653" s="30">
        <v>2019</v>
      </c>
      <c r="G2653" s="30">
        <v>4</v>
      </c>
      <c r="H2653" s="30">
        <v>1581</v>
      </c>
      <c r="I2653" s="31">
        <v>9583</v>
      </c>
      <c r="J2653" s="31">
        <f>SUMIFS(H:H, D:D, ExternalData!$D2653, E:E, ExternalData!$E2653, F:F, ExternalData!$F2653, G:G, "&lt;="&amp;ExternalData!$G2653)</f>
        <v>16366</v>
      </c>
      <c r="K2653" s="32">
        <f>SUMIFS(I:I, D:D, ExternalData!$D2653, E:E, ExternalData!$E2653, F:F, ExternalData!$F2653, G:G, "&lt;="&amp;ExternalData!$G2653)</f>
        <v>111460</v>
      </c>
      <c r="L2653" s="31">
        <f>ExternalData!$J2653 + SUMIFS(H:H, D:D, ExternalData!$D2653, E:E, ExternalData!$E2653, F:F, ExternalData!$F2653-1, G:G, "&gt;"&amp;ExternalData!$G2653)</f>
        <v>170503</v>
      </c>
      <c r="M2653" s="33">
        <f>ExternalData!$K2653 + SUMIFS(I:I, D:D, ExternalData!$D2653, E:E, ExternalData!$E2653, F:F, ExternalData!$F2653-1, G:G, "&gt;"&amp;ExternalData!$G2653)</f>
        <v>748739</v>
      </c>
    </row>
    <row r="2654" spans="1:13" x14ac:dyDescent="0.25">
      <c r="A2654" s="24" t="s">
        <v>9</v>
      </c>
      <c r="B2654" s="25" t="s">
        <v>37</v>
      </c>
      <c r="C2654" s="25" t="s">
        <v>41</v>
      </c>
      <c r="D2654" s="25" t="s">
        <v>42</v>
      </c>
      <c r="E2654" s="25" t="s">
        <v>14</v>
      </c>
      <c r="F2654" s="25">
        <v>2019</v>
      </c>
      <c r="G2654" s="25">
        <v>5</v>
      </c>
      <c r="H2654" s="25">
        <v>6343</v>
      </c>
      <c r="I2654" s="26">
        <v>38148</v>
      </c>
      <c r="J2654" s="26">
        <f>SUMIFS(H:H, D:D, ExternalData!$D2654, E:E, ExternalData!$E2654, F:F, ExternalData!$F2654, G:G, "&lt;="&amp;ExternalData!$G2654)</f>
        <v>22709</v>
      </c>
      <c r="K2654" s="27">
        <f>SUMIFS(I:I, D:D, ExternalData!$D2654, E:E, ExternalData!$E2654, F:F, ExternalData!$F2654, G:G, "&lt;="&amp;ExternalData!$G2654)</f>
        <v>149608</v>
      </c>
      <c r="L2654" s="26">
        <f>ExternalData!$J2654 + SUMIFS(H:H, D:D, ExternalData!$D2654, E:E, ExternalData!$E2654, F:F, ExternalData!$F2654-1, G:G, "&gt;"&amp;ExternalData!$G2654)</f>
        <v>176089</v>
      </c>
      <c r="M2654" s="28">
        <f>ExternalData!$K2654 + SUMIFS(I:I, D:D, ExternalData!$D2654, E:E, ExternalData!$E2654, F:F, ExternalData!$F2654-1, G:G, "&gt;"&amp;ExternalData!$G2654)</f>
        <v>741412</v>
      </c>
    </row>
    <row r="2655" spans="1:13" x14ac:dyDescent="0.25">
      <c r="A2655" s="29" t="s">
        <v>9</v>
      </c>
      <c r="B2655" s="30" t="s">
        <v>37</v>
      </c>
      <c r="C2655" s="30" t="s">
        <v>41</v>
      </c>
      <c r="D2655" s="30" t="s">
        <v>42</v>
      </c>
      <c r="E2655" s="30" t="s">
        <v>14</v>
      </c>
      <c r="F2655" s="30">
        <v>2019</v>
      </c>
      <c r="G2655" s="30">
        <v>6</v>
      </c>
      <c r="H2655" s="30">
        <v>8340</v>
      </c>
      <c r="I2655" s="31">
        <v>49590</v>
      </c>
      <c r="J2655" s="31">
        <f>SUMIFS(H:H, D:D, ExternalData!$D2655, E:E, ExternalData!$E2655, F:F, ExternalData!$F2655, G:G, "&lt;="&amp;ExternalData!$G2655)</f>
        <v>31049</v>
      </c>
      <c r="K2655" s="32">
        <f>SUMIFS(I:I, D:D, ExternalData!$D2655, E:E, ExternalData!$E2655, F:F, ExternalData!$F2655, G:G, "&lt;="&amp;ExternalData!$G2655)</f>
        <v>199198</v>
      </c>
      <c r="L2655" s="31">
        <f>ExternalData!$J2655 + SUMIFS(H:H, D:D, ExternalData!$D2655, E:E, ExternalData!$E2655, F:F, ExternalData!$F2655-1, G:G, "&gt;"&amp;ExternalData!$G2655)</f>
        <v>132754</v>
      </c>
      <c r="M2655" s="33">
        <f>ExternalData!$K2655 + SUMIFS(I:I, D:D, ExternalData!$D2655, E:E, ExternalData!$E2655, F:F, ExternalData!$F2655-1, G:G, "&gt;"&amp;ExternalData!$G2655)</f>
        <v>431047</v>
      </c>
    </row>
    <row r="2656" spans="1:13" x14ac:dyDescent="0.25">
      <c r="A2656" s="24" t="s">
        <v>9</v>
      </c>
      <c r="B2656" s="25" t="s">
        <v>37</v>
      </c>
      <c r="C2656" s="25" t="s">
        <v>41</v>
      </c>
      <c r="D2656" s="25" t="s">
        <v>42</v>
      </c>
      <c r="E2656" s="25" t="s">
        <v>14</v>
      </c>
      <c r="F2656" s="25">
        <v>2019</v>
      </c>
      <c r="G2656" s="25">
        <v>7</v>
      </c>
      <c r="H2656" s="25">
        <v>15610</v>
      </c>
      <c r="I2656" s="26">
        <v>83270</v>
      </c>
      <c r="J2656" s="26">
        <f>SUMIFS(H:H, D:D, ExternalData!$D2656, E:E, ExternalData!$E2656, F:F, ExternalData!$F2656, G:G, "&lt;="&amp;ExternalData!$G2656)</f>
        <v>46659</v>
      </c>
      <c r="K2656" s="27">
        <f>SUMIFS(I:I, D:D, ExternalData!$D2656, E:E, ExternalData!$E2656, F:F, ExternalData!$F2656, G:G, "&lt;="&amp;ExternalData!$G2656)</f>
        <v>282468</v>
      </c>
      <c r="L2656" s="26">
        <f>ExternalData!$J2656 + SUMIFS(H:H, D:D, ExternalData!$D2656, E:E, ExternalData!$E2656, F:F, ExternalData!$F2656-1, G:G, "&gt;"&amp;ExternalData!$G2656)</f>
        <v>143344</v>
      </c>
      <c r="M2656" s="28">
        <f>ExternalData!$K2656 + SUMIFS(I:I, D:D, ExternalData!$D2656, E:E, ExternalData!$E2656, F:F, ExternalData!$F2656-1, G:G, "&gt;"&amp;ExternalData!$G2656)</f>
        <v>479467</v>
      </c>
    </row>
    <row r="2657" spans="1:13" x14ac:dyDescent="0.25">
      <c r="A2657" s="29" t="s">
        <v>9</v>
      </c>
      <c r="B2657" s="30" t="s">
        <v>37</v>
      </c>
      <c r="C2657" s="30" t="s">
        <v>41</v>
      </c>
      <c r="D2657" s="30" t="s">
        <v>42</v>
      </c>
      <c r="E2657" s="30" t="s">
        <v>14</v>
      </c>
      <c r="F2657" s="30">
        <v>2019</v>
      </c>
      <c r="G2657" s="30">
        <v>8</v>
      </c>
      <c r="H2657" s="30">
        <v>1952</v>
      </c>
      <c r="I2657" s="31">
        <v>11950</v>
      </c>
      <c r="J2657" s="31">
        <f>SUMIFS(H:H, D:D, ExternalData!$D2657, E:E, ExternalData!$E2657, F:F, ExternalData!$F2657, G:G, "&lt;="&amp;ExternalData!$G2657)</f>
        <v>48611</v>
      </c>
      <c r="K2657" s="32">
        <f>SUMIFS(I:I, D:D, ExternalData!$D2657, E:E, ExternalData!$E2657, F:F, ExternalData!$F2657, G:G, "&lt;="&amp;ExternalData!$G2657)</f>
        <v>294418</v>
      </c>
      <c r="L2657" s="31">
        <f>ExternalData!$J2657 + SUMIFS(H:H, D:D, ExternalData!$D2657, E:E, ExternalData!$E2657, F:F, ExternalData!$F2657-1, G:G, "&gt;"&amp;ExternalData!$G2657)</f>
        <v>135836</v>
      </c>
      <c r="M2657" s="33">
        <f>ExternalData!$K2657 + SUMIFS(I:I, D:D, ExternalData!$D2657, E:E, ExternalData!$E2657, F:F, ExternalData!$F2657-1, G:G, "&gt;"&amp;ExternalData!$G2657)</f>
        <v>440627</v>
      </c>
    </row>
    <row r="2658" spans="1:13" x14ac:dyDescent="0.25">
      <c r="A2658" s="24" t="s">
        <v>9</v>
      </c>
      <c r="B2658" s="25" t="s">
        <v>37</v>
      </c>
      <c r="C2658" s="25" t="s">
        <v>41</v>
      </c>
      <c r="D2658" s="25" t="s">
        <v>42</v>
      </c>
      <c r="E2658" s="25" t="s">
        <v>14</v>
      </c>
      <c r="F2658" s="25">
        <v>2019</v>
      </c>
      <c r="G2658" s="25">
        <v>9</v>
      </c>
      <c r="H2658" s="25">
        <v>8421</v>
      </c>
      <c r="I2658" s="26">
        <v>58637</v>
      </c>
      <c r="J2658" s="26">
        <f>SUMIFS(H:H, D:D, ExternalData!$D2658, E:E, ExternalData!$E2658, F:F, ExternalData!$F2658, G:G, "&lt;="&amp;ExternalData!$G2658)</f>
        <v>57032</v>
      </c>
      <c r="K2658" s="27">
        <f>SUMIFS(I:I, D:D, ExternalData!$D2658, E:E, ExternalData!$E2658, F:F, ExternalData!$F2658, G:G, "&lt;="&amp;ExternalData!$G2658)</f>
        <v>353055</v>
      </c>
      <c r="L2658" s="26">
        <f>ExternalData!$J2658 + SUMIFS(H:H, D:D, ExternalData!$D2658, E:E, ExternalData!$E2658, F:F, ExternalData!$F2658-1, G:G, "&gt;"&amp;ExternalData!$G2658)</f>
        <v>131802</v>
      </c>
      <c r="M2658" s="28">
        <f>ExternalData!$K2658 + SUMIFS(I:I, D:D, ExternalData!$D2658, E:E, ExternalData!$E2658, F:F, ExternalData!$F2658-1, G:G, "&gt;"&amp;ExternalData!$G2658)</f>
        <v>491581</v>
      </c>
    </row>
    <row r="2659" spans="1:13" x14ac:dyDescent="0.25">
      <c r="A2659" s="29" t="s">
        <v>9</v>
      </c>
      <c r="B2659" s="30" t="s">
        <v>37</v>
      </c>
      <c r="C2659" s="30" t="s">
        <v>41</v>
      </c>
      <c r="D2659" s="30" t="s">
        <v>42</v>
      </c>
      <c r="E2659" s="30" t="s">
        <v>14</v>
      </c>
      <c r="F2659" s="30">
        <v>2019</v>
      </c>
      <c r="G2659" s="30">
        <v>10</v>
      </c>
      <c r="H2659" s="30">
        <v>9904</v>
      </c>
      <c r="I2659" s="31">
        <v>59022</v>
      </c>
      <c r="J2659" s="31">
        <f>SUMIFS(H:H, D:D, ExternalData!$D2659, E:E, ExternalData!$E2659, F:F, ExternalData!$F2659, G:G, "&lt;="&amp;ExternalData!$G2659)</f>
        <v>66936</v>
      </c>
      <c r="K2659" s="32">
        <f>SUMIFS(I:I, D:D, ExternalData!$D2659, E:E, ExternalData!$E2659, F:F, ExternalData!$F2659, G:G, "&lt;="&amp;ExternalData!$G2659)</f>
        <v>412077</v>
      </c>
      <c r="L2659" s="31">
        <f>ExternalData!$J2659 + SUMIFS(H:H, D:D, ExternalData!$D2659, E:E, ExternalData!$E2659, F:F, ExternalData!$F2659-1, G:G, "&gt;"&amp;ExternalData!$G2659)</f>
        <v>135645</v>
      </c>
      <c r="M2659" s="33">
        <f>ExternalData!$K2659 + SUMIFS(I:I, D:D, ExternalData!$D2659, E:E, ExternalData!$E2659, F:F, ExternalData!$F2659-1, G:G, "&gt;"&amp;ExternalData!$G2659)</f>
        <v>508286</v>
      </c>
    </row>
    <row r="2660" spans="1:13" x14ac:dyDescent="0.25">
      <c r="A2660" s="24" t="s">
        <v>9</v>
      </c>
      <c r="B2660" s="25" t="s">
        <v>37</v>
      </c>
      <c r="C2660" s="25" t="s">
        <v>41</v>
      </c>
      <c r="D2660" s="25" t="s">
        <v>42</v>
      </c>
      <c r="E2660" s="25" t="s">
        <v>14</v>
      </c>
      <c r="F2660" s="25">
        <v>2019</v>
      </c>
      <c r="G2660" s="25">
        <v>11</v>
      </c>
      <c r="H2660" s="25">
        <v>16288</v>
      </c>
      <c r="I2660" s="26">
        <v>87654</v>
      </c>
      <c r="J2660" s="26">
        <f>SUMIFS(H:H, D:D, ExternalData!$D2660, E:E, ExternalData!$E2660, F:F, ExternalData!$F2660, G:G, "&lt;="&amp;ExternalData!$G2660)</f>
        <v>83224</v>
      </c>
      <c r="K2660" s="27">
        <f>SUMIFS(I:I, D:D, ExternalData!$D2660, E:E, ExternalData!$E2660, F:F, ExternalData!$F2660, G:G, "&lt;="&amp;ExternalData!$G2660)</f>
        <v>499731</v>
      </c>
      <c r="L2660" s="26">
        <f>ExternalData!$J2660 + SUMIFS(H:H, D:D, ExternalData!$D2660, E:E, ExternalData!$E2660, F:F, ExternalData!$F2660-1, G:G, "&gt;"&amp;ExternalData!$G2660)</f>
        <v>94828</v>
      </c>
      <c r="M2660" s="28">
        <f>ExternalData!$K2660 + SUMIFS(I:I, D:D, ExternalData!$D2660, E:E, ExternalData!$E2660, F:F, ExternalData!$F2660-1, G:G, "&gt;"&amp;ExternalData!$G2660)</f>
        <v>561891</v>
      </c>
    </row>
    <row r="2661" spans="1:13" x14ac:dyDescent="0.25">
      <c r="A2661" s="29" t="s">
        <v>9</v>
      </c>
      <c r="B2661" s="30" t="s">
        <v>37</v>
      </c>
      <c r="C2661" s="30" t="s">
        <v>41</v>
      </c>
      <c r="D2661" s="30" t="s">
        <v>42</v>
      </c>
      <c r="E2661" s="30" t="s">
        <v>14</v>
      </c>
      <c r="F2661" s="30">
        <v>2019</v>
      </c>
      <c r="G2661" s="30">
        <v>12</v>
      </c>
      <c r="H2661" s="30">
        <v>2010</v>
      </c>
      <c r="I2661" s="31">
        <v>11990</v>
      </c>
      <c r="J2661" s="31">
        <f>SUMIFS(H:H, D:D, ExternalData!$D2661, E:E, ExternalData!$E2661, F:F, ExternalData!$F2661, G:G, "&lt;="&amp;ExternalData!$G2661)</f>
        <v>85234</v>
      </c>
      <c r="K2661" s="32">
        <f>SUMIFS(I:I, D:D, ExternalData!$D2661, E:E, ExternalData!$E2661, F:F, ExternalData!$F2661, G:G, "&lt;="&amp;ExternalData!$G2661)</f>
        <v>511721</v>
      </c>
      <c r="L2661" s="31">
        <f>ExternalData!$J2661 + SUMIFS(H:H, D:D, ExternalData!$D2661, E:E, ExternalData!$E2661, F:F, ExternalData!$F2661-1, G:G, "&gt;"&amp;ExternalData!$G2661)</f>
        <v>85234</v>
      </c>
      <c r="M2661" s="33">
        <f>ExternalData!$K2661 + SUMIFS(I:I, D:D, ExternalData!$D2661, E:E, ExternalData!$E2661, F:F, ExternalData!$F2661-1, G:G, "&gt;"&amp;ExternalData!$G2661)</f>
        <v>511721</v>
      </c>
    </row>
    <row r="2662" spans="1:13" x14ac:dyDescent="0.25">
      <c r="A2662" s="24" t="s">
        <v>9</v>
      </c>
      <c r="B2662" s="25" t="s">
        <v>37</v>
      </c>
      <c r="C2662" s="25" t="s">
        <v>41</v>
      </c>
      <c r="D2662" s="25" t="s">
        <v>42</v>
      </c>
      <c r="E2662" s="25" t="s">
        <v>14</v>
      </c>
      <c r="F2662" s="25">
        <v>2020</v>
      </c>
      <c r="G2662" s="25">
        <v>1</v>
      </c>
      <c r="H2662" s="25">
        <v>18050</v>
      </c>
      <c r="I2662" s="26">
        <v>96280</v>
      </c>
      <c r="J2662" s="26">
        <f>SUMIFS(H:H, D:D, ExternalData!$D2662, E:E, ExternalData!$E2662, F:F, ExternalData!$F2662, G:G, "&lt;="&amp;ExternalData!$G2662)</f>
        <v>18050</v>
      </c>
      <c r="K2662" s="27">
        <f>SUMIFS(I:I, D:D, ExternalData!$D2662, E:E, ExternalData!$E2662, F:F, ExternalData!$F2662, G:G, "&lt;="&amp;ExternalData!$G2662)</f>
        <v>96280</v>
      </c>
      <c r="L2662" s="26">
        <f>ExternalData!$J2662 + SUMIFS(H:H, D:D, ExternalData!$D2662, E:E, ExternalData!$E2662, F:F, ExternalData!$F2662-1, G:G, "&gt;"&amp;ExternalData!$G2662)</f>
        <v>96463</v>
      </c>
      <c r="M2662" s="28">
        <f>ExternalData!$K2662 + SUMIFS(I:I, D:D, ExternalData!$D2662, E:E, ExternalData!$E2662, F:F, ExternalData!$F2662-1, G:G, "&gt;"&amp;ExternalData!$G2662)</f>
        <v>560445</v>
      </c>
    </row>
    <row r="2663" spans="1:13" x14ac:dyDescent="0.25">
      <c r="A2663" s="29" t="s">
        <v>9</v>
      </c>
      <c r="B2663" s="30" t="s">
        <v>37</v>
      </c>
      <c r="C2663" s="30" t="s">
        <v>41</v>
      </c>
      <c r="D2663" s="30" t="s">
        <v>42</v>
      </c>
      <c r="E2663" s="30" t="s">
        <v>14</v>
      </c>
      <c r="F2663" s="30">
        <v>2020</v>
      </c>
      <c r="G2663" s="30">
        <v>2</v>
      </c>
      <c r="H2663" s="30">
        <v>7071</v>
      </c>
      <c r="I2663" s="31">
        <v>49261</v>
      </c>
      <c r="J2663" s="31">
        <f>SUMIFS(H:H, D:D, ExternalData!$D2663, E:E, ExternalData!$E2663, F:F, ExternalData!$F2663, G:G, "&lt;="&amp;ExternalData!$G2663)</f>
        <v>25121</v>
      </c>
      <c r="K2663" s="32">
        <f>SUMIFS(I:I, D:D, ExternalData!$D2663, E:E, ExternalData!$E2663, F:F, ExternalData!$F2663, G:G, "&lt;="&amp;ExternalData!$G2663)</f>
        <v>145541</v>
      </c>
      <c r="L2663" s="31">
        <f>ExternalData!$J2663 + SUMIFS(H:H, D:D, ExternalData!$D2663, E:E, ExternalData!$E2663, F:F, ExternalData!$F2663-1, G:G, "&gt;"&amp;ExternalData!$G2663)</f>
        <v>102420</v>
      </c>
      <c r="M2663" s="33">
        <f>ExternalData!$K2663 + SUMIFS(I:I, D:D, ExternalData!$D2663, E:E, ExternalData!$E2663, F:F, ExternalData!$F2663-1, G:G, "&gt;"&amp;ExternalData!$G2663)</f>
        <v>602985</v>
      </c>
    </row>
    <row r="2664" spans="1:13" x14ac:dyDescent="0.25">
      <c r="A2664" s="24" t="s">
        <v>9</v>
      </c>
      <c r="B2664" s="25" t="s">
        <v>37</v>
      </c>
      <c r="C2664" s="25" t="s">
        <v>41</v>
      </c>
      <c r="D2664" s="25" t="s">
        <v>42</v>
      </c>
      <c r="E2664" s="25" t="s">
        <v>14</v>
      </c>
      <c r="F2664" s="25">
        <v>2020</v>
      </c>
      <c r="G2664" s="25">
        <v>3</v>
      </c>
      <c r="H2664" s="25">
        <v>16102</v>
      </c>
      <c r="I2664" s="26">
        <v>864845</v>
      </c>
      <c r="J2664" s="26">
        <f>SUMIFS(H:H, D:D, ExternalData!$D2664, E:E, ExternalData!$E2664, F:F, ExternalData!$F2664, G:G, "&lt;="&amp;ExternalData!$G2664)</f>
        <v>41223</v>
      </c>
      <c r="K2664" s="27">
        <f>SUMIFS(I:I, D:D, ExternalData!$D2664, E:E, ExternalData!$E2664, F:F, ExternalData!$F2664, G:G, "&lt;="&amp;ExternalData!$G2664)</f>
        <v>1010386</v>
      </c>
      <c r="L2664" s="26">
        <f>ExternalData!$J2664 + SUMIFS(H:H, D:D, ExternalData!$D2664, E:E, ExternalData!$E2664, F:F, ExternalData!$F2664-1, G:G, "&gt;"&amp;ExternalData!$G2664)</f>
        <v>111672</v>
      </c>
      <c r="M2664" s="28">
        <f>ExternalData!$K2664 + SUMIFS(I:I, D:D, ExternalData!$D2664, E:E, ExternalData!$E2664, F:F, ExternalData!$F2664-1, G:G, "&gt;"&amp;ExternalData!$G2664)</f>
        <v>1420230</v>
      </c>
    </row>
    <row r="2665" spans="1:13" x14ac:dyDescent="0.25">
      <c r="A2665" s="29" t="s">
        <v>9</v>
      </c>
      <c r="B2665" s="30" t="s">
        <v>37</v>
      </c>
      <c r="C2665" s="30" t="s">
        <v>41</v>
      </c>
      <c r="D2665" s="30" t="s">
        <v>42</v>
      </c>
      <c r="E2665" s="30" t="s">
        <v>14</v>
      </c>
      <c r="F2665" s="30">
        <v>2020</v>
      </c>
      <c r="G2665" s="30">
        <v>4</v>
      </c>
      <c r="H2665" s="30">
        <v>8410</v>
      </c>
      <c r="I2665" s="31">
        <v>50050</v>
      </c>
      <c r="J2665" s="31">
        <f>SUMIFS(H:H, D:D, ExternalData!$D2665, E:E, ExternalData!$E2665, F:F, ExternalData!$F2665, G:G, "&lt;="&amp;ExternalData!$G2665)</f>
        <v>49633</v>
      </c>
      <c r="K2665" s="32">
        <f>SUMIFS(I:I, D:D, ExternalData!$D2665, E:E, ExternalData!$E2665, F:F, ExternalData!$F2665, G:G, "&lt;="&amp;ExternalData!$G2665)</f>
        <v>1060436</v>
      </c>
      <c r="L2665" s="31">
        <f>ExternalData!$J2665 + SUMIFS(H:H, D:D, ExternalData!$D2665, E:E, ExternalData!$E2665, F:F, ExternalData!$F2665-1, G:G, "&gt;"&amp;ExternalData!$G2665)</f>
        <v>118501</v>
      </c>
      <c r="M2665" s="33">
        <f>ExternalData!$K2665 + SUMIFS(I:I, D:D, ExternalData!$D2665, E:E, ExternalData!$E2665, F:F, ExternalData!$F2665-1, G:G, "&gt;"&amp;ExternalData!$G2665)</f>
        <v>1460697</v>
      </c>
    </row>
    <row r="2666" spans="1:13" x14ac:dyDescent="0.25">
      <c r="A2666" s="24" t="s">
        <v>9</v>
      </c>
      <c r="B2666" s="25" t="s">
        <v>37</v>
      </c>
      <c r="C2666" s="25" t="s">
        <v>41</v>
      </c>
      <c r="D2666" s="25" t="s">
        <v>42</v>
      </c>
      <c r="E2666" s="25" t="s">
        <v>14</v>
      </c>
      <c r="F2666" s="25">
        <v>2020</v>
      </c>
      <c r="G2666" s="25">
        <v>5</v>
      </c>
      <c r="H2666" s="25">
        <v>108015</v>
      </c>
      <c r="I2666" s="26">
        <v>75241</v>
      </c>
      <c r="J2666" s="26">
        <f>SUMIFS(H:H, D:D, ExternalData!$D2666, E:E, ExternalData!$E2666, F:F, ExternalData!$F2666, G:G, "&lt;="&amp;ExternalData!$G2666)</f>
        <v>157648</v>
      </c>
      <c r="K2666" s="27">
        <f>SUMIFS(I:I, D:D, ExternalData!$D2666, E:E, ExternalData!$E2666, F:F, ExternalData!$F2666, G:G, "&lt;="&amp;ExternalData!$G2666)</f>
        <v>1135677</v>
      </c>
      <c r="L2666" s="26">
        <f>ExternalData!$J2666 + SUMIFS(H:H, D:D, ExternalData!$D2666, E:E, ExternalData!$E2666, F:F, ExternalData!$F2666-1, G:G, "&gt;"&amp;ExternalData!$G2666)</f>
        <v>220173</v>
      </c>
      <c r="M2666" s="28">
        <f>ExternalData!$K2666 + SUMIFS(I:I, D:D, ExternalData!$D2666, E:E, ExternalData!$E2666, F:F, ExternalData!$F2666-1, G:G, "&gt;"&amp;ExternalData!$G2666)</f>
        <v>1497790</v>
      </c>
    </row>
    <row r="2667" spans="1:13" x14ac:dyDescent="0.25">
      <c r="A2667" s="29" t="s">
        <v>9</v>
      </c>
      <c r="B2667" s="30" t="s">
        <v>37</v>
      </c>
      <c r="C2667" s="30" t="s">
        <v>41</v>
      </c>
      <c r="D2667" s="30" t="s">
        <v>42</v>
      </c>
      <c r="E2667" s="30" t="s">
        <v>14</v>
      </c>
      <c r="F2667" s="30">
        <v>2020</v>
      </c>
      <c r="G2667" s="30">
        <v>6</v>
      </c>
      <c r="H2667" s="30">
        <v>148125</v>
      </c>
      <c r="I2667" s="31">
        <v>793515</v>
      </c>
      <c r="J2667" s="31">
        <f>SUMIFS(H:H, D:D, ExternalData!$D2667, E:E, ExternalData!$E2667, F:F, ExternalData!$F2667, G:G, "&lt;="&amp;ExternalData!$G2667)</f>
        <v>305773</v>
      </c>
      <c r="K2667" s="32">
        <f>SUMIFS(I:I, D:D, ExternalData!$D2667, E:E, ExternalData!$E2667, F:F, ExternalData!$F2667, G:G, "&lt;="&amp;ExternalData!$G2667)</f>
        <v>1929192</v>
      </c>
      <c r="L2667" s="31">
        <f>ExternalData!$J2667 + SUMIFS(H:H, D:D, ExternalData!$D2667, E:E, ExternalData!$E2667, F:F, ExternalData!$F2667-1, G:G, "&gt;"&amp;ExternalData!$G2667)</f>
        <v>359958</v>
      </c>
      <c r="M2667" s="33">
        <f>ExternalData!$K2667 + SUMIFS(I:I, D:D, ExternalData!$D2667, E:E, ExternalData!$E2667, F:F, ExternalData!$F2667-1, G:G, "&gt;"&amp;ExternalData!$G2667)</f>
        <v>2241715</v>
      </c>
    </row>
    <row r="2668" spans="1:13" x14ac:dyDescent="0.25">
      <c r="A2668" s="24" t="s">
        <v>9</v>
      </c>
      <c r="B2668" s="25" t="s">
        <v>37</v>
      </c>
      <c r="C2668" s="25" t="s">
        <v>41</v>
      </c>
      <c r="D2668" s="25" t="s">
        <v>42</v>
      </c>
      <c r="E2668" s="25" t="s">
        <v>14</v>
      </c>
      <c r="F2668" s="25">
        <v>2020</v>
      </c>
      <c r="G2668" s="25">
        <v>7</v>
      </c>
      <c r="H2668" s="25">
        <v>2382</v>
      </c>
      <c r="I2668" s="26">
        <v>14498</v>
      </c>
      <c r="J2668" s="26">
        <f>SUMIFS(H:H, D:D, ExternalData!$D2668, E:E, ExternalData!$E2668, F:F, ExternalData!$F2668, G:G, "&lt;="&amp;ExternalData!$G2668)</f>
        <v>308155</v>
      </c>
      <c r="K2668" s="27">
        <f>SUMIFS(I:I, D:D, ExternalData!$D2668, E:E, ExternalData!$E2668, F:F, ExternalData!$F2668, G:G, "&lt;="&amp;ExternalData!$G2668)</f>
        <v>1943690</v>
      </c>
      <c r="L2668" s="26">
        <f>ExternalData!$J2668 + SUMIFS(H:H, D:D, ExternalData!$D2668, E:E, ExternalData!$E2668, F:F, ExternalData!$F2668-1, G:G, "&gt;"&amp;ExternalData!$G2668)</f>
        <v>346730</v>
      </c>
      <c r="M2668" s="28">
        <f>ExternalData!$K2668 + SUMIFS(I:I, D:D, ExternalData!$D2668, E:E, ExternalData!$E2668, F:F, ExternalData!$F2668-1, G:G, "&gt;"&amp;ExternalData!$G2668)</f>
        <v>2172943</v>
      </c>
    </row>
    <row r="2669" spans="1:13" x14ac:dyDescent="0.25">
      <c r="A2669" s="29" t="s">
        <v>9</v>
      </c>
      <c r="B2669" s="30" t="s">
        <v>37</v>
      </c>
      <c r="C2669" s="30" t="s">
        <v>41</v>
      </c>
      <c r="D2669" s="30" t="s">
        <v>42</v>
      </c>
      <c r="E2669" s="30" t="s">
        <v>14</v>
      </c>
      <c r="F2669" s="30">
        <v>2020</v>
      </c>
      <c r="G2669" s="30">
        <v>8</v>
      </c>
      <c r="H2669" s="30">
        <v>8201</v>
      </c>
      <c r="I2669" s="31">
        <v>489645</v>
      </c>
      <c r="J2669" s="31">
        <f>SUMIFS(H:H, D:D, ExternalData!$D2669, E:E, ExternalData!$E2669, F:F, ExternalData!$F2669, G:G, "&lt;="&amp;ExternalData!$G2669)</f>
        <v>316356</v>
      </c>
      <c r="K2669" s="32">
        <f>SUMIFS(I:I, D:D, ExternalData!$D2669, E:E, ExternalData!$E2669, F:F, ExternalData!$F2669, G:G, "&lt;="&amp;ExternalData!$G2669)</f>
        <v>2433335</v>
      </c>
      <c r="L2669" s="31">
        <f>ExternalData!$J2669 + SUMIFS(H:H, D:D, ExternalData!$D2669, E:E, ExternalData!$E2669, F:F, ExternalData!$F2669-1, G:G, "&gt;"&amp;ExternalData!$G2669)</f>
        <v>352979</v>
      </c>
      <c r="M2669" s="33">
        <f>ExternalData!$K2669 + SUMIFS(I:I, D:D, ExternalData!$D2669, E:E, ExternalData!$E2669, F:F, ExternalData!$F2669-1, G:G, "&gt;"&amp;ExternalData!$G2669)</f>
        <v>2650638</v>
      </c>
    </row>
    <row r="2670" spans="1:13" x14ac:dyDescent="0.25">
      <c r="A2670" s="24" t="s">
        <v>9</v>
      </c>
      <c r="B2670" s="25" t="s">
        <v>37</v>
      </c>
      <c r="C2670" s="25" t="s">
        <v>41</v>
      </c>
      <c r="D2670" s="25" t="s">
        <v>42</v>
      </c>
      <c r="E2670" s="25" t="s">
        <v>14</v>
      </c>
      <c r="F2670" s="25">
        <v>2020</v>
      </c>
      <c r="G2670" s="25">
        <v>9</v>
      </c>
      <c r="H2670" s="25">
        <v>9060</v>
      </c>
      <c r="I2670" s="26">
        <v>53890</v>
      </c>
      <c r="J2670" s="26">
        <f>SUMIFS(H:H, D:D, ExternalData!$D2670, E:E, ExternalData!$E2670, F:F, ExternalData!$F2670, G:G, "&lt;="&amp;ExternalData!$G2670)</f>
        <v>325416</v>
      </c>
      <c r="K2670" s="27">
        <f>SUMIFS(I:I, D:D, ExternalData!$D2670, E:E, ExternalData!$E2670, F:F, ExternalData!$F2670, G:G, "&lt;="&amp;ExternalData!$G2670)</f>
        <v>2487225</v>
      </c>
      <c r="L2670" s="26">
        <f>ExternalData!$J2670 + SUMIFS(H:H, D:D, ExternalData!$D2670, E:E, ExternalData!$E2670, F:F, ExternalData!$F2670-1, G:G, "&gt;"&amp;ExternalData!$G2670)</f>
        <v>353618</v>
      </c>
      <c r="M2670" s="28">
        <f>ExternalData!$K2670 + SUMIFS(I:I, D:D, ExternalData!$D2670, E:E, ExternalData!$E2670, F:F, ExternalData!$F2670-1, G:G, "&gt;"&amp;ExternalData!$G2670)</f>
        <v>2645891</v>
      </c>
    </row>
    <row r="2671" spans="1:13" x14ac:dyDescent="0.25">
      <c r="A2671" s="29" t="s">
        <v>9</v>
      </c>
      <c r="B2671" s="30" t="s">
        <v>37</v>
      </c>
      <c r="C2671" s="30" t="s">
        <v>41</v>
      </c>
      <c r="D2671" s="30" t="s">
        <v>42</v>
      </c>
      <c r="E2671" s="30" t="s">
        <v>14</v>
      </c>
      <c r="F2671" s="30">
        <v>2020</v>
      </c>
      <c r="G2671" s="30">
        <v>10</v>
      </c>
      <c r="H2671" s="30">
        <v>15190</v>
      </c>
      <c r="I2671" s="31">
        <v>80850</v>
      </c>
      <c r="J2671" s="31">
        <f>SUMIFS(H:H, D:D, ExternalData!$D2671, E:E, ExternalData!$E2671, F:F, ExternalData!$F2671, G:G, "&lt;="&amp;ExternalData!$G2671)</f>
        <v>340606</v>
      </c>
      <c r="K2671" s="32">
        <f>SUMIFS(I:I, D:D, ExternalData!$D2671, E:E, ExternalData!$E2671, F:F, ExternalData!$F2671, G:G, "&lt;="&amp;ExternalData!$G2671)</f>
        <v>2568075</v>
      </c>
      <c r="L2671" s="31">
        <f>ExternalData!$J2671 + SUMIFS(H:H, D:D, ExternalData!$D2671, E:E, ExternalData!$E2671, F:F, ExternalData!$F2671-1, G:G, "&gt;"&amp;ExternalData!$G2671)</f>
        <v>358904</v>
      </c>
      <c r="M2671" s="33">
        <f>ExternalData!$K2671 + SUMIFS(I:I, D:D, ExternalData!$D2671, E:E, ExternalData!$E2671, F:F, ExternalData!$F2671-1, G:G, "&gt;"&amp;ExternalData!$G2671)</f>
        <v>2667719</v>
      </c>
    </row>
    <row r="2672" spans="1:13" x14ac:dyDescent="0.25">
      <c r="A2672" s="24" t="s">
        <v>9</v>
      </c>
      <c r="B2672" s="25" t="s">
        <v>37</v>
      </c>
      <c r="C2672" s="25" t="s">
        <v>41</v>
      </c>
      <c r="D2672" s="25" t="s">
        <v>42</v>
      </c>
      <c r="E2672" s="25" t="s">
        <v>14</v>
      </c>
      <c r="F2672" s="25">
        <v>2020</v>
      </c>
      <c r="G2672" s="25">
        <v>11</v>
      </c>
      <c r="H2672" s="25">
        <v>2211</v>
      </c>
      <c r="I2672" s="26">
        <v>13323</v>
      </c>
      <c r="J2672" s="26">
        <f>SUMIFS(H:H, D:D, ExternalData!$D2672, E:E, ExternalData!$E2672, F:F, ExternalData!$F2672, G:G, "&lt;="&amp;ExternalData!$G2672)</f>
        <v>342817</v>
      </c>
      <c r="K2672" s="27">
        <f>SUMIFS(I:I, D:D, ExternalData!$D2672, E:E, ExternalData!$E2672, F:F, ExternalData!$F2672, G:G, "&lt;="&amp;ExternalData!$G2672)</f>
        <v>2581398</v>
      </c>
      <c r="L2672" s="26">
        <f>ExternalData!$J2672 + SUMIFS(H:H, D:D, ExternalData!$D2672, E:E, ExternalData!$E2672, F:F, ExternalData!$F2672-1, G:G, "&gt;"&amp;ExternalData!$G2672)</f>
        <v>344827</v>
      </c>
      <c r="M2672" s="28">
        <f>ExternalData!$K2672 + SUMIFS(I:I, D:D, ExternalData!$D2672, E:E, ExternalData!$E2672, F:F, ExternalData!$F2672-1, G:G, "&gt;"&amp;ExternalData!$G2672)</f>
        <v>2593388</v>
      </c>
    </row>
    <row r="2673" spans="1:13" x14ac:dyDescent="0.25">
      <c r="A2673" s="29" t="s">
        <v>9</v>
      </c>
      <c r="B2673" s="30" t="s">
        <v>37</v>
      </c>
      <c r="C2673" s="30" t="s">
        <v>41</v>
      </c>
      <c r="D2673" s="30" t="s">
        <v>42</v>
      </c>
      <c r="E2673" s="30" t="s">
        <v>14</v>
      </c>
      <c r="F2673" s="30">
        <v>2020</v>
      </c>
      <c r="G2673" s="30">
        <v>12</v>
      </c>
      <c r="H2673" s="30">
        <v>7771</v>
      </c>
      <c r="I2673" s="31">
        <v>54092</v>
      </c>
      <c r="J2673" s="31">
        <f>SUMIFS(H:H, D:D, ExternalData!$D2673, E:E, ExternalData!$E2673, F:F, ExternalData!$F2673, G:G, "&lt;="&amp;ExternalData!$G2673)</f>
        <v>350588</v>
      </c>
      <c r="K2673" s="32">
        <f>SUMIFS(I:I, D:D, ExternalData!$D2673, E:E, ExternalData!$E2673, F:F, ExternalData!$F2673, G:G, "&lt;="&amp;ExternalData!$G2673)</f>
        <v>2635490</v>
      </c>
      <c r="L2673" s="31">
        <f>ExternalData!$J2673 + SUMIFS(H:H, D:D, ExternalData!$D2673, E:E, ExternalData!$E2673, F:F, ExternalData!$F2673-1, G:G, "&gt;"&amp;ExternalData!$G2673)</f>
        <v>350588</v>
      </c>
      <c r="M2673" s="33">
        <f>ExternalData!$K2673 + SUMIFS(I:I, D:D, ExternalData!$D2673, E:E, ExternalData!$E2673, F:F, ExternalData!$F2673-1, G:G, "&gt;"&amp;ExternalData!$G2673)</f>
        <v>2635490</v>
      </c>
    </row>
    <row r="2674" spans="1:13" x14ac:dyDescent="0.25">
      <c r="A2674" s="24" t="s">
        <v>9</v>
      </c>
      <c r="B2674" s="25" t="s">
        <v>37</v>
      </c>
      <c r="C2674" s="25" t="s">
        <v>41</v>
      </c>
      <c r="D2674" s="25" t="s">
        <v>42</v>
      </c>
      <c r="E2674" s="25" t="s">
        <v>14</v>
      </c>
      <c r="F2674" s="25">
        <v>2021</v>
      </c>
      <c r="G2674" s="25">
        <v>1</v>
      </c>
      <c r="H2674" s="25">
        <v>2080</v>
      </c>
      <c r="I2674" s="26">
        <v>12340</v>
      </c>
      <c r="J2674" s="26">
        <f>SUMIFS(H:H, D:D, ExternalData!$D2674, E:E, ExternalData!$E2674, F:F, ExternalData!$F2674, G:G, "&lt;="&amp;ExternalData!$G2674)</f>
        <v>2080</v>
      </c>
      <c r="K2674" s="27">
        <f>SUMIFS(I:I, D:D, ExternalData!$D2674, E:E, ExternalData!$E2674, F:F, ExternalData!$F2674, G:G, "&lt;="&amp;ExternalData!$G2674)</f>
        <v>12340</v>
      </c>
      <c r="L2674" s="26">
        <f>ExternalData!$J2674 + SUMIFS(H:H, D:D, ExternalData!$D2674, E:E, ExternalData!$E2674, F:F, ExternalData!$F2674-1, G:G, "&gt;"&amp;ExternalData!$G2674)</f>
        <v>334618</v>
      </c>
      <c r="M2674" s="28">
        <f>ExternalData!$K2674 + SUMIFS(I:I, D:D, ExternalData!$D2674, E:E, ExternalData!$E2674, F:F, ExternalData!$F2674-1, G:G, "&gt;"&amp;ExternalData!$G2674)</f>
        <v>2551550</v>
      </c>
    </row>
    <row r="2675" spans="1:13" x14ac:dyDescent="0.25">
      <c r="A2675" s="29" t="s">
        <v>9</v>
      </c>
      <c r="B2675" s="30" t="s">
        <v>37</v>
      </c>
      <c r="C2675" s="30" t="s">
        <v>41</v>
      </c>
      <c r="D2675" s="30" t="s">
        <v>42</v>
      </c>
      <c r="E2675" s="30" t="s">
        <v>14</v>
      </c>
      <c r="F2675" s="30">
        <v>2021</v>
      </c>
      <c r="G2675" s="30">
        <v>2</v>
      </c>
      <c r="H2675" s="30">
        <v>10110</v>
      </c>
      <c r="I2675" s="31">
        <v>60190</v>
      </c>
      <c r="J2675" s="31">
        <f>SUMIFS(H:H, D:D, ExternalData!$D2675, E:E, ExternalData!$E2675, F:F, ExternalData!$F2675, G:G, "&lt;="&amp;ExternalData!$G2675)</f>
        <v>12190</v>
      </c>
      <c r="K2675" s="32">
        <f>SUMIFS(I:I, D:D, ExternalData!$D2675, E:E, ExternalData!$E2675, F:F, ExternalData!$F2675, G:G, "&lt;="&amp;ExternalData!$G2675)</f>
        <v>72530</v>
      </c>
      <c r="L2675" s="31">
        <f>ExternalData!$J2675 + SUMIFS(H:H, D:D, ExternalData!$D2675, E:E, ExternalData!$E2675, F:F, ExternalData!$F2675-1, G:G, "&gt;"&amp;ExternalData!$G2675)</f>
        <v>337657</v>
      </c>
      <c r="M2675" s="33">
        <f>ExternalData!$K2675 + SUMIFS(I:I, D:D, ExternalData!$D2675, E:E, ExternalData!$E2675, F:F, ExternalData!$F2675-1, G:G, "&gt;"&amp;ExternalData!$G2675)</f>
        <v>2562479</v>
      </c>
    </row>
    <row r="2676" spans="1:13" x14ac:dyDescent="0.25">
      <c r="A2676" s="24" t="s">
        <v>9</v>
      </c>
      <c r="B2676" s="25" t="s">
        <v>37</v>
      </c>
      <c r="C2676" s="25" t="s">
        <v>41</v>
      </c>
      <c r="D2676" s="25" t="s">
        <v>42</v>
      </c>
      <c r="E2676" s="25" t="s">
        <v>14</v>
      </c>
      <c r="F2676" s="25">
        <v>2021</v>
      </c>
      <c r="G2676" s="25">
        <v>3</v>
      </c>
      <c r="H2676" s="25">
        <v>2780</v>
      </c>
      <c r="I2676" s="26">
        <v>16570</v>
      </c>
      <c r="J2676" s="26">
        <f>SUMIFS(H:H, D:D, ExternalData!$D2676, E:E, ExternalData!$E2676, F:F, ExternalData!$F2676, G:G, "&lt;="&amp;ExternalData!$G2676)</f>
        <v>14970</v>
      </c>
      <c r="K2676" s="27">
        <f>SUMIFS(I:I, D:D, ExternalData!$D2676, E:E, ExternalData!$E2676, F:F, ExternalData!$F2676, G:G, "&lt;="&amp;ExternalData!$G2676)</f>
        <v>89100</v>
      </c>
      <c r="L2676" s="26">
        <f>ExternalData!$J2676 + SUMIFS(H:H, D:D, ExternalData!$D2676, E:E, ExternalData!$E2676, F:F, ExternalData!$F2676-1, G:G, "&gt;"&amp;ExternalData!$G2676)</f>
        <v>324335</v>
      </c>
      <c r="M2676" s="28">
        <f>ExternalData!$K2676 + SUMIFS(I:I, D:D, ExternalData!$D2676, E:E, ExternalData!$E2676, F:F, ExternalData!$F2676-1, G:G, "&gt;"&amp;ExternalData!$G2676)</f>
        <v>1714204</v>
      </c>
    </row>
    <row r="2677" spans="1:13" x14ac:dyDescent="0.25">
      <c r="A2677" s="29" t="s">
        <v>9</v>
      </c>
      <c r="B2677" s="30" t="s">
        <v>37</v>
      </c>
      <c r="C2677" s="30" t="s">
        <v>41</v>
      </c>
      <c r="D2677" s="30" t="s">
        <v>42</v>
      </c>
      <c r="E2677" s="30" t="s">
        <v>14</v>
      </c>
      <c r="F2677" s="30">
        <v>2021</v>
      </c>
      <c r="G2677" s="30">
        <v>4</v>
      </c>
      <c r="H2677" s="30">
        <v>11290</v>
      </c>
      <c r="I2677" s="31">
        <v>78470</v>
      </c>
      <c r="J2677" s="31">
        <f>SUMIFS(H:H, D:D, ExternalData!$D2677, E:E, ExternalData!$E2677, F:F, ExternalData!$F2677, G:G, "&lt;="&amp;ExternalData!$G2677)</f>
        <v>26260</v>
      </c>
      <c r="K2677" s="32">
        <f>SUMIFS(I:I, D:D, ExternalData!$D2677, E:E, ExternalData!$E2677, F:F, ExternalData!$F2677, G:G, "&lt;="&amp;ExternalData!$G2677)</f>
        <v>167570</v>
      </c>
      <c r="L2677" s="31">
        <f>ExternalData!$J2677 + SUMIFS(H:H, D:D, ExternalData!$D2677, E:E, ExternalData!$E2677, F:F, ExternalData!$F2677-1, G:G, "&gt;"&amp;ExternalData!$G2677)</f>
        <v>327215</v>
      </c>
      <c r="M2677" s="33">
        <f>ExternalData!$K2677 + SUMIFS(I:I, D:D, ExternalData!$D2677, E:E, ExternalData!$E2677, F:F, ExternalData!$F2677-1, G:G, "&gt;"&amp;ExternalData!$G2677)</f>
        <v>1742624</v>
      </c>
    </row>
    <row r="2678" spans="1:13" x14ac:dyDescent="0.25">
      <c r="A2678" s="24" t="s">
        <v>9</v>
      </c>
      <c r="B2678" s="25" t="s">
        <v>37</v>
      </c>
      <c r="C2678" s="25" t="s">
        <v>41</v>
      </c>
      <c r="D2678" s="25" t="s">
        <v>42</v>
      </c>
      <c r="E2678" s="25" t="s">
        <v>14</v>
      </c>
      <c r="F2678" s="25">
        <v>2021</v>
      </c>
      <c r="G2678" s="25">
        <v>5</v>
      </c>
      <c r="H2678" s="25">
        <v>17790</v>
      </c>
      <c r="I2678" s="26">
        <v>95030</v>
      </c>
      <c r="J2678" s="26">
        <f>SUMIFS(H:H, D:D, ExternalData!$D2678, E:E, ExternalData!$E2678, F:F, ExternalData!$F2678, G:G, "&lt;="&amp;ExternalData!$G2678)</f>
        <v>44050</v>
      </c>
      <c r="K2678" s="27">
        <f>SUMIFS(I:I, D:D, ExternalData!$D2678, E:E, ExternalData!$E2678, F:F, ExternalData!$F2678, G:G, "&lt;="&amp;ExternalData!$G2678)</f>
        <v>262600</v>
      </c>
      <c r="L2678" s="26">
        <f>ExternalData!$J2678 + SUMIFS(H:H, D:D, ExternalData!$D2678, E:E, ExternalData!$E2678, F:F, ExternalData!$F2678-1, G:G, "&gt;"&amp;ExternalData!$G2678)</f>
        <v>236990</v>
      </c>
      <c r="M2678" s="28">
        <f>ExternalData!$K2678 + SUMIFS(I:I, D:D, ExternalData!$D2678, E:E, ExternalData!$E2678, F:F, ExternalData!$F2678-1, G:G, "&gt;"&amp;ExternalData!$G2678)</f>
        <v>1762413</v>
      </c>
    </row>
    <row r="2679" spans="1:13" x14ac:dyDescent="0.25">
      <c r="A2679" s="29" t="s">
        <v>9</v>
      </c>
      <c r="B2679" s="30" t="s">
        <v>37</v>
      </c>
      <c r="C2679" s="30" t="s">
        <v>41</v>
      </c>
      <c r="D2679" s="30" t="s">
        <v>42</v>
      </c>
      <c r="E2679" s="30" t="s">
        <v>14</v>
      </c>
      <c r="F2679" s="30">
        <v>2021</v>
      </c>
      <c r="G2679" s="30">
        <v>6</v>
      </c>
      <c r="H2679" s="30">
        <v>26888</v>
      </c>
      <c r="I2679" s="31">
        <v>166868</v>
      </c>
      <c r="J2679" s="31">
        <f>SUMIFS(H:H, D:D, ExternalData!$D2679, E:E, ExternalData!$E2679, F:F, ExternalData!$F2679, G:G, "&lt;="&amp;ExternalData!$G2679)</f>
        <v>70938</v>
      </c>
      <c r="K2679" s="32">
        <f>SUMIFS(I:I, D:D, ExternalData!$D2679, E:E, ExternalData!$E2679, F:F, ExternalData!$F2679, G:G, "&lt;="&amp;ExternalData!$G2679)</f>
        <v>429468</v>
      </c>
      <c r="L2679" s="31">
        <f>ExternalData!$J2679 + SUMIFS(H:H, D:D, ExternalData!$D2679, E:E, ExternalData!$E2679, F:F, ExternalData!$F2679-1, G:G, "&gt;"&amp;ExternalData!$G2679)</f>
        <v>115753</v>
      </c>
      <c r="M2679" s="33">
        <f>ExternalData!$K2679 + SUMIFS(I:I, D:D, ExternalData!$D2679, E:E, ExternalData!$E2679, F:F, ExternalData!$F2679-1, G:G, "&gt;"&amp;ExternalData!$G2679)</f>
        <v>1135766</v>
      </c>
    </row>
    <row r="2680" spans="1:13" x14ac:dyDescent="0.25">
      <c r="A2680" s="24" t="s">
        <v>9</v>
      </c>
      <c r="B2680" s="25" t="s">
        <v>37</v>
      </c>
      <c r="C2680" s="25" t="s">
        <v>41</v>
      </c>
      <c r="D2680" s="25" t="s">
        <v>42</v>
      </c>
      <c r="E2680" s="25" t="s">
        <v>14</v>
      </c>
      <c r="F2680" s="25">
        <v>2021</v>
      </c>
      <c r="G2680" s="25">
        <v>7</v>
      </c>
      <c r="H2680" s="25">
        <v>104405</v>
      </c>
      <c r="I2680" s="26">
        <v>745821</v>
      </c>
      <c r="J2680" s="26">
        <f>SUMIFS(H:H, D:D, ExternalData!$D2680, E:E, ExternalData!$E2680, F:F, ExternalData!$F2680, G:G, "&lt;="&amp;ExternalData!$G2680)</f>
        <v>175343</v>
      </c>
      <c r="K2680" s="27">
        <f>SUMIFS(I:I, D:D, ExternalData!$D2680, E:E, ExternalData!$E2680, F:F, ExternalData!$F2680, G:G, "&lt;="&amp;ExternalData!$G2680)</f>
        <v>1175289</v>
      </c>
      <c r="L2680" s="26">
        <f>ExternalData!$J2680 + SUMIFS(H:H, D:D, ExternalData!$D2680, E:E, ExternalData!$E2680, F:F, ExternalData!$F2680-1, G:G, "&gt;"&amp;ExternalData!$G2680)</f>
        <v>217776</v>
      </c>
      <c r="M2680" s="28">
        <f>ExternalData!$K2680 + SUMIFS(I:I, D:D, ExternalData!$D2680, E:E, ExternalData!$E2680, F:F, ExternalData!$F2680-1, G:G, "&gt;"&amp;ExternalData!$G2680)</f>
        <v>1867089</v>
      </c>
    </row>
    <row r="2681" spans="1:13" x14ac:dyDescent="0.25">
      <c r="A2681" s="29" t="s">
        <v>9</v>
      </c>
      <c r="B2681" s="30" t="s">
        <v>37</v>
      </c>
      <c r="C2681" s="30" t="s">
        <v>41</v>
      </c>
      <c r="D2681" s="30" t="s">
        <v>42</v>
      </c>
      <c r="E2681" s="30" t="s">
        <v>14</v>
      </c>
      <c r="F2681" s="30">
        <v>2021</v>
      </c>
      <c r="G2681" s="30">
        <v>8</v>
      </c>
      <c r="H2681" s="30">
        <v>112366</v>
      </c>
      <c r="I2681" s="31">
        <v>803797</v>
      </c>
      <c r="J2681" s="31">
        <f>SUMIFS(H:H, D:D, ExternalData!$D2681, E:E, ExternalData!$E2681, F:F, ExternalData!$F2681, G:G, "&lt;="&amp;ExternalData!$G2681)</f>
        <v>287709</v>
      </c>
      <c r="K2681" s="32">
        <f>SUMIFS(I:I, D:D, ExternalData!$D2681, E:E, ExternalData!$E2681, F:F, ExternalData!$F2681, G:G, "&lt;="&amp;ExternalData!$G2681)</f>
        <v>1979086</v>
      </c>
      <c r="L2681" s="31">
        <f>ExternalData!$J2681 + SUMIFS(H:H, D:D, ExternalData!$D2681, E:E, ExternalData!$E2681, F:F, ExternalData!$F2681-1, G:G, "&gt;"&amp;ExternalData!$G2681)</f>
        <v>321941</v>
      </c>
      <c r="M2681" s="33">
        <f>ExternalData!$K2681 + SUMIFS(I:I, D:D, ExternalData!$D2681, E:E, ExternalData!$E2681, F:F, ExternalData!$F2681-1, G:G, "&gt;"&amp;ExternalData!$G2681)</f>
        <v>2181241</v>
      </c>
    </row>
    <row r="2682" spans="1:13" x14ac:dyDescent="0.25">
      <c r="A2682" s="24" t="s">
        <v>9</v>
      </c>
      <c r="B2682" s="25" t="s">
        <v>37</v>
      </c>
      <c r="C2682" s="25" t="s">
        <v>41</v>
      </c>
      <c r="D2682" s="25" t="s">
        <v>42</v>
      </c>
      <c r="E2682" s="25" t="s">
        <v>14</v>
      </c>
      <c r="F2682" s="25">
        <v>2021</v>
      </c>
      <c r="G2682" s="25">
        <v>9</v>
      </c>
      <c r="H2682" s="25">
        <v>18480</v>
      </c>
      <c r="I2682" s="26">
        <v>104110</v>
      </c>
      <c r="J2682" s="26">
        <f>SUMIFS(H:H, D:D, ExternalData!$D2682, E:E, ExternalData!$E2682, F:F, ExternalData!$F2682, G:G, "&lt;="&amp;ExternalData!$G2682)</f>
        <v>306189</v>
      </c>
      <c r="K2682" s="27">
        <f>SUMIFS(I:I, D:D, ExternalData!$D2682, E:E, ExternalData!$E2682, F:F, ExternalData!$F2682, G:G, "&lt;="&amp;ExternalData!$G2682)</f>
        <v>2083196</v>
      </c>
      <c r="L2682" s="26">
        <f>ExternalData!$J2682 + SUMIFS(H:H, D:D, ExternalData!$D2682, E:E, ExternalData!$E2682, F:F, ExternalData!$F2682-1, G:G, "&gt;"&amp;ExternalData!$G2682)</f>
        <v>331361</v>
      </c>
      <c r="M2682" s="28">
        <f>ExternalData!$K2682 + SUMIFS(I:I, D:D, ExternalData!$D2682, E:E, ExternalData!$E2682, F:F, ExternalData!$F2682-1, G:G, "&gt;"&amp;ExternalData!$G2682)</f>
        <v>2231461</v>
      </c>
    </row>
    <row r="2683" spans="1:13" x14ac:dyDescent="0.25">
      <c r="A2683" s="29" t="s">
        <v>9</v>
      </c>
      <c r="B2683" s="30" t="s">
        <v>37</v>
      </c>
      <c r="C2683" s="30" t="s">
        <v>41</v>
      </c>
      <c r="D2683" s="30" t="s">
        <v>42</v>
      </c>
      <c r="E2683" s="30" t="s">
        <v>14</v>
      </c>
      <c r="F2683" s="30">
        <v>2021</v>
      </c>
      <c r="G2683" s="30">
        <v>10</v>
      </c>
      <c r="H2683" s="30">
        <v>25088</v>
      </c>
      <c r="I2683" s="31">
        <v>159561</v>
      </c>
      <c r="J2683" s="31">
        <f>SUMIFS(H:H, D:D, ExternalData!$D2683, E:E, ExternalData!$E2683, F:F, ExternalData!$F2683, G:G, "&lt;="&amp;ExternalData!$G2683)</f>
        <v>331277</v>
      </c>
      <c r="K2683" s="32">
        <f>SUMIFS(I:I, D:D, ExternalData!$D2683, E:E, ExternalData!$E2683, F:F, ExternalData!$F2683, G:G, "&lt;="&amp;ExternalData!$G2683)</f>
        <v>2242757</v>
      </c>
      <c r="L2683" s="31">
        <f>ExternalData!$J2683 + SUMIFS(H:H, D:D, ExternalData!$D2683, E:E, ExternalData!$E2683, F:F, ExternalData!$F2683-1, G:G, "&gt;"&amp;ExternalData!$G2683)</f>
        <v>341259</v>
      </c>
      <c r="M2683" s="33">
        <f>ExternalData!$K2683 + SUMIFS(I:I, D:D, ExternalData!$D2683, E:E, ExternalData!$E2683, F:F, ExternalData!$F2683-1, G:G, "&gt;"&amp;ExternalData!$G2683)</f>
        <v>2310172</v>
      </c>
    </row>
    <row r="2684" spans="1:13" x14ac:dyDescent="0.25">
      <c r="A2684" s="24" t="s">
        <v>9</v>
      </c>
      <c r="B2684" s="25" t="s">
        <v>37</v>
      </c>
      <c r="C2684" s="25" t="s">
        <v>41</v>
      </c>
      <c r="D2684" s="25" t="s">
        <v>42</v>
      </c>
      <c r="E2684" s="25" t="s">
        <v>14</v>
      </c>
      <c r="F2684" s="25">
        <v>2021</v>
      </c>
      <c r="G2684" s="25">
        <v>11</v>
      </c>
      <c r="H2684" s="25">
        <v>9600</v>
      </c>
      <c r="I2684" s="26">
        <v>58490</v>
      </c>
      <c r="J2684" s="26">
        <f>SUMIFS(H:H, D:D, ExternalData!$D2684, E:E, ExternalData!$E2684, F:F, ExternalData!$F2684, G:G, "&lt;="&amp;ExternalData!$G2684)</f>
        <v>340877</v>
      </c>
      <c r="K2684" s="27">
        <f>SUMIFS(I:I, D:D, ExternalData!$D2684, E:E, ExternalData!$E2684, F:F, ExternalData!$F2684, G:G, "&lt;="&amp;ExternalData!$G2684)</f>
        <v>2301247</v>
      </c>
      <c r="L2684" s="26">
        <f>ExternalData!$J2684 + SUMIFS(H:H, D:D, ExternalData!$D2684, E:E, ExternalData!$E2684, F:F, ExternalData!$F2684-1, G:G, "&gt;"&amp;ExternalData!$G2684)</f>
        <v>348648</v>
      </c>
      <c r="M2684" s="28">
        <f>ExternalData!$K2684 + SUMIFS(I:I, D:D, ExternalData!$D2684, E:E, ExternalData!$E2684, F:F, ExternalData!$F2684-1, G:G, "&gt;"&amp;ExternalData!$G2684)</f>
        <v>2355339</v>
      </c>
    </row>
    <row r="2685" spans="1:13" x14ac:dyDescent="0.25">
      <c r="A2685" s="29" t="s">
        <v>9</v>
      </c>
      <c r="B2685" s="30" t="s">
        <v>37</v>
      </c>
      <c r="C2685" s="30" t="s">
        <v>41</v>
      </c>
      <c r="D2685" s="30" t="s">
        <v>42</v>
      </c>
      <c r="E2685" s="30" t="s">
        <v>14</v>
      </c>
      <c r="F2685" s="30">
        <v>2021</v>
      </c>
      <c r="G2685" s="30">
        <v>12</v>
      </c>
      <c r="H2685" s="30">
        <v>145844</v>
      </c>
      <c r="I2685" s="31">
        <v>894255</v>
      </c>
      <c r="J2685" s="31">
        <f>SUMIFS(H:H, D:D, ExternalData!$D2685, E:E, ExternalData!$E2685, F:F, ExternalData!$F2685, G:G, "&lt;="&amp;ExternalData!$G2685)</f>
        <v>486721</v>
      </c>
      <c r="K2685" s="32">
        <f>SUMIFS(I:I, D:D, ExternalData!$D2685, E:E, ExternalData!$E2685, F:F, ExternalData!$F2685, G:G, "&lt;="&amp;ExternalData!$G2685)</f>
        <v>3195502</v>
      </c>
      <c r="L2685" s="31">
        <f>ExternalData!$J2685 + SUMIFS(H:H, D:D, ExternalData!$D2685, E:E, ExternalData!$E2685, F:F, ExternalData!$F2685-1, G:G, "&gt;"&amp;ExternalData!$G2685)</f>
        <v>486721</v>
      </c>
      <c r="M2685" s="33">
        <f>ExternalData!$K2685 + SUMIFS(I:I, D:D, ExternalData!$D2685, E:E, ExternalData!$E2685, F:F, ExternalData!$F2685-1, G:G, "&gt;"&amp;ExternalData!$G2685)</f>
        <v>3195502</v>
      </c>
    </row>
    <row r="2686" spans="1:13" x14ac:dyDescent="0.25">
      <c r="A2686" s="24" t="s">
        <v>9</v>
      </c>
      <c r="B2686" s="25" t="s">
        <v>37</v>
      </c>
      <c r="C2686" s="25" t="s">
        <v>41</v>
      </c>
      <c r="D2686" s="25" t="s">
        <v>42</v>
      </c>
      <c r="E2686" s="25" t="s">
        <v>14</v>
      </c>
      <c r="F2686" s="25">
        <v>2022</v>
      </c>
      <c r="G2686" s="25">
        <v>1</v>
      </c>
      <c r="H2686" s="25">
        <v>10422</v>
      </c>
      <c r="I2686" s="26">
        <v>74208</v>
      </c>
      <c r="J2686" s="26">
        <f>SUMIFS(H:H, D:D, ExternalData!$D2686, E:E, ExternalData!$E2686, F:F, ExternalData!$F2686, G:G, "&lt;="&amp;ExternalData!$G2686)</f>
        <v>10422</v>
      </c>
      <c r="K2686" s="27">
        <f>SUMIFS(I:I, D:D, ExternalData!$D2686, E:E, ExternalData!$E2686, F:F, ExternalData!$F2686, G:G, "&lt;="&amp;ExternalData!$G2686)</f>
        <v>74208</v>
      </c>
      <c r="L2686" s="26">
        <f>ExternalData!$J2686 + SUMIFS(H:H, D:D, ExternalData!$D2686, E:E, ExternalData!$E2686, F:F, ExternalData!$F2686-1, G:G, "&gt;"&amp;ExternalData!$G2686)</f>
        <v>495063</v>
      </c>
      <c r="M2686" s="28">
        <f>ExternalData!$K2686 + SUMIFS(I:I, D:D, ExternalData!$D2686, E:E, ExternalData!$E2686, F:F, ExternalData!$F2686-1, G:G, "&gt;"&amp;ExternalData!$G2686)</f>
        <v>3257370</v>
      </c>
    </row>
    <row r="2687" spans="1:13" x14ac:dyDescent="0.25">
      <c r="A2687" s="29" t="s">
        <v>9</v>
      </c>
      <c r="B2687" s="30" t="s">
        <v>37</v>
      </c>
      <c r="C2687" s="30" t="s">
        <v>41</v>
      </c>
      <c r="D2687" s="30" t="s">
        <v>42</v>
      </c>
      <c r="E2687" s="30" t="s">
        <v>14</v>
      </c>
      <c r="F2687" s="30">
        <v>2022</v>
      </c>
      <c r="G2687" s="30">
        <v>2</v>
      </c>
      <c r="H2687" s="30">
        <v>15630</v>
      </c>
      <c r="I2687" s="31">
        <v>88180</v>
      </c>
      <c r="J2687" s="31">
        <f>SUMIFS(H:H, D:D, ExternalData!$D2687, E:E, ExternalData!$E2687, F:F, ExternalData!$F2687, G:G, "&lt;="&amp;ExternalData!$G2687)</f>
        <v>26052</v>
      </c>
      <c r="K2687" s="32">
        <f>SUMIFS(I:I, D:D, ExternalData!$D2687, E:E, ExternalData!$E2687, F:F, ExternalData!$F2687, G:G, "&lt;="&amp;ExternalData!$G2687)</f>
        <v>162388</v>
      </c>
      <c r="L2687" s="31">
        <f>ExternalData!$J2687 + SUMIFS(H:H, D:D, ExternalData!$D2687, E:E, ExternalData!$E2687, F:F, ExternalData!$F2687-1, G:G, "&gt;"&amp;ExternalData!$G2687)</f>
        <v>500583</v>
      </c>
      <c r="M2687" s="33">
        <f>ExternalData!$K2687 + SUMIFS(I:I, D:D, ExternalData!$D2687, E:E, ExternalData!$E2687, F:F, ExternalData!$F2687-1, G:G, "&gt;"&amp;ExternalData!$G2687)</f>
        <v>3285360</v>
      </c>
    </row>
    <row r="2688" spans="1:13" x14ac:dyDescent="0.25">
      <c r="A2688" s="24" t="s">
        <v>9</v>
      </c>
      <c r="B2688" s="25" t="s">
        <v>37</v>
      </c>
      <c r="C2688" s="25" t="s">
        <v>41</v>
      </c>
      <c r="D2688" s="25" t="s">
        <v>42</v>
      </c>
      <c r="E2688" s="25" t="s">
        <v>14</v>
      </c>
      <c r="F2688" s="25">
        <v>2022</v>
      </c>
      <c r="G2688" s="25">
        <v>3</v>
      </c>
      <c r="H2688" s="25">
        <v>12684</v>
      </c>
      <c r="I2688" s="26">
        <v>90677</v>
      </c>
      <c r="J2688" s="26">
        <f>SUMIFS(H:H, D:D, ExternalData!$D2688, E:E, ExternalData!$E2688, F:F, ExternalData!$F2688, G:G, "&lt;="&amp;ExternalData!$G2688)</f>
        <v>38736</v>
      </c>
      <c r="K2688" s="27">
        <f>SUMIFS(I:I, D:D, ExternalData!$D2688, E:E, ExternalData!$E2688, F:F, ExternalData!$F2688, G:G, "&lt;="&amp;ExternalData!$G2688)</f>
        <v>253065</v>
      </c>
      <c r="L2688" s="26">
        <f>ExternalData!$J2688 + SUMIFS(H:H, D:D, ExternalData!$D2688, E:E, ExternalData!$E2688, F:F, ExternalData!$F2688-1, G:G, "&gt;"&amp;ExternalData!$G2688)</f>
        <v>510487</v>
      </c>
      <c r="M2688" s="28">
        <f>ExternalData!$K2688 + SUMIFS(I:I, D:D, ExternalData!$D2688, E:E, ExternalData!$E2688, F:F, ExternalData!$F2688-1, G:G, "&gt;"&amp;ExternalData!$G2688)</f>
        <v>3359467</v>
      </c>
    </row>
    <row r="2689" spans="1:13" x14ac:dyDescent="0.25">
      <c r="A2689" s="29" t="s">
        <v>9</v>
      </c>
      <c r="B2689" s="30" t="s">
        <v>37</v>
      </c>
      <c r="C2689" s="30" t="s">
        <v>41</v>
      </c>
      <c r="D2689" s="30" t="s">
        <v>42</v>
      </c>
      <c r="E2689" s="30" t="s">
        <v>14</v>
      </c>
      <c r="F2689" s="30">
        <v>2022</v>
      </c>
      <c r="G2689" s="30">
        <v>4</v>
      </c>
      <c r="H2689" s="30">
        <v>16862</v>
      </c>
      <c r="I2689" s="31">
        <v>95317</v>
      </c>
      <c r="J2689" s="31">
        <f>SUMIFS(H:H, D:D, ExternalData!$D2689, E:E, ExternalData!$E2689, F:F, ExternalData!$F2689, G:G, "&lt;="&amp;ExternalData!$G2689)</f>
        <v>55598</v>
      </c>
      <c r="K2689" s="32">
        <f>SUMIFS(I:I, D:D, ExternalData!$D2689, E:E, ExternalData!$E2689, F:F, ExternalData!$F2689, G:G, "&lt;="&amp;ExternalData!$G2689)</f>
        <v>348382</v>
      </c>
      <c r="L2689" s="31">
        <f>ExternalData!$J2689 + SUMIFS(H:H, D:D, ExternalData!$D2689, E:E, ExternalData!$E2689, F:F, ExternalData!$F2689-1, G:G, "&gt;"&amp;ExternalData!$G2689)</f>
        <v>516059</v>
      </c>
      <c r="M2689" s="33">
        <f>ExternalData!$K2689 + SUMIFS(I:I, D:D, ExternalData!$D2689, E:E, ExternalData!$E2689, F:F, ExternalData!$F2689-1, G:G, "&gt;"&amp;ExternalData!$G2689)</f>
        <v>3376314</v>
      </c>
    </row>
    <row r="2690" spans="1:13" x14ac:dyDescent="0.25">
      <c r="A2690" s="24" t="s">
        <v>9</v>
      </c>
      <c r="B2690" s="25" t="s">
        <v>37</v>
      </c>
      <c r="C2690" s="25" t="s">
        <v>41</v>
      </c>
      <c r="D2690" s="25" t="s">
        <v>42</v>
      </c>
      <c r="E2690" s="25" t="s">
        <v>14</v>
      </c>
      <c r="F2690" s="25">
        <v>2022</v>
      </c>
      <c r="G2690" s="25">
        <v>5</v>
      </c>
      <c r="H2690" s="25">
        <v>4489</v>
      </c>
      <c r="I2690" s="26">
        <v>27941</v>
      </c>
      <c r="J2690" s="26">
        <f>SUMIFS(H:H, D:D, ExternalData!$D2690, E:E, ExternalData!$E2690, F:F, ExternalData!$F2690, G:G, "&lt;="&amp;ExternalData!$G2690)</f>
        <v>60087</v>
      </c>
      <c r="K2690" s="27">
        <f>SUMIFS(I:I, D:D, ExternalData!$D2690, E:E, ExternalData!$E2690, F:F, ExternalData!$F2690, G:G, "&lt;="&amp;ExternalData!$G2690)</f>
        <v>376323</v>
      </c>
      <c r="L2690" s="26">
        <f>ExternalData!$J2690 + SUMIFS(H:H, D:D, ExternalData!$D2690, E:E, ExternalData!$E2690, F:F, ExternalData!$F2690-1, G:G, "&gt;"&amp;ExternalData!$G2690)</f>
        <v>502758</v>
      </c>
      <c r="M2690" s="28">
        <f>ExternalData!$K2690 + SUMIFS(I:I, D:D, ExternalData!$D2690, E:E, ExternalData!$E2690, F:F, ExternalData!$F2690-1, G:G, "&gt;"&amp;ExternalData!$G2690)</f>
        <v>3309225</v>
      </c>
    </row>
    <row r="2691" spans="1:13" x14ac:dyDescent="0.25">
      <c r="A2691" s="29" t="s">
        <v>9</v>
      </c>
      <c r="B2691" s="30" t="s">
        <v>37</v>
      </c>
      <c r="C2691" s="30" t="s">
        <v>41</v>
      </c>
      <c r="D2691" s="30" t="s">
        <v>42</v>
      </c>
      <c r="E2691" s="30" t="s">
        <v>14</v>
      </c>
      <c r="F2691" s="30">
        <v>2022</v>
      </c>
      <c r="G2691" s="30">
        <v>6</v>
      </c>
      <c r="H2691" s="30">
        <v>13530</v>
      </c>
      <c r="I2691" s="31">
        <v>82550</v>
      </c>
      <c r="J2691" s="31">
        <f>SUMIFS(H:H, D:D, ExternalData!$D2691, E:E, ExternalData!$E2691, F:F, ExternalData!$F2691, G:G, "&lt;="&amp;ExternalData!$G2691)</f>
        <v>73617</v>
      </c>
      <c r="K2691" s="32">
        <f>SUMIFS(I:I, D:D, ExternalData!$D2691, E:E, ExternalData!$E2691, F:F, ExternalData!$F2691, G:G, "&lt;="&amp;ExternalData!$G2691)</f>
        <v>458873</v>
      </c>
      <c r="L2691" s="31">
        <f>ExternalData!$J2691 + SUMIFS(H:H, D:D, ExternalData!$D2691, E:E, ExternalData!$E2691, F:F, ExternalData!$F2691-1, G:G, "&gt;"&amp;ExternalData!$G2691)</f>
        <v>489400</v>
      </c>
      <c r="M2691" s="33">
        <f>ExternalData!$K2691 + SUMIFS(I:I, D:D, ExternalData!$D2691, E:E, ExternalData!$E2691, F:F, ExternalData!$F2691-1, G:G, "&gt;"&amp;ExternalData!$G2691)</f>
        <v>3224907</v>
      </c>
    </row>
    <row r="2692" spans="1:13" x14ac:dyDescent="0.25">
      <c r="A2692" s="24" t="s">
        <v>9</v>
      </c>
      <c r="B2692" s="25" t="s">
        <v>37</v>
      </c>
      <c r="C2692" s="25" t="s">
        <v>41</v>
      </c>
      <c r="D2692" s="25" t="s">
        <v>42</v>
      </c>
      <c r="E2692" s="25" t="s">
        <v>14</v>
      </c>
      <c r="F2692" s="25">
        <v>2022</v>
      </c>
      <c r="G2692" s="25">
        <v>7</v>
      </c>
      <c r="H2692" s="25">
        <v>14442</v>
      </c>
      <c r="I2692" s="26">
        <v>102825</v>
      </c>
      <c r="J2692" s="26">
        <f>SUMIFS(H:H, D:D, ExternalData!$D2692, E:E, ExternalData!$E2692, F:F, ExternalData!$F2692, G:G, "&lt;="&amp;ExternalData!$G2692)</f>
        <v>88059</v>
      </c>
      <c r="K2692" s="27">
        <f>SUMIFS(I:I, D:D, ExternalData!$D2692, E:E, ExternalData!$E2692, F:F, ExternalData!$F2692, G:G, "&lt;="&amp;ExternalData!$G2692)</f>
        <v>561698</v>
      </c>
      <c r="L2692" s="26">
        <f>ExternalData!$J2692 + SUMIFS(H:H, D:D, ExternalData!$D2692, E:E, ExternalData!$E2692, F:F, ExternalData!$F2692-1, G:G, "&gt;"&amp;ExternalData!$G2692)</f>
        <v>399437</v>
      </c>
      <c r="M2692" s="28">
        <f>ExternalData!$K2692 + SUMIFS(I:I, D:D, ExternalData!$D2692, E:E, ExternalData!$E2692, F:F, ExternalData!$F2692-1, G:G, "&gt;"&amp;ExternalData!$G2692)</f>
        <v>2581911</v>
      </c>
    </row>
    <row r="2693" spans="1:13" x14ac:dyDescent="0.25">
      <c r="A2693" s="29" t="s">
        <v>9</v>
      </c>
      <c r="B2693" s="30" t="s">
        <v>37</v>
      </c>
      <c r="C2693" s="30" t="s">
        <v>41</v>
      </c>
      <c r="D2693" s="30" t="s">
        <v>42</v>
      </c>
      <c r="E2693" s="30" t="s">
        <v>14</v>
      </c>
      <c r="F2693" s="30">
        <v>2022</v>
      </c>
      <c r="G2693" s="30">
        <v>8</v>
      </c>
      <c r="H2693" s="30">
        <v>18363</v>
      </c>
      <c r="I2693" s="31">
        <v>104033</v>
      </c>
      <c r="J2693" s="31">
        <f>SUMIFS(H:H, D:D, ExternalData!$D2693, E:E, ExternalData!$E2693, F:F, ExternalData!$F2693, G:G, "&lt;="&amp;ExternalData!$G2693)</f>
        <v>106422</v>
      </c>
      <c r="K2693" s="32">
        <f>SUMIFS(I:I, D:D, ExternalData!$D2693, E:E, ExternalData!$E2693, F:F, ExternalData!$F2693, G:G, "&lt;="&amp;ExternalData!$G2693)</f>
        <v>665731</v>
      </c>
      <c r="L2693" s="31">
        <f>ExternalData!$J2693 + SUMIFS(H:H, D:D, ExternalData!$D2693, E:E, ExternalData!$E2693, F:F, ExternalData!$F2693-1, G:G, "&gt;"&amp;ExternalData!$G2693)</f>
        <v>305434</v>
      </c>
      <c r="M2693" s="33">
        <f>ExternalData!$K2693 + SUMIFS(I:I, D:D, ExternalData!$D2693, E:E, ExternalData!$E2693, F:F, ExternalData!$F2693-1, G:G, "&gt;"&amp;ExternalData!$G2693)</f>
        <v>1882147</v>
      </c>
    </row>
    <row r="2694" spans="1:13" x14ac:dyDescent="0.25">
      <c r="A2694" s="24" t="s">
        <v>9</v>
      </c>
      <c r="B2694" s="25" t="s">
        <v>37</v>
      </c>
      <c r="C2694" s="25" t="s">
        <v>41</v>
      </c>
      <c r="D2694" s="25" t="s">
        <v>42</v>
      </c>
      <c r="E2694" s="25" t="s">
        <v>14</v>
      </c>
      <c r="F2694" s="25">
        <v>2022</v>
      </c>
      <c r="G2694" s="25">
        <v>9</v>
      </c>
      <c r="H2694" s="25">
        <v>4232</v>
      </c>
      <c r="I2694" s="26">
        <v>25552</v>
      </c>
      <c r="J2694" s="26">
        <f>SUMIFS(H:H, D:D, ExternalData!$D2694, E:E, ExternalData!$E2694, F:F, ExternalData!$F2694, G:G, "&lt;="&amp;ExternalData!$G2694)</f>
        <v>110654</v>
      </c>
      <c r="K2694" s="27">
        <f>SUMIFS(I:I, D:D, ExternalData!$D2694, E:E, ExternalData!$E2694, F:F, ExternalData!$F2694, G:G, "&lt;="&amp;ExternalData!$G2694)</f>
        <v>691283</v>
      </c>
      <c r="L2694" s="26">
        <f>ExternalData!$J2694 + SUMIFS(H:H, D:D, ExternalData!$D2694, E:E, ExternalData!$E2694, F:F, ExternalData!$F2694-1, G:G, "&gt;"&amp;ExternalData!$G2694)</f>
        <v>291186</v>
      </c>
      <c r="M2694" s="28">
        <f>ExternalData!$K2694 + SUMIFS(I:I, D:D, ExternalData!$D2694, E:E, ExternalData!$E2694, F:F, ExternalData!$F2694-1, G:G, "&gt;"&amp;ExternalData!$G2694)</f>
        <v>1803589</v>
      </c>
    </row>
    <row r="2695" spans="1:13" x14ac:dyDescent="0.25">
      <c r="A2695" s="29" t="s">
        <v>9</v>
      </c>
      <c r="B2695" s="30" t="s">
        <v>37</v>
      </c>
      <c r="C2695" s="30" t="s">
        <v>41</v>
      </c>
      <c r="D2695" s="30" t="s">
        <v>42</v>
      </c>
      <c r="E2695" s="30" t="s">
        <v>14</v>
      </c>
      <c r="F2695" s="30">
        <v>2022</v>
      </c>
      <c r="G2695" s="30">
        <v>10</v>
      </c>
      <c r="H2695" s="30">
        <v>16474</v>
      </c>
      <c r="I2695" s="31">
        <v>117348</v>
      </c>
      <c r="J2695" s="31">
        <f>SUMIFS(H:H, D:D, ExternalData!$D2695, E:E, ExternalData!$E2695, F:F, ExternalData!$F2695, G:G, "&lt;="&amp;ExternalData!$G2695)</f>
        <v>127128</v>
      </c>
      <c r="K2695" s="32">
        <f>SUMIFS(I:I, D:D, ExternalData!$D2695, E:E, ExternalData!$E2695, F:F, ExternalData!$F2695, G:G, "&lt;="&amp;ExternalData!$G2695)</f>
        <v>808631</v>
      </c>
      <c r="L2695" s="31">
        <f>ExternalData!$J2695 + SUMIFS(H:H, D:D, ExternalData!$D2695, E:E, ExternalData!$E2695, F:F, ExternalData!$F2695-1, G:G, "&gt;"&amp;ExternalData!$G2695)</f>
        <v>282572</v>
      </c>
      <c r="M2695" s="33">
        <f>ExternalData!$K2695 + SUMIFS(I:I, D:D, ExternalData!$D2695, E:E, ExternalData!$E2695, F:F, ExternalData!$F2695-1, G:G, "&gt;"&amp;ExternalData!$G2695)</f>
        <v>1761376</v>
      </c>
    </row>
    <row r="2696" spans="1:13" x14ac:dyDescent="0.25">
      <c r="A2696" s="24" t="s">
        <v>9</v>
      </c>
      <c r="B2696" s="25" t="s">
        <v>37</v>
      </c>
      <c r="C2696" s="25" t="s">
        <v>41</v>
      </c>
      <c r="D2696" s="25" t="s">
        <v>42</v>
      </c>
      <c r="E2696" s="25" t="s">
        <v>14</v>
      </c>
      <c r="F2696" s="25">
        <v>2022</v>
      </c>
      <c r="G2696" s="25">
        <v>11</v>
      </c>
      <c r="H2696" s="25">
        <v>15695</v>
      </c>
      <c r="I2696" s="26">
        <v>96498</v>
      </c>
      <c r="J2696" s="26">
        <f>SUMIFS(H:H, D:D, ExternalData!$D2696, E:E, ExternalData!$E2696, F:F, ExternalData!$F2696, G:G, "&lt;="&amp;ExternalData!$G2696)</f>
        <v>142823</v>
      </c>
      <c r="K2696" s="27">
        <f>SUMIFS(I:I, D:D, ExternalData!$D2696, E:E, ExternalData!$E2696, F:F, ExternalData!$F2696, G:G, "&lt;="&amp;ExternalData!$G2696)</f>
        <v>905129</v>
      </c>
      <c r="L2696" s="26">
        <f>ExternalData!$J2696 + SUMIFS(H:H, D:D, ExternalData!$D2696, E:E, ExternalData!$E2696, F:F, ExternalData!$F2696-1, G:G, "&gt;"&amp;ExternalData!$G2696)</f>
        <v>288667</v>
      </c>
      <c r="M2696" s="28">
        <f>ExternalData!$K2696 + SUMIFS(I:I, D:D, ExternalData!$D2696, E:E, ExternalData!$E2696, F:F, ExternalData!$F2696-1, G:G, "&gt;"&amp;ExternalData!$G2696)</f>
        <v>1799384</v>
      </c>
    </row>
    <row r="2697" spans="1:13" x14ac:dyDescent="0.25">
      <c r="A2697" s="29" t="s">
        <v>9</v>
      </c>
      <c r="B2697" s="30" t="s">
        <v>37</v>
      </c>
      <c r="C2697" s="30" t="s">
        <v>41</v>
      </c>
      <c r="D2697" s="30" t="s">
        <v>42</v>
      </c>
      <c r="E2697" s="30" t="s">
        <v>14</v>
      </c>
      <c r="F2697" s="30">
        <v>2022</v>
      </c>
      <c r="G2697" s="30">
        <v>12</v>
      </c>
      <c r="H2697" s="30">
        <v>23743</v>
      </c>
      <c r="I2697" s="31">
        <v>138361</v>
      </c>
      <c r="J2697" s="31">
        <f>SUMIFS(H:H, D:D, ExternalData!$D2697, E:E, ExternalData!$E2697, F:F, ExternalData!$F2697, G:G, "&lt;="&amp;ExternalData!$G2697)</f>
        <v>166566</v>
      </c>
      <c r="K2697" s="32">
        <f>SUMIFS(I:I, D:D, ExternalData!$D2697, E:E, ExternalData!$E2697, F:F, ExternalData!$F2697, G:G, "&lt;="&amp;ExternalData!$G2697)</f>
        <v>1043490</v>
      </c>
      <c r="L2697" s="31">
        <f>ExternalData!$J2697 + SUMIFS(H:H, D:D, ExternalData!$D2697, E:E, ExternalData!$E2697, F:F, ExternalData!$F2697-1, G:G, "&gt;"&amp;ExternalData!$G2697)</f>
        <v>166566</v>
      </c>
      <c r="M2697" s="33">
        <f>ExternalData!$K2697 + SUMIFS(I:I, D:D, ExternalData!$D2697, E:E, ExternalData!$E2697, F:F, ExternalData!$F2697-1, G:G, "&gt;"&amp;ExternalData!$G2697)</f>
        <v>1043490</v>
      </c>
    </row>
    <row r="2698" spans="1:13" x14ac:dyDescent="0.25">
      <c r="A2698" s="24" t="s">
        <v>9</v>
      </c>
      <c r="B2698" s="25" t="s">
        <v>37</v>
      </c>
      <c r="C2698" s="25" t="s">
        <v>41</v>
      </c>
      <c r="D2698" s="25" t="s">
        <v>42</v>
      </c>
      <c r="E2698" s="25" t="s">
        <v>14</v>
      </c>
      <c r="F2698" s="25">
        <v>2023</v>
      </c>
      <c r="G2698" s="25">
        <v>1</v>
      </c>
      <c r="H2698" s="25">
        <v>22656</v>
      </c>
      <c r="I2698" s="26">
        <v>140152</v>
      </c>
      <c r="J2698" s="26">
        <f>SUMIFS(H:H, D:D, ExternalData!$D2698, E:E, ExternalData!$E2698, F:F, ExternalData!$F2698, G:G, "&lt;="&amp;ExternalData!$G2698)</f>
        <v>22656</v>
      </c>
      <c r="K2698" s="27">
        <f>SUMIFS(I:I, D:D, ExternalData!$D2698, E:E, ExternalData!$E2698, F:F, ExternalData!$F2698, G:G, "&lt;="&amp;ExternalData!$G2698)</f>
        <v>140152</v>
      </c>
      <c r="L2698" s="26">
        <f>ExternalData!$J2698 + SUMIFS(H:H, D:D, ExternalData!$D2698, E:E, ExternalData!$E2698, F:F, ExternalData!$F2698-1, G:G, "&gt;"&amp;ExternalData!$G2698)</f>
        <v>178800</v>
      </c>
      <c r="M2698" s="28">
        <f>ExternalData!$K2698 + SUMIFS(I:I, D:D, ExternalData!$D2698, E:E, ExternalData!$E2698, F:F, ExternalData!$F2698-1, G:G, "&gt;"&amp;ExternalData!$G2698)</f>
        <v>1109434</v>
      </c>
    </row>
    <row r="2699" spans="1:13" x14ac:dyDescent="0.25">
      <c r="A2699" s="29" t="s">
        <v>9</v>
      </c>
      <c r="B2699" s="30" t="s">
        <v>37</v>
      </c>
      <c r="C2699" s="30" t="s">
        <v>41</v>
      </c>
      <c r="D2699" s="30" t="s">
        <v>42</v>
      </c>
      <c r="E2699" s="30" t="s">
        <v>14</v>
      </c>
      <c r="F2699" s="30">
        <v>2023</v>
      </c>
      <c r="G2699" s="30">
        <v>2</v>
      </c>
      <c r="H2699" s="30">
        <v>4692</v>
      </c>
      <c r="I2699" s="31">
        <v>30614</v>
      </c>
      <c r="J2699" s="31">
        <f>SUMIFS(H:H, D:D, ExternalData!$D2699, E:E, ExternalData!$E2699, F:F, ExternalData!$F2699, G:G, "&lt;="&amp;ExternalData!$G2699)</f>
        <v>27348</v>
      </c>
      <c r="K2699" s="32">
        <f>SUMIFS(I:I, D:D, ExternalData!$D2699, E:E, ExternalData!$E2699, F:F, ExternalData!$F2699, G:G, "&lt;="&amp;ExternalData!$G2699)</f>
        <v>170766</v>
      </c>
      <c r="L2699" s="31">
        <f>ExternalData!$J2699 + SUMIFS(H:H, D:D, ExternalData!$D2699, E:E, ExternalData!$E2699, F:F, ExternalData!$F2699-1, G:G, "&gt;"&amp;ExternalData!$G2699)</f>
        <v>167862</v>
      </c>
      <c r="M2699" s="33">
        <f>ExternalData!$K2699 + SUMIFS(I:I, D:D, ExternalData!$D2699, E:E, ExternalData!$E2699, F:F, ExternalData!$F2699-1, G:G, "&gt;"&amp;ExternalData!$G2699)</f>
        <v>1051868</v>
      </c>
    </row>
    <row r="2700" spans="1:13" x14ac:dyDescent="0.25">
      <c r="A2700" s="24" t="s">
        <v>9</v>
      </c>
      <c r="B2700" s="25" t="s">
        <v>37</v>
      </c>
      <c r="C2700" s="25" t="s">
        <v>41</v>
      </c>
      <c r="D2700" s="25" t="s">
        <v>42</v>
      </c>
      <c r="E2700" s="25" t="s">
        <v>14</v>
      </c>
      <c r="F2700" s="25">
        <v>2023</v>
      </c>
      <c r="G2700" s="25">
        <v>3</v>
      </c>
      <c r="H2700" s="25">
        <v>19538</v>
      </c>
      <c r="I2700" s="26">
        <v>146662</v>
      </c>
      <c r="J2700" s="26">
        <f>SUMIFS(H:H, D:D, ExternalData!$D2700, E:E, ExternalData!$E2700, F:F, ExternalData!$F2700, G:G, "&lt;="&amp;ExternalData!$G2700)</f>
        <v>46886</v>
      </c>
      <c r="K2700" s="27">
        <f>SUMIFS(I:I, D:D, ExternalData!$D2700, E:E, ExternalData!$E2700, F:F, ExternalData!$F2700, G:G, "&lt;="&amp;ExternalData!$G2700)</f>
        <v>317428</v>
      </c>
      <c r="L2700" s="26">
        <f>ExternalData!$J2700 + SUMIFS(H:H, D:D, ExternalData!$D2700, E:E, ExternalData!$E2700, F:F, ExternalData!$F2700-1, G:G, "&gt;"&amp;ExternalData!$G2700)</f>
        <v>174716</v>
      </c>
      <c r="M2700" s="28">
        <f>ExternalData!$K2700 + SUMIFS(I:I, D:D, ExternalData!$D2700, E:E, ExternalData!$E2700, F:F, ExternalData!$F2700-1, G:G, "&gt;"&amp;ExternalData!$G2700)</f>
        <v>1107853</v>
      </c>
    </row>
    <row r="2701" spans="1:13" x14ac:dyDescent="0.25">
      <c r="A2701" s="29" t="s">
        <v>9</v>
      </c>
      <c r="B2701" s="30" t="s">
        <v>37</v>
      </c>
      <c r="C2701" s="30" t="s">
        <v>41</v>
      </c>
      <c r="D2701" s="30" t="s">
        <v>42</v>
      </c>
      <c r="E2701" s="30" t="s">
        <v>15</v>
      </c>
      <c r="F2701" s="30">
        <v>2018</v>
      </c>
      <c r="G2701" s="30">
        <v>1</v>
      </c>
      <c r="H2701" s="30">
        <v>11375</v>
      </c>
      <c r="I2701" s="31">
        <v>6892</v>
      </c>
      <c r="J2701" s="31">
        <f>SUMIFS(H:H, D:D, ExternalData!$D2701, E:E, ExternalData!$E2701, F:F, ExternalData!$F2701, G:G, "&lt;="&amp;ExternalData!$G2701)</f>
        <v>11375</v>
      </c>
      <c r="K2701" s="32">
        <f>SUMIFS(I:I, D:D, ExternalData!$D2701, E:E, ExternalData!$E2701, F:F, ExternalData!$F2701, G:G, "&lt;="&amp;ExternalData!$G2701)</f>
        <v>6892</v>
      </c>
      <c r="L2701" s="31">
        <f>ExternalData!$J2701 + SUMIFS(H:H, D:D, ExternalData!$D2701, E:E, ExternalData!$E2701, F:F, ExternalData!$F2701-1, G:G, "&gt;"&amp;ExternalData!$G2701)</f>
        <v>11375</v>
      </c>
      <c r="M2701" s="33">
        <f>ExternalData!$K2701 + SUMIFS(I:I, D:D, ExternalData!$D2701, E:E, ExternalData!$E2701, F:F, ExternalData!$F2701-1, G:G, "&gt;"&amp;ExternalData!$G2701)</f>
        <v>6892</v>
      </c>
    </row>
    <row r="2702" spans="1:13" x14ac:dyDescent="0.25">
      <c r="A2702" s="24" t="s">
        <v>9</v>
      </c>
      <c r="B2702" s="25" t="s">
        <v>37</v>
      </c>
      <c r="C2702" s="25" t="s">
        <v>41</v>
      </c>
      <c r="D2702" s="25" t="s">
        <v>42</v>
      </c>
      <c r="E2702" s="25" t="s">
        <v>15</v>
      </c>
      <c r="F2702" s="25">
        <v>2018</v>
      </c>
      <c r="G2702" s="25">
        <v>2</v>
      </c>
      <c r="H2702" s="25">
        <v>34375</v>
      </c>
      <c r="I2702" s="26">
        <v>18412</v>
      </c>
      <c r="J2702" s="26">
        <f>SUMIFS(H:H, D:D, ExternalData!$D2702, E:E, ExternalData!$E2702, F:F, ExternalData!$F2702, G:G, "&lt;="&amp;ExternalData!$G2702)</f>
        <v>45750</v>
      </c>
      <c r="K2702" s="27">
        <f>SUMIFS(I:I, D:D, ExternalData!$D2702, E:E, ExternalData!$E2702, F:F, ExternalData!$F2702, G:G, "&lt;="&amp;ExternalData!$G2702)</f>
        <v>25304</v>
      </c>
      <c r="L2702" s="26">
        <f>ExternalData!$J2702 + SUMIFS(H:H, D:D, ExternalData!$D2702, E:E, ExternalData!$E2702, F:F, ExternalData!$F2702-1, G:G, "&gt;"&amp;ExternalData!$G2702)</f>
        <v>45750</v>
      </c>
      <c r="M2702" s="28">
        <f>ExternalData!$K2702 + SUMIFS(I:I, D:D, ExternalData!$D2702, E:E, ExternalData!$E2702, F:F, ExternalData!$F2702-1, G:G, "&gt;"&amp;ExternalData!$G2702)</f>
        <v>25304</v>
      </c>
    </row>
    <row r="2703" spans="1:13" x14ac:dyDescent="0.25">
      <c r="A2703" s="29" t="s">
        <v>9</v>
      </c>
      <c r="B2703" s="30" t="s">
        <v>37</v>
      </c>
      <c r="C2703" s="30" t="s">
        <v>41</v>
      </c>
      <c r="D2703" s="30" t="s">
        <v>42</v>
      </c>
      <c r="E2703" s="30" t="s">
        <v>15</v>
      </c>
      <c r="F2703" s="30">
        <v>2018</v>
      </c>
      <c r="G2703" s="30">
        <v>3</v>
      </c>
      <c r="H2703" s="30">
        <v>10715</v>
      </c>
      <c r="I2703" s="31">
        <v>6632</v>
      </c>
      <c r="J2703" s="31">
        <f>SUMIFS(H:H, D:D, ExternalData!$D2703, E:E, ExternalData!$E2703, F:F, ExternalData!$F2703, G:G, "&lt;="&amp;ExternalData!$G2703)</f>
        <v>56465</v>
      </c>
      <c r="K2703" s="32">
        <f>SUMIFS(I:I, D:D, ExternalData!$D2703, E:E, ExternalData!$E2703, F:F, ExternalData!$F2703, G:G, "&lt;="&amp;ExternalData!$G2703)</f>
        <v>31936</v>
      </c>
      <c r="L2703" s="31">
        <f>ExternalData!$J2703 + SUMIFS(H:H, D:D, ExternalData!$D2703, E:E, ExternalData!$E2703, F:F, ExternalData!$F2703-1, G:G, "&gt;"&amp;ExternalData!$G2703)</f>
        <v>56465</v>
      </c>
      <c r="M2703" s="33">
        <f>ExternalData!$K2703 + SUMIFS(I:I, D:D, ExternalData!$D2703, E:E, ExternalData!$E2703, F:F, ExternalData!$F2703-1, G:G, "&gt;"&amp;ExternalData!$G2703)</f>
        <v>31936</v>
      </c>
    </row>
    <row r="2704" spans="1:13" x14ac:dyDescent="0.25">
      <c r="A2704" s="24" t="s">
        <v>9</v>
      </c>
      <c r="B2704" s="25" t="s">
        <v>37</v>
      </c>
      <c r="C2704" s="25" t="s">
        <v>41</v>
      </c>
      <c r="D2704" s="25" t="s">
        <v>42</v>
      </c>
      <c r="E2704" s="25" t="s">
        <v>15</v>
      </c>
      <c r="F2704" s="25">
        <v>2018</v>
      </c>
      <c r="G2704" s="25">
        <v>4</v>
      </c>
      <c r="H2704" s="25">
        <v>3797</v>
      </c>
      <c r="I2704" s="26">
        <v>20651</v>
      </c>
      <c r="J2704" s="26">
        <f>SUMIFS(H:H, D:D, ExternalData!$D2704, E:E, ExternalData!$E2704, F:F, ExternalData!$F2704, G:G, "&lt;="&amp;ExternalData!$G2704)</f>
        <v>60262</v>
      </c>
      <c r="K2704" s="27">
        <f>SUMIFS(I:I, D:D, ExternalData!$D2704, E:E, ExternalData!$E2704, F:F, ExternalData!$F2704, G:G, "&lt;="&amp;ExternalData!$G2704)</f>
        <v>52587</v>
      </c>
      <c r="L2704" s="26">
        <f>ExternalData!$J2704 + SUMIFS(H:H, D:D, ExternalData!$D2704, E:E, ExternalData!$E2704, F:F, ExternalData!$F2704-1, G:G, "&gt;"&amp;ExternalData!$G2704)</f>
        <v>60262</v>
      </c>
      <c r="M2704" s="28">
        <f>ExternalData!$K2704 + SUMIFS(I:I, D:D, ExternalData!$D2704, E:E, ExternalData!$E2704, F:F, ExternalData!$F2704-1, G:G, "&gt;"&amp;ExternalData!$G2704)</f>
        <v>52587</v>
      </c>
    </row>
    <row r="2705" spans="1:13" x14ac:dyDescent="0.25">
      <c r="A2705" s="29" t="s">
        <v>9</v>
      </c>
      <c r="B2705" s="30" t="s">
        <v>37</v>
      </c>
      <c r="C2705" s="30" t="s">
        <v>41</v>
      </c>
      <c r="D2705" s="30" t="s">
        <v>42</v>
      </c>
      <c r="E2705" s="30" t="s">
        <v>15</v>
      </c>
      <c r="F2705" s="30">
        <v>2018</v>
      </c>
      <c r="G2705" s="30">
        <v>5</v>
      </c>
      <c r="H2705" s="30">
        <v>70685</v>
      </c>
      <c r="I2705" s="31">
        <v>491535</v>
      </c>
      <c r="J2705" s="31">
        <f>SUMIFS(H:H, D:D, ExternalData!$D2705, E:E, ExternalData!$E2705, F:F, ExternalData!$F2705, G:G, "&lt;="&amp;ExternalData!$G2705)</f>
        <v>130947</v>
      </c>
      <c r="K2705" s="32">
        <f>SUMIFS(I:I, D:D, ExternalData!$D2705, E:E, ExternalData!$E2705, F:F, ExternalData!$F2705, G:G, "&lt;="&amp;ExternalData!$G2705)</f>
        <v>544122</v>
      </c>
      <c r="L2705" s="31">
        <f>ExternalData!$J2705 + SUMIFS(H:H, D:D, ExternalData!$D2705, E:E, ExternalData!$E2705, F:F, ExternalData!$F2705-1, G:G, "&gt;"&amp;ExternalData!$G2705)</f>
        <v>130947</v>
      </c>
      <c r="M2705" s="33">
        <f>ExternalData!$K2705 + SUMIFS(I:I, D:D, ExternalData!$D2705, E:E, ExternalData!$E2705, F:F, ExternalData!$F2705-1, G:G, "&gt;"&amp;ExternalData!$G2705)</f>
        <v>544122</v>
      </c>
    </row>
    <row r="2706" spans="1:13" x14ac:dyDescent="0.25">
      <c r="A2706" s="24" t="s">
        <v>9</v>
      </c>
      <c r="B2706" s="25" t="s">
        <v>37</v>
      </c>
      <c r="C2706" s="25" t="s">
        <v>41</v>
      </c>
      <c r="D2706" s="25" t="s">
        <v>42</v>
      </c>
      <c r="E2706" s="25" t="s">
        <v>15</v>
      </c>
      <c r="F2706" s="25">
        <v>2018</v>
      </c>
      <c r="G2706" s="25">
        <v>6</v>
      </c>
      <c r="H2706" s="25">
        <v>1469</v>
      </c>
      <c r="I2706" s="26">
        <v>9066</v>
      </c>
      <c r="J2706" s="26">
        <f>SUMIFS(H:H, D:D, ExternalData!$D2706, E:E, ExternalData!$E2706, F:F, ExternalData!$F2706, G:G, "&lt;="&amp;ExternalData!$G2706)</f>
        <v>132416</v>
      </c>
      <c r="K2706" s="27">
        <f>SUMIFS(I:I, D:D, ExternalData!$D2706, E:E, ExternalData!$E2706, F:F, ExternalData!$F2706, G:G, "&lt;="&amp;ExternalData!$G2706)</f>
        <v>553188</v>
      </c>
      <c r="L2706" s="26">
        <f>ExternalData!$J2706 + SUMIFS(H:H, D:D, ExternalData!$D2706, E:E, ExternalData!$E2706, F:F, ExternalData!$F2706-1, G:G, "&gt;"&amp;ExternalData!$G2706)</f>
        <v>132416</v>
      </c>
      <c r="M2706" s="28">
        <f>ExternalData!$K2706 + SUMIFS(I:I, D:D, ExternalData!$D2706, E:E, ExternalData!$E2706, F:F, ExternalData!$F2706-1, G:G, "&gt;"&amp;ExternalData!$G2706)</f>
        <v>553188</v>
      </c>
    </row>
    <row r="2707" spans="1:13" x14ac:dyDescent="0.25">
      <c r="A2707" s="29" t="s">
        <v>9</v>
      </c>
      <c r="B2707" s="30" t="s">
        <v>37</v>
      </c>
      <c r="C2707" s="30" t="s">
        <v>41</v>
      </c>
      <c r="D2707" s="30" t="s">
        <v>42</v>
      </c>
      <c r="E2707" s="30" t="s">
        <v>15</v>
      </c>
      <c r="F2707" s="30">
        <v>2018</v>
      </c>
      <c r="G2707" s="30">
        <v>7</v>
      </c>
      <c r="H2707" s="30">
        <v>2582</v>
      </c>
      <c r="I2707" s="31">
        <v>15672</v>
      </c>
      <c r="J2707" s="31">
        <f>SUMIFS(H:H, D:D, ExternalData!$D2707, E:E, ExternalData!$E2707, F:F, ExternalData!$F2707, G:G, "&lt;="&amp;ExternalData!$G2707)</f>
        <v>134998</v>
      </c>
      <c r="K2707" s="32">
        <f>SUMIFS(I:I, D:D, ExternalData!$D2707, E:E, ExternalData!$E2707, F:F, ExternalData!$F2707, G:G, "&lt;="&amp;ExternalData!$G2707)</f>
        <v>568860</v>
      </c>
      <c r="L2707" s="31">
        <f>ExternalData!$J2707 + SUMIFS(H:H, D:D, ExternalData!$D2707, E:E, ExternalData!$E2707, F:F, ExternalData!$F2707-1, G:G, "&gt;"&amp;ExternalData!$G2707)</f>
        <v>134998</v>
      </c>
      <c r="M2707" s="33">
        <f>ExternalData!$K2707 + SUMIFS(I:I, D:D, ExternalData!$D2707, E:E, ExternalData!$E2707, F:F, ExternalData!$F2707-1, G:G, "&gt;"&amp;ExternalData!$G2707)</f>
        <v>568860</v>
      </c>
    </row>
    <row r="2708" spans="1:13" x14ac:dyDescent="0.25">
      <c r="A2708" s="24" t="s">
        <v>9</v>
      </c>
      <c r="B2708" s="25" t="s">
        <v>37</v>
      </c>
      <c r="C2708" s="25" t="s">
        <v>41</v>
      </c>
      <c r="D2708" s="25" t="s">
        <v>42</v>
      </c>
      <c r="E2708" s="25" t="s">
        <v>15</v>
      </c>
      <c r="F2708" s="25">
        <v>2018</v>
      </c>
      <c r="G2708" s="25">
        <v>8</v>
      </c>
      <c r="H2708" s="25">
        <v>4189</v>
      </c>
      <c r="I2708" s="26">
        <v>293515</v>
      </c>
      <c r="J2708" s="26">
        <f>SUMIFS(H:H, D:D, ExternalData!$D2708, E:E, ExternalData!$E2708, F:F, ExternalData!$F2708, G:G, "&lt;="&amp;ExternalData!$G2708)</f>
        <v>139187</v>
      </c>
      <c r="K2708" s="27">
        <f>SUMIFS(I:I, D:D, ExternalData!$D2708, E:E, ExternalData!$E2708, F:F, ExternalData!$F2708, G:G, "&lt;="&amp;ExternalData!$G2708)</f>
        <v>862375</v>
      </c>
      <c r="L2708" s="26">
        <f>ExternalData!$J2708 + SUMIFS(H:H, D:D, ExternalData!$D2708, E:E, ExternalData!$E2708, F:F, ExternalData!$F2708-1, G:G, "&gt;"&amp;ExternalData!$G2708)</f>
        <v>139187</v>
      </c>
      <c r="M2708" s="28">
        <f>ExternalData!$K2708 + SUMIFS(I:I, D:D, ExternalData!$D2708, E:E, ExternalData!$E2708, F:F, ExternalData!$F2708-1, G:G, "&gt;"&amp;ExternalData!$G2708)</f>
        <v>862375</v>
      </c>
    </row>
    <row r="2709" spans="1:13" x14ac:dyDescent="0.25">
      <c r="A2709" s="29" t="s">
        <v>9</v>
      </c>
      <c r="B2709" s="30" t="s">
        <v>37</v>
      </c>
      <c r="C2709" s="30" t="s">
        <v>41</v>
      </c>
      <c r="D2709" s="30" t="s">
        <v>42</v>
      </c>
      <c r="E2709" s="30" t="s">
        <v>15</v>
      </c>
      <c r="F2709" s="30">
        <v>2018</v>
      </c>
      <c r="G2709" s="30">
        <v>9</v>
      </c>
      <c r="H2709" s="30">
        <v>9617</v>
      </c>
      <c r="I2709" s="31">
        <v>664755</v>
      </c>
      <c r="J2709" s="31">
        <f>SUMIFS(H:H, D:D, ExternalData!$D2709, E:E, ExternalData!$E2709, F:F, ExternalData!$F2709, G:G, "&lt;="&amp;ExternalData!$G2709)</f>
        <v>148804</v>
      </c>
      <c r="K2709" s="32">
        <f>SUMIFS(I:I, D:D, ExternalData!$D2709, E:E, ExternalData!$E2709, F:F, ExternalData!$F2709, G:G, "&lt;="&amp;ExternalData!$G2709)</f>
        <v>1527130</v>
      </c>
      <c r="L2709" s="31">
        <f>ExternalData!$J2709 + SUMIFS(H:H, D:D, ExternalData!$D2709, E:E, ExternalData!$E2709, F:F, ExternalData!$F2709-1, G:G, "&gt;"&amp;ExternalData!$G2709)</f>
        <v>148804</v>
      </c>
      <c r="M2709" s="33">
        <f>ExternalData!$K2709 + SUMIFS(I:I, D:D, ExternalData!$D2709, E:E, ExternalData!$E2709, F:F, ExternalData!$F2709-1, G:G, "&gt;"&amp;ExternalData!$G2709)</f>
        <v>1527130</v>
      </c>
    </row>
    <row r="2710" spans="1:13" x14ac:dyDescent="0.25">
      <c r="A2710" s="24" t="s">
        <v>9</v>
      </c>
      <c r="B2710" s="25" t="s">
        <v>37</v>
      </c>
      <c r="C2710" s="25" t="s">
        <v>41</v>
      </c>
      <c r="D2710" s="25" t="s">
        <v>42</v>
      </c>
      <c r="E2710" s="25" t="s">
        <v>15</v>
      </c>
      <c r="F2710" s="25">
        <v>2018</v>
      </c>
      <c r="G2710" s="25">
        <v>10</v>
      </c>
      <c r="H2710" s="25">
        <v>14845</v>
      </c>
      <c r="I2710" s="26">
        <v>103745</v>
      </c>
      <c r="J2710" s="26">
        <f>SUMIFS(H:H, D:D, ExternalData!$D2710, E:E, ExternalData!$E2710, F:F, ExternalData!$F2710, G:G, "&lt;="&amp;ExternalData!$G2710)</f>
        <v>163649</v>
      </c>
      <c r="K2710" s="27">
        <f>SUMIFS(I:I, D:D, ExternalData!$D2710, E:E, ExternalData!$E2710, F:F, ExternalData!$F2710, G:G, "&lt;="&amp;ExternalData!$G2710)</f>
        <v>1630875</v>
      </c>
      <c r="L2710" s="26">
        <f>ExternalData!$J2710 + SUMIFS(H:H, D:D, ExternalData!$D2710, E:E, ExternalData!$E2710, F:F, ExternalData!$F2710-1, G:G, "&gt;"&amp;ExternalData!$G2710)</f>
        <v>163649</v>
      </c>
      <c r="M2710" s="28">
        <f>ExternalData!$K2710 + SUMIFS(I:I, D:D, ExternalData!$D2710, E:E, ExternalData!$E2710, F:F, ExternalData!$F2710-1, G:G, "&gt;"&amp;ExternalData!$G2710)</f>
        <v>1630875</v>
      </c>
    </row>
    <row r="2711" spans="1:13" x14ac:dyDescent="0.25">
      <c r="A2711" s="29" t="s">
        <v>9</v>
      </c>
      <c r="B2711" s="30" t="s">
        <v>37</v>
      </c>
      <c r="C2711" s="30" t="s">
        <v>41</v>
      </c>
      <c r="D2711" s="30" t="s">
        <v>42</v>
      </c>
      <c r="E2711" s="30" t="s">
        <v>15</v>
      </c>
      <c r="F2711" s="30">
        <v>2018</v>
      </c>
      <c r="G2711" s="30">
        <v>11</v>
      </c>
      <c r="H2711" s="30">
        <v>3254</v>
      </c>
      <c r="I2711" s="31">
        <v>19503</v>
      </c>
      <c r="J2711" s="31">
        <f>SUMIFS(H:H, D:D, ExternalData!$D2711, E:E, ExternalData!$E2711, F:F, ExternalData!$F2711, G:G, "&lt;="&amp;ExternalData!$G2711)</f>
        <v>166903</v>
      </c>
      <c r="K2711" s="32">
        <f>SUMIFS(I:I, D:D, ExternalData!$D2711, E:E, ExternalData!$E2711, F:F, ExternalData!$F2711, G:G, "&lt;="&amp;ExternalData!$G2711)</f>
        <v>1650378</v>
      </c>
      <c r="L2711" s="31">
        <f>ExternalData!$J2711 + SUMIFS(H:H, D:D, ExternalData!$D2711, E:E, ExternalData!$E2711, F:F, ExternalData!$F2711-1, G:G, "&gt;"&amp;ExternalData!$G2711)</f>
        <v>166903</v>
      </c>
      <c r="M2711" s="33">
        <f>ExternalData!$K2711 + SUMIFS(I:I, D:D, ExternalData!$D2711, E:E, ExternalData!$E2711, F:F, ExternalData!$F2711-1, G:G, "&gt;"&amp;ExternalData!$G2711)</f>
        <v>1650378</v>
      </c>
    </row>
    <row r="2712" spans="1:13" x14ac:dyDescent="0.25">
      <c r="A2712" s="24" t="s">
        <v>9</v>
      </c>
      <c r="B2712" s="25" t="s">
        <v>37</v>
      </c>
      <c r="C2712" s="25" t="s">
        <v>41</v>
      </c>
      <c r="D2712" s="25" t="s">
        <v>42</v>
      </c>
      <c r="E2712" s="25" t="s">
        <v>15</v>
      </c>
      <c r="F2712" s="25">
        <v>2018</v>
      </c>
      <c r="G2712" s="25">
        <v>12</v>
      </c>
      <c r="H2712" s="25">
        <v>33615</v>
      </c>
      <c r="I2712" s="26">
        <v>18500</v>
      </c>
      <c r="J2712" s="26">
        <f>SUMIFS(H:H, D:D, ExternalData!$D2712, E:E, ExternalData!$E2712, F:F, ExternalData!$F2712, G:G, "&lt;="&amp;ExternalData!$G2712)</f>
        <v>200518</v>
      </c>
      <c r="K2712" s="27">
        <f>SUMIFS(I:I, D:D, ExternalData!$D2712, E:E, ExternalData!$E2712, F:F, ExternalData!$F2712, G:G, "&lt;="&amp;ExternalData!$G2712)</f>
        <v>1668878</v>
      </c>
      <c r="L2712" s="26">
        <f>ExternalData!$J2712 + SUMIFS(H:H, D:D, ExternalData!$D2712, E:E, ExternalData!$E2712, F:F, ExternalData!$F2712-1, G:G, "&gt;"&amp;ExternalData!$G2712)</f>
        <v>200518</v>
      </c>
      <c r="M2712" s="28">
        <f>ExternalData!$K2712 + SUMIFS(I:I, D:D, ExternalData!$D2712, E:E, ExternalData!$E2712, F:F, ExternalData!$F2712-1, G:G, "&gt;"&amp;ExternalData!$G2712)</f>
        <v>1668878</v>
      </c>
    </row>
    <row r="2713" spans="1:13" x14ac:dyDescent="0.25">
      <c r="A2713" s="29" t="s">
        <v>9</v>
      </c>
      <c r="B2713" s="30" t="s">
        <v>37</v>
      </c>
      <c r="C2713" s="30" t="s">
        <v>41</v>
      </c>
      <c r="D2713" s="30" t="s">
        <v>42</v>
      </c>
      <c r="E2713" s="30" t="s">
        <v>15</v>
      </c>
      <c r="F2713" s="30">
        <v>2019</v>
      </c>
      <c r="G2713" s="30">
        <v>1</v>
      </c>
      <c r="H2713" s="30">
        <v>3512</v>
      </c>
      <c r="I2713" s="31">
        <v>21268</v>
      </c>
      <c r="J2713" s="31">
        <f>SUMIFS(H:H, D:D, ExternalData!$D2713, E:E, ExternalData!$E2713, F:F, ExternalData!$F2713, G:G, "&lt;="&amp;ExternalData!$G2713)</f>
        <v>3512</v>
      </c>
      <c r="K2713" s="32">
        <f>SUMIFS(I:I, D:D, ExternalData!$D2713, E:E, ExternalData!$E2713, F:F, ExternalData!$F2713, G:G, "&lt;="&amp;ExternalData!$G2713)</f>
        <v>21268</v>
      </c>
      <c r="L2713" s="31">
        <f>ExternalData!$J2713 + SUMIFS(H:H, D:D, ExternalData!$D2713, E:E, ExternalData!$E2713, F:F, ExternalData!$F2713-1, G:G, "&gt;"&amp;ExternalData!$G2713)</f>
        <v>192655</v>
      </c>
      <c r="M2713" s="33">
        <f>ExternalData!$K2713 + SUMIFS(I:I, D:D, ExternalData!$D2713, E:E, ExternalData!$E2713, F:F, ExternalData!$F2713-1, G:G, "&gt;"&amp;ExternalData!$G2713)</f>
        <v>1683254</v>
      </c>
    </row>
    <row r="2714" spans="1:13" x14ac:dyDescent="0.25">
      <c r="A2714" s="24" t="s">
        <v>9</v>
      </c>
      <c r="B2714" s="25" t="s">
        <v>37</v>
      </c>
      <c r="C2714" s="25" t="s">
        <v>41</v>
      </c>
      <c r="D2714" s="25" t="s">
        <v>42</v>
      </c>
      <c r="E2714" s="25" t="s">
        <v>15</v>
      </c>
      <c r="F2714" s="25">
        <v>2019</v>
      </c>
      <c r="G2714" s="25">
        <v>2</v>
      </c>
      <c r="H2714" s="25">
        <v>7958</v>
      </c>
      <c r="I2714" s="26">
        <v>55413</v>
      </c>
      <c r="J2714" s="26">
        <f>SUMIFS(H:H, D:D, ExternalData!$D2714, E:E, ExternalData!$E2714, F:F, ExternalData!$F2714, G:G, "&lt;="&amp;ExternalData!$G2714)</f>
        <v>11470</v>
      </c>
      <c r="K2714" s="27">
        <f>SUMIFS(I:I, D:D, ExternalData!$D2714, E:E, ExternalData!$E2714, F:F, ExternalData!$F2714, G:G, "&lt;="&amp;ExternalData!$G2714)</f>
        <v>76681</v>
      </c>
      <c r="L2714" s="26">
        <f>ExternalData!$J2714 + SUMIFS(H:H, D:D, ExternalData!$D2714, E:E, ExternalData!$E2714, F:F, ExternalData!$F2714-1, G:G, "&gt;"&amp;ExternalData!$G2714)</f>
        <v>166238</v>
      </c>
      <c r="M2714" s="28">
        <f>ExternalData!$K2714 + SUMIFS(I:I, D:D, ExternalData!$D2714, E:E, ExternalData!$E2714, F:F, ExternalData!$F2714-1, G:G, "&gt;"&amp;ExternalData!$G2714)</f>
        <v>1720255</v>
      </c>
    </row>
    <row r="2715" spans="1:13" x14ac:dyDescent="0.25">
      <c r="A2715" s="29" t="s">
        <v>9</v>
      </c>
      <c r="B2715" s="30" t="s">
        <v>37</v>
      </c>
      <c r="C2715" s="30" t="s">
        <v>41</v>
      </c>
      <c r="D2715" s="30" t="s">
        <v>42</v>
      </c>
      <c r="E2715" s="30" t="s">
        <v>15</v>
      </c>
      <c r="F2715" s="30">
        <v>2019</v>
      </c>
      <c r="G2715" s="30">
        <v>3</v>
      </c>
      <c r="H2715" s="30">
        <v>3295</v>
      </c>
      <c r="I2715" s="31">
        <v>19854</v>
      </c>
      <c r="J2715" s="31">
        <f>SUMIFS(H:H, D:D, ExternalData!$D2715, E:E, ExternalData!$E2715, F:F, ExternalData!$F2715, G:G, "&lt;="&amp;ExternalData!$G2715)</f>
        <v>14765</v>
      </c>
      <c r="K2715" s="32">
        <f>SUMIFS(I:I, D:D, ExternalData!$D2715, E:E, ExternalData!$E2715, F:F, ExternalData!$F2715, G:G, "&lt;="&amp;ExternalData!$G2715)</f>
        <v>96535</v>
      </c>
      <c r="L2715" s="31">
        <f>ExternalData!$J2715 + SUMIFS(H:H, D:D, ExternalData!$D2715, E:E, ExternalData!$E2715, F:F, ExternalData!$F2715-1, G:G, "&gt;"&amp;ExternalData!$G2715)</f>
        <v>158818</v>
      </c>
      <c r="M2715" s="33">
        <f>ExternalData!$K2715 + SUMIFS(I:I, D:D, ExternalData!$D2715, E:E, ExternalData!$E2715, F:F, ExternalData!$F2715-1, G:G, "&gt;"&amp;ExternalData!$G2715)</f>
        <v>1733477</v>
      </c>
    </row>
    <row r="2716" spans="1:13" x14ac:dyDescent="0.25">
      <c r="A2716" s="24" t="s">
        <v>9</v>
      </c>
      <c r="B2716" s="25" t="s">
        <v>37</v>
      </c>
      <c r="C2716" s="25" t="s">
        <v>41</v>
      </c>
      <c r="D2716" s="25" t="s">
        <v>42</v>
      </c>
      <c r="E2716" s="25" t="s">
        <v>15</v>
      </c>
      <c r="F2716" s="25">
        <v>2019</v>
      </c>
      <c r="G2716" s="25">
        <v>4</v>
      </c>
      <c r="H2716" s="25">
        <v>6730</v>
      </c>
      <c r="I2716" s="26">
        <v>46140</v>
      </c>
      <c r="J2716" s="26">
        <f>SUMIFS(H:H, D:D, ExternalData!$D2716, E:E, ExternalData!$E2716, F:F, ExternalData!$F2716, G:G, "&lt;="&amp;ExternalData!$G2716)</f>
        <v>21495</v>
      </c>
      <c r="K2716" s="27">
        <f>SUMIFS(I:I, D:D, ExternalData!$D2716, E:E, ExternalData!$E2716, F:F, ExternalData!$F2716, G:G, "&lt;="&amp;ExternalData!$G2716)</f>
        <v>142675</v>
      </c>
      <c r="L2716" s="26">
        <f>ExternalData!$J2716 + SUMIFS(H:H, D:D, ExternalData!$D2716, E:E, ExternalData!$E2716, F:F, ExternalData!$F2716-1, G:G, "&gt;"&amp;ExternalData!$G2716)</f>
        <v>161751</v>
      </c>
      <c r="M2716" s="28">
        <f>ExternalData!$K2716 + SUMIFS(I:I, D:D, ExternalData!$D2716, E:E, ExternalData!$E2716, F:F, ExternalData!$F2716-1, G:G, "&gt;"&amp;ExternalData!$G2716)</f>
        <v>1758966</v>
      </c>
    </row>
    <row r="2717" spans="1:13" x14ac:dyDescent="0.25">
      <c r="A2717" s="29" t="s">
        <v>9</v>
      </c>
      <c r="B2717" s="30" t="s">
        <v>37</v>
      </c>
      <c r="C2717" s="30" t="s">
        <v>41</v>
      </c>
      <c r="D2717" s="30" t="s">
        <v>42</v>
      </c>
      <c r="E2717" s="30" t="s">
        <v>15</v>
      </c>
      <c r="F2717" s="30">
        <v>2019</v>
      </c>
      <c r="G2717" s="30">
        <v>5</v>
      </c>
      <c r="H2717" s="30">
        <v>1808</v>
      </c>
      <c r="I2717" s="31">
        <v>11443</v>
      </c>
      <c r="J2717" s="31">
        <f>SUMIFS(H:H, D:D, ExternalData!$D2717, E:E, ExternalData!$E2717, F:F, ExternalData!$F2717, G:G, "&lt;="&amp;ExternalData!$G2717)</f>
        <v>23303</v>
      </c>
      <c r="K2717" s="32">
        <f>SUMIFS(I:I, D:D, ExternalData!$D2717, E:E, ExternalData!$E2717, F:F, ExternalData!$F2717, G:G, "&lt;="&amp;ExternalData!$G2717)</f>
        <v>154118</v>
      </c>
      <c r="L2717" s="31">
        <f>ExternalData!$J2717 + SUMIFS(H:H, D:D, ExternalData!$D2717, E:E, ExternalData!$E2717, F:F, ExternalData!$F2717-1, G:G, "&gt;"&amp;ExternalData!$G2717)</f>
        <v>92874</v>
      </c>
      <c r="M2717" s="33">
        <f>ExternalData!$K2717 + SUMIFS(I:I, D:D, ExternalData!$D2717, E:E, ExternalData!$E2717, F:F, ExternalData!$F2717-1, G:G, "&gt;"&amp;ExternalData!$G2717)</f>
        <v>1278874</v>
      </c>
    </row>
    <row r="2718" spans="1:13" x14ac:dyDescent="0.25">
      <c r="A2718" s="24" t="s">
        <v>9</v>
      </c>
      <c r="B2718" s="25" t="s">
        <v>37</v>
      </c>
      <c r="C2718" s="25" t="s">
        <v>41</v>
      </c>
      <c r="D2718" s="25" t="s">
        <v>42</v>
      </c>
      <c r="E2718" s="25" t="s">
        <v>15</v>
      </c>
      <c r="F2718" s="25">
        <v>2019</v>
      </c>
      <c r="G2718" s="25">
        <v>6</v>
      </c>
      <c r="H2718" s="25">
        <v>3399</v>
      </c>
      <c r="I2718" s="26">
        <v>21458</v>
      </c>
      <c r="J2718" s="26">
        <f>SUMIFS(H:H, D:D, ExternalData!$D2718, E:E, ExternalData!$E2718, F:F, ExternalData!$F2718, G:G, "&lt;="&amp;ExternalData!$G2718)</f>
        <v>26702</v>
      </c>
      <c r="K2718" s="27">
        <f>SUMIFS(I:I, D:D, ExternalData!$D2718, E:E, ExternalData!$E2718, F:F, ExternalData!$F2718, G:G, "&lt;="&amp;ExternalData!$G2718)</f>
        <v>175576</v>
      </c>
      <c r="L2718" s="26">
        <f>ExternalData!$J2718 + SUMIFS(H:H, D:D, ExternalData!$D2718, E:E, ExternalData!$E2718, F:F, ExternalData!$F2718-1, G:G, "&gt;"&amp;ExternalData!$G2718)</f>
        <v>94804</v>
      </c>
      <c r="M2718" s="28">
        <f>ExternalData!$K2718 + SUMIFS(I:I, D:D, ExternalData!$D2718, E:E, ExternalData!$E2718, F:F, ExternalData!$F2718-1, G:G, "&gt;"&amp;ExternalData!$G2718)</f>
        <v>1291266</v>
      </c>
    </row>
    <row r="2719" spans="1:13" x14ac:dyDescent="0.25">
      <c r="A2719" s="29" t="s">
        <v>9</v>
      </c>
      <c r="B2719" s="30" t="s">
        <v>37</v>
      </c>
      <c r="C2719" s="30" t="s">
        <v>41</v>
      </c>
      <c r="D2719" s="30" t="s">
        <v>42</v>
      </c>
      <c r="E2719" s="30" t="s">
        <v>15</v>
      </c>
      <c r="F2719" s="30">
        <v>2019</v>
      </c>
      <c r="G2719" s="30">
        <v>7</v>
      </c>
      <c r="H2719" s="30">
        <v>5182</v>
      </c>
      <c r="I2719" s="31">
        <v>28873</v>
      </c>
      <c r="J2719" s="31">
        <f>SUMIFS(H:H, D:D, ExternalData!$D2719, E:E, ExternalData!$E2719, F:F, ExternalData!$F2719, G:G, "&lt;="&amp;ExternalData!$G2719)</f>
        <v>31884</v>
      </c>
      <c r="K2719" s="32">
        <f>SUMIFS(I:I, D:D, ExternalData!$D2719, E:E, ExternalData!$E2719, F:F, ExternalData!$F2719, G:G, "&lt;="&amp;ExternalData!$G2719)</f>
        <v>204449</v>
      </c>
      <c r="L2719" s="31">
        <f>ExternalData!$J2719 + SUMIFS(H:H, D:D, ExternalData!$D2719, E:E, ExternalData!$E2719, F:F, ExternalData!$F2719-1, G:G, "&gt;"&amp;ExternalData!$G2719)</f>
        <v>97404</v>
      </c>
      <c r="M2719" s="33">
        <f>ExternalData!$K2719 + SUMIFS(I:I, D:D, ExternalData!$D2719, E:E, ExternalData!$E2719, F:F, ExternalData!$F2719-1, G:G, "&gt;"&amp;ExternalData!$G2719)</f>
        <v>1304467</v>
      </c>
    </row>
    <row r="2720" spans="1:13" x14ac:dyDescent="0.25">
      <c r="A2720" s="24" t="s">
        <v>9</v>
      </c>
      <c r="B2720" s="25" t="s">
        <v>37</v>
      </c>
      <c r="C2720" s="25" t="s">
        <v>41</v>
      </c>
      <c r="D2720" s="25" t="s">
        <v>42</v>
      </c>
      <c r="E2720" s="25" t="s">
        <v>15</v>
      </c>
      <c r="F2720" s="25">
        <v>2019</v>
      </c>
      <c r="G2720" s="25">
        <v>8</v>
      </c>
      <c r="H2720" s="25">
        <v>6376</v>
      </c>
      <c r="I2720" s="26">
        <v>43863</v>
      </c>
      <c r="J2720" s="26">
        <f>SUMIFS(H:H, D:D, ExternalData!$D2720, E:E, ExternalData!$E2720, F:F, ExternalData!$F2720, G:G, "&lt;="&amp;ExternalData!$G2720)</f>
        <v>38260</v>
      </c>
      <c r="K2720" s="27">
        <f>SUMIFS(I:I, D:D, ExternalData!$D2720, E:E, ExternalData!$E2720, F:F, ExternalData!$F2720, G:G, "&lt;="&amp;ExternalData!$G2720)</f>
        <v>248312</v>
      </c>
      <c r="L2720" s="26">
        <f>ExternalData!$J2720 + SUMIFS(H:H, D:D, ExternalData!$D2720, E:E, ExternalData!$E2720, F:F, ExternalData!$F2720-1, G:G, "&gt;"&amp;ExternalData!$G2720)</f>
        <v>99591</v>
      </c>
      <c r="M2720" s="28">
        <f>ExternalData!$K2720 + SUMIFS(I:I, D:D, ExternalData!$D2720, E:E, ExternalData!$E2720, F:F, ExternalData!$F2720-1, G:G, "&gt;"&amp;ExternalData!$G2720)</f>
        <v>1054815</v>
      </c>
    </row>
    <row r="2721" spans="1:13" x14ac:dyDescent="0.25">
      <c r="A2721" s="29" t="s">
        <v>9</v>
      </c>
      <c r="B2721" s="30" t="s">
        <v>37</v>
      </c>
      <c r="C2721" s="30" t="s">
        <v>41</v>
      </c>
      <c r="D2721" s="30" t="s">
        <v>42</v>
      </c>
      <c r="E2721" s="30" t="s">
        <v>15</v>
      </c>
      <c r="F2721" s="30">
        <v>2019</v>
      </c>
      <c r="G2721" s="30">
        <v>9</v>
      </c>
      <c r="H2721" s="30">
        <v>1062</v>
      </c>
      <c r="I2721" s="31">
        <v>6625</v>
      </c>
      <c r="J2721" s="31">
        <f>SUMIFS(H:H, D:D, ExternalData!$D2721, E:E, ExternalData!$E2721, F:F, ExternalData!$F2721, G:G, "&lt;="&amp;ExternalData!$G2721)</f>
        <v>39322</v>
      </c>
      <c r="K2721" s="32">
        <f>SUMIFS(I:I, D:D, ExternalData!$D2721, E:E, ExternalData!$E2721, F:F, ExternalData!$F2721, G:G, "&lt;="&amp;ExternalData!$G2721)</f>
        <v>254937</v>
      </c>
      <c r="L2721" s="31">
        <f>ExternalData!$J2721 + SUMIFS(H:H, D:D, ExternalData!$D2721, E:E, ExternalData!$E2721, F:F, ExternalData!$F2721-1, G:G, "&gt;"&amp;ExternalData!$G2721)</f>
        <v>91036</v>
      </c>
      <c r="M2721" s="33">
        <f>ExternalData!$K2721 + SUMIFS(I:I, D:D, ExternalData!$D2721, E:E, ExternalData!$E2721, F:F, ExternalData!$F2721-1, G:G, "&gt;"&amp;ExternalData!$G2721)</f>
        <v>396685</v>
      </c>
    </row>
    <row r="2722" spans="1:13" x14ac:dyDescent="0.25">
      <c r="A2722" s="24" t="s">
        <v>9</v>
      </c>
      <c r="B2722" s="25" t="s">
        <v>37</v>
      </c>
      <c r="C2722" s="25" t="s">
        <v>41</v>
      </c>
      <c r="D2722" s="25" t="s">
        <v>42</v>
      </c>
      <c r="E2722" s="25" t="s">
        <v>15</v>
      </c>
      <c r="F2722" s="25">
        <v>2019</v>
      </c>
      <c r="G2722" s="25">
        <v>10</v>
      </c>
      <c r="H2722" s="25">
        <v>4897</v>
      </c>
      <c r="I2722" s="26">
        <v>29530</v>
      </c>
      <c r="J2722" s="26">
        <f>SUMIFS(H:H, D:D, ExternalData!$D2722, E:E, ExternalData!$E2722, F:F, ExternalData!$F2722, G:G, "&lt;="&amp;ExternalData!$G2722)</f>
        <v>44219</v>
      </c>
      <c r="K2722" s="27">
        <f>SUMIFS(I:I, D:D, ExternalData!$D2722, E:E, ExternalData!$E2722, F:F, ExternalData!$F2722, G:G, "&lt;="&amp;ExternalData!$G2722)</f>
        <v>284467</v>
      </c>
      <c r="L2722" s="26">
        <f>ExternalData!$J2722 + SUMIFS(H:H, D:D, ExternalData!$D2722, E:E, ExternalData!$E2722, F:F, ExternalData!$F2722-1, G:G, "&gt;"&amp;ExternalData!$G2722)</f>
        <v>81088</v>
      </c>
      <c r="M2722" s="28">
        <f>ExternalData!$K2722 + SUMIFS(I:I, D:D, ExternalData!$D2722, E:E, ExternalData!$E2722, F:F, ExternalData!$F2722-1, G:G, "&gt;"&amp;ExternalData!$G2722)</f>
        <v>322470</v>
      </c>
    </row>
    <row r="2723" spans="1:13" x14ac:dyDescent="0.25">
      <c r="A2723" s="29" t="s">
        <v>9</v>
      </c>
      <c r="B2723" s="30" t="s">
        <v>37</v>
      </c>
      <c r="C2723" s="30" t="s">
        <v>41</v>
      </c>
      <c r="D2723" s="30" t="s">
        <v>42</v>
      </c>
      <c r="E2723" s="30" t="s">
        <v>15</v>
      </c>
      <c r="F2723" s="30">
        <v>2019</v>
      </c>
      <c r="G2723" s="30">
        <v>11</v>
      </c>
      <c r="H2723" s="30">
        <v>4842</v>
      </c>
      <c r="I2723" s="31">
        <v>26054</v>
      </c>
      <c r="J2723" s="31">
        <f>SUMIFS(H:H, D:D, ExternalData!$D2723, E:E, ExternalData!$E2723, F:F, ExternalData!$F2723, G:G, "&lt;="&amp;ExternalData!$G2723)</f>
        <v>49061</v>
      </c>
      <c r="K2723" s="32">
        <f>SUMIFS(I:I, D:D, ExternalData!$D2723, E:E, ExternalData!$E2723, F:F, ExternalData!$F2723, G:G, "&lt;="&amp;ExternalData!$G2723)</f>
        <v>310521</v>
      </c>
      <c r="L2723" s="31">
        <f>ExternalData!$J2723 + SUMIFS(H:H, D:D, ExternalData!$D2723, E:E, ExternalData!$E2723, F:F, ExternalData!$F2723-1, G:G, "&gt;"&amp;ExternalData!$G2723)</f>
        <v>82676</v>
      </c>
      <c r="M2723" s="33">
        <f>ExternalData!$K2723 + SUMIFS(I:I, D:D, ExternalData!$D2723, E:E, ExternalData!$E2723, F:F, ExternalData!$F2723-1, G:G, "&gt;"&amp;ExternalData!$G2723)</f>
        <v>329021</v>
      </c>
    </row>
    <row r="2724" spans="1:13" x14ac:dyDescent="0.25">
      <c r="A2724" s="24" t="s">
        <v>9</v>
      </c>
      <c r="B2724" s="25" t="s">
        <v>37</v>
      </c>
      <c r="C2724" s="25" t="s">
        <v>41</v>
      </c>
      <c r="D2724" s="25" t="s">
        <v>42</v>
      </c>
      <c r="E2724" s="25" t="s">
        <v>15</v>
      </c>
      <c r="F2724" s="25">
        <v>2019</v>
      </c>
      <c r="G2724" s="25">
        <v>12</v>
      </c>
      <c r="H2724" s="25">
        <v>6701</v>
      </c>
      <c r="I2724" s="26">
        <v>45755</v>
      </c>
      <c r="J2724" s="26">
        <f>SUMIFS(H:H, D:D, ExternalData!$D2724, E:E, ExternalData!$E2724, F:F, ExternalData!$F2724, G:G, "&lt;="&amp;ExternalData!$G2724)</f>
        <v>55762</v>
      </c>
      <c r="K2724" s="27">
        <f>SUMIFS(I:I, D:D, ExternalData!$D2724, E:E, ExternalData!$E2724, F:F, ExternalData!$F2724, G:G, "&lt;="&amp;ExternalData!$G2724)</f>
        <v>356276</v>
      </c>
      <c r="L2724" s="26">
        <f>ExternalData!$J2724 + SUMIFS(H:H, D:D, ExternalData!$D2724, E:E, ExternalData!$E2724, F:F, ExternalData!$F2724-1, G:G, "&gt;"&amp;ExternalData!$G2724)</f>
        <v>55762</v>
      </c>
      <c r="M2724" s="28">
        <f>ExternalData!$K2724 + SUMIFS(I:I, D:D, ExternalData!$D2724, E:E, ExternalData!$E2724, F:F, ExternalData!$F2724-1, G:G, "&gt;"&amp;ExternalData!$G2724)</f>
        <v>356276</v>
      </c>
    </row>
    <row r="2725" spans="1:13" x14ac:dyDescent="0.25">
      <c r="A2725" s="29" t="s">
        <v>9</v>
      </c>
      <c r="B2725" s="30" t="s">
        <v>37</v>
      </c>
      <c r="C2725" s="30" t="s">
        <v>41</v>
      </c>
      <c r="D2725" s="30" t="s">
        <v>42</v>
      </c>
      <c r="E2725" s="30" t="s">
        <v>15</v>
      </c>
      <c r="F2725" s="30">
        <v>2020</v>
      </c>
      <c r="G2725" s="30">
        <v>1</v>
      </c>
      <c r="H2725" s="30">
        <v>5180</v>
      </c>
      <c r="I2725" s="31">
        <v>36020</v>
      </c>
      <c r="J2725" s="31">
        <f>SUMIFS(H:H, D:D, ExternalData!$D2725, E:E, ExternalData!$E2725, F:F, ExternalData!$F2725, G:G, "&lt;="&amp;ExternalData!$G2725)</f>
        <v>5180</v>
      </c>
      <c r="K2725" s="32">
        <f>SUMIFS(I:I, D:D, ExternalData!$D2725, E:E, ExternalData!$E2725, F:F, ExternalData!$F2725, G:G, "&lt;="&amp;ExternalData!$G2725)</f>
        <v>36020</v>
      </c>
      <c r="L2725" s="31">
        <f>ExternalData!$J2725 + SUMIFS(H:H, D:D, ExternalData!$D2725, E:E, ExternalData!$E2725, F:F, ExternalData!$F2725-1, G:G, "&gt;"&amp;ExternalData!$G2725)</f>
        <v>57430</v>
      </c>
      <c r="M2725" s="33">
        <f>ExternalData!$K2725 + SUMIFS(I:I, D:D, ExternalData!$D2725, E:E, ExternalData!$E2725, F:F, ExternalData!$F2725-1, G:G, "&gt;"&amp;ExternalData!$G2725)</f>
        <v>371028</v>
      </c>
    </row>
    <row r="2726" spans="1:13" x14ac:dyDescent="0.25">
      <c r="A2726" s="24" t="s">
        <v>9</v>
      </c>
      <c r="B2726" s="25" t="s">
        <v>37</v>
      </c>
      <c r="C2726" s="25" t="s">
        <v>41</v>
      </c>
      <c r="D2726" s="25" t="s">
        <v>42</v>
      </c>
      <c r="E2726" s="25" t="s">
        <v>15</v>
      </c>
      <c r="F2726" s="25">
        <v>2020</v>
      </c>
      <c r="G2726" s="25">
        <v>2</v>
      </c>
      <c r="H2726" s="25">
        <v>1256</v>
      </c>
      <c r="I2726" s="26">
        <v>82725</v>
      </c>
      <c r="J2726" s="26">
        <f>SUMIFS(H:H, D:D, ExternalData!$D2726, E:E, ExternalData!$E2726, F:F, ExternalData!$F2726, G:G, "&lt;="&amp;ExternalData!$G2726)</f>
        <v>6436</v>
      </c>
      <c r="K2726" s="27">
        <f>SUMIFS(I:I, D:D, ExternalData!$D2726, E:E, ExternalData!$E2726, F:F, ExternalData!$F2726, G:G, "&lt;="&amp;ExternalData!$G2726)</f>
        <v>118745</v>
      </c>
      <c r="L2726" s="26">
        <f>ExternalData!$J2726 + SUMIFS(H:H, D:D, ExternalData!$D2726, E:E, ExternalData!$E2726, F:F, ExternalData!$F2726-1, G:G, "&gt;"&amp;ExternalData!$G2726)</f>
        <v>50728</v>
      </c>
      <c r="M2726" s="28">
        <f>ExternalData!$K2726 + SUMIFS(I:I, D:D, ExternalData!$D2726, E:E, ExternalData!$E2726, F:F, ExternalData!$F2726-1, G:G, "&gt;"&amp;ExternalData!$G2726)</f>
        <v>398340</v>
      </c>
    </row>
    <row r="2727" spans="1:13" x14ac:dyDescent="0.25">
      <c r="A2727" s="29" t="s">
        <v>9</v>
      </c>
      <c r="B2727" s="30" t="s">
        <v>37</v>
      </c>
      <c r="C2727" s="30" t="s">
        <v>41</v>
      </c>
      <c r="D2727" s="30" t="s">
        <v>42</v>
      </c>
      <c r="E2727" s="30" t="s">
        <v>15</v>
      </c>
      <c r="F2727" s="30">
        <v>2020</v>
      </c>
      <c r="G2727" s="30">
        <v>3</v>
      </c>
      <c r="H2727" s="30">
        <v>4533</v>
      </c>
      <c r="I2727" s="31">
        <v>24643</v>
      </c>
      <c r="J2727" s="31">
        <f>SUMIFS(H:H, D:D, ExternalData!$D2727, E:E, ExternalData!$E2727, F:F, ExternalData!$F2727, G:G, "&lt;="&amp;ExternalData!$G2727)</f>
        <v>10969</v>
      </c>
      <c r="K2727" s="32">
        <f>SUMIFS(I:I, D:D, ExternalData!$D2727, E:E, ExternalData!$E2727, F:F, ExternalData!$F2727, G:G, "&lt;="&amp;ExternalData!$G2727)</f>
        <v>143388</v>
      </c>
      <c r="L2727" s="31">
        <f>ExternalData!$J2727 + SUMIFS(H:H, D:D, ExternalData!$D2727, E:E, ExternalData!$E2727, F:F, ExternalData!$F2727-1, G:G, "&gt;"&amp;ExternalData!$G2727)</f>
        <v>51966</v>
      </c>
      <c r="M2727" s="33">
        <f>ExternalData!$K2727 + SUMIFS(I:I, D:D, ExternalData!$D2727, E:E, ExternalData!$E2727, F:F, ExternalData!$F2727-1, G:G, "&gt;"&amp;ExternalData!$G2727)</f>
        <v>403129</v>
      </c>
    </row>
    <row r="2728" spans="1:13" x14ac:dyDescent="0.25">
      <c r="A2728" s="24" t="s">
        <v>9</v>
      </c>
      <c r="B2728" s="25" t="s">
        <v>37</v>
      </c>
      <c r="C2728" s="25" t="s">
        <v>41</v>
      </c>
      <c r="D2728" s="25" t="s">
        <v>42</v>
      </c>
      <c r="E2728" s="25" t="s">
        <v>15</v>
      </c>
      <c r="F2728" s="25">
        <v>2020</v>
      </c>
      <c r="G2728" s="25">
        <v>4</v>
      </c>
      <c r="H2728" s="25">
        <v>1410</v>
      </c>
      <c r="I2728" s="26">
        <v>8330</v>
      </c>
      <c r="J2728" s="26">
        <f>SUMIFS(H:H, D:D, ExternalData!$D2728, E:E, ExternalData!$E2728, F:F, ExternalData!$F2728, G:G, "&lt;="&amp;ExternalData!$G2728)</f>
        <v>12379</v>
      </c>
      <c r="K2728" s="27">
        <f>SUMIFS(I:I, D:D, ExternalData!$D2728, E:E, ExternalData!$E2728, F:F, ExternalData!$F2728, G:G, "&lt;="&amp;ExternalData!$G2728)</f>
        <v>151718</v>
      </c>
      <c r="L2728" s="26">
        <f>ExternalData!$J2728 + SUMIFS(H:H, D:D, ExternalData!$D2728, E:E, ExternalData!$E2728, F:F, ExternalData!$F2728-1, G:G, "&gt;"&amp;ExternalData!$G2728)</f>
        <v>46646</v>
      </c>
      <c r="M2728" s="28">
        <f>ExternalData!$K2728 + SUMIFS(I:I, D:D, ExternalData!$D2728, E:E, ExternalData!$E2728, F:F, ExternalData!$F2728-1, G:G, "&gt;"&amp;ExternalData!$G2728)</f>
        <v>365319</v>
      </c>
    </row>
    <row r="2729" spans="1:13" x14ac:dyDescent="0.25">
      <c r="A2729" s="29" t="s">
        <v>9</v>
      </c>
      <c r="B2729" s="30" t="s">
        <v>37</v>
      </c>
      <c r="C2729" s="30" t="s">
        <v>41</v>
      </c>
      <c r="D2729" s="30" t="s">
        <v>42</v>
      </c>
      <c r="E2729" s="30" t="s">
        <v>15</v>
      </c>
      <c r="F2729" s="30">
        <v>2020</v>
      </c>
      <c r="G2729" s="30">
        <v>5</v>
      </c>
      <c r="H2729" s="30">
        <v>2160</v>
      </c>
      <c r="I2729" s="31">
        <v>12820</v>
      </c>
      <c r="J2729" s="31">
        <f>SUMIFS(H:H, D:D, ExternalData!$D2729, E:E, ExternalData!$E2729, F:F, ExternalData!$F2729, G:G, "&lt;="&amp;ExternalData!$G2729)</f>
        <v>14539</v>
      </c>
      <c r="K2729" s="32">
        <f>SUMIFS(I:I, D:D, ExternalData!$D2729, E:E, ExternalData!$E2729, F:F, ExternalData!$F2729, G:G, "&lt;="&amp;ExternalData!$G2729)</f>
        <v>164538</v>
      </c>
      <c r="L2729" s="31">
        <f>ExternalData!$J2729 + SUMIFS(H:H, D:D, ExternalData!$D2729, E:E, ExternalData!$E2729, F:F, ExternalData!$F2729-1, G:G, "&gt;"&amp;ExternalData!$G2729)</f>
        <v>46998</v>
      </c>
      <c r="M2729" s="33">
        <f>ExternalData!$K2729 + SUMIFS(I:I, D:D, ExternalData!$D2729, E:E, ExternalData!$E2729, F:F, ExternalData!$F2729-1, G:G, "&gt;"&amp;ExternalData!$G2729)</f>
        <v>366696</v>
      </c>
    </row>
    <row r="2730" spans="1:13" x14ac:dyDescent="0.25">
      <c r="A2730" s="24" t="s">
        <v>9</v>
      </c>
      <c r="B2730" s="25" t="s">
        <v>37</v>
      </c>
      <c r="C2730" s="25" t="s">
        <v>41</v>
      </c>
      <c r="D2730" s="25" t="s">
        <v>42</v>
      </c>
      <c r="E2730" s="25" t="s">
        <v>15</v>
      </c>
      <c r="F2730" s="25">
        <v>2020</v>
      </c>
      <c r="G2730" s="25">
        <v>6</v>
      </c>
      <c r="H2730" s="25">
        <v>47615</v>
      </c>
      <c r="I2730" s="26">
        <v>253875</v>
      </c>
      <c r="J2730" s="26">
        <f>SUMIFS(H:H, D:D, ExternalData!$D2730, E:E, ExternalData!$E2730, F:F, ExternalData!$F2730, G:G, "&lt;="&amp;ExternalData!$G2730)</f>
        <v>62154</v>
      </c>
      <c r="K2730" s="27">
        <f>SUMIFS(I:I, D:D, ExternalData!$D2730, E:E, ExternalData!$E2730, F:F, ExternalData!$F2730, G:G, "&lt;="&amp;ExternalData!$G2730)</f>
        <v>418413</v>
      </c>
      <c r="L2730" s="26">
        <f>ExternalData!$J2730 + SUMIFS(H:H, D:D, ExternalData!$D2730, E:E, ExternalData!$E2730, F:F, ExternalData!$F2730-1, G:G, "&gt;"&amp;ExternalData!$G2730)</f>
        <v>91214</v>
      </c>
      <c r="M2730" s="28">
        <f>ExternalData!$K2730 + SUMIFS(I:I, D:D, ExternalData!$D2730, E:E, ExternalData!$E2730, F:F, ExternalData!$F2730-1, G:G, "&gt;"&amp;ExternalData!$G2730)</f>
        <v>599113</v>
      </c>
    </row>
    <row r="2731" spans="1:13" x14ac:dyDescent="0.25">
      <c r="A2731" s="29" t="s">
        <v>9</v>
      </c>
      <c r="B2731" s="30" t="s">
        <v>37</v>
      </c>
      <c r="C2731" s="30" t="s">
        <v>41</v>
      </c>
      <c r="D2731" s="30" t="s">
        <v>42</v>
      </c>
      <c r="E2731" s="30" t="s">
        <v>15</v>
      </c>
      <c r="F2731" s="30">
        <v>2020</v>
      </c>
      <c r="G2731" s="30">
        <v>7</v>
      </c>
      <c r="H2731" s="30">
        <v>5870</v>
      </c>
      <c r="I2731" s="31">
        <v>40100</v>
      </c>
      <c r="J2731" s="31">
        <f>SUMIFS(H:H, D:D, ExternalData!$D2731, E:E, ExternalData!$E2731, F:F, ExternalData!$F2731, G:G, "&lt;="&amp;ExternalData!$G2731)</f>
        <v>68024</v>
      </c>
      <c r="K2731" s="32">
        <f>SUMIFS(I:I, D:D, ExternalData!$D2731, E:E, ExternalData!$E2731, F:F, ExternalData!$F2731, G:G, "&lt;="&amp;ExternalData!$G2731)</f>
        <v>458513</v>
      </c>
      <c r="L2731" s="31">
        <f>ExternalData!$J2731 + SUMIFS(H:H, D:D, ExternalData!$D2731, E:E, ExternalData!$E2731, F:F, ExternalData!$F2731-1, G:G, "&gt;"&amp;ExternalData!$G2731)</f>
        <v>91902</v>
      </c>
      <c r="M2731" s="33">
        <f>ExternalData!$K2731 + SUMIFS(I:I, D:D, ExternalData!$D2731, E:E, ExternalData!$E2731, F:F, ExternalData!$F2731-1, G:G, "&gt;"&amp;ExternalData!$G2731)</f>
        <v>610340</v>
      </c>
    </row>
    <row r="2732" spans="1:13" x14ac:dyDescent="0.25">
      <c r="A2732" s="24" t="s">
        <v>9</v>
      </c>
      <c r="B2732" s="25" t="s">
        <v>37</v>
      </c>
      <c r="C2732" s="25" t="s">
        <v>41</v>
      </c>
      <c r="D2732" s="25" t="s">
        <v>42</v>
      </c>
      <c r="E2732" s="25" t="s">
        <v>15</v>
      </c>
      <c r="F2732" s="25">
        <v>2020</v>
      </c>
      <c r="G2732" s="25">
        <v>8</v>
      </c>
      <c r="H2732" s="25">
        <v>1143</v>
      </c>
      <c r="I2732" s="26">
        <v>7293</v>
      </c>
      <c r="J2732" s="26">
        <f>SUMIFS(H:H, D:D, ExternalData!$D2732, E:E, ExternalData!$E2732, F:F, ExternalData!$F2732, G:G, "&lt;="&amp;ExternalData!$G2732)</f>
        <v>69167</v>
      </c>
      <c r="K2732" s="27">
        <f>SUMIFS(I:I, D:D, ExternalData!$D2732, E:E, ExternalData!$E2732, F:F, ExternalData!$F2732, G:G, "&lt;="&amp;ExternalData!$G2732)</f>
        <v>465806</v>
      </c>
      <c r="L2732" s="26">
        <f>ExternalData!$J2732 + SUMIFS(H:H, D:D, ExternalData!$D2732, E:E, ExternalData!$E2732, F:F, ExternalData!$F2732-1, G:G, "&gt;"&amp;ExternalData!$G2732)</f>
        <v>86669</v>
      </c>
      <c r="M2732" s="28">
        <f>ExternalData!$K2732 + SUMIFS(I:I, D:D, ExternalData!$D2732, E:E, ExternalData!$E2732, F:F, ExternalData!$F2732-1, G:G, "&gt;"&amp;ExternalData!$G2732)</f>
        <v>573770</v>
      </c>
    </row>
    <row r="2733" spans="1:13" x14ac:dyDescent="0.25">
      <c r="A2733" s="29" t="s">
        <v>9</v>
      </c>
      <c r="B2733" s="30" t="s">
        <v>37</v>
      </c>
      <c r="C2733" s="30" t="s">
        <v>41</v>
      </c>
      <c r="D2733" s="30" t="s">
        <v>42</v>
      </c>
      <c r="E2733" s="30" t="s">
        <v>15</v>
      </c>
      <c r="F2733" s="30">
        <v>2020</v>
      </c>
      <c r="G2733" s="30">
        <v>9</v>
      </c>
      <c r="H2733" s="30">
        <v>27915</v>
      </c>
      <c r="I2733" s="31">
        <v>169315</v>
      </c>
      <c r="J2733" s="31">
        <f>SUMIFS(H:H, D:D, ExternalData!$D2733, E:E, ExternalData!$E2733, F:F, ExternalData!$F2733, G:G, "&lt;="&amp;ExternalData!$G2733)</f>
        <v>97082</v>
      </c>
      <c r="K2733" s="32">
        <f>SUMIFS(I:I, D:D, ExternalData!$D2733, E:E, ExternalData!$E2733, F:F, ExternalData!$F2733, G:G, "&lt;="&amp;ExternalData!$G2733)</f>
        <v>635121</v>
      </c>
      <c r="L2733" s="31">
        <f>ExternalData!$J2733 + SUMIFS(H:H, D:D, ExternalData!$D2733, E:E, ExternalData!$E2733, F:F, ExternalData!$F2733-1, G:G, "&gt;"&amp;ExternalData!$G2733)</f>
        <v>113522</v>
      </c>
      <c r="M2733" s="33">
        <f>ExternalData!$K2733 + SUMIFS(I:I, D:D, ExternalData!$D2733, E:E, ExternalData!$E2733, F:F, ExternalData!$F2733-1, G:G, "&gt;"&amp;ExternalData!$G2733)</f>
        <v>736460</v>
      </c>
    </row>
    <row r="2734" spans="1:13" x14ac:dyDescent="0.25">
      <c r="A2734" s="24" t="s">
        <v>9</v>
      </c>
      <c r="B2734" s="25" t="s">
        <v>37</v>
      </c>
      <c r="C2734" s="25" t="s">
        <v>41</v>
      </c>
      <c r="D2734" s="25" t="s">
        <v>42</v>
      </c>
      <c r="E2734" s="25" t="s">
        <v>15</v>
      </c>
      <c r="F2734" s="25">
        <v>2020</v>
      </c>
      <c r="G2734" s="25">
        <v>10</v>
      </c>
      <c r="H2734" s="25">
        <v>44145</v>
      </c>
      <c r="I2734" s="26">
        <v>31173</v>
      </c>
      <c r="J2734" s="26">
        <f>SUMIFS(H:H, D:D, ExternalData!$D2734, E:E, ExternalData!$E2734, F:F, ExternalData!$F2734, G:G, "&lt;="&amp;ExternalData!$G2734)</f>
        <v>141227</v>
      </c>
      <c r="K2734" s="27">
        <f>SUMIFS(I:I, D:D, ExternalData!$D2734, E:E, ExternalData!$E2734, F:F, ExternalData!$F2734, G:G, "&lt;="&amp;ExternalData!$G2734)</f>
        <v>666294</v>
      </c>
      <c r="L2734" s="26">
        <f>ExternalData!$J2734 + SUMIFS(H:H, D:D, ExternalData!$D2734, E:E, ExternalData!$E2734, F:F, ExternalData!$F2734-1, G:G, "&gt;"&amp;ExternalData!$G2734)</f>
        <v>152770</v>
      </c>
      <c r="M2734" s="28">
        <f>ExternalData!$K2734 + SUMIFS(I:I, D:D, ExternalData!$D2734, E:E, ExternalData!$E2734, F:F, ExternalData!$F2734-1, G:G, "&gt;"&amp;ExternalData!$G2734)</f>
        <v>738103</v>
      </c>
    </row>
    <row r="2735" spans="1:13" x14ac:dyDescent="0.25">
      <c r="A2735" s="29" t="s">
        <v>9</v>
      </c>
      <c r="B2735" s="30" t="s">
        <v>37</v>
      </c>
      <c r="C2735" s="30" t="s">
        <v>41</v>
      </c>
      <c r="D2735" s="30" t="s">
        <v>42</v>
      </c>
      <c r="E2735" s="30" t="s">
        <v>15</v>
      </c>
      <c r="F2735" s="30">
        <v>2020</v>
      </c>
      <c r="G2735" s="30">
        <v>11</v>
      </c>
      <c r="H2735" s="30">
        <v>3890</v>
      </c>
      <c r="I2735" s="31">
        <v>26670</v>
      </c>
      <c r="J2735" s="31">
        <f>SUMIFS(H:H, D:D, ExternalData!$D2735, E:E, ExternalData!$E2735, F:F, ExternalData!$F2735, G:G, "&lt;="&amp;ExternalData!$G2735)</f>
        <v>145117</v>
      </c>
      <c r="K2735" s="32">
        <f>SUMIFS(I:I, D:D, ExternalData!$D2735, E:E, ExternalData!$E2735, F:F, ExternalData!$F2735, G:G, "&lt;="&amp;ExternalData!$G2735)</f>
        <v>692964</v>
      </c>
      <c r="L2735" s="31">
        <f>ExternalData!$J2735 + SUMIFS(H:H, D:D, ExternalData!$D2735, E:E, ExternalData!$E2735, F:F, ExternalData!$F2735-1, G:G, "&gt;"&amp;ExternalData!$G2735)</f>
        <v>151818</v>
      </c>
      <c r="M2735" s="33">
        <f>ExternalData!$K2735 + SUMIFS(I:I, D:D, ExternalData!$D2735, E:E, ExternalData!$E2735, F:F, ExternalData!$F2735-1, G:G, "&gt;"&amp;ExternalData!$G2735)</f>
        <v>738719</v>
      </c>
    </row>
    <row r="2736" spans="1:13" x14ac:dyDescent="0.25">
      <c r="A2736" s="24" t="s">
        <v>9</v>
      </c>
      <c r="B2736" s="25" t="s">
        <v>37</v>
      </c>
      <c r="C2736" s="25" t="s">
        <v>41</v>
      </c>
      <c r="D2736" s="25" t="s">
        <v>42</v>
      </c>
      <c r="E2736" s="25" t="s">
        <v>15</v>
      </c>
      <c r="F2736" s="25">
        <v>2020</v>
      </c>
      <c r="G2736" s="25">
        <v>12</v>
      </c>
      <c r="H2736" s="25">
        <v>16775</v>
      </c>
      <c r="I2736" s="26">
        <v>11087</v>
      </c>
      <c r="J2736" s="26">
        <f>SUMIFS(H:H, D:D, ExternalData!$D2736, E:E, ExternalData!$E2736, F:F, ExternalData!$F2736, G:G, "&lt;="&amp;ExternalData!$G2736)</f>
        <v>161892</v>
      </c>
      <c r="K2736" s="27">
        <f>SUMIFS(I:I, D:D, ExternalData!$D2736, E:E, ExternalData!$E2736, F:F, ExternalData!$F2736, G:G, "&lt;="&amp;ExternalData!$G2736)</f>
        <v>704051</v>
      </c>
      <c r="L2736" s="26">
        <f>ExternalData!$J2736 + SUMIFS(H:H, D:D, ExternalData!$D2736, E:E, ExternalData!$E2736, F:F, ExternalData!$F2736-1, G:G, "&gt;"&amp;ExternalData!$G2736)</f>
        <v>161892</v>
      </c>
      <c r="M2736" s="28">
        <f>ExternalData!$K2736 + SUMIFS(I:I, D:D, ExternalData!$D2736, E:E, ExternalData!$E2736, F:F, ExternalData!$F2736-1, G:G, "&gt;"&amp;ExternalData!$G2736)</f>
        <v>704051</v>
      </c>
    </row>
    <row r="2737" spans="1:13" x14ac:dyDescent="0.25">
      <c r="A2737" s="29" t="s">
        <v>9</v>
      </c>
      <c r="B2737" s="30" t="s">
        <v>37</v>
      </c>
      <c r="C2737" s="30" t="s">
        <v>41</v>
      </c>
      <c r="D2737" s="30" t="s">
        <v>42</v>
      </c>
      <c r="E2737" s="30" t="s">
        <v>15</v>
      </c>
      <c r="F2737" s="30">
        <v>2021</v>
      </c>
      <c r="G2737" s="30">
        <v>1</v>
      </c>
      <c r="H2737" s="30">
        <v>44305</v>
      </c>
      <c r="I2737" s="31">
        <v>311892</v>
      </c>
      <c r="J2737" s="31">
        <f>SUMIFS(H:H, D:D, ExternalData!$D2737, E:E, ExternalData!$E2737, F:F, ExternalData!$F2737, G:G, "&lt;="&amp;ExternalData!$G2737)</f>
        <v>44305</v>
      </c>
      <c r="K2737" s="32">
        <f>SUMIFS(I:I, D:D, ExternalData!$D2737, E:E, ExternalData!$E2737, F:F, ExternalData!$F2737, G:G, "&lt;="&amp;ExternalData!$G2737)</f>
        <v>311892</v>
      </c>
      <c r="L2737" s="31">
        <f>ExternalData!$J2737 + SUMIFS(H:H, D:D, ExternalData!$D2737, E:E, ExternalData!$E2737, F:F, ExternalData!$F2737-1, G:G, "&gt;"&amp;ExternalData!$G2737)</f>
        <v>201017</v>
      </c>
      <c r="M2737" s="33">
        <f>ExternalData!$K2737 + SUMIFS(I:I, D:D, ExternalData!$D2737, E:E, ExternalData!$E2737, F:F, ExternalData!$F2737-1, G:G, "&gt;"&amp;ExternalData!$G2737)</f>
        <v>979923</v>
      </c>
    </row>
    <row r="2738" spans="1:13" x14ac:dyDescent="0.25">
      <c r="A2738" s="24" t="s">
        <v>9</v>
      </c>
      <c r="B2738" s="25" t="s">
        <v>37</v>
      </c>
      <c r="C2738" s="25" t="s">
        <v>41</v>
      </c>
      <c r="D2738" s="25" t="s">
        <v>42</v>
      </c>
      <c r="E2738" s="25" t="s">
        <v>15</v>
      </c>
      <c r="F2738" s="25">
        <v>2021</v>
      </c>
      <c r="G2738" s="25">
        <v>2</v>
      </c>
      <c r="H2738" s="25">
        <v>35266</v>
      </c>
      <c r="I2738" s="26">
        <v>218224</v>
      </c>
      <c r="J2738" s="26">
        <f>SUMIFS(H:H, D:D, ExternalData!$D2738, E:E, ExternalData!$E2738, F:F, ExternalData!$F2738, G:G, "&lt;="&amp;ExternalData!$G2738)</f>
        <v>79571</v>
      </c>
      <c r="K2738" s="27">
        <f>SUMIFS(I:I, D:D, ExternalData!$D2738, E:E, ExternalData!$E2738, F:F, ExternalData!$F2738, G:G, "&lt;="&amp;ExternalData!$G2738)</f>
        <v>530116</v>
      </c>
      <c r="L2738" s="26">
        <f>ExternalData!$J2738 + SUMIFS(H:H, D:D, ExternalData!$D2738, E:E, ExternalData!$E2738, F:F, ExternalData!$F2738-1, G:G, "&gt;"&amp;ExternalData!$G2738)</f>
        <v>235027</v>
      </c>
      <c r="M2738" s="28">
        <f>ExternalData!$K2738 + SUMIFS(I:I, D:D, ExternalData!$D2738, E:E, ExternalData!$E2738, F:F, ExternalData!$F2738-1, G:G, "&gt;"&amp;ExternalData!$G2738)</f>
        <v>1115422</v>
      </c>
    </row>
    <row r="2739" spans="1:13" x14ac:dyDescent="0.25">
      <c r="A2739" s="29" t="s">
        <v>9</v>
      </c>
      <c r="B2739" s="30" t="s">
        <v>37</v>
      </c>
      <c r="C2739" s="30" t="s">
        <v>41</v>
      </c>
      <c r="D2739" s="30" t="s">
        <v>42</v>
      </c>
      <c r="E2739" s="30" t="s">
        <v>15</v>
      </c>
      <c r="F2739" s="30">
        <v>2021</v>
      </c>
      <c r="G2739" s="30">
        <v>3</v>
      </c>
      <c r="H2739" s="30">
        <v>4550</v>
      </c>
      <c r="I2739" s="31">
        <v>31020</v>
      </c>
      <c r="J2739" s="31">
        <f>SUMIFS(H:H, D:D, ExternalData!$D2739, E:E, ExternalData!$E2739, F:F, ExternalData!$F2739, G:G, "&lt;="&amp;ExternalData!$G2739)</f>
        <v>84121</v>
      </c>
      <c r="K2739" s="32">
        <f>SUMIFS(I:I, D:D, ExternalData!$D2739, E:E, ExternalData!$E2739, F:F, ExternalData!$F2739, G:G, "&lt;="&amp;ExternalData!$G2739)</f>
        <v>561136</v>
      </c>
      <c r="L2739" s="31">
        <f>ExternalData!$J2739 + SUMIFS(H:H, D:D, ExternalData!$D2739, E:E, ExternalData!$E2739, F:F, ExternalData!$F2739-1, G:G, "&gt;"&amp;ExternalData!$G2739)</f>
        <v>235044</v>
      </c>
      <c r="M2739" s="33">
        <f>ExternalData!$K2739 + SUMIFS(I:I, D:D, ExternalData!$D2739, E:E, ExternalData!$E2739, F:F, ExternalData!$F2739-1, G:G, "&gt;"&amp;ExternalData!$G2739)</f>
        <v>1121799</v>
      </c>
    </row>
    <row r="2740" spans="1:13" x14ac:dyDescent="0.25">
      <c r="A2740" s="24" t="s">
        <v>9</v>
      </c>
      <c r="B2740" s="25" t="s">
        <v>37</v>
      </c>
      <c r="C2740" s="25" t="s">
        <v>41</v>
      </c>
      <c r="D2740" s="25" t="s">
        <v>42</v>
      </c>
      <c r="E2740" s="25" t="s">
        <v>15</v>
      </c>
      <c r="F2740" s="25">
        <v>2021</v>
      </c>
      <c r="G2740" s="25">
        <v>4</v>
      </c>
      <c r="H2740" s="25">
        <v>36883</v>
      </c>
      <c r="I2740" s="26">
        <v>199357</v>
      </c>
      <c r="J2740" s="26">
        <f>SUMIFS(H:H, D:D, ExternalData!$D2740, E:E, ExternalData!$E2740, F:F, ExternalData!$F2740, G:G, "&lt;="&amp;ExternalData!$G2740)</f>
        <v>121004</v>
      </c>
      <c r="K2740" s="27">
        <f>SUMIFS(I:I, D:D, ExternalData!$D2740, E:E, ExternalData!$E2740, F:F, ExternalData!$F2740, G:G, "&lt;="&amp;ExternalData!$G2740)</f>
        <v>760493</v>
      </c>
      <c r="L2740" s="26">
        <f>ExternalData!$J2740 + SUMIFS(H:H, D:D, ExternalData!$D2740, E:E, ExternalData!$E2740, F:F, ExternalData!$F2740-1, G:G, "&gt;"&amp;ExternalData!$G2740)</f>
        <v>270517</v>
      </c>
      <c r="M2740" s="28">
        <f>ExternalData!$K2740 + SUMIFS(I:I, D:D, ExternalData!$D2740, E:E, ExternalData!$E2740, F:F, ExternalData!$F2740-1, G:G, "&gt;"&amp;ExternalData!$G2740)</f>
        <v>1312826</v>
      </c>
    </row>
    <row r="2741" spans="1:13" x14ac:dyDescent="0.25">
      <c r="A2741" s="29" t="s">
        <v>9</v>
      </c>
      <c r="B2741" s="30" t="s">
        <v>37</v>
      </c>
      <c r="C2741" s="30" t="s">
        <v>41</v>
      </c>
      <c r="D2741" s="30" t="s">
        <v>42</v>
      </c>
      <c r="E2741" s="30" t="s">
        <v>15</v>
      </c>
      <c r="F2741" s="30">
        <v>2021</v>
      </c>
      <c r="G2741" s="30">
        <v>5</v>
      </c>
      <c r="H2741" s="30">
        <v>35205</v>
      </c>
      <c r="I2741" s="31">
        <v>193592</v>
      </c>
      <c r="J2741" s="31">
        <f>SUMIFS(H:H, D:D, ExternalData!$D2741, E:E, ExternalData!$E2741, F:F, ExternalData!$F2741, G:G, "&lt;="&amp;ExternalData!$G2741)</f>
        <v>156209</v>
      </c>
      <c r="K2741" s="32">
        <f>SUMIFS(I:I, D:D, ExternalData!$D2741, E:E, ExternalData!$E2741, F:F, ExternalData!$F2741, G:G, "&lt;="&amp;ExternalData!$G2741)</f>
        <v>954085</v>
      </c>
      <c r="L2741" s="31">
        <f>ExternalData!$J2741 + SUMIFS(H:H, D:D, ExternalData!$D2741, E:E, ExternalData!$E2741, F:F, ExternalData!$F2741-1, G:G, "&gt;"&amp;ExternalData!$G2741)</f>
        <v>303562</v>
      </c>
      <c r="M2741" s="33">
        <f>ExternalData!$K2741 + SUMIFS(I:I, D:D, ExternalData!$D2741, E:E, ExternalData!$E2741, F:F, ExternalData!$F2741-1, G:G, "&gt;"&amp;ExternalData!$G2741)</f>
        <v>1493598</v>
      </c>
    </row>
    <row r="2742" spans="1:13" x14ac:dyDescent="0.25">
      <c r="A2742" s="24" t="s">
        <v>9</v>
      </c>
      <c r="B2742" s="25" t="s">
        <v>37</v>
      </c>
      <c r="C2742" s="25" t="s">
        <v>41</v>
      </c>
      <c r="D2742" s="25" t="s">
        <v>42</v>
      </c>
      <c r="E2742" s="25" t="s">
        <v>15</v>
      </c>
      <c r="F2742" s="25">
        <v>2021</v>
      </c>
      <c r="G2742" s="25">
        <v>6</v>
      </c>
      <c r="H2742" s="25">
        <v>60983</v>
      </c>
      <c r="I2742" s="26">
        <v>424601</v>
      </c>
      <c r="J2742" s="26">
        <f>SUMIFS(H:H, D:D, ExternalData!$D2742, E:E, ExternalData!$E2742, F:F, ExternalData!$F2742, G:G, "&lt;="&amp;ExternalData!$G2742)</f>
        <v>217192</v>
      </c>
      <c r="K2742" s="27">
        <f>SUMIFS(I:I, D:D, ExternalData!$D2742, E:E, ExternalData!$E2742, F:F, ExternalData!$F2742, G:G, "&lt;="&amp;ExternalData!$G2742)</f>
        <v>1378686</v>
      </c>
      <c r="L2742" s="26">
        <f>ExternalData!$J2742 + SUMIFS(H:H, D:D, ExternalData!$D2742, E:E, ExternalData!$E2742, F:F, ExternalData!$F2742-1, G:G, "&gt;"&amp;ExternalData!$G2742)</f>
        <v>316930</v>
      </c>
      <c r="M2742" s="28">
        <f>ExternalData!$K2742 + SUMIFS(I:I, D:D, ExternalData!$D2742, E:E, ExternalData!$E2742, F:F, ExternalData!$F2742-1, G:G, "&gt;"&amp;ExternalData!$G2742)</f>
        <v>1664324</v>
      </c>
    </row>
    <row r="2743" spans="1:13" x14ac:dyDescent="0.25">
      <c r="A2743" s="29" t="s">
        <v>9</v>
      </c>
      <c r="B2743" s="30" t="s">
        <v>37</v>
      </c>
      <c r="C2743" s="30" t="s">
        <v>41</v>
      </c>
      <c r="D2743" s="30" t="s">
        <v>42</v>
      </c>
      <c r="E2743" s="30" t="s">
        <v>15</v>
      </c>
      <c r="F2743" s="30">
        <v>2021</v>
      </c>
      <c r="G2743" s="30">
        <v>7</v>
      </c>
      <c r="H2743" s="30">
        <v>13693</v>
      </c>
      <c r="I2743" s="31">
        <v>95882</v>
      </c>
      <c r="J2743" s="31">
        <f>SUMIFS(H:H, D:D, ExternalData!$D2743, E:E, ExternalData!$E2743, F:F, ExternalData!$F2743, G:G, "&lt;="&amp;ExternalData!$G2743)</f>
        <v>230885</v>
      </c>
      <c r="K2743" s="32">
        <f>SUMIFS(I:I, D:D, ExternalData!$D2743, E:E, ExternalData!$E2743, F:F, ExternalData!$F2743, G:G, "&lt;="&amp;ExternalData!$G2743)</f>
        <v>1474568</v>
      </c>
      <c r="L2743" s="31">
        <f>ExternalData!$J2743 + SUMIFS(H:H, D:D, ExternalData!$D2743, E:E, ExternalData!$E2743, F:F, ExternalData!$F2743-1, G:G, "&gt;"&amp;ExternalData!$G2743)</f>
        <v>324753</v>
      </c>
      <c r="M2743" s="33">
        <f>ExternalData!$K2743 + SUMIFS(I:I, D:D, ExternalData!$D2743, E:E, ExternalData!$E2743, F:F, ExternalData!$F2743-1, G:G, "&gt;"&amp;ExternalData!$G2743)</f>
        <v>1720106</v>
      </c>
    </row>
    <row r="2744" spans="1:13" x14ac:dyDescent="0.25">
      <c r="A2744" s="24" t="s">
        <v>9</v>
      </c>
      <c r="B2744" s="25" t="s">
        <v>37</v>
      </c>
      <c r="C2744" s="25" t="s">
        <v>41</v>
      </c>
      <c r="D2744" s="25" t="s">
        <v>42</v>
      </c>
      <c r="E2744" s="25" t="s">
        <v>15</v>
      </c>
      <c r="F2744" s="25">
        <v>2021</v>
      </c>
      <c r="G2744" s="25">
        <v>8</v>
      </c>
      <c r="H2744" s="25">
        <v>25705</v>
      </c>
      <c r="I2744" s="26">
        <v>161382</v>
      </c>
      <c r="J2744" s="26">
        <f>SUMIFS(H:H, D:D, ExternalData!$D2744, E:E, ExternalData!$E2744, F:F, ExternalData!$F2744, G:G, "&lt;="&amp;ExternalData!$G2744)</f>
        <v>256590</v>
      </c>
      <c r="K2744" s="27">
        <f>SUMIFS(I:I, D:D, ExternalData!$D2744, E:E, ExternalData!$E2744, F:F, ExternalData!$F2744, G:G, "&lt;="&amp;ExternalData!$G2744)</f>
        <v>1635950</v>
      </c>
      <c r="L2744" s="26">
        <f>ExternalData!$J2744 + SUMIFS(H:H, D:D, ExternalData!$D2744, E:E, ExternalData!$E2744, F:F, ExternalData!$F2744-1, G:G, "&gt;"&amp;ExternalData!$G2744)</f>
        <v>349315</v>
      </c>
      <c r="M2744" s="28">
        <f>ExternalData!$K2744 + SUMIFS(I:I, D:D, ExternalData!$D2744, E:E, ExternalData!$E2744, F:F, ExternalData!$F2744-1, G:G, "&gt;"&amp;ExternalData!$G2744)</f>
        <v>1874195</v>
      </c>
    </row>
    <row r="2745" spans="1:13" x14ac:dyDescent="0.25">
      <c r="A2745" s="29" t="s">
        <v>9</v>
      </c>
      <c r="B2745" s="30" t="s">
        <v>37</v>
      </c>
      <c r="C2745" s="30" t="s">
        <v>41</v>
      </c>
      <c r="D2745" s="30" t="s">
        <v>42</v>
      </c>
      <c r="E2745" s="30" t="s">
        <v>15</v>
      </c>
      <c r="F2745" s="30">
        <v>2021</v>
      </c>
      <c r="G2745" s="30">
        <v>9</v>
      </c>
      <c r="H2745" s="30">
        <v>29666</v>
      </c>
      <c r="I2745" s="31">
        <v>186936</v>
      </c>
      <c r="J2745" s="31">
        <f>SUMIFS(H:H, D:D, ExternalData!$D2745, E:E, ExternalData!$E2745, F:F, ExternalData!$F2745, G:G, "&lt;="&amp;ExternalData!$G2745)</f>
        <v>286256</v>
      </c>
      <c r="K2745" s="32">
        <f>SUMIFS(I:I, D:D, ExternalData!$D2745, E:E, ExternalData!$E2745, F:F, ExternalData!$F2745, G:G, "&lt;="&amp;ExternalData!$G2745)</f>
        <v>1822886</v>
      </c>
      <c r="L2745" s="31">
        <f>ExternalData!$J2745 + SUMIFS(H:H, D:D, ExternalData!$D2745, E:E, ExternalData!$E2745, F:F, ExternalData!$F2745-1, G:G, "&gt;"&amp;ExternalData!$G2745)</f>
        <v>351066</v>
      </c>
      <c r="M2745" s="33">
        <f>ExternalData!$K2745 + SUMIFS(I:I, D:D, ExternalData!$D2745, E:E, ExternalData!$E2745, F:F, ExternalData!$F2745-1, G:G, "&gt;"&amp;ExternalData!$G2745)</f>
        <v>1891816</v>
      </c>
    </row>
    <row r="2746" spans="1:13" x14ac:dyDescent="0.25">
      <c r="A2746" s="24" t="s">
        <v>9</v>
      </c>
      <c r="B2746" s="25" t="s">
        <v>37</v>
      </c>
      <c r="C2746" s="25" t="s">
        <v>41</v>
      </c>
      <c r="D2746" s="25" t="s">
        <v>42</v>
      </c>
      <c r="E2746" s="25" t="s">
        <v>15</v>
      </c>
      <c r="F2746" s="25">
        <v>2021</v>
      </c>
      <c r="G2746" s="25">
        <v>10</v>
      </c>
      <c r="H2746" s="25">
        <v>70205</v>
      </c>
      <c r="I2746" s="26">
        <v>49557</v>
      </c>
      <c r="J2746" s="26">
        <f>SUMIFS(H:H, D:D, ExternalData!$D2746, E:E, ExternalData!$E2746, F:F, ExternalData!$F2746, G:G, "&lt;="&amp;ExternalData!$G2746)</f>
        <v>356461</v>
      </c>
      <c r="K2746" s="27">
        <f>SUMIFS(I:I, D:D, ExternalData!$D2746, E:E, ExternalData!$E2746, F:F, ExternalData!$F2746, G:G, "&lt;="&amp;ExternalData!$G2746)</f>
        <v>1872443</v>
      </c>
      <c r="L2746" s="26">
        <f>ExternalData!$J2746 + SUMIFS(H:H, D:D, ExternalData!$D2746, E:E, ExternalData!$E2746, F:F, ExternalData!$F2746-1, G:G, "&gt;"&amp;ExternalData!$G2746)</f>
        <v>377126</v>
      </c>
      <c r="M2746" s="28">
        <f>ExternalData!$K2746 + SUMIFS(I:I, D:D, ExternalData!$D2746, E:E, ExternalData!$E2746, F:F, ExternalData!$F2746-1, G:G, "&gt;"&amp;ExternalData!$G2746)</f>
        <v>1910200</v>
      </c>
    </row>
    <row r="2747" spans="1:13" x14ac:dyDescent="0.25">
      <c r="A2747" s="29" t="s">
        <v>9</v>
      </c>
      <c r="B2747" s="30" t="s">
        <v>37</v>
      </c>
      <c r="C2747" s="30" t="s">
        <v>41</v>
      </c>
      <c r="D2747" s="30" t="s">
        <v>42</v>
      </c>
      <c r="E2747" s="30" t="s">
        <v>15</v>
      </c>
      <c r="F2747" s="30">
        <v>2021</v>
      </c>
      <c r="G2747" s="30">
        <v>11</v>
      </c>
      <c r="H2747" s="30">
        <v>14722</v>
      </c>
      <c r="I2747" s="31">
        <v>91391</v>
      </c>
      <c r="J2747" s="31">
        <f>SUMIFS(H:H, D:D, ExternalData!$D2747, E:E, ExternalData!$E2747, F:F, ExternalData!$F2747, G:G, "&lt;="&amp;ExternalData!$G2747)</f>
        <v>371183</v>
      </c>
      <c r="K2747" s="32">
        <f>SUMIFS(I:I, D:D, ExternalData!$D2747, E:E, ExternalData!$E2747, F:F, ExternalData!$F2747, G:G, "&lt;="&amp;ExternalData!$G2747)</f>
        <v>1963834</v>
      </c>
      <c r="L2747" s="31">
        <f>ExternalData!$J2747 + SUMIFS(H:H, D:D, ExternalData!$D2747, E:E, ExternalData!$E2747, F:F, ExternalData!$F2747-1, G:G, "&gt;"&amp;ExternalData!$G2747)</f>
        <v>387958</v>
      </c>
      <c r="M2747" s="33">
        <f>ExternalData!$K2747 + SUMIFS(I:I, D:D, ExternalData!$D2747, E:E, ExternalData!$E2747, F:F, ExternalData!$F2747-1, G:G, "&gt;"&amp;ExternalData!$G2747)</f>
        <v>1974921</v>
      </c>
    </row>
    <row r="2748" spans="1:13" x14ac:dyDescent="0.25">
      <c r="A2748" s="24" t="s">
        <v>9</v>
      </c>
      <c r="B2748" s="25" t="s">
        <v>37</v>
      </c>
      <c r="C2748" s="25" t="s">
        <v>41</v>
      </c>
      <c r="D2748" s="25" t="s">
        <v>42</v>
      </c>
      <c r="E2748" s="25" t="s">
        <v>15</v>
      </c>
      <c r="F2748" s="25">
        <v>2021</v>
      </c>
      <c r="G2748" s="25">
        <v>12</v>
      </c>
      <c r="H2748" s="25">
        <v>32605</v>
      </c>
      <c r="I2748" s="26">
        <v>20527</v>
      </c>
      <c r="J2748" s="26">
        <f>SUMIFS(H:H, D:D, ExternalData!$D2748, E:E, ExternalData!$E2748, F:F, ExternalData!$F2748, G:G, "&lt;="&amp;ExternalData!$G2748)</f>
        <v>403788</v>
      </c>
      <c r="K2748" s="27">
        <f>SUMIFS(I:I, D:D, ExternalData!$D2748, E:E, ExternalData!$E2748, F:F, ExternalData!$F2748, G:G, "&lt;="&amp;ExternalData!$G2748)</f>
        <v>1984361</v>
      </c>
      <c r="L2748" s="26">
        <f>ExternalData!$J2748 + SUMIFS(H:H, D:D, ExternalData!$D2748, E:E, ExternalData!$E2748, F:F, ExternalData!$F2748-1, G:G, "&gt;"&amp;ExternalData!$G2748)</f>
        <v>403788</v>
      </c>
      <c r="M2748" s="28">
        <f>ExternalData!$K2748 + SUMIFS(I:I, D:D, ExternalData!$D2748, E:E, ExternalData!$E2748, F:F, ExternalData!$F2748-1, G:G, "&gt;"&amp;ExternalData!$G2748)</f>
        <v>1984361</v>
      </c>
    </row>
    <row r="2749" spans="1:13" x14ac:dyDescent="0.25">
      <c r="A2749" s="29" t="s">
        <v>9</v>
      </c>
      <c r="B2749" s="30" t="s">
        <v>37</v>
      </c>
      <c r="C2749" s="30" t="s">
        <v>41</v>
      </c>
      <c r="D2749" s="30" t="s">
        <v>42</v>
      </c>
      <c r="E2749" s="30" t="s">
        <v>15</v>
      </c>
      <c r="F2749" s="30">
        <v>2022</v>
      </c>
      <c r="G2749" s="30">
        <v>1</v>
      </c>
      <c r="H2749" s="30">
        <v>1033</v>
      </c>
      <c r="I2749" s="31">
        <v>6681</v>
      </c>
      <c r="J2749" s="31">
        <f>SUMIFS(H:H, D:D, ExternalData!$D2749, E:E, ExternalData!$E2749, F:F, ExternalData!$F2749, G:G, "&lt;="&amp;ExternalData!$G2749)</f>
        <v>1033</v>
      </c>
      <c r="K2749" s="32">
        <f>SUMIFS(I:I, D:D, ExternalData!$D2749, E:E, ExternalData!$E2749, F:F, ExternalData!$F2749, G:G, "&lt;="&amp;ExternalData!$G2749)</f>
        <v>6681</v>
      </c>
      <c r="L2749" s="31">
        <f>ExternalData!$J2749 + SUMIFS(H:H, D:D, ExternalData!$D2749, E:E, ExternalData!$E2749, F:F, ExternalData!$F2749-1, G:G, "&gt;"&amp;ExternalData!$G2749)</f>
        <v>360516</v>
      </c>
      <c r="M2749" s="33">
        <f>ExternalData!$K2749 + SUMIFS(I:I, D:D, ExternalData!$D2749, E:E, ExternalData!$E2749, F:F, ExternalData!$F2749-1, G:G, "&gt;"&amp;ExternalData!$G2749)</f>
        <v>1679150</v>
      </c>
    </row>
    <row r="2750" spans="1:13" x14ac:dyDescent="0.25">
      <c r="A2750" s="24" t="s">
        <v>9</v>
      </c>
      <c r="B2750" s="25" t="s">
        <v>37</v>
      </c>
      <c r="C2750" s="25" t="s">
        <v>41</v>
      </c>
      <c r="D2750" s="25" t="s">
        <v>42</v>
      </c>
      <c r="E2750" s="25" t="s">
        <v>15</v>
      </c>
      <c r="F2750" s="25">
        <v>2022</v>
      </c>
      <c r="G2750" s="25">
        <v>2</v>
      </c>
      <c r="H2750" s="25">
        <v>4475</v>
      </c>
      <c r="I2750" s="26">
        <v>28008</v>
      </c>
      <c r="J2750" s="26">
        <f>SUMIFS(H:H, D:D, ExternalData!$D2750, E:E, ExternalData!$E2750, F:F, ExternalData!$F2750, G:G, "&lt;="&amp;ExternalData!$G2750)</f>
        <v>5508</v>
      </c>
      <c r="K2750" s="27">
        <f>SUMIFS(I:I, D:D, ExternalData!$D2750, E:E, ExternalData!$E2750, F:F, ExternalData!$F2750, G:G, "&lt;="&amp;ExternalData!$G2750)</f>
        <v>34689</v>
      </c>
      <c r="L2750" s="26">
        <f>ExternalData!$J2750 + SUMIFS(H:H, D:D, ExternalData!$D2750, E:E, ExternalData!$E2750, F:F, ExternalData!$F2750-1, G:G, "&gt;"&amp;ExternalData!$G2750)</f>
        <v>329725</v>
      </c>
      <c r="M2750" s="28">
        <f>ExternalData!$K2750 + SUMIFS(I:I, D:D, ExternalData!$D2750, E:E, ExternalData!$E2750, F:F, ExternalData!$F2750-1, G:G, "&gt;"&amp;ExternalData!$G2750)</f>
        <v>1488934</v>
      </c>
    </row>
    <row r="2751" spans="1:13" x14ac:dyDescent="0.25">
      <c r="A2751" s="29" t="s">
        <v>9</v>
      </c>
      <c r="B2751" s="30" t="s">
        <v>37</v>
      </c>
      <c r="C2751" s="30" t="s">
        <v>41</v>
      </c>
      <c r="D2751" s="30" t="s">
        <v>42</v>
      </c>
      <c r="E2751" s="30" t="s">
        <v>15</v>
      </c>
      <c r="F2751" s="30">
        <v>2022</v>
      </c>
      <c r="G2751" s="30">
        <v>3</v>
      </c>
      <c r="H2751" s="30">
        <v>1832</v>
      </c>
      <c r="I2751" s="31">
        <v>11443</v>
      </c>
      <c r="J2751" s="31">
        <f>SUMIFS(H:H, D:D, ExternalData!$D2751, E:E, ExternalData!$E2751, F:F, ExternalData!$F2751, G:G, "&lt;="&amp;ExternalData!$G2751)</f>
        <v>7340</v>
      </c>
      <c r="K2751" s="32">
        <f>SUMIFS(I:I, D:D, ExternalData!$D2751, E:E, ExternalData!$E2751, F:F, ExternalData!$F2751, G:G, "&lt;="&amp;ExternalData!$G2751)</f>
        <v>46132</v>
      </c>
      <c r="L2751" s="31">
        <f>ExternalData!$J2751 + SUMIFS(H:H, D:D, ExternalData!$D2751, E:E, ExternalData!$E2751, F:F, ExternalData!$F2751-1, G:G, "&gt;"&amp;ExternalData!$G2751)</f>
        <v>327007</v>
      </c>
      <c r="M2751" s="33">
        <f>ExternalData!$K2751 + SUMIFS(I:I, D:D, ExternalData!$D2751, E:E, ExternalData!$E2751, F:F, ExternalData!$F2751-1, G:G, "&gt;"&amp;ExternalData!$G2751)</f>
        <v>1469357</v>
      </c>
    </row>
    <row r="2752" spans="1:13" x14ac:dyDescent="0.25">
      <c r="A2752" s="24" t="s">
        <v>9</v>
      </c>
      <c r="B2752" s="25" t="s">
        <v>37</v>
      </c>
      <c r="C2752" s="25" t="s">
        <v>41</v>
      </c>
      <c r="D2752" s="25" t="s">
        <v>42</v>
      </c>
      <c r="E2752" s="25" t="s">
        <v>15</v>
      </c>
      <c r="F2752" s="25">
        <v>2022</v>
      </c>
      <c r="G2752" s="25">
        <v>4</v>
      </c>
      <c r="H2752" s="25">
        <v>4491</v>
      </c>
      <c r="I2752" s="26">
        <v>28731</v>
      </c>
      <c r="J2752" s="26">
        <f>SUMIFS(H:H, D:D, ExternalData!$D2752, E:E, ExternalData!$E2752, F:F, ExternalData!$F2752, G:G, "&lt;="&amp;ExternalData!$G2752)</f>
        <v>11831</v>
      </c>
      <c r="K2752" s="27">
        <f>SUMIFS(I:I, D:D, ExternalData!$D2752, E:E, ExternalData!$E2752, F:F, ExternalData!$F2752, G:G, "&lt;="&amp;ExternalData!$G2752)</f>
        <v>74863</v>
      </c>
      <c r="L2752" s="26">
        <f>ExternalData!$J2752 + SUMIFS(H:H, D:D, ExternalData!$D2752, E:E, ExternalData!$E2752, F:F, ExternalData!$F2752-1, G:G, "&gt;"&amp;ExternalData!$G2752)</f>
        <v>294615</v>
      </c>
      <c r="M2752" s="28">
        <f>ExternalData!$K2752 + SUMIFS(I:I, D:D, ExternalData!$D2752, E:E, ExternalData!$E2752, F:F, ExternalData!$F2752-1, G:G, "&gt;"&amp;ExternalData!$G2752)</f>
        <v>1298731</v>
      </c>
    </row>
    <row r="2753" spans="1:13" x14ac:dyDescent="0.25">
      <c r="A2753" s="29" t="s">
        <v>9</v>
      </c>
      <c r="B2753" s="30" t="s">
        <v>37</v>
      </c>
      <c r="C2753" s="30" t="s">
        <v>41</v>
      </c>
      <c r="D2753" s="30" t="s">
        <v>42</v>
      </c>
      <c r="E2753" s="30" t="s">
        <v>15</v>
      </c>
      <c r="F2753" s="30">
        <v>2022</v>
      </c>
      <c r="G2753" s="30">
        <v>5</v>
      </c>
      <c r="H2753" s="30">
        <v>10585</v>
      </c>
      <c r="I2753" s="31">
        <v>74456</v>
      </c>
      <c r="J2753" s="31">
        <f>SUMIFS(H:H, D:D, ExternalData!$D2753, E:E, ExternalData!$E2753, F:F, ExternalData!$F2753, G:G, "&lt;="&amp;ExternalData!$G2753)</f>
        <v>22416</v>
      </c>
      <c r="K2753" s="32">
        <f>SUMIFS(I:I, D:D, ExternalData!$D2753, E:E, ExternalData!$E2753, F:F, ExternalData!$F2753, G:G, "&lt;="&amp;ExternalData!$G2753)</f>
        <v>149319</v>
      </c>
      <c r="L2753" s="31">
        <f>ExternalData!$J2753 + SUMIFS(H:H, D:D, ExternalData!$D2753, E:E, ExternalData!$E2753, F:F, ExternalData!$F2753-1, G:G, "&gt;"&amp;ExternalData!$G2753)</f>
        <v>269995</v>
      </c>
      <c r="M2753" s="33">
        <f>ExternalData!$K2753 + SUMIFS(I:I, D:D, ExternalData!$D2753, E:E, ExternalData!$E2753, F:F, ExternalData!$F2753-1, G:G, "&gt;"&amp;ExternalData!$G2753)</f>
        <v>1179595</v>
      </c>
    </row>
    <row r="2754" spans="1:13" x14ac:dyDescent="0.25">
      <c r="A2754" s="24" t="s">
        <v>9</v>
      </c>
      <c r="B2754" s="25" t="s">
        <v>37</v>
      </c>
      <c r="C2754" s="25" t="s">
        <v>41</v>
      </c>
      <c r="D2754" s="25" t="s">
        <v>42</v>
      </c>
      <c r="E2754" s="25" t="s">
        <v>15</v>
      </c>
      <c r="F2754" s="25">
        <v>2022</v>
      </c>
      <c r="G2754" s="25">
        <v>6</v>
      </c>
      <c r="H2754" s="25">
        <v>1959</v>
      </c>
      <c r="I2754" s="26">
        <v>12899</v>
      </c>
      <c r="J2754" s="26">
        <f>SUMIFS(H:H, D:D, ExternalData!$D2754, E:E, ExternalData!$E2754, F:F, ExternalData!$F2754, G:G, "&lt;="&amp;ExternalData!$G2754)</f>
        <v>24375</v>
      </c>
      <c r="K2754" s="27">
        <f>SUMIFS(I:I, D:D, ExternalData!$D2754, E:E, ExternalData!$E2754, F:F, ExternalData!$F2754, G:G, "&lt;="&amp;ExternalData!$G2754)</f>
        <v>162218</v>
      </c>
      <c r="L2754" s="26">
        <f>ExternalData!$J2754 + SUMIFS(H:H, D:D, ExternalData!$D2754, E:E, ExternalData!$E2754, F:F, ExternalData!$F2754-1, G:G, "&gt;"&amp;ExternalData!$G2754)</f>
        <v>210971</v>
      </c>
      <c r="M2754" s="28">
        <f>ExternalData!$K2754 + SUMIFS(I:I, D:D, ExternalData!$D2754, E:E, ExternalData!$E2754, F:F, ExternalData!$F2754-1, G:G, "&gt;"&amp;ExternalData!$G2754)</f>
        <v>767893</v>
      </c>
    </row>
    <row r="2755" spans="1:13" x14ac:dyDescent="0.25">
      <c r="A2755" s="29" t="s">
        <v>9</v>
      </c>
      <c r="B2755" s="30" t="s">
        <v>37</v>
      </c>
      <c r="C2755" s="30" t="s">
        <v>41</v>
      </c>
      <c r="D2755" s="30" t="s">
        <v>42</v>
      </c>
      <c r="E2755" s="30" t="s">
        <v>15</v>
      </c>
      <c r="F2755" s="30">
        <v>2022</v>
      </c>
      <c r="G2755" s="30">
        <v>7</v>
      </c>
      <c r="H2755" s="30">
        <v>4256</v>
      </c>
      <c r="I2755" s="31">
        <v>28173</v>
      </c>
      <c r="J2755" s="31">
        <f>SUMIFS(H:H, D:D, ExternalData!$D2755, E:E, ExternalData!$E2755, F:F, ExternalData!$F2755, G:G, "&lt;="&amp;ExternalData!$G2755)</f>
        <v>28631</v>
      </c>
      <c r="K2755" s="32">
        <f>SUMIFS(I:I, D:D, ExternalData!$D2755, E:E, ExternalData!$E2755, F:F, ExternalData!$F2755, G:G, "&lt;="&amp;ExternalData!$G2755)</f>
        <v>190391</v>
      </c>
      <c r="L2755" s="31">
        <f>ExternalData!$J2755 + SUMIFS(H:H, D:D, ExternalData!$D2755, E:E, ExternalData!$E2755, F:F, ExternalData!$F2755-1, G:G, "&gt;"&amp;ExternalData!$G2755)</f>
        <v>201534</v>
      </c>
      <c r="M2755" s="33">
        <f>ExternalData!$K2755 + SUMIFS(I:I, D:D, ExternalData!$D2755, E:E, ExternalData!$E2755, F:F, ExternalData!$F2755-1, G:G, "&gt;"&amp;ExternalData!$G2755)</f>
        <v>700184</v>
      </c>
    </row>
    <row r="2756" spans="1:13" x14ac:dyDescent="0.25">
      <c r="A2756" s="24" t="s">
        <v>9</v>
      </c>
      <c r="B2756" s="25" t="s">
        <v>37</v>
      </c>
      <c r="C2756" s="25" t="s">
        <v>41</v>
      </c>
      <c r="D2756" s="25" t="s">
        <v>42</v>
      </c>
      <c r="E2756" s="25" t="s">
        <v>15</v>
      </c>
      <c r="F2756" s="25">
        <v>2022</v>
      </c>
      <c r="G2756" s="25">
        <v>8</v>
      </c>
      <c r="H2756" s="25">
        <v>4625</v>
      </c>
      <c r="I2756" s="26">
        <v>29008</v>
      </c>
      <c r="J2756" s="26">
        <f>SUMIFS(H:H, D:D, ExternalData!$D2756, E:E, ExternalData!$E2756, F:F, ExternalData!$F2756, G:G, "&lt;="&amp;ExternalData!$G2756)</f>
        <v>33256</v>
      </c>
      <c r="K2756" s="27">
        <f>SUMIFS(I:I, D:D, ExternalData!$D2756, E:E, ExternalData!$E2756, F:F, ExternalData!$F2756, G:G, "&lt;="&amp;ExternalData!$G2756)</f>
        <v>219399</v>
      </c>
      <c r="L2756" s="26">
        <f>ExternalData!$J2756 + SUMIFS(H:H, D:D, ExternalData!$D2756, E:E, ExternalData!$E2756, F:F, ExternalData!$F2756-1, G:G, "&gt;"&amp;ExternalData!$G2756)</f>
        <v>180454</v>
      </c>
      <c r="M2756" s="28">
        <f>ExternalData!$K2756 + SUMIFS(I:I, D:D, ExternalData!$D2756, E:E, ExternalData!$E2756, F:F, ExternalData!$F2756-1, G:G, "&gt;"&amp;ExternalData!$G2756)</f>
        <v>567810</v>
      </c>
    </row>
    <row r="2757" spans="1:13" x14ac:dyDescent="0.25">
      <c r="A2757" s="29" t="s">
        <v>9</v>
      </c>
      <c r="B2757" s="30" t="s">
        <v>37</v>
      </c>
      <c r="C2757" s="30" t="s">
        <v>41</v>
      </c>
      <c r="D2757" s="30" t="s">
        <v>42</v>
      </c>
      <c r="E2757" s="30" t="s">
        <v>15</v>
      </c>
      <c r="F2757" s="30">
        <v>2022</v>
      </c>
      <c r="G2757" s="30">
        <v>9</v>
      </c>
      <c r="H2757" s="30">
        <v>8530</v>
      </c>
      <c r="I2757" s="31">
        <v>59920</v>
      </c>
      <c r="J2757" s="31">
        <f>SUMIFS(H:H, D:D, ExternalData!$D2757, E:E, ExternalData!$E2757, F:F, ExternalData!$F2757, G:G, "&lt;="&amp;ExternalData!$G2757)</f>
        <v>41786</v>
      </c>
      <c r="K2757" s="32">
        <f>SUMIFS(I:I, D:D, ExternalData!$D2757, E:E, ExternalData!$E2757, F:F, ExternalData!$F2757, G:G, "&lt;="&amp;ExternalData!$G2757)</f>
        <v>279319</v>
      </c>
      <c r="L2757" s="31">
        <f>ExternalData!$J2757 + SUMIFS(H:H, D:D, ExternalData!$D2757, E:E, ExternalData!$E2757, F:F, ExternalData!$F2757-1, G:G, "&gt;"&amp;ExternalData!$G2757)</f>
        <v>159318</v>
      </c>
      <c r="M2757" s="33">
        <f>ExternalData!$K2757 + SUMIFS(I:I, D:D, ExternalData!$D2757, E:E, ExternalData!$E2757, F:F, ExternalData!$F2757-1, G:G, "&gt;"&amp;ExternalData!$G2757)</f>
        <v>440794</v>
      </c>
    </row>
    <row r="2758" spans="1:13" x14ac:dyDescent="0.25">
      <c r="A2758" s="24" t="s">
        <v>9</v>
      </c>
      <c r="B2758" s="25" t="s">
        <v>37</v>
      </c>
      <c r="C2758" s="25" t="s">
        <v>41</v>
      </c>
      <c r="D2758" s="25" t="s">
        <v>42</v>
      </c>
      <c r="E2758" s="25" t="s">
        <v>15</v>
      </c>
      <c r="F2758" s="25">
        <v>2022</v>
      </c>
      <c r="G2758" s="25">
        <v>10</v>
      </c>
      <c r="H2758" s="25">
        <v>1943</v>
      </c>
      <c r="I2758" s="26">
        <v>12079</v>
      </c>
      <c r="J2758" s="26">
        <f>SUMIFS(H:H, D:D, ExternalData!$D2758, E:E, ExternalData!$E2758, F:F, ExternalData!$F2758, G:G, "&lt;="&amp;ExternalData!$G2758)</f>
        <v>43729</v>
      </c>
      <c r="K2758" s="27">
        <f>SUMIFS(I:I, D:D, ExternalData!$D2758, E:E, ExternalData!$E2758, F:F, ExternalData!$F2758, G:G, "&lt;="&amp;ExternalData!$G2758)</f>
        <v>291398</v>
      </c>
      <c r="L2758" s="26">
        <f>ExternalData!$J2758 + SUMIFS(H:H, D:D, ExternalData!$D2758, E:E, ExternalData!$E2758, F:F, ExternalData!$F2758-1, G:G, "&gt;"&amp;ExternalData!$G2758)</f>
        <v>91056</v>
      </c>
      <c r="M2758" s="28">
        <f>ExternalData!$K2758 + SUMIFS(I:I, D:D, ExternalData!$D2758, E:E, ExternalData!$E2758, F:F, ExternalData!$F2758-1, G:G, "&gt;"&amp;ExternalData!$G2758)</f>
        <v>403316</v>
      </c>
    </row>
    <row r="2759" spans="1:13" x14ac:dyDescent="0.25">
      <c r="A2759" s="29" t="s">
        <v>9</v>
      </c>
      <c r="B2759" s="30" t="s">
        <v>37</v>
      </c>
      <c r="C2759" s="30" t="s">
        <v>41</v>
      </c>
      <c r="D2759" s="30" t="s">
        <v>42</v>
      </c>
      <c r="E2759" s="30" t="s">
        <v>15</v>
      </c>
      <c r="F2759" s="30">
        <v>2022</v>
      </c>
      <c r="G2759" s="30">
        <v>11</v>
      </c>
      <c r="H2759" s="30">
        <v>5630</v>
      </c>
      <c r="I2759" s="31">
        <v>35633</v>
      </c>
      <c r="J2759" s="31">
        <f>SUMIFS(H:H, D:D, ExternalData!$D2759, E:E, ExternalData!$E2759, F:F, ExternalData!$F2759, G:G, "&lt;="&amp;ExternalData!$G2759)</f>
        <v>49359</v>
      </c>
      <c r="K2759" s="32">
        <f>SUMIFS(I:I, D:D, ExternalData!$D2759, E:E, ExternalData!$E2759, F:F, ExternalData!$F2759, G:G, "&lt;="&amp;ExternalData!$G2759)</f>
        <v>327031</v>
      </c>
      <c r="L2759" s="31">
        <f>ExternalData!$J2759 + SUMIFS(H:H, D:D, ExternalData!$D2759, E:E, ExternalData!$E2759, F:F, ExternalData!$F2759-1, G:G, "&gt;"&amp;ExternalData!$G2759)</f>
        <v>81964</v>
      </c>
      <c r="M2759" s="33">
        <f>ExternalData!$K2759 + SUMIFS(I:I, D:D, ExternalData!$D2759, E:E, ExternalData!$E2759, F:F, ExternalData!$F2759-1, G:G, "&gt;"&amp;ExternalData!$G2759)</f>
        <v>347558</v>
      </c>
    </row>
    <row r="2760" spans="1:13" x14ac:dyDescent="0.25">
      <c r="A2760" s="24" t="s">
        <v>9</v>
      </c>
      <c r="B2760" s="25" t="s">
        <v>37</v>
      </c>
      <c r="C2760" s="25" t="s">
        <v>41</v>
      </c>
      <c r="D2760" s="25" t="s">
        <v>42</v>
      </c>
      <c r="E2760" s="25" t="s">
        <v>15</v>
      </c>
      <c r="F2760" s="25">
        <v>2022</v>
      </c>
      <c r="G2760" s="25">
        <v>12</v>
      </c>
      <c r="H2760" s="25">
        <v>6510</v>
      </c>
      <c r="I2760" s="26">
        <v>42043</v>
      </c>
      <c r="J2760" s="26">
        <f>SUMIFS(H:H, D:D, ExternalData!$D2760, E:E, ExternalData!$E2760, F:F, ExternalData!$F2760, G:G, "&lt;="&amp;ExternalData!$G2760)</f>
        <v>55869</v>
      </c>
      <c r="K2760" s="27">
        <f>SUMIFS(I:I, D:D, ExternalData!$D2760, E:E, ExternalData!$E2760, F:F, ExternalData!$F2760, G:G, "&lt;="&amp;ExternalData!$G2760)</f>
        <v>369074</v>
      </c>
      <c r="L2760" s="26">
        <f>ExternalData!$J2760 + SUMIFS(H:H, D:D, ExternalData!$D2760, E:E, ExternalData!$E2760, F:F, ExternalData!$F2760-1, G:G, "&gt;"&amp;ExternalData!$G2760)</f>
        <v>55869</v>
      </c>
      <c r="M2760" s="28">
        <f>ExternalData!$K2760 + SUMIFS(I:I, D:D, ExternalData!$D2760, E:E, ExternalData!$E2760, F:F, ExternalData!$F2760-1, G:G, "&gt;"&amp;ExternalData!$G2760)</f>
        <v>369074</v>
      </c>
    </row>
    <row r="2761" spans="1:13" x14ac:dyDescent="0.25">
      <c r="A2761" s="29" t="s">
        <v>9</v>
      </c>
      <c r="B2761" s="30" t="s">
        <v>37</v>
      </c>
      <c r="C2761" s="30" t="s">
        <v>41</v>
      </c>
      <c r="D2761" s="30" t="s">
        <v>42</v>
      </c>
      <c r="E2761" s="30" t="s">
        <v>15</v>
      </c>
      <c r="F2761" s="30">
        <v>2023</v>
      </c>
      <c r="G2761" s="30">
        <v>1</v>
      </c>
      <c r="H2761" s="30">
        <v>7122</v>
      </c>
      <c r="I2761" s="31">
        <v>46018</v>
      </c>
      <c r="J2761" s="31">
        <f>SUMIFS(H:H, D:D, ExternalData!$D2761, E:E, ExternalData!$E2761, F:F, ExternalData!$F2761, G:G, "&lt;="&amp;ExternalData!$G2761)</f>
        <v>7122</v>
      </c>
      <c r="K2761" s="32">
        <f>SUMIFS(I:I, D:D, ExternalData!$D2761, E:E, ExternalData!$E2761, F:F, ExternalData!$F2761, G:G, "&lt;="&amp;ExternalData!$G2761)</f>
        <v>46018</v>
      </c>
      <c r="L2761" s="31">
        <f>ExternalData!$J2761 + SUMIFS(H:H, D:D, ExternalData!$D2761, E:E, ExternalData!$E2761, F:F, ExternalData!$F2761-1, G:G, "&gt;"&amp;ExternalData!$G2761)</f>
        <v>61958</v>
      </c>
      <c r="M2761" s="33">
        <f>ExternalData!$K2761 + SUMIFS(I:I, D:D, ExternalData!$D2761, E:E, ExternalData!$E2761, F:F, ExternalData!$F2761-1, G:G, "&gt;"&amp;ExternalData!$G2761)</f>
        <v>408411</v>
      </c>
    </row>
    <row r="2762" spans="1:13" x14ac:dyDescent="0.25">
      <c r="A2762" s="24" t="s">
        <v>9</v>
      </c>
      <c r="B2762" s="25" t="s">
        <v>37</v>
      </c>
      <c r="C2762" s="25" t="s">
        <v>41</v>
      </c>
      <c r="D2762" s="25" t="s">
        <v>42</v>
      </c>
      <c r="E2762" s="25" t="s">
        <v>15</v>
      </c>
      <c r="F2762" s="25">
        <v>2023</v>
      </c>
      <c r="G2762" s="25">
        <v>2</v>
      </c>
      <c r="H2762" s="25">
        <v>10522</v>
      </c>
      <c r="I2762" s="26">
        <v>78914</v>
      </c>
      <c r="J2762" s="26">
        <f>SUMIFS(H:H, D:D, ExternalData!$D2762, E:E, ExternalData!$E2762, F:F, ExternalData!$F2762, G:G, "&lt;="&amp;ExternalData!$G2762)</f>
        <v>17644</v>
      </c>
      <c r="K2762" s="27">
        <f>SUMIFS(I:I, D:D, ExternalData!$D2762, E:E, ExternalData!$E2762, F:F, ExternalData!$F2762, G:G, "&lt;="&amp;ExternalData!$G2762)</f>
        <v>124932</v>
      </c>
      <c r="L2762" s="26">
        <f>ExternalData!$J2762 + SUMIFS(H:H, D:D, ExternalData!$D2762, E:E, ExternalData!$E2762, F:F, ExternalData!$F2762-1, G:G, "&gt;"&amp;ExternalData!$G2762)</f>
        <v>68005</v>
      </c>
      <c r="M2762" s="28">
        <f>ExternalData!$K2762 + SUMIFS(I:I, D:D, ExternalData!$D2762, E:E, ExternalData!$E2762, F:F, ExternalData!$F2762-1, G:G, "&gt;"&amp;ExternalData!$G2762)</f>
        <v>459317</v>
      </c>
    </row>
    <row r="2763" spans="1:13" x14ac:dyDescent="0.25">
      <c r="A2763" s="29" t="s">
        <v>9</v>
      </c>
      <c r="B2763" s="30" t="s">
        <v>37</v>
      </c>
      <c r="C2763" s="30" t="s">
        <v>41</v>
      </c>
      <c r="D2763" s="30" t="s">
        <v>42</v>
      </c>
      <c r="E2763" s="30" t="s">
        <v>15</v>
      </c>
      <c r="F2763" s="30">
        <v>2023</v>
      </c>
      <c r="G2763" s="30">
        <v>3</v>
      </c>
      <c r="H2763" s="30">
        <v>7034</v>
      </c>
      <c r="I2763" s="31">
        <v>50496</v>
      </c>
      <c r="J2763" s="31">
        <f>SUMIFS(H:H, D:D, ExternalData!$D2763, E:E, ExternalData!$E2763, F:F, ExternalData!$F2763, G:G, "&lt;="&amp;ExternalData!$G2763)</f>
        <v>24678</v>
      </c>
      <c r="K2763" s="32">
        <f>SUMIFS(I:I, D:D, ExternalData!$D2763, E:E, ExternalData!$E2763, F:F, ExternalData!$F2763, G:G, "&lt;="&amp;ExternalData!$G2763)</f>
        <v>175428</v>
      </c>
      <c r="L2763" s="31">
        <f>ExternalData!$J2763 + SUMIFS(H:H, D:D, ExternalData!$D2763, E:E, ExternalData!$E2763, F:F, ExternalData!$F2763-1, G:G, "&gt;"&amp;ExternalData!$G2763)</f>
        <v>73207</v>
      </c>
      <c r="M2763" s="33">
        <f>ExternalData!$K2763 + SUMIFS(I:I, D:D, ExternalData!$D2763, E:E, ExternalData!$E2763, F:F, ExternalData!$F2763-1, G:G, "&gt;"&amp;ExternalData!$G2763)</f>
        <v>498370</v>
      </c>
    </row>
    <row r="2764" spans="1:13" x14ac:dyDescent="0.25">
      <c r="A2764" s="24" t="s">
        <v>9</v>
      </c>
      <c r="B2764" s="25" t="s">
        <v>37</v>
      </c>
      <c r="C2764" s="25" t="s">
        <v>43</v>
      </c>
      <c r="D2764" s="25" t="s">
        <v>44</v>
      </c>
      <c r="E2764" s="25" t="s">
        <v>13</v>
      </c>
      <c r="F2764" s="25">
        <v>2018</v>
      </c>
      <c r="G2764" s="25">
        <v>1</v>
      </c>
      <c r="H2764" s="25">
        <v>3381</v>
      </c>
      <c r="I2764" s="26">
        <v>23541</v>
      </c>
      <c r="J2764" s="26">
        <f>SUMIFS(H:H, D:D, ExternalData!$D2764, E:E, ExternalData!$E2764, F:F, ExternalData!$F2764, G:G, "&lt;="&amp;ExternalData!$G2764)</f>
        <v>3381</v>
      </c>
      <c r="K2764" s="27">
        <f>SUMIFS(I:I, D:D, ExternalData!$D2764, E:E, ExternalData!$E2764, F:F, ExternalData!$F2764, G:G, "&lt;="&amp;ExternalData!$G2764)</f>
        <v>23541</v>
      </c>
      <c r="L2764" s="26">
        <f>ExternalData!$J2764 + SUMIFS(H:H, D:D, ExternalData!$D2764, E:E, ExternalData!$E2764, F:F, ExternalData!$F2764-1, G:G, "&gt;"&amp;ExternalData!$G2764)</f>
        <v>3381</v>
      </c>
      <c r="M2764" s="28">
        <f>ExternalData!$K2764 + SUMIFS(I:I, D:D, ExternalData!$D2764, E:E, ExternalData!$E2764, F:F, ExternalData!$F2764-1, G:G, "&gt;"&amp;ExternalData!$G2764)</f>
        <v>23541</v>
      </c>
    </row>
    <row r="2765" spans="1:13" x14ac:dyDescent="0.25">
      <c r="A2765" s="29" t="s">
        <v>9</v>
      </c>
      <c r="B2765" s="30" t="s">
        <v>37</v>
      </c>
      <c r="C2765" s="30" t="s">
        <v>43</v>
      </c>
      <c r="D2765" s="30" t="s">
        <v>44</v>
      </c>
      <c r="E2765" s="30" t="s">
        <v>13</v>
      </c>
      <c r="F2765" s="30">
        <v>2018</v>
      </c>
      <c r="G2765" s="30">
        <v>2</v>
      </c>
      <c r="H2765" s="30">
        <v>1631</v>
      </c>
      <c r="I2765" s="31">
        <v>11305</v>
      </c>
      <c r="J2765" s="31">
        <f>SUMIFS(H:H, D:D, ExternalData!$D2765, E:E, ExternalData!$E2765, F:F, ExternalData!$F2765, G:G, "&lt;="&amp;ExternalData!$G2765)</f>
        <v>5012</v>
      </c>
      <c r="K2765" s="32">
        <f>SUMIFS(I:I, D:D, ExternalData!$D2765, E:E, ExternalData!$E2765, F:F, ExternalData!$F2765, G:G, "&lt;="&amp;ExternalData!$G2765)</f>
        <v>34846</v>
      </c>
      <c r="L2765" s="31">
        <f>ExternalData!$J2765 + SUMIFS(H:H, D:D, ExternalData!$D2765, E:E, ExternalData!$E2765, F:F, ExternalData!$F2765-1, G:G, "&gt;"&amp;ExternalData!$G2765)</f>
        <v>5012</v>
      </c>
      <c r="M2765" s="33">
        <f>ExternalData!$K2765 + SUMIFS(I:I, D:D, ExternalData!$D2765, E:E, ExternalData!$E2765, F:F, ExternalData!$F2765-1, G:G, "&gt;"&amp;ExternalData!$G2765)</f>
        <v>34846</v>
      </c>
    </row>
    <row r="2766" spans="1:13" x14ac:dyDescent="0.25">
      <c r="A2766" s="24" t="s">
        <v>9</v>
      </c>
      <c r="B2766" s="25" t="s">
        <v>37</v>
      </c>
      <c r="C2766" s="25" t="s">
        <v>43</v>
      </c>
      <c r="D2766" s="25" t="s">
        <v>44</v>
      </c>
      <c r="E2766" s="25" t="s">
        <v>13</v>
      </c>
      <c r="F2766" s="25">
        <v>2018</v>
      </c>
      <c r="G2766" s="25">
        <v>3</v>
      </c>
      <c r="H2766" s="25">
        <v>1351</v>
      </c>
      <c r="I2766" s="26">
        <v>9422</v>
      </c>
      <c r="J2766" s="26">
        <f>SUMIFS(H:H, D:D, ExternalData!$D2766, E:E, ExternalData!$E2766, F:F, ExternalData!$F2766, G:G, "&lt;="&amp;ExternalData!$G2766)</f>
        <v>6363</v>
      </c>
      <c r="K2766" s="27">
        <f>SUMIFS(I:I, D:D, ExternalData!$D2766, E:E, ExternalData!$E2766, F:F, ExternalData!$F2766, G:G, "&lt;="&amp;ExternalData!$G2766)</f>
        <v>44268</v>
      </c>
      <c r="L2766" s="26">
        <f>ExternalData!$J2766 + SUMIFS(H:H, D:D, ExternalData!$D2766, E:E, ExternalData!$E2766, F:F, ExternalData!$F2766-1, G:G, "&gt;"&amp;ExternalData!$G2766)</f>
        <v>6363</v>
      </c>
      <c r="M2766" s="28">
        <f>ExternalData!$K2766 + SUMIFS(I:I, D:D, ExternalData!$D2766, E:E, ExternalData!$E2766, F:F, ExternalData!$F2766-1, G:G, "&gt;"&amp;ExternalData!$G2766)</f>
        <v>44268</v>
      </c>
    </row>
    <row r="2767" spans="1:13" x14ac:dyDescent="0.25">
      <c r="A2767" s="29" t="s">
        <v>9</v>
      </c>
      <c r="B2767" s="30" t="s">
        <v>37</v>
      </c>
      <c r="C2767" s="30" t="s">
        <v>43</v>
      </c>
      <c r="D2767" s="30" t="s">
        <v>44</v>
      </c>
      <c r="E2767" s="30" t="s">
        <v>13</v>
      </c>
      <c r="F2767" s="30">
        <v>2018</v>
      </c>
      <c r="G2767" s="30">
        <v>4</v>
      </c>
      <c r="H2767" s="30">
        <v>1400</v>
      </c>
      <c r="I2767" s="31">
        <v>9737</v>
      </c>
      <c r="J2767" s="31">
        <f>SUMIFS(H:H, D:D, ExternalData!$D2767, E:E, ExternalData!$E2767, F:F, ExternalData!$F2767, G:G, "&lt;="&amp;ExternalData!$G2767)</f>
        <v>7763</v>
      </c>
      <c r="K2767" s="32">
        <f>SUMIFS(I:I, D:D, ExternalData!$D2767, E:E, ExternalData!$E2767, F:F, ExternalData!$F2767, G:G, "&lt;="&amp;ExternalData!$G2767)</f>
        <v>54005</v>
      </c>
      <c r="L2767" s="31">
        <f>ExternalData!$J2767 + SUMIFS(H:H, D:D, ExternalData!$D2767, E:E, ExternalData!$E2767, F:F, ExternalData!$F2767-1, G:G, "&gt;"&amp;ExternalData!$G2767)</f>
        <v>7763</v>
      </c>
      <c r="M2767" s="33">
        <f>ExternalData!$K2767 + SUMIFS(I:I, D:D, ExternalData!$D2767, E:E, ExternalData!$E2767, F:F, ExternalData!$F2767-1, G:G, "&gt;"&amp;ExternalData!$G2767)</f>
        <v>54005</v>
      </c>
    </row>
    <row r="2768" spans="1:13" x14ac:dyDescent="0.25">
      <c r="A2768" s="24" t="s">
        <v>9</v>
      </c>
      <c r="B2768" s="25" t="s">
        <v>37</v>
      </c>
      <c r="C2768" s="25" t="s">
        <v>43</v>
      </c>
      <c r="D2768" s="25" t="s">
        <v>44</v>
      </c>
      <c r="E2768" s="25" t="s">
        <v>13</v>
      </c>
      <c r="F2768" s="25">
        <v>2018</v>
      </c>
      <c r="G2768" s="25">
        <v>5</v>
      </c>
      <c r="H2768" s="25">
        <v>2030</v>
      </c>
      <c r="I2768" s="26">
        <v>14126</v>
      </c>
      <c r="J2768" s="26">
        <f>SUMIFS(H:H, D:D, ExternalData!$D2768, E:E, ExternalData!$E2768, F:F, ExternalData!$F2768, G:G, "&lt;="&amp;ExternalData!$G2768)</f>
        <v>9793</v>
      </c>
      <c r="K2768" s="27">
        <f>SUMIFS(I:I, D:D, ExternalData!$D2768, E:E, ExternalData!$E2768, F:F, ExternalData!$F2768, G:G, "&lt;="&amp;ExternalData!$G2768)</f>
        <v>68131</v>
      </c>
      <c r="L2768" s="26">
        <f>ExternalData!$J2768 + SUMIFS(H:H, D:D, ExternalData!$D2768, E:E, ExternalData!$E2768, F:F, ExternalData!$F2768-1, G:G, "&gt;"&amp;ExternalData!$G2768)</f>
        <v>9793</v>
      </c>
      <c r="M2768" s="28">
        <f>ExternalData!$K2768 + SUMIFS(I:I, D:D, ExternalData!$D2768, E:E, ExternalData!$E2768, F:F, ExternalData!$F2768-1, G:G, "&gt;"&amp;ExternalData!$G2768)</f>
        <v>68131</v>
      </c>
    </row>
    <row r="2769" spans="1:13" x14ac:dyDescent="0.25">
      <c r="A2769" s="29" t="s">
        <v>9</v>
      </c>
      <c r="B2769" s="30" t="s">
        <v>37</v>
      </c>
      <c r="C2769" s="30" t="s">
        <v>43</v>
      </c>
      <c r="D2769" s="30" t="s">
        <v>44</v>
      </c>
      <c r="E2769" s="30" t="s">
        <v>13</v>
      </c>
      <c r="F2769" s="30">
        <v>2018</v>
      </c>
      <c r="G2769" s="30">
        <v>6</v>
      </c>
      <c r="H2769" s="30">
        <v>1316</v>
      </c>
      <c r="I2769" s="31">
        <v>9170</v>
      </c>
      <c r="J2769" s="31">
        <f>SUMIFS(H:H, D:D, ExternalData!$D2769, E:E, ExternalData!$E2769, F:F, ExternalData!$F2769, G:G, "&lt;="&amp;ExternalData!$G2769)</f>
        <v>11109</v>
      </c>
      <c r="K2769" s="32">
        <f>SUMIFS(I:I, D:D, ExternalData!$D2769, E:E, ExternalData!$E2769, F:F, ExternalData!$F2769, G:G, "&lt;="&amp;ExternalData!$G2769)</f>
        <v>77301</v>
      </c>
      <c r="L2769" s="31">
        <f>ExternalData!$J2769 + SUMIFS(H:H, D:D, ExternalData!$D2769, E:E, ExternalData!$E2769, F:F, ExternalData!$F2769-1, G:G, "&gt;"&amp;ExternalData!$G2769)</f>
        <v>11109</v>
      </c>
      <c r="M2769" s="33">
        <f>ExternalData!$K2769 + SUMIFS(I:I, D:D, ExternalData!$D2769, E:E, ExternalData!$E2769, F:F, ExternalData!$F2769-1, G:G, "&gt;"&amp;ExternalData!$G2769)</f>
        <v>77301</v>
      </c>
    </row>
    <row r="2770" spans="1:13" x14ac:dyDescent="0.25">
      <c r="A2770" s="24" t="s">
        <v>9</v>
      </c>
      <c r="B2770" s="25" t="s">
        <v>37</v>
      </c>
      <c r="C2770" s="25" t="s">
        <v>43</v>
      </c>
      <c r="D2770" s="25" t="s">
        <v>44</v>
      </c>
      <c r="E2770" s="25" t="s">
        <v>13</v>
      </c>
      <c r="F2770" s="25">
        <v>2018</v>
      </c>
      <c r="G2770" s="25">
        <v>7</v>
      </c>
      <c r="H2770" s="25">
        <v>1456</v>
      </c>
      <c r="I2770" s="26">
        <v>10108</v>
      </c>
      <c r="J2770" s="26">
        <f>SUMIFS(H:H, D:D, ExternalData!$D2770, E:E, ExternalData!$E2770, F:F, ExternalData!$F2770, G:G, "&lt;="&amp;ExternalData!$G2770)</f>
        <v>12565</v>
      </c>
      <c r="K2770" s="27">
        <f>SUMIFS(I:I, D:D, ExternalData!$D2770, E:E, ExternalData!$E2770, F:F, ExternalData!$F2770, G:G, "&lt;="&amp;ExternalData!$G2770)</f>
        <v>87409</v>
      </c>
      <c r="L2770" s="26">
        <f>ExternalData!$J2770 + SUMIFS(H:H, D:D, ExternalData!$D2770, E:E, ExternalData!$E2770, F:F, ExternalData!$F2770-1, G:G, "&gt;"&amp;ExternalData!$G2770)</f>
        <v>12565</v>
      </c>
      <c r="M2770" s="28">
        <f>ExternalData!$K2770 + SUMIFS(I:I, D:D, ExternalData!$D2770, E:E, ExternalData!$E2770, F:F, ExternalData!$F2770-1, G:G, "&gt;"&amp;ExternalData!$G2770)</f>
        <v>87409</v>
      </c>
    </row>
    <row r="2771" spans="1:13" x14ac:dyDescent="0.25">
      <c r="A2771" s="29" t="s">
        <v>9</v>
      </c>
      <c r="B2771" s="30" t="s">
        <v>37</v>
      </c>
      <c r="C2771" s="30" t="s">
        <v>43</v>
      </c>
      <c r="D2771" s="30" t="s">
        <v>44</v>
      </c>
      <c r="E2771" s="30" t="s">
        <v>13</v>
      </c>
      <c r="F2771" s="30">
        <v>2018</v>
      </c>
      <c r="G2771" s="30">
        <v>8</v>
      </c>
      <c r="H2771" s="30">
        <v>1407</v>
      </c>
      <c r="I2771" s="31">
        <v>9772</v>
      </c>
      <c r="J2771" s="31">
        <f>SUMIFS(H:H, D:D, ExternalData!$D2771, E:E, ExternalData!$E2771, F:F, ExternalData!$F2771, G:G, "&lt;="&amp;ExternalData!$G2771)</f>
        <v>13972</v>
      </c>
      <c r="K2771" s="32">
        <f>SUMIFS(I:I, D:D, ExternalData!$D2771, E:E, ExternalData!$E2771, F:F, ExternalData!$F2771, G:G, "&lt;="&amp;ExternalData!$G2771)</f>
        <v>97181</v>
      </c>
      <c r="L2771" s="31">
        <f>ExternalData!$J2771 + SUMIFS(H:H, D:D, ExternalData!$D2771, E:E, ExternalData!$E2771, F:F, ExternalData!$F2771-1, G:G, "&gt;"&amp;ExternalData!$G2771)</f>
        <v>13972</v>
      </c>
      <c r="M2771" s="33">
        <f>ExternalData!$K2771 + SUMIFS(I:I, D:D, ExternalData!$D2771, E:E, ExternalData!$E2771, F:F, ExternalData!$F2771-1, G:G, "&gt;"&amp;ExternalData!$G2771)</f>
        <v>97181</v>
      </c>
    </row>
    <row r="2772" spans="1:13" x14ac:dyDescent="0.25">
      <c r="A2772" s="24" t="s">
        <v>9</v>
      </c>
      <c r="B2772" s="25" t="s">
        <v>37</v>
      </c>
      <c r="C2772" s="25" t="s">
        <v>43</v>
      </c>
      <c r="D2772" s="25" t="s">
        <v>44</v>
      </c>
      <c r="E2772" s="25" t="s">
        <v>13</v>
      </c>
      <c r="F2772" s="25">
        <v>2018</v>
      </c>
      <c r="G2772" s="25">
        <v>9</v>
      </c>
      <c r="H2772" s="25">
        <v>1169</v>
      </c>
      <c r="I2772" s="26">
        <v>8134</v>
      </c>
      <c r="J2772" s="26">
        <f>SUMIFS(H:H, D:D, ExternalData!$D2772, E:E, ExternalData!$E2772, F:F, ExternalData!$F2772, G:G, "&lt;="&amp;ExternalData!$G2772)</f>
        <v>15141</v>
      </c>
      <c r="K2772" s="27">
        <f>SUMIFS(I:I, D:D, ExternalData!$D2772, E:E, ExternalData!$E2772, F:F, ExternalData!$F2772, G:G, "&lt;="&amp;ExternalData!$G2772)</f>
        <v>105315</v>
      </c>
      <c r="L2772" s="26">
        <f>ExternalData!$J2772 + SUMIFS(H:H, D:D, ExternalData!$D2772, E:E, ExternalData!$E2772, F:F, ExternalData!$F2772-1, G:G, "&gt;"&amp;ExternalData!$G2772)</f>
        <v>15141</v>
      </c>
      <c r="M2772" s="28">
        <f>ExternalData!$K2772 + SUMIFS(I:I, D:D, ExternalData!$D2772, E:E, ExternalData!$E2772, F:F, ExternalData!$F2772-1, G:G, "&gt;"&amp;ExternalData!$G2772)</f>
        <v>105315</v>
      </c>
    </row>
    <row r="2773" spans="1:13" x14ac:dyDescent="0.25">
      <c r="A2773" s="29" t="s">
        <v>9</v>
      </c>
      <c r="B2773" s="30" t="s">
        <v>37</v>
      </c>
      <c r="C2773" s="30" t="s">
        <v>43</v>
      </c>
      <c r="D2773" s="30" t="s">
        <v>44</v>
      </c>
      <c r="E2773" s="30" t="s">
        <v>13</v>
      </c>
      <c r="F2773" s="30">
        <v>2018</v>
      </c>
      <c r="G2773" s="30">
        <v>10</v>
      </c>
      <c r="H2773" s="30">
        <v>1736</v>
      </c>
      <c r="I2773" s="31">
        <v>12061</v>
      </c>
      <c r="J2773" s="31">
        <f>SUMIFS(H:H, D:D, ExternalData!$D2773, E:E, ExternalData!$E2773, F:F, ExternalData!$F2773, G:G, "&lt;="&amp;ExternalData!$G2773)</f>
        <v>16877</v>
      </c>
      <c r="K2773" s="32">
        <f>SUMIFS(I:I, D:D, ExternalData!$D2773, E:E, ExternalData!$E2773, F:F, ExternalData!$F2773, G:G, "&lt;="&amp;ExternalData!$G2773)</f>
        <v>117376</v>
      </c>
      <c r="L2773" s="31">
        <f>ExternalData!$J2773 + SUMIFS(H:H, D:D, ExternalData!$D2773, E:E, ExternalData!$E2773, F:F, ExternalData!$F2773-1, G:G, "&gt;"&amp;ExternalData!$G2773)</f>
        <v>16877</v>
      </c>
      <c r="M2773" s="33">
        <f>ExternalData!$K2773 + SUMIFS(I:I, D:D, ExternalData!$D2773, E:E, ExternalData!$E2773, F:F, ExternalData!$F2773-1, G:G, "&gt;"&amp;ExternalData!$G2773)</f>
        <v>117376</v>
      </c>
    </row>
    <row r="2774" spans="1:13" x14ac:dyDescent="0.25">
      <c r="A2774" s="24" t="s">
        <v>9</v>
      </c>
      <c r="B2774" s="25" t="s">
        <v>37</v>
      </c>
      <c r="C2774" s="25" t="s">
        <v>43</v>
      </c>
      <c r="D2774" s="25" t="s">
        <v>44</v>
      </c>
      <c r="E2774" s="25" t="s">
        <v>13</v>
      </c>
      <c r="F2774" s="25">
        <v>2018</v>
      </c>
      <c r="G2774" s="25">
        <v>11</v>
      </c>
      <c r="H2774" s="25">
        <v>2170</v>
      </c>
      <c r="I2774" s="26">
        <v>15071</v>
      </c>
      <c r="J2774" s="26">
        <f>SUMIFS(H:H, D:D, ExternalData!$D2774, E:E, ExternalData!$E2774, F:F, ExternalData!$F2774, G:G, "&lt;="&amp;ExternalData!$G2774)</f>
        <v>19047</v>
      </c>
      <c r="K2774" s="27">
        <f>SUMIFS(I:I, D:D, ExternalData!$D2774, E:E, ExternalData!$E2774, F:F, ExternalData!$F2774, G:G, "&lt;="&amp;ExternalData!$G2774)</f>
        <v>132447</v>
      </c>
      <c r="L2774" s="26">
        <f>ExternalData!$J2774 + SUMIFS(H:H, D:D, ExternalData!$D2774, E:E, ExternalData!$E2774, F:F, ExternalData!$F2774-1, G:G, "&gt;"&amp;ExternalData!$G2774)</f>
        <v>19047</v>
      </c>
      <c r="M2774" s="28">
        <f>ExternalData!$K2774 + SUMIFS(I:I, D:D, ExternalData!$D2774, E:E, ExternalData!$E2774, F:F, ExternalData!$F2774-1, G:G, "&gt;"&amp;ExternalData!$G2774)</f>
        <v>132447</v>
      </c>
    </row>
    <row r="2775" spans="1:13" x14ac:dyDescent="0.25">
      <c r="A2775" s="29" t="s">
        <v>9</v>
      </c>
      <c r="B2775" s="30" t="s">
        <v>37</v>
      </c>
      <c r="C2775" s="30" t="s">
        <v>43</v>
      </c>
      <c r="D2775" s="30" t="s">
        <v>44</v>
      </c>
      <c r="E2775" s="30" t="s">
        <v>13</v>
      </c>
      <c r="F2775" s="30">
        <v>2018</v>
      </c>
      <c r="G2775" s="30">
        <v>12</v>
      </c>
      <c r="H2775" s="30">
        <v>1456</v>
      </c>
      <c r="I2775" s="31">
        <v>10073</v>
      </c>
      <c r="J2775" s="31">
        <f>SUMIFS(H:H, D:D, ExternalData!$D2775, E:E, ExternalData!$E2775, F:F, ExternalData!$F2775, G:G, "&lt;="&amp;ExternalData!$G2775)</f>
        <v>20503</v>
      </c>
      <c r="K2775" s="32">
        <f>SUMIFS(I:I, D:D, ExternalData!$D2775, E:E, ExternalData!$E2775, F:F, ExternalData!$F2775, G:G, "&lt;="&amp;ExternalData!$G2775)</f>
        <v>142520</v>
      </c>
      <c r="L2775" s="31">
        <f>ExternalData!$J2775 + SUMIFS(H:H, D:D, ExternalData!$D2775, E:E, ExternalData!$E2775, F:F, ExternalData!$F2775-1, G:G, "&gt;"&amp;ExternalData!$G2775)</f>
        <v>20503</v>
      </c>
      <c r="M2775" s="33">
        <f>ExternalData!$K2775 + SUMIFS(I:I, D:D, ExternalData!$D2775, E:E, ExternalData!$E2775, F:F, ExternalData!$F2775-1, G:G, "&gt;"&amp;ExternalData!$G2775)</f>
        <v>142520</v>
      </c>
    </row>
    <row r="2776" spans="1:13" x14ac:dyDescent="0.25">
      <c r="A2776" s="24" t="s">
        <v>9</v>
      </c>
      <c r="B2776" s="25" t="s">
        <v>37</v>
      </c>
      <c r="C2776" s="25" t="s">
        <v>43</v>
      </c>
      <c r="D2776" s="25" t="s">
        <v>44</v>
      </c>
      <c r="E2776" s="25" t="s">
        <v>13</v>
      </c>
      <c r="F2776" s="25">
        <v>2019</v>
      </c>
      <c r="G2776" s="25">
        <v>1</v>
      </c>
      <c r="H2776" s="25">
        <v>1260</v>
      </c>
      <c r="I2776" s="26">
        <v>8729</v>
      </c>
      <c r="J2776" s="26">
        <f>SUMIFS(H:H, D:D, ExternalData!$D2776, E:E, ExternalData!$E2776, F:F, ExternalData!$F2776, G:G, "&lt;="&amp;ExternalData!$G2776)</f>
        <v>1260</v>
      </c>
      <c r="K2776" s="27">
        <f>SUMIFS(I:I, D:D, ExternalData!$D2776, E:E, ExternalData!$E2776, F:F, ExternalData!$F2776, G:G, "&lt;="&amp;ExternalData!$G2776)</f>
        <v>8729</v>
      </c>
      <c r="L2776" s="26">
        <f>ExternalData!$J2776 + SUMIFS(H:H, D:D, ExternalData!$D2776, E:E, ExternalData!$E2776, F:F, ExternalData!$F2776-1, G:G, "&gt;"&amp;ExternalData!$G2776)</f>
        <v>18382</v>
      </c>
      <c r="M2776" s="28">
        <f>ExternalData!$K2776 + SUMIFS(I:I, D:D, ExternalData!$D2776, E:E, ExternalData!$E2776, F:F, ExternalData!$F2776-1, G:G, "&gt;"&amp;ExternalData!$G2776)</f>
        <v>127708</v>
      </c>
    </row>
    <row r="2777" spans="1:13" x14ac:dyDescent="0.25">
      <c r="A2777" s="29" t="s">
        <v>9</v>
      </c>
      <c r="B2777" s="30" t="s">
        <v>37</v>
      </c>
      <c r="C2777" s="30" t="s">
        <v>43</v>
      </c>
      <c r="D2777" s="30" t="s">
        <v>44</v>
      </c>
      <c r="E2777" s="30" t="s">
        <v>13</v>
      </c>
      <c r="F2777" s="30">
        <v>2019</v>
      </c>
      <c r="G2777" s="30">
        <v>2</v>
      </c>
      <c r="H2777" s="30">
        <v>1736</v>
      </c>
      <c r="I2777" s="31">
        <v>12061</v>
      </c>
      <c r="J2777" s="31">
        <f>SUMIFS(H:H, D:D, ExternalData!$D2777, E:E, ExternalData!$E2777, F:F, ExternalData!$F2777, G:G, "&lt;="&amp;ExternalData!$G2777)</f>
        <v>2996</v>
      </c>
      <c r="K2777" s="32">
        <f>SUMIFS(I:I, D:D, ExternalData!$D2777, E:E, ExternalData!$E2777, F:F, ExternalData!$F2777, G:G, "&lt;="&amp;ExternalData!$G2777)</f>
        <v>20790</v>
      </c>
      <c r="L2777" s="31">
        <f>ExternalData!$J2777 + SUMIFS(H:H, D:D, ExternalData!$D2777, E:E, ExternalData!$E2777, F:F, ExternalData!$F2777-1, G:G, "&gt;"&amp;ExternalData!$G2777)</f>
        <v>18487</v>
      </c>
      <c r="M2777" s="33">
        <f>ExternalData!$K2777 + SUMIFS(I:I, D:D, ExternalData!$D2777, E:E, ExternalData!$E2777, F:F, ExternalData!$F2777-1, G:G, "&gt;"&amp;ExternalData!$G2777)</f>
        <v>128464</v>
      </c>
    </row>
    <row r="2778" spans="1:13" x14ac:dyDescent="0.25">
      <c r="A2778" s="24" t="s">
        <v>9</v>
      </c>
      <c r="B2778" s="25" t="s">
        <v>37</v>
      </c>
      <c r="C2778" s="25" t="s">
        <v>43</v>
      </c>
      <c r="D2778" s="25" t="s">
        <v>44</v>
      </c>
      <c r="E2778" s="25" t="s">
        <v>13</v>
      </c>
      <c r="F2778" s="25">
        <v>2019</v>
      </c>
      <c r="G2778" s="25">
        <v>3</v>
      </c>
      <c r="H2778" s="25">
        <v>1316</v>
      </c>
      <c r="I2778" s="26">
        <v>9128</v>
      </c>
      <c r="J2778" s="26">
        <f>SUMIFS(H:H, D:D, ExternalData!$D2778, E:E, ExternalData!$E2778, F:F, ExternalData!$F2778, G:G, "&lt;="&amp;ExternalData!$G2778)</f>
        <v>4312</v>
      </c>
      <c r="K2778" s="27">
        <f>SUMIFS(I:I, D:D, ExternalData!$D2778, E:E, ExternalData!$E2778, F:F, ExternalData!$F2778, G:G, "&lt;="&amp;ExternalData!$G2778)</f>
        <v>29918</v>
      </c>
      <c r="L2778" s="26">
        <f>ExternalData!$J2778 + SUMIFS(H:H, D:D, ExternalData!$D2778, E:E, ExternalData!$E2778, F:F, ExternalData!$F2778-1, G:G, "&gt;"&amp;ExternalData!$G2778)</f>
        <v>18452</v>
      </c>
      <c r="M2778" s="28">
        <f>ExternalData!$K2778 + SUMIFS(I:I, D:D, ExternalData!$D2778, E:E, ExternalData!$E2778, F:F, ExternalData!$F2778-1, G:G, "&gt;"&amp;ExternalData!$G2778)</f>
        <v>128170</v>
      </c>
    </row>
    <row r="2779" spans="1:13" x14ac:dyDescent="0.25">
      <c r="A2779" s="29" t="s">
        <v>9</v>
      </c>
      <c r="B2779" s="30" t="s">
        <v>37</v>
      </c>
      <c r="C2779" s="30" t="s">
        <v>43</v>
      </c>
      <c r="D2779" s="30" t="s">
        <v>44</v>
      </c>
      <c r="E2779" s="30" t="s">
        <v>13</v>
      </c>
      <c r="F2779" s="30">
        <v>2019</v>
      </c>
      <c r="G2779" s="30">
        <v>4</v>
      </c>
      <c r="H2779" s="30">
        <v>1988</v>
      </c>
      <c r="I2779" s="31">
        <v>13825</v>
      </c>
      <c r="J2779" s="31">
        <f>SUMIFS(H:H, D:D, ExternalData!$D2779, E:E, ExternalData!$E2779, F:F, ExternalData!$F2779, G:G, "&lt;="&amp;ExternalData!$G2779)</f>
        <v>6300</v>
      </c>
      <c r="K2779" s="32">
        <f>SUMIFS(I:I, D:D, ExternalData!$D2779, E:E, ExternalData!$E2779, F:F, ExternalData!$F2779, G:G, "&lt;="&amp;ExternalData!$G2779)</f>
        <v>43743</v>
      </c>
      <c r="L2779" s="31">
        <f>ExternalData!$J2779 + SUMIFS(H:H, D:D, ExternalData!$D2779, E:E, ExternalData!$E2779, F:F, ExternalData!$F2779-1, G:G, "&gt;"&amp;ExternalData!$G2779)</f>
        <v>19040</v>
      </c>
      <c r="M2779" s="33">
        <f>ExternalData!$K2779 + SUMIFS(I:I, D:D, ExternalData!$D2779, E:E, ExternalData!$E2779, F:F, ExternalData!$F2779-1, G:G, "&gt;"&amp;ExternalData!$G2779)</f>
        <v>132258</v>
      </c>
    </row>
    <row r="2780" spans="1:13" x14ac:dyDescent="0.25">
      <c r="A2780" s="24" t="s">
        <v>9</v>
      </c>
      <c r="B2780" s="25" t="s">
        <v>37</v>
      </c>
      <c r="C2780" s="25" t="s">
        <v>43</v>
      </c>
      <c r="D2780" s="25" t="s">
        <v>44</v>
      </c>
      <c r="E2780" s="25" t="s">
        <v>13</v>
      </c>
      <c r="F2780" s="25">
        <v>2019</v>
      </c>
      <c r="G2780" s="25">
        <v>5</v>
      </c>
      <c r="H2780" s="25">
        <v>1456</v>
      </c>
      <c r="I2780" s="26">
        <v>10094</v>
      </c>
      <c r="J2780" s="26">
        <f>SUMIFS(H:H, D:D, ExternalData!$D2780, E:E, ExternalData!$E2780, F:F, ExternalData!$F2780, G:G, "&lt;="&amp;ExternalData!$G2780)</f>
        <v>7756</v>
      </c>
      <c r="K2780" s="27">
        <f>SUMIFS(I:I, D:D, ExternalData!$D2780, E:E, ExternalData!$E2780, F:F, ExternalData!$F2780, G:G, "&lt;="&amp;ExternalData!$G2780)</f>
        <v>53837</v>
      </c>
      <c r="L2780" s="26">
        <f>ExternalData!$J2780 + SUMIFS(H:H, D:D, ExternalData!$D2780, E:E, ExternalData!$E2780, F:F, ExternalData!$F2780-1, G:G, "&gt;"&amp;ExternalData!$G2780)</f>
        <v>18466</v>
      </c>
      <c r="M2780" s="28">
        <f>ExternalData!$K2780 + SUMIFS(I:I, D:D, ExternalData!$D2780, E:E, ExternalData!$E2780, F:F, ExternalData!$F2780-1, G:G, "&gt;"&amp;ExternalData!$G2780)</f>
        <v>128226</v>
      </c>
    </row>
    <row r="2781" spans="1:13" x14ac:dyDescent="0.25">
      <c r="A2781" s="29" t="s">
        <v>9</v>
      </c>
      <c r="B2781" s="30" t="s">
        <v>37</v>
      </c>
      <c r="C2781" s="30" t="s">
        <v>43</v>
      </c>
      <c r="D2781" s="30" t="s">
        <v>44</v>
      </c>
      <c r="E2781" s="30" t="s">
        <v>13</v>
      </c>
      <c r="F2781" s="30">
        <v>2019</v>
      </c>
      <c r="G2781" s="30">
        <v>6</v>
      </c>
      <c r="H2781" s="30">
        <v>1386</v>
      </c>
      <c r="I2781" s="31">
        <v>9611</v>
      </c>
      <c r="J2781" s="31">
        <f>SUMIFS(H:H, D:D, ExternalData!$D2781, E:E, ExternalData!$E2781, F:F, ExternalData!$F2781, G:G, "&lt;="&amp;ExternalData!$G2781)</f>
        <v>9142</v>
      </c>
      <c r="K2781" s="32">
        <f>SUMIFS(I:I, D:D, ExternalData!$D2781, E:E, ExternalData!$E2781, F:F, ExternalData!$F2781, G:G, "&lt;="&amp;ExternalData!$G2781)</f>
        <v>63448</v>
      </c>
      <c r="L2781" s="31">
        <f>ExternalData!$J2781 + SUMIFS(H:H, D:D, ExternalData!$D2781, E:E, ExternalData!$E2781, F:F, ExternalData!$F2781-1, G:G, "&gt;"&amp;ExternalData!$G2781)</f>
        <v>18536</v>
      </c>
      <c r="M2781" s="33">
        <f>ExternalData!$K2781 + SUMIFS(I:I, D:D, ExternalData!$D2781, E:E, ExternalData!$E2781, F:F, ExternalData!$F2781-1, G:G, "&gt;"&amp;ExternalData!$G2781)</f>
        <v>128667</v>
      </c>
    </row>
    <row r="2782" spans="1:13" x14ac:dyDescent="0.25">
      <c r="A2782" s="24" t="s">
        <v>9</v>
      </c>
      <c r="B2782" s="25" t="s">
        <v>37</v>
      </c>
      <c r="C2782" s="25" t="s">
        <v>43</v>
      </c>
      <c r="D2782" s="25" t="s">
        <v>44</v>
      </c>
      <c r="E2782" s="25" t="s">
        <v>13</v>
      </c>
      <c r="F2782" s="25">
        <v>2019</v>
      </c>
      <c r="G2782" s="25">
        <v>7</v>
      </c>
      <c r="H2782" s="25">
        <v>994</v>
      </c>
      <c r="I2782" s="26">
        <v>6895</v>
      </c>
      <c r="J2782" s="26">
        <f>SUMIFS(H:H, D:D, ExternalData!$D2782, E:E, ExternalData!$E2782, F:F, ExternalData!$F2782, G:G, "&lt;="&amp;ExternalData!$G2782)</f>
        <v>10136</v>
      </c>
      <c r="K2782" s="27">
        <f>SUMIFS(I:I, D:D, ExternalData!$D2782, E:E, ExternalData!$E2782, F:F, ExternalData!$F2782, G:G, "&lt;="&amp;ExternalData!$G2782)</f>
        <v>70343</v>
      </c>
      <c r="L2782" s="26">
        <f>ExternalData!$J2782 + SUMIFS(H:H, D:D, ExternalData!$D2782, E:E, ExternalData!$E2782, F:F, ExternalData!$F2782-1, G:G, "&gt;"&amp;ExternalData!$G2782)</f>
        <v>18074</v>
      </c>
      <c r="M2782" s="28">
        <f>ExternalData!$K2782 + SUMIFS(I:I, D:D, ExternalData!$D2782, E:E, ExternalData!$E2782, F:F, ExternalData!$F2782-1, G:G, "&gt;"&amp;ExternalData!$G2782)</f>
        <v>125454</v>
      </c>
    </row>
    <row r="2783" spans="1:13" x14ac:dyDescent="0.25">
      <c r="A2783" s="29" t="s">
        <v>9</v>
      </c>
      <c r="B2783" s="30" t="s">
        <v>37</v>
      </c>
      <c r="C2783" s="30" t="s">
        <v>43</v>
      </c>
      <c r="D2783" s="30" t="s">
        <v>44</v>
      </c>
      <c r="E2783" s="30" t="s">
        <v>13</v>
      </c>
      <c r="F2783" s="30">
        <v>2019</v>
      </c>
      <c r="G2783" s="30">
        <v>8</v>
      </c>
      <c r="H2783" s="30">
        <v>1764</v>
      </c>
      <c r="I2783" s="31">
        <v>12264</v>
      </c>
      <c r="J2783" s="31">
        <f>SUMIFS(H:H, D:D, ExternalData!$D2783, E:E, ExternalData!$E2783, F:F, ExternalData!$F2783, G:G, "&lt;="&amp;ExternalData!$G2783)</f>
        <v>11900</v>
      </c>
      <c r="K2783" s="32">
        <f>SUMIFS(I:I, D:D, ExternalData!$D2783, E:E, ExternalData!$E2783, F:F, ExternalData!$F2783, G:G, "&lt;="&amp;ExternalData!$G2783)</f>
        <v>82607</v>
      </c>
      <c r="L2783" s="31">
        <f>ExternalData!$J2783 + SUMIFS(H:H, D:D, ExternalData!$D2783, E:E, ExternalData!$E2783, F:F, ExternalData!$F2783-1, G:G, "&gt;"&amp;ExternalData!$G2783)</f>
        <v>18431</v>
      </c>
      <c r="M2783" s="33">
        <f>ExternalData!$K2783 + SUMIFS(I:I, D:D, ExternalData!$D2783, E:E, ExternalData!$E2783, F:F, ExternalData!$F2783-1, G:G, "&gt;"&amp;ExternalData!$G2783)</f>
        <v>127946</v>
      </c>
    </row>
    <row r="2784" spans="1:13" x14ac:dyDescent="0.25">
      <c r="A2784" s="24" t="s">
        <v>9</v>
      </c>
      <c r="B2784" s="25" t="s">
        <v>37</v>
      </c>
      <c r="C2784" s="25" t="s">
        <v>43</v>
      </c>
      <c r="D2784" s="25" t="s">
        <v>44</v>
      </c>
      <c r="E2784" s="25" t="s">
        <v>13</v>
      </c>
      <c r="F2784" s="25">
        <v>2019</v>
      </c>
      <c r="G2784" s="25">
        <v>9</v>
      </c>
      <c r="H2784" s="25">
        <v>1603</v>
      </c>
      <c r="I2784" s="26">
        <v>11158</v>
      </c>
      <c r="J2784" s="26">
        <f>SUMIFS(H:H, D:D, ExternalData!$D2784, E:E, ExternalData!$E2784, F:F, ExternalData!$F2784, G:G, "&lt;="&amp;ExternalData!$G2784)</f>
        <v>13503</v>
      </c>
      <c r="K2784" s="27">
        <f>SUMIFS(I:I, D:D, ExternalData!$D2784, E:E, ExternalData!$E2784, F:F, ExternalData!$F2784, G:G, "&lt;="&amp;ExternalData!$G2784)</f>
        <v>93765</v>
      </c>
      <c r="L2784" s="26">
        <f>ExternalData!$J2784 + SUMIFS(H:H, D:D, ExternalData!$D2784, E:E, ExternalData!$E2784, F:F, ExternalData!$F2784-1, G:G, "&gt;"&amp;ExternalData!$G2784)</f>
        <v>18865</v>
      </c>
      <c r="M2784" s="28">
        <f>ExternalData!$K2784 + SUMIFS(I:I, D:D, ExternalData!$D2784, E:E, ExternalData!$E2784, F:F, ExternalData!$F2784-1, G:G, "&gt;"&amp;ExternalData!$G2784)</f>
        <v>130970</v>
      </c>
    </row>
    <row r="2785" spans="1:13" x14ac:dyDescent="0.25">
      <c r="A2785" s="29" t="s">
        <v>9</v>
      </c>
      <c r="B2785" s="30" t="s">
        <v>37</v>
      </c>
      <c r="C2785" s="30" t="s">
        <v>43</v>
      </c>
      <c r="D2785" s="30" t="s">
        <v>44</v>
      </c>
      <c r="E2785" s="30" t="s">
        <v>13</v>
      </c>
      <c r="F2785" s="30">
        <v>2019</v>
      </c>
      <c r="G2785" s="30">
        <v>10</v>
      </c>
      <c r="H2785" s="30">
        <v>1211</v>
      </c>
      <c r="I2785" s="31">
        <v>8456</v>
      </c>
      <c r="J2785" s="31">
        <f>SUMIFS(H:H, D:D, ExternalData!$D2785, E:E, ExternalData!$E2785, F:F, ExternalData!$F2785, G:G, "&lt;="&amp;ExternalData!$G2785)</f>
        <v>14714</v>
      </c>
      <c r="K2785" s="32">
        <f>SUMIFS(I:I, D:D, ExternalData!$D2785, E:E, ExternalData!$E2785, F:F, ExternalData!$F2785, G:G, "&lt;="&amp;ExternalData!$G2785)</f>
        <v>102221</v>
      </c>
      <c r="L2785" s="31">
        <f>ExternalData!$J2785 + SUMIFS(H:H, D:D, ExternalData!$D2785, E:E, ExternalData!$E2785, F:F, ExternalData!$F2785-1, G:G, "&gt;"&amp;ExternalData!$G2785)</f>
        <v>18340</v>
      </c>
      <c r="M2785" s="33">
        <f>ExternalData!$K2785 + SUMIFS(I:I, D:D, ExternalData!$D2785, E:E, ExternalData!$E2785, F:F, ExternalData!$F2785-1, G:G, "&gt;"&amp;ExternalData!$G2785)</f>
        <v>127365</v>
      </c>
    </row>
    <row r="2786" spans="1:13" x14ac:dyDescent="0.25">
      <c r="A2786" s="24" t="s">
        <v>9</v>
      </c>
      <c r="B2786" s="25" t="s">
        <v>37</v>
      </c>
      <c r="C2786" s="25" t="s">
        <v>43</v>
      </c>
      <c r="D2786" s="25" t="s">
        <v>44</v>
      </c>
      <c r="E2786" s="25" t="s">
        <v>13</v>
      </c>
      <c r="F2786" s="25">
        <v>2019</v>
      </c>
      <c r="G2786" s="25">
        <v>11</v>
      </c>
      <c r="H2786" s="25">
        <v>1246</v>
      </c>
      <c r="I2786" s="26">
        <v>8687</v>
      </c>
      <c r="J2786" s="26">
        <f>SUMIFS(H:H, D:D, ExternalData!$D2786, E:E, ExternalData!$E2786, F:F, ExternalData!$F2786, G:G, "&lt;="&amp;ExternalData!$G2786)</f>
        <v>15960</v>
      </c>
      <c r="K2786" s="27">
        <f>SUMIFS(I:I, D:D, ExternalData!$D2786, E:E, ExternalData!$E2786, F:F, ExternalData!$F2786, G:G, "&lt;="&amp;ExternalData!$G2786)</f>
        <v>110908</v>
      </c>
      <c r="L2786" s="26">
        <f>ExternalData!$J2786 + SUMIFS(H:H, D:D, ExternalData!$D2786, E:E, ExternalData!$E2786, F:F, ExternalData!$F2786-1, G:G, "&gt;"&amp;ExternalData!$G2786)</f>
        <v>17416</v>
      </c>
      <c r="M2786" s="28">
        <f>ExternalData!$K2786 + SUMIFS(I:I, D:D, ExternalData!$D2786, E:E, ExternalData!$E2786, F:F, ExternalData!$F2786-1, G:G, "&gt;"&amp;ExternalData!$G2786)</f>
        <v>120981</v>
      </c>
    </row>
    <row r="2787" spans="1:13" x14ac:dyDescent="0.25">
      <c r="A2787" s="29" t="s">
        <v>9</v>
      </c>
      <c r="B2787" s="30" t="s">
        <v>37</v>
      </c>
      <c r="C2787" s="30" t="s">
        <v>43</v>
      </c>
      <c r="D2787" s="30" t="s">
        <v>44</v>
      </c>
      <c r="E2787" s="30" t="s">
        <v>13</v>
      </c>
      <c r="F2787" s="30">
        <v>2019</v>
      </c>
      <c r="G2787" s="30">
        <v>12</v>
      </c>
      <c r="H2787" s="30">
        <v>1141</v>
      </c>
      <c r="I2787" s="31">
        <v>7924</v>
      </c>
      <c r="J2787" s="31">
        <f>SUMIFS(H:H, D:D, ExternalData!$D2787, E:E, ExternalData!$E2787, F:F, ExternalData!$F2787, G:G, "&lt;="&amp;ExternalData!$G2787)</f>
        <v>17101</v>
      </c>
      <c r="K2787" s="32">
        <f>SUMIFS(I:I, D:D, ExternalData!$D2787, E:E, ExternalData!$E2787, F:F, ExternalData!$F2787, G:G, "&lt;="&amp;ExternalData!$G2787)</f>
        <v>118832</v>
      </c>
      <c r="L2787" s="31">
        <f>ExternalData!$J2787 + SUMIFS(H:H, D:D, ExternalData!$D2787, E:E, ExternalData!$E2787, F:F, ExternalData!$F2787-1, G:G, "&gt;"&amp;ExternalData!$G2787)</f>
        <v>17101</v>
      </c>
      <c r="M2787" s="33">
        <f>ExternalData!$K2787 + SUMIFS(I:I, D:D, ExternalData!$D2787, E:E, ExternalData!$E2787, F:F, ExternalData!$F2787-1, G:G, "&gt;"&amp;ExternalData!$G2787)</f>
        <v>118832</v>
      </c>
    </row>
    <row r="2788" spans="1:13" x14ac:dyDescent="0.25">
      <c r="A2788" s="24" t="s">
        <v>9</v>
      </c>
      <c r="B2788" s="25" t="s">
        <v>37</v>
      </c>
      <c r="C2788" s="25" t="s">
        <v>43</v>
      </c>
      <c r="D2788" s="25" t="s">
        <v>44</v>
      </c>
      <c r="E2788" s="25" t="s">
        <v>13</v>
      </c>
      <c r="F2788" s="25">
        <v>2020</v>
      </c>
      <c r="G2788" s="25">
        <v>1</v>
      </c>
      <c r="H2788" s="25">
        <v>1512</v>
      </c>
      <c r="I2788" s="26">
        <v>10535</v>
      </c>
      <c r="J2788" s="26">
        <f>SUMIFS(H:H, D:D, ExternalData!$D2788, E:E, ExternalData!$E2788, F:F, ExternalData!$F2788, G:G, "&lt;="&amp;ExternalData!$G2788)</f>
        <v>1512</v>
      </c>
      <c r="K2788" s="27">
        <f>SUMIFS(I:I, D:D, ExternalData!$D2788, E:E, ExternalData!$E2788, F:F, ExternalData!$F2788, G:G, "&lt;="&amp;ExternalData!$G2788)</f>
        <v>10535</v>
      </c>
      <c r="L2788" s="26">
        <f>ExternalData!$J2788 + SUMIFS(H:H, D:D, ExternalData!$D2788, E:E, ExternalData!$E2788, F:F, ExternalData!$F2788-1, G:G, "&gt;"&amp;ExternalData!$G2788)</f>
        <v>17353</v>
      </c>
      <c r="M2788" s="28">
        <f>ExternalData!$K2788 + SUMIFS(I:I, D:D, ExternalData!$D2788, E:E, ExternalData!$E2788, F:F, ExternalData!$F2788-1, G:G, "&gt;"&amp;ExternalData!$G2788)</f>
        <v>120638</v>
      </c>
    </row>
    <row r="2789" spans="1:13" x14ac:dyDescent="0.25">
      <c r="A2789" s="29" t="s">
        <v>9</v>
      </c>
      <c r="B2789" s="30" t="s">
        <v>37</v>
      </c>
      <c r="C2789" s="30" t="s">
        <v>43</v>
      </c>
      <c r="D2789" s="30" t="s">
        <v>44</v>
      </c>
      <c r="E2789" s="30" t="s">
        <v>13</v>
      </c>
      <c r="F2789" s="30">
        <v>2020</v>
      </c>
      <c r="G2789" s="30">
        <v>2</v>
      </c>
      <c r="H2789" s="30">
        <v>1330</v>
      </c>
      <c r="I2789" s="31">
        <v>9191</v>
      </c>
      <c r="J2789" s="31">
        <f>SUMIFS(H:H, D:D, ExternalData!$D2789, E:E, ExternalData!$E2789, F:F, ExternalData!$F2789, G:G, "&lt;="&amp;ExternalData!$G2789)</f>
        <v>2842</v>
      </c>
      <c r="K2789" s="32">
        <f>SUMIFS(I:I, D:D, ExternalData!$D2789, E:E, ExternalData!$E2789, F:F, ExternalData!$F2789, G:G, "&lt;="&amp;ExternalData!$G2789)</f>
        <v>19726</v>
      </c>
      <c r="L2789" s="31">
        <f>ExternalData!$J2789 + SUMIFS(H:H, D:D, ExternalData!$D2789, E:E, ExternalData!$E2789, F:F, ExternalData!$F2789-1, G:G, "&gt;"&amp;ExternalData!$G2789)</f>
        <v>16947</v>
      </c>
      <c r="M2789" s="33">
        <f>ExternalData!$K2789 + SUMIFS(I:I, D:D, ExternalData!$D2789, E:E, ExternalData!$E2789, F:F, ExternalData!$F2789-1, G:G, "&gt;"&amp;ExternalData!$G2789)</f>
        <v>117768</v>
      </c>
    </row>
    <row r="2790" spans="1:13" x14ac:dyDescent="0.25">
      <c r="A2790" s="24" t="s">
        <v>9</v>
      </c>
      <c r="B2790" s="25" t="s">
        <v>37</v>
      </c>
      <c r="C2790" s="25" t="s">
        <v>43</v>
      </c>
      <c r="D2790" s="25" t="s">
        <v>44</v>
      </c>
      <c r="E2790" s="25" t="s">
        <v>13</v>
      </c>
      <c r="F2790" s="25">
        <v>2020</v>
      </c>
      <c r="G2790" s="25">
        <v>3</v>
      </c>
      <c r="H2790" s="25">
        <v>1764</v>
      </c>
      <c r="I2790" s="26">
        <v>12264</v>
      </c>
      <c r="J2790" s="26">
        <f>SUMIFS(H:H, D:D, ExternalData!$D2790, E:E, ExternalData!$E2790, F:F, ExternalData!$F2790, G:G, "&lt;="&amp;ExternalData!$G2790)</f>
        <v>4606</v>
      </c>
      <c r="K2790" s="27">
        <f>SUMIFS(I:I, D:D, ExternalData!$D2790, E:E, ExternalData!$E2790, F:F, ExternalData!$F2790, G:G, "&lt;="&amp;ExternalData!$G2790)</f>
        <v>31990</v>
      </c>
      <c r="L2790" s="26">
        <f>ExternalData!$J2790 + SUMIFS(H:H, D:D, ExternalData!$D2790, E:E, ExternalData!$E2790, F:F, ExternalData!$F2790-1, G:G, "&gt;"&amp;ExternalData!$G2790)</f>
        <v>17395</v>
      </c>
      <c r="M2790" s="28">
        <f>ExternalData!$K2790 + SUMIFS(I:I, D:D, ExternalData!$D2790, E:E, ExternalData!$E2790, F:F, ExternalData!$F2790-1, G:G, "&gt;"&amp;ExternalData!$G2790)</f>
        <v>120904</v>
      </c>
    </row>
    <row r="2791" spans="1:13" x14ac:dyDescent="0.25">
      <c r="A2791" s="29" t="s">
        <v>9</v>
      </c>
      <c r="B2791" s="30" t="s">
        <v>37</v>
      </c>
      <c r="C2791" s="30" t="s">
        <v>43</v>
      </c>
      <c r="D2791" s="30" t="s">
        <v>44</v>
      </c>
      <c r="E2791" s="30" t="s">
        <v>13</v>
      </c>
      <c r="F2791" s="30">
        <v>2020</v>
      </c>
      <c r="G2791" s="30">
        <v>4</v>
      </c>
      <c r="H2791" s="30">
        <v>1015</v>
      </c>
      <c r="I2791" s="31">
        <v>7091</v>
      </c>
      <c r="J2791" s="31">
        <f>SUMIFS(H:H, D:D, ExternalData!$D2791, E:E, ExternalData!$E2791, F:F, ExternalData!$F2791, G:G, "&lt;="&amp;ExternalData!$G2791)</f>
        <v>5621</v>
      </c>
      <c r="K2791" s="32">
        <f>SUMIFS(I:I, D:D, ExternalData!$D2791, E:E, ExternalData!$E2791, F:F, ExternalData!$F2791, G:G, "&lt;="&amp;ExternalData!$G2791)</f>
        <v>39081</v>
      </c>
      <c r="L2791" s="31">
        <f>ExternalData!$J2791 + SUMIFS(H:H, D:D, ExternalData!$D2791, E:E, ExternalData!$E2791, F:F, ExternalData!$F2791-1, G:G, "&gt;"&amp;ExternalData!$G2791)</f>
        <v>16422</v>
      </c>
      <c r="M2791" s="33">
        <f>ExternalData!$K2791 + SUMIFS(I:I, D:D, ExternalData!$D2791, E:E, ExternalData!$E2791, F:F, ExternalData!$F2791-1, G:G, "&gt;"&amp;ExternalData!$G2791)</f>
        <v>114170</v>
      </c>
    </row>
    <row r="2792" spans="1:13" x14ac:dyDescent="0.25">
      <c r="A2792" s="24" t="s">
        <v>9</v>
      </c>
      <c r="B2792" s="25" t="s">
        <v>37</v>
      </c>
      <c r="C2792" s="25" t="s">
        <v>43</v>
      </c>
      <c r="D2792" s="25" t="s">
        <v>44</v>
      </c>
      <c r="E2792" s="25" t="s">
        <v>13</v>
      </c>
      <c r="F2792" s="25">
        <v>2020</v>
      </c>
      <c r="G2792" s="25">
        <v>5</v>
      </c>
      <c r="H2792" s="25">
        <v>1386</v>
      </c>
      <c r="I2792" s="26">
        <v>9653</v>
      </c>
      <c r="J2792" s="26">
        <f>SUMIFS(H:H, D:D, ExternalData!$D2792, E:E, ExternalData!$E2792, F:F, ExternalData!$F2792, G:G, "&lt;="&amp;ExternalData!$G2792)</f>
        <v>7007</v>
      </c>
      <c r="K2792" s="27">
        <f>SUMIFS(I:I, D:D, ExternalData!$D2792, E:E, ExternalData!$E2792, F:F, ExternalData!$F2792, G:G, "&lt;="&amp;ExternalData!$G2792)</f>
        <v>48734</v>
      </c>
      <c r="L2792" s="26">
        <f>ExternalData!$J2792 + SUMIFS(H:H, D:D, ExternalData!$D2792, E:E, ExternalData!$E2792, F:F, ExternalData!$F2792-1, G:G, "&gt;"&amp;ExternalData!$G2792)</f>
        <v>16352</v>
      </c>
      <c r="M2792" s="28">
        <f>ExternalData!$K2792 + SUMIFS(I:I, D:D, ExternalData!$D2792, E:E, ExternalData!$E2792, F:F, ExternalData!$F2792-1, G:G, "&gt;"&amp;ExternalData!$G2792)</f>
        <v>113729</v>
      </c>
    </row>
    <row r="2793" spans="1:13" x14ac:dyDescent="0.25">
      <c r="A2793" s="29" t="s">
        <v>9</v>
      </c>
      <c r="B2793" s="30" t="s">
        <v>37</v>
      </c>
      <c r="C2793" s="30" t="s">
        <v>43</v>
      </c>
      <c r="D2793" s="30" t="s">
        <v>44</v>
      </c>
      <c r="E2793" s="30" t="s">
        <v>13</v>
      </c>
      <c r="F2793" s="30">
        <v>2020</v>
      </c>
      <c r="G2793" s="30">
        <v>6</v>
      </c>
      <c r="H2793" s="30">
        <v>1302</v>
      </c>
      <c r="I2793" s="31">
        <v>9044</v>
      </c>
      <c r="J2793" s="31">
        <f>SUMIFS(H:H, D:D, ExternalData!$D2793, E:E, ExternalData!$E2793, F:F, ExternalData!$F2793, G:G, "&lt;="&amp;ExternalData!$G2793)</f>
        <v>8309</v>
      </c>
      <c r="K2793" s="32">
        <f>SUMIFS(I:I, D:D, ExternalData!$D2793, E:E, ExternalData!$E2793, F:F, ExternalData!$F2793, G:G, "&lt;="&amp;ExternalData!$G2793)</f>
        <v>57778</v>
      </c>
      <c r="L2793" s="31">
        <f>ExternalData!$J2793 + SUMIFS(H:H, D:D, ExternalData!$D2793, E:E, ExternalData!$E2793, F:F, ExternalData!$F2793-1, G:G, "&gt;"&amp;ExternalData!$G2793)</f>
        <v>16268</v>
      </c>
      <c r="M2793" s="33">
        <f>ExternalData!$K2793 + SUMIFS(I:I, D:D, ExternalData!$D2793, E:E, ExternalData!$E2793, F:F, ExternalData!$F2793-1, G:G, "&gt;"&amp;ExternalData!$G2793)</f>
        <v>113162</v>
      </c>
    </row>
    <row r="2794" spans="1:13" x14ac:dyDescent="0.25">
      <c r="A2794" s="24" t="s">
        <v>9</v>
      </c>
      <c r="B2794" s="25" t="s">
        <v>37</v>
      </c>
      <c r="C2794" s="25" t="s">
        <v>43</v>
      </c>
      <c r="D2794" s="25" t="s">
        <v>44</v>
      </c>
      <c r="E2794" s="25" t="s">
        <v>13</v>
      </c>
      <c r="F2794" s="25">
        <v>2020</v>
      </c>
      <c r="G2794" s="25">
        <v>7</v>
      </c>
      <c r="H2794" s="25">
        <v>1155</v>
      </c>
      <c r="I2794" s="26">
        <v>8029</v>
      </c>
      <c r="J2794" s="26">
        <f>SUMIFS(H:H, D:D, ExternalData!$D2794, E:E, ExternalData!$E2794, F:F, ExternalData!$F2794, G:G, "&lt;="&amp;ExternalData!$G2794)</f>
        <v>9464</v>
      </c>
      <c r="K2794" s="27">
        <f>SUMIFS(I:I, D:D, ExternalData!$D2794, E:E, ExternalData!$E2794, F:F, ExternalData!$F2794, G:G, "&lt;="&amp;ExternalData!$G2794)</f>
        <v>65807</v>
      </c>
      <c r="L2794" s="26">
        <f>ExternalData!$J2794 + SUMIFS(H:H, D:D, ExternalData!$D2794, E:E, ExternalData!$E2794, F:F, ExternalData!$F2794-1, G:G, "&gt;"&amp;ExternalData!$G2794)</f>
        <v>16429</v>
      </c>
      <c r="M2794" s="28">
        <f>ExternalData!$K2794 + SUMIFS(I:I, D:D, ExternalData!$D2794, E:E, ExternalData!$E2794, F:F, ExternalData!$F2794-1, G:G, "&gt;"&amp;ExternalData!$G2794)</f>
        <v>114296</v>
      </c>
    </row>
    <row r="2795" spans="1:13" x14ac:dyDescent="0.25">
      <c r="A2795" s="29" t="s">
        <v>9</v>
      </c>
      <c r="B2795" s="30" t="s">
        <v>37</v>
      </c>
      <c r="C2795" s="30" t="s">
        <v>43</v>
      </c>
      <c r="D2795" s="30" t="s">
        <v>44</v>
      </c>
      <c r="E2795" s="30" t="s">
        <v>13</v>
      </c>
      <c r="F2795" s="30">
        <v>2020</v>
      </c>
      <c r="G2795" s="30">
        <v>8</v>
      </c>
      <c r="H2795" s="30">
        <v>1407</v>
      </c>
      <c r="I2795" s="31">
        <v>9828</v>
      </c>
      <c r="J2795" s="31">
        <f>SUMIFS(H:H, D:D, ExternalData!$D2795, E:E, ExternalData!$E2795, F:F, ExternalData!$F2795, G:G, "&lt;="&amp;ExternalData!$G2795)</f>
        <v>10871</v>
      </c>
      <c r="K2795" s="32">
        <f>SUMIFS(I:I, D:D, ExternalData!$D2795, E:E, ExternalData!$E2795, F:F, ExternalData!$F2795, G:G, "&lt;="&amp;ExternalData!$G2795)</f>
        <v>75635</v>
      </c>
      <c r="L2795" s="31">
        <f>ExternalData!$J2795 + SUMIFS(H:H, D:D, ExternalData!$D2795, E:E, ExternalData!$E2795, F:F, ExternalData!$F2795-1, G:G, "&gt;"&amp;ExternalData!$G2795)</f>
        <v>16072</v>
      </c>
      <c r="M2795" s="33">
        <f>ExternalData!$K2795 + SUMIFS(I:I, D:D, ExternalData!$D2795, E:E, ExternalData!$E2795, F:F, ExternalData!$F2795-1, G:G, "&gt;"&amp;ExternalData!$G2795)</f>
        <v>111860</v>
      </c>
    </row>
    <row r="2796" spans="1:13" x14ac:dyDescent="0.25">
      <c r="A2796" s="24" t="s">
        <v>9</v>
      </c>
      <c r="B2796" s="25" t="s">
        <v>37</v>
      </c>
      <c r="C2796" s="25" t="s">
        <v>43</v>
      </c>
      <c r="D2796" s="25" t="s">
        <v>44</v>
      </c>
      <c r="E2796" s="25" t="s">
        <v>13</v>
      </c>
      <c r="F2796" s="25">
        <v>2020</v>
      </c>
      <c r="G2796" s="25">
        <v>9</v>
      </c>
      <c r="H2796" s="25">
        <v>1407</v>
      </c>
      <c r="I2796" s="26">
        <v>9828</v>
      </c>
      <c r="J2796" s="26">
        <f>SUMIFS(H:H, D:D, ExternalData!$D2796, E:E, ExternalData!$E2796, F:F, ExternalData!$F2796, G:G, "&lt;="&amp;ExternalData!$G2796)</f>
        <v>12278</v>
      </c>
      <c r="K2796" s="27">
        <f>SUMIFS(I:I, D:D, ExternalData!$D2796, E:E, ExternalData!$E2796, F:F, ExternalData!$F2796, G:G, "&lt;="&amp;ExternalData!$G2796)</f>
        <v>85463</v>
      </c>
      <c r="L2796" s="26">
        <f>ExternalData!$J2796 + SUMIFS(H:H, D:D, ExternalData!$D2796, E:E, ExternalData!$E2796, F:F, ExternalData!$F2796-1, G:G, "&gt;"&amp;ExternalData!$G2796)</f>
        <v>15876</v>
      </c>
      <c r="M2796" s="28">
        <f>ExternalData!$K2796 + SUMIFS(I:I, D:D, ExternalData!$D2796, E:E, ExternalData!$E2796, F:F, ExternalData!$F2796-1, G:G, "&gt;"&amp;ExternalData!$G2796)</f>
        <v>110530</v>
      </c>
    </row>
    <row r="2797" spans="1:13" x14ac:dyDescent="0.25">
      <c r="A2797" s="29" t="s">
        <v>9</v>
      </c>
      <c r="B2797" s="30" t="s">
        <v>37</v>
      </c>
      <c r="C2797" s="30" t="s">
        <v>43</v>
      </c>
      <c r="D2797" s="30" t="s">
        <v>44</v>
      </c>
      <c r="E2797" s="30" t="s">
        <v>13</v>
      </c>
      <c r="F2797" s="30">
        <v>2020</v>
      </c>
      <c r="G2797" s="30">
        <v>10</v>
      </c>
      <c r="H2797" s="30">
        <v>1302</v>
      </c>
      <c r="I2797" s="31">
        <v>9093</v>
      </c>
      <c r="J2797" s="31">
        <f>SUMIFS(H:H, D:D, ExternalData!$D2797, E:E, ExternalData!$E2797, F:F, ExternalData!$F2797, G:G, "&lt;="&amp;ExternalData!$G2797)</f>
        <v>13580</v>
      </c>
      <c r="K2797" s="32">
        <f>SUMIFS(I:I, D:D, ExternalData!$D2797, E:E, ExternalData!$E2797, F:F, ExternalData!$F2797, G:G, "&lt;="&amp;ExternalData!$G2797)</f>
        <v>94556</v>
      </c>
      <c r="L2797" s="31">
        <f>ExternalData!$J2797 + SUMIFS(H:H, D:D, ExternalData!$D2797, E:E, ExternalData!$E2797, F:F, ExternalData!$F2797-1, G:G, "&gt;"&amp;ExternalData!$G2797)</f>
        <v>15967</v>
      </c>
      <c r="M2797" s="33">
        <f>ExternalData!$K2797 + SUMIFS(I:I, D:D, ExternalData!$D2797, E:E, ExternalData!$E2797, F:F, ExternalData!$F2797-1, G:G, "&gt;"&amp;ExternalData!$G2797)</f>
        <v>111167</v>
      </c>
    </row>
    <row r="2798" spans="1:13" x14ac:dyDescent="0.25">
      <c r="A2798" s="24" t="s">
        <v>9</v>
      </c>
      <c r="B2798" s="25" t="s">
        <v>37</v>
      </c>
      <c r="C2798" s="25" t="s">
        <v>43</v>
      </c>
      <c r="D2798" s="25" t="s">
        <v>44</v>
      </c>
      <c r="E2798" s="25" t="s">
        <v>13</v>
      </c>
      <c r="F2798" s="25">
        <v>2020</v>
      </c>
      <c r="G2798" s="25">
        <v>11</v>
      </c>
      <c r="H2798" s="25">
        <v>1225</v>
      </c>
      <c r="I2798" s="26">
        <v>8547</v>
      </c>
      <c r="J2798" s="26">
        <f>SUMIFS(H:H, D:D, ExternalData!$D2798, E:E, ExternalData!$E2798, F:F, ExternalData!$F2798, G:G, "&lt;="&amp;ExternalData!$G2798)</f>
        <v>14805</v>
      </c>
      <c r="K2798" s="27">
        <f>SUMIFS(I:I, D:D, ExternalData!$D2798, E:E, ExternalData!$E2798, F:F, ExternalData!$F2798, G:G, "&lt;="&amp;ExternalData!$G2798)</f>
        <v>103103</v>
      </c>
      <c r="L2798" s="26">
        <f>ExternalData!$J2798 + SUMIFS(H:H, D:D, ExternalData!$D2798, E:E, ExternalData!$E2798, F:F, ExternalData!$F2798-1, G:G, "&gt;"&amp;ExternalData!$G2798)</f>
        <v>15946</v>
      </c>
      <c r="M2798" s="28">
        <f>ExternalData!$K2798 + SUMIFS(I:I, D:D, ExternalData!$D2798, E:E, ExternalData!$E2798, F:F, ExternalData!$F2798-1, G:G, "&gt;"&amp;ExternalData!$G2798)</f>
        <v>111027</v>
      </c>
    </row>
    <row r="2799" spans="1:13" x14ac:dyDescent="0.25">
      <c r="A2799" s="29" t="s">
        <v>9</v>
      </c>
      <c r="B2799" s="30" t="s">
        <v>37</v>
      </c>
      <c r="C2799" s="30" t="s">
        <v>43</v>
      </c>
      <c r="D2799" s="30" t="s">
        <v>44</v>
      </c>
      <c r="E2799" s="30" t="s">
        <v>13</v>
      </c>
      <c r="F2799" s="30">
        <v>2020</v>
      </c>
      <c r="G2799" s="30">
        <v>12</v>
      </c>
      <c r="H2799" s="30">
        <v>2044</v>
      </c>
      <c r="I2799" s="31">
        <v>14182</v>
      </c>
      <c r="J2799" s="31">
        <f>SUMIFS(H:H, D:D, ExternalData!$D2799, E:E, ExternalData!$E2799, F:F, ExternalData!$F2799, G:G, "&lt;="&amp;ExternalData!$G2799)</f>
        <v>16849</v>
      </c>
      <c r="K2799" s="32">
        <f>SUMIFS(I:I, D:D, ExternalData!$D2799, E:E, ExternalData!$E2799, F:F, ExternalData!$F2799, G:G, "&lt;="&amp;ExternalData!$G2799)</f>
        <v>117285</v>
      </c>
      <c r="L2799" s="31">
        <f>ExternalData!$J2799 + SUMIFS(H:H, D:D, ExternalData!$D2799, E:E, ExternalData!$E2799, F:F, ExternalData!$F2799-1, G:G, "&gt;"&amp;ExternalData!$G2799)</f>
        <v>16849</v>
      </c>
      <c r="M2799" s="33">
        <f>ExternalData!$K2799 + SUMIFS(I:I, D:D, ExternalData!$D2799, E:E, ExternalData!$E2799, F:F, ExternalData!$F2799-1, G:G, "&gt;"&amp;ExternalData!$G2799)</f>
        <v>117285</v>
      </c>
    </row>
    <row r="2800" spans="1:13" x14ac:dyDescent="0.25">
      <c r="A2800" s="24" t="s">
        <v>9</v>
      </c>
      <c r="B2800" s="25" t="s">
        <v>37</v>
      </c>
      <c r="C2800" s="25" t="s">
        <v>43</v>
      </c>
      <c r="D2800" s="25" t="s">
        <v>44</v>
      </c>
      <c r="E2800" s="25" t="s">
        <v>13</v>
      </c>
      <c r="F2800" s="25">
        <v>2021</v>
      </c>
      <c r="G2800" s="25">
        <v>1</v>
      </c>
      <c r="H2800" s="25">
        <v>1274</v>
      </c>
      <c r="I2800" s="26">
        <v>8813</v>
      </c>
      <c r="J2800" s="26">
        <f>SUMIFS(H:H, D:D, ExternalData!$D2800, E:E, ExternalData!$E2800, F:F, ExternalData!$F2800, G:G, "&lt;="&amp;ExternalData!$G2800)</f>
        <v>1274</v>
      </c>
      <c r="K2800" s="27">
        <f>SUMIFS(I:I, D:D, ExternalData!$D2800, E:E, ExternalData!$E2800, F:F, ExternalData!$F2800, G:G, "&lt;="&amp;ExternalData!$G2800)</f>
        <v>8813</v>
      </c>
      <c r="L2800" s="26">
        <f>ExternalData!$J2800 + SUMIFS(H:H, D:D, ExternalData!$D2800, E:E, ExternalData!$E2800, F:F, ExternalData!$F2800-1, G:G, "&gt;"&amp;ExternalData!$G2800)</f>
        <v>16611</v>
      </c>
      <c r="M2800" s="28">
        <f>ExternalData!$K2800 + SUMIFS(I:I, D:D, ExternalData!$D2800, E:E, ExternalData!$E2800, F:F, ExternalData!$F2800-1, G:G, "&gt;"&amp;ExternalData!$G2800)</f>
        <v>115563</v>
      </c>
    </row>
    <row r="2801" spans="1:13" x14ac:dyDescent="0.25">
      <c r="A2801" s="29" t="s">
        <v>9</v>
      </c>
      <c r="B2801" s="30" t="s">
        <v>37</v>
      </c>
      <c r="C2801" s="30" t="s">
        <v>43</v>
      </c>
      <c r="D2801" s="30" t="s">
        <v>44</v>
      </c>
      <c r="E2801" s="30" t="s">
        <v>13</v>
      </c>
      <c r="F2801" s="30">
        <v>2021</v>
      </c>
      <c r="G2801" s="30">
        <v>2</v>
      </c>
      <c r="H2801" s="30">
        <v>1701</v>
      </c>
      <c r="I2801" s="31">
        <v>11816</v>
      </c>
      <c r="J2801" s="31">
        <f>SUMIFS(H:H, D:D, ExternalData!$D2801, E:E, ExternalData!$E2801, F:F, ExternalData!$F2801, G:G, "&lt;="&amp;ExternalData!$G2801)</f>
        <v>2975</v>
      </c>
      <c r="K2801" s="32">
        <f>SUMIFS(I:I, D:D, ExternalData!$D2801, E:E, ExternalData!$E2801, F:F, ExternalData!$F2801, G:G, "&lt;="&amp;ExternalData!$G2801)</f>
        <v>20629</v>
      </c>
      <c r="L2801" s="31">
        <f>ExternalData!$J2801 + SUMIFS(H:H, D:D, ExternalData!$D2801, E:E, ExternalData!$E2801, F:F, ExternalData!$F2801-1, G:G, "&gt;"&amp;ExternalData!$G2801)</f>
        <v>16982</v>
      </c>
      <c r="M2801" s="33">
        <f>ExternalData!$K2801 + SUMIFS(I:I, D:D, ExternalData!$D2801, E:E, ExternalData!$E2801, F:F, ExternalData!$F2801-1, G:G, "&gt;"&amp;ExternalData!$G2801)</f>
        <v>118188</v>
      </c>
    </row>
    <row r="2802" spans="1:13" x14ac:dyDescent="0.25">
      <c r="A2802" s="24" t="s">
        <v>9</v>
      </c>
      <c r="B2802" s="25" t="s">
        <v>37</v>
      </c>
      <c r="C2802" s="25" t="s">
        <v>43</v>
      </c>
      <c r="D2802" s="25" t="s">
        <v>44</v>
      </c>
      <c r="E2802" s="25" t="s">
        <v>13</v>
      </c>
      <c r="F2802" s="25">
        <v>2021</v>
      </c>
      <c r="G2802" s="25">
        <v>3</v>
      </c>
      <c r="H2802" s="25">
        <v>1491</v>
      </c>
      <c r="I2802" s="26">
        <v>10325</v>
      </c>
      <c r="J2802" s="26">
        <f>SUMIFS(H:H, D:D, ExternalData!$D2802, E:E, ExternalData!$E2802, F:F, ExternalData!$F2802, G:G, "&lt;="&amp;ExternalData!$G2802)</f>
        <v>4466</v>
      </c>
      <c r="K2802" s="27">
        <f>SUMIFS(I:I, D:D, ExternalData!$D2802, E:E, ExternalData!$E2802, F:F, ExternalData!$F2802, G:G, "&lt;="&amp;ExternalData!$G2802)</f>
        <v>30954</v>
      </c>
      <c r="L2802" s="26">
        <f>ExternalData!$J2802 + SUMIFS(H:H, D:D, ExternalData!$D2802, E:E, ExternalData!$E2802, F:F, ExternalData!$F2802-1, G:G, "&gt;"&amp;ExternalData!$G2802)</f>
        <v>16709</v>
      </c>
      <c r="M2802" s="28">
        <f>ExternalData!$K2802 + SUMIFS(I:I, D:D, ExternalData!$D2802, E:E, ExternalData!$E2802, F:F, ExternalData!$F2802-1, G:G, "&gt;"&amp;ExternalData!$G2802)</f>
        <v>116249</v>
      </c>
    </row>
    <row r="2803" spans="1:13" x14ac:dyDescent="0.25">
      <c r="A2803" s="29" t="s">
        <v>9</v>
      </c>
      <c r="B2803" s="30" t="s">
        <v>37</v>
      </c>
      <c r="C2803" s="30" t="s">
        <v>43</v>
      </c>
      <c r="D2803" s="30" t="s">
        <v>44</v>
      </c>
      <c r="E2803" s="30" t="s">
        <v>13</v>
      </c>
      <c r="F2803" s="30">
        <v>2021</v>
      </c>
      <c r="G2803" s="30">
        <v>4</v>
      </c>
      <c r="H2803" s="30">
        <v>1939</v>
      </c>
      <c r="I2803" s="31">
        <v>13468</v>
      </c>
      <c r="J2803" s="31">
        <f>SUMIFS(H:H, D:D, ExternalData!$D2803, E:E, ExternalData!$E2803, F:F, ExternalData!$F2803, G:G, "&lt;="&amp;ExternalData!$G2803)</f>
        <v>6405</v>
      </c>
      <c r="K2803" s="32">
        <f>SUMIFS(I:I, D:D, ExternalData!$D2803, E:E, ExternalData!$E2803, F:F, ExternalData!$F2803, G:G, "&lt;="&amp;ExternalData!$G2803)</f>
        <v>44422</v>
      </c>
      <c r="L2803" s="31">
        <f>ExternalData!$J2803 + SUMIFS(H:H, D:D, ExternalData!$D2803, E:E, ExternalData!$E2803, F:F, ExternalData!$F2803-1, G:G, "&gt;"&amp;ExternalData!$G2803)</f>
        <v>17633</v>
      </c>
      <c r="M2803" s="33">
        <f>ExternalData!$K2803 + SUMIFS(I:I, D:D, ExternalData!$D2803, E:E, ExternalData!$E2803, F:F, ExternalData!$F2803-1, G:G, "&gt;"&amp;ExternalData!$G2803)</f>
        <v>122626</v>
      </c>
    </row>
    <row r="2804" spans="1:13" x14ac:dyDescent="0.25">
      <c r="A2804" s="24" t="s">
        <v>9</v>
      </c>
      <c r="B2804" s="25" t="s">
        <v>37</v>
      </c>
      <c r="C2804" s="25" t="s">
        <v>43</v>
      </c>
      <c r="D2804" s="25" t="s">
        <v>44</v>
      </c>
      <c r="E2804" s="25" t="s">
        <v>13</v>
      </c>
      <c r="F2804" s="25">
        <v>2021</v>
      </c>
      <c r="G2804" s="25">
        <v>5</v>
      </c>
      <c r="H2804" s="25">
        <v>1442</v>
      </c>
      <c r="I2804" s="26">
        <v>10073</v>
      </c>
      <c r="J2804" s="26">
        <f>SUMIFS(H:H, D:D, ExternalData!$D2804, E:E, ExternalData!$E2804, F:F, ExternalData!$F2804, G:G, "&lt;="&amp;ExternalData!$G2804)</f>
        <v>7847</v>
      </c>
      <c r="K2804" s="27">
        <f>SUMIFS(I:I, D:D, ExternalData!$D2804, E:E, ExternalData!$E2804, F:F, ExternalData!$F2804, G:G, "&lt;="&amp;ExternalData!$G2804)</f>
        <v>54495</v>
      </c>
      <c r="L2804" s="26">
        <f>ExternalData!$J2804 + SUMIFS(H:H, D:D, ExternalData!$D2804, E:E, ExternalData!$E2804, F:F, ExternalData!$F2804-1, G:G, "&gt;"&amp;ExternalData!$G2804)</f>
        <v>17689</v>
      </c>
      <c r="M2804" s="28">
        <f>ExternalData!$K2804 + SUMIFS(I:I, D:D, ExternalData!$D2804, E:E, ExternalData!$E2804, F:F, ExternalData!$F2804-1, G:G, "&gt;"&amp;ExternalData!$G2804)</f>
        <v>123046</v>
      </c>
    </row>
    <row r="2805" spans="1:13" x14ac:dyDescent="0.25">
      <c r="A2805" s="29" t="s">
        <v>9</v>
      </c>
      <c r="B2805" s="30" t="s">
        <v>37</v>
      </c>
      <c r="C2805" s="30" t="s">
        <v>43</v>
      </c>
      <c r="D2805" s="30" t="s">
        <v>44</v>
      </c>
      <c r="E2805" s="30" t="s">
        <v>13</v>
      </c>
      <c r="F2805" s="30">
        <v>2021</v>
      </c>
      <c r="G2805" s="30">
        <v>6</v>
      </c>
      <c r="H2805" s="30">
        <v>1512</v>
      </c>
      <c r="I2805" s="31">
        <v>10542</v>
      </c>
      <c r="J2805" s="31">
        <f>SUMIFS(H:H, D:D, ExternalData!$D2805, E:E, ExternalData!$E2805, F:F, ExternalData!$F2805, G:G, "&lt;="&amp;ExternalData!$G2805)</f>
        <v>9359</v>
      </c>
      <c r="K2805" s="32">
        <f>SUMIFS(I:I, D:D, ExternalData!$D2805, E:E, ExternalData!$E2805, F:F, ExternalData!$F2805, G:G, "&lt;="&amp;ExternalData!$G2805)</f>
        <v>65037</v>
      </c>
      <c r="L2805" s="31">
        <f>ExternalData!$J2805 + SUMIFS(H:H, D:D, ExternalData!$D2805, E:E, ExternalData!$E2805, F:F, ExternalData!$F2805-1, G:G, "&gt;"&amp;ExternalData!$G2805)</f>
        <v>17899</v>
      </c>
      <c r="M2805" s="33">
        <f>ExternalData!$K2805 + SUMIFS(I:I, D:D, ExternalData!$D2805, E:E, ExternalData!$E2805, F:F, ExternalData!$F2805-1, G:G, "&gt;"&amp;ExternalData!$G2805)</f>
        <v>124544</v>
      </c>
    </row>
    <row r="2806" spans="1:13" x14ac:dyDescent="0.25">
      <c r="A2806" s="24" t="s">
        <v>9</v>
      </c>
      <c r="B2806" s="25" t="s">
        <v>37</v>
      </c>
      <c r="C2806" s="25" t="s">
        <v>43</v>
      </c>
      <c r="D2806" s="25" t="s">
        <v>44</v>
      </c>
      <c r="E2806" s="25" t="s">
        <v>13</v>
      </c>
      <c r="F2806" s="25">
        <v>2021</v>
      </c>
      <c r="G2806" s="25">
        <v>7</v>
      </c>
      <c r="H2806" s="25">
        <v>1603</v>
      </c>
      <c r="I2806" s="26">
        <v>11158</v>
      </c>
      <c r="J2806" s="26">
        <f>SUMIFS(H:H, D:D, ExternalData!$D2806, E:E, ExternalData!$E2806, F:F, ExternalData!$F2806, G:G, "&lt;="&amp;ExternalData!$G2806)</f>
        <v>10962</v>
      </c>
      <c r="K2806" s="27">
        <f>SUMIFS(I:I, D:D, ExternalData!$D2806, E:E, ExternalData!$E2806, F:F, ExternalData!$F2806, G:G, "&lt;="&amp;ExternalData!$G2806)</f>
        <v>76195</v>
      </c>
      <c r="L2806" s="26">
        <f>ExternalData!$J2806 + SUMIFS(H:H, D:D, ExternalData!$D2806, E:E, ExternalData!$E2806, F:F, ExternalData!$F2806-1, G:G, "&gt;"&amp;ExternalData!$G2806)</f>
        <v>18347</v>
      </c>
      <c r="M2806" s="28">
        <f>ExternalData!$K2806 + SUMIFS(I:I, D:D, ExternalData!$D2806, E:E, ExternalData!$E2806, F:F, ExternalData!$F2806-1, G:G, "&gt;"&amp;ExternalData!$G2806)</f>
        <v>127673</v>
      </c>
    </row>
    <row r="2807" spans="1:13" x14ac:dyDescent="0.25">
      <c r="A2807" s="29" t="s">
        <v>9</v>
      </c>
      <c r="B2807" s="30" t="s">
        <v>37</v>
      </c>
      <c r="C2807" s="30" t="s">
        <v>43</v>
      </c>
      <c r="D2807" s="30" t="s">
        <v>44</v>
      </c>
      <c r="E2807" s="30" t="s">
        <v>13</v>
      </c>
      <c r="F2807" s="30">
        <v>2021</v>
      </c>
      <c r="G2807" s="30">
        <v>8</v>
      </c>
      <c r="H2807" s="30">
        <v>1246</v>
      </c>
      <c r="I2807" s="31">
        <v>8694</v>
      </c>
      <c r="J2807" s="31">
        <f>SUMIFS(H:H, D:D, ExternalData!$D2807, E:E, ExternalData!$E2807, F:F, ExternalData!$F2807, G:G, "&lt;="&amp;ExternalData!$G2807)</f>
        <v>12208</v>
      </c>
      <c r="K2807" s="32">
        <f>SUMIFS(I:I, D:D, ExternalData!$D2807, E:E, ExternalData!$E2807, F:F, ExternalData!$F2807, G:G, "&lt;="&amp;ExternalData!$G2807)</f>
        <v>84889</v>
      </c>
      <c r="L2807" s="31">
        <f>ExternalData!$J2807 + SUMIFS(H:H, D:D, ExternalData!$D2807, E:E, ExternalData!$E2807, F:F, ExternalData!$F2807-1, G:G, "&gt;"&amp;ExternalData!$G2807)</f>
        <v>18186</v>
      </c>
      <c r="M2807" s="33">
        <f>ExternalData!$K2807 + SUMIFS(I:I, D:D, ExternalData!$D2807, E:E, ExternalData!$E2807, F:F, ExternalData!$F2807-1, G:G, "&gt;"&amp;ExternalData!$G2807)</f>
        <v>126539</v>
      </c>
    </row>
    <row r="2808" spans="1:13" x14ac:dyDescent="0.25">
      <c r="A2808" s="24" t="s">
        <v>9</v>
      </c>
      <c r="B2808" s="25" t="s">
        <v>37</v>
      </c>
      <c r="C2808" s="25" t="s">
        <v>43</v>
      </c>
      <c r="D2808" s="25" t="s">
        <v>44</v>
      </c>
      <c r="E2808" s="25" t="s">
        <v>13</v>
      </c>
      <c r="F2808" s="25">
        <v>2021</v>
      </c>
      <c r="G2808" s="25">
        <v>9</v>
      </c>
      <c r="H2808" s="25">
        <v>2205</v>
      </c>
      <c r="I2808" s="26">
        <v>15351</v>
      </c>
      <c r="J2808" s="26">
        <f>SUMIFS(H:H, D:D, ExternalData!$D2808, E:E, ExternalData!$E2808, F:F, ExternalData!$F2808, G:G, "&lt;="&amp;ExternalData!$G2808)</f>
        <v>14413</v>
      </c>
      <c r="K2808" s="27">
        <f>SUMIFS(I:I, D:D, ExternalData!$D2808, E:E, ExternalData!$E2808, F:F, ExternalData!$F2808, G:G, "&lt;="&amp;ExternalData!$G2808)</f>
        <v>100240</v>
      </c>
      <c r="L2808" s="26">
        <f>ExternalData!$J2808 + SUMIFS(H:H, D:D, ExternalData!$D2808, E:E, ExternalData!$E2808, F:F, ExternalData!$F2808-1, G:G, "&gt;"&amp;ExternalData!$G2808)</f>
        <v>18984</v>
      </c>
      <c r="M2808" s="28">
        <f>ExternalData!$K2808 + SUMIFS(I:I, D:D, ExternalData!$D2808, E:E, ExternalData!$E2808, F:F, ExternalData!$F2808-1, G:G, "&gt;"&amp;ExternalData!$G2808)</f>
        <v>132062</v>
      </c>
    </row>
    <row r="2809" spans="1:13" x14ac:dyDescent="0.25">
      <c r="A2809" s="29" t="s">
        <v>9</v>
      </c>
      <c r="B2809" s="30" t="s">
        <v>37</v>
      </c>
      <c r="C2809" s="30" t="s">
        <v>43</v>
      </c>
      <c r="D2809" s="30" t="s">
        <v>44</v>
      </c>
      <c r="E2809" s="30" t="s">
        <v>13</v>
      </c>
      <c r="F2809" s="30">
        <v>2021</v>
      </c>
      <c r="G2809" s="30">
        <v>10</v>
      </c>
      <c r="H2809" s="30">
        <v>1799</v>
      </c>
      <c r="I2809" s="31">
        <v>12558</v>
      </c>
      <c r="J2809" s="31">
        <f>SUMIFS(H:H, D:D, ExternalData!$D2809, E:E, ExternalData!$E2809, F:F, ExternalData!$F2809, G:G, "&lt;="&amp;ExternalData!$G2809)</f>
        <v>16212</v>
      </c>
      <c r="K2809" s="32">
        <f>SUMIFS(I:I, D:D, ExternalData!$D2809, E:E, ExternalData!$E2809, F:F, ExternalData!$F2809, G:G, "&lt;="&amp;ExternalData!$G2809)</f>
        <v>112798</v>
      </c>
      <c r="L2809" s="31">
        <f>ExternalData!$J2809 + SUMIFS(H:H, D:D, ExternalData!$D2809, E:E, ExternalData!$E2809, F:F, ExternalData!$F2809-1, G:G, "&gt;"&amp;ExternalData!$G2809)</f>
        <v>19481</v>
      </c>
      <c r="M2809" s="33">
        <f>ExternalData!$K2809 + SUMIFS(I:I, D:D, ExternalData!$D2809, E:E, ExternalData!$E2809, F:F, ExternalData!$F2809-1, G:G, "&gt;"&amp;ExternalData!$G2809)</f>
        <v>135527</v>
      </c>
    </row>
    <row r="2810" spans="1:13" x14ac:dyDescent="0.25">
      <c r="A2810" s="24" t="s">
        <v>9</v>
      </c>
      <c r="B2810" s="25" t="s">
        <v>37</v>
      </c>
      <c r="C2810" s="25" t="s">
        <v>43</v>
      </c>
      <c r="D2810" s="25" t="s">
        <v>44</v>
      </c>
      <c r="E2810" s="25" t="s">
        <v>13</v>
      </c>
      <c r="F2810" s="25">
        <v>2021</v>
      </c>
      <c r="G2810" s="25">
        <v>11</v>
      </c>
      <c r="H2810" s="25">
        <v>1225</v>
      </c>
      <c r="I2810" s="26">
        <v>8498</v>
      </c>
      <c r="J2810" s="26">
        <f>SUMIFS(H:H, D:D, ExternalData!$D2810, E:E, ExternalData!$E2810, F:F, ExternalData!$F2810, G:G, "&lt;="&amp;ExternalData!$G2810)</f>
        <v>17437</v>
      </c>
      <c r="K2810" s="27">
        <f>SUMIFS(I:I, D:D, ExternalData!$D2810, E:E, ExternalData!$E2810, F:F, ExternalData!$F2810, G:G, "&lt;="&amp;ExternalData!$G2810)</f>
        <v>121296</v>
      </c>
      <c r="L2810" s="26">
        <f>ExternalData!$J2810 + SUMIFS(H:H, D:D, ExternalData!$D2810, E:E, ExternalData!$E2810, F:F, ExternalData!$F2810-1, G:G, "&gt;"&amp;ExternalData!$G2810)</f>
        <v>19481</v>
      </c>
      <c r="M2810" s="28">
        <f>ExternalData!$K2810 + SUMIFS(I:I, D:D, ExternalData!$D2810, E:E, ExternalData!$E2810, F:F, ExternalData!$F2810-1, G:G, "&gt;"&amp;ExternalData!$G2810)</f>
        <v>135478</v>
      </c>
    </row>
    <row r="2811" spans="1:13" x14ac:dyDescent="0.25">
      <c r="A2811" s="29" t="s">
        <v>9</v>
      </c>
      <c r="B2811" s="30" t="s">
        <v>37</v>
      </c>
      <c r="C2811" s="30" t="s">
        <v>43</v>
      </c>
      <c r="D2811" s="30" t="s">
        <v>44</v>
      </c>
      <c r="E2811" s="30" t="s">
        <v>13</v>
      </c>
      <c r="F2811" s="30">
        <v>2021</v>
      </c>
      <c r="G2811" s="30">
        <v>12</v>
      </c>
      <c r="H2811" s="30">
        <v>1652</v>
      </c>
      <c r="I2811" s="31">
        <v>11501</v>
      </c>
      <c r="J2811" s="31">
        <f>SUMIFS(H:H, D:D, ExternalData!$D2811, E:E, ExternalData!$E2811, F:F, ExternalData!$F2811, G:G, "&lt;="&amp;ExternalData!$G2811)</f>
        <v>19089</v>
      </c>
      <c r="K2811" s="32">
        <f>SUMIFS(I:I, D:D, ExternalData!$D2811, E:E, ExternalData!$E2811, F:F, ExternalData!$F2811, G:G, "&lt;="&amp;ExternalData!$G2811)</f>
        <v>132797</v>
      </c>
      <c r="L2811" s="31">
        <f>ExternalData!$J2811 + SUMIFS(H:H, D:D, ExternalData!$D2811, E:E, ExternalData!$E2811, F:F, ExternalData!$F2811-1, G:G, "&gt;"&amp;ExternalData!$G2811)</f>
        <v>19089</v>
      </c>
      <c r="M2811" s="33">
        <f>ExternalData!$K2811 + SUMIFS(I:I, D:D, ExternalData!$D2811, E:E, ExternalData!$E2811, F:F, ExternalData!$F2811-1, G:G, "&gt;"&amp;ExternalData!$G2811)</f>
        <v>132797</v>
      </c>
    </row>
    <row r="2812" spans="1:13" x14ac:dyDescent="0.25">
      <c r="A2812" s="24" t="s">
        <v>9</v>
      </c>
      <c r="B2812" s="25" t="s">
        <v>37</v>
      </c>
      <c r="C2812" s="25" t="s">
        <v>43</v>
      </c>
      <c r="D2812" s="25" t="s">
        <v>44</v>
      </c>
      <c r="E2812" s="25" t="s">
        <v>13</v>
      </c>
      <c r="F2812" s="25">
        <v>2022</v>
      </c>
      <c r="G2812" s="25">
        <v>1</v>
      </c>
      <c r="H2812" s="25">
        <v>1477</v>
      </c>
      <c r="I2812" s="26">
        <v>10269</v>
      </c>
      <c r="J2812" s="26">
        <f>SUMIFS(H:H, D:D, ExternalData!$D2812, E:E, ExternalData!$E2812, F:F, ExternalData!$F2812, G:G, "&lt;="&amp;ExternalData!$G2812)</f>
        <v>1477</v>
      </c>
      <c r="K2812" s="27">
        <f>SUMIFS(I:I, D:D, ExternalData!$D2812, E:E, ExternalData!$E2812, F:F, ExternalData!$F2812, G:G, "&lt;="&amp;ExternalData!$G2812)</f>
        <v>10269</v>
      </c>
      <c r="L2812" s="26">
        <f>ExternalData!$J2812 + SUMIFS(H:H, D:D, ExternalData!$D2812, E:E, ExternalData!$E2812, F:F, ExternalData!$F2812-1, G:G, "&gt;"&amp;ExternalData!$G2812)</f>
        <v>19292</v>
      </c>
      <c r="M2812" s="28">
        <f>ExternalData!$K2812 + SUMIFS(I:I, D:D, ExternalData!$D2812, E:E, ExternalData!$E2812, F:F, ExternalData!$F2812-1, G:G, "&gt;"&amp;ExternalData!$G2812)</f>
        <v>134253</v>
      </c>
    </row>
    <row r="2813" spans="1:13" x14ac:dyDescent="0.25">
      <c r="A2813" s="29" t="s">
        <v>9</v>
      </c>
      <c r="B2813" s="30" t="s">
        <v>37</v>
      </c>
      <c r="C2813" s="30" t="s">
        <v>43</v>
      </c>
      <c r="D2813" s="30" t="s">
        <v>44</v>
      </c>
      <c r="E2813" s="30" t="s">
        <v>13</v>
      </c>
      <c r="F2813" s="30">
        <v>2022</v>
      </c>
      <c r="G2813" s="30">
        <v>2</v>
      </c>
      <c r="H2813" s="30">
        <v>1281</v>
      </c>
      <c r="I2813" s="31">
        <v>8897</v>
      </c>
      <c r="J2813" s="31">
        <f>SUMIFS(H:H, D:D, ExternalData!$D2813, E:E, ExternalData!$E2813, F:F, ExternalData!$F2813, G:G, "&lt;="&amp;ExternalData!$G2813)</f>
        <v>2758</v>
      </c>
      <c r="K2813" s="32">
        <f>SUMIFS(I:I, D:D, ExternalData!$D2813, E:E, ExternalData!$E2813, F:F, ExternalData!$F2813, G:G, "&lt;="&amp;ExternalData!$G2813)</f>
        <v>19166</v>
      </c>
      <c r="L2813" s="31">
        <f>ExternalData!$J2813 + SUMIFS(H:H, D:D, ExternalData!$D2813, E:E, ExternalData!$E2813, F:F, ExternalData!$F2813-1, G:G, "&gt;"&amp;ExternalData!$G2813)</f>
        <v>18872</v>
      </c>
      <c r="M2813" s="33">
        <f>ExternalData!$K2813 + SUMIFS(I:I, D:D, ExternalData!$D2813, E:E, ExternalData!$E2813, F:F, ExternalData!$F2813-1, G:G, "&gt;"&amp;ExternalData!$G2813)</f>
        <v>131334</v>
      </c>
    </row>
    <row r="2814" spans="1:13" x14ac:dyDescent="0.25">
      <c r="A2814" s="24" t="s">
        <v>9</v>
      </c>
      <c r="B2814" s="25" t="s">
        <v>37</v>
      </c>
      <c r="C2814" s="25" t="s">
        <v>43</v>
      </c>
      <c r="D2814" s="25" t="s">
        <v>44</v>
      </c>
      <c r="E2814" s="25" t="s">
        <v>13</v>
      </c>
      <c r="F2814" s="25">
        <v>2022</v>
      </c>
      <c r="G2814" s="25">
        <v>3</v>
      </c>
      <c r="H2814" s="25">
        <v>1246</v>
      </c>
      <c r="I2814" s="26">
        <v>8666</v>
      </c>
      <c r="J2814" s="26">
        <f>SUMIFS(H:H, D:D, ExternalData!$D2814, E:E, ExternalData!$E2814, F:F, ExternalData!$F2814, G:G, "&lt;="&amp;ExternalData!$G2814)</f>
        <v>4004</v>
      </c>
      <c r="K2814" s="27">
        <f>SUMIFS(I:I, D:D, ExternalData!$D2814, E:E, ExternalData!$E2814, F:F, ExternalData!$F2814, G:G, "&lt;="&amp;ExternalData!$G2814)</f>
        <v>27832</v>
      </c>
      <c r="L2814" s="26">
        <f>ExternalData!$J2814 + SUMIFS(H:H, D:D, ExternalData!$D2814, E:E, ExternalData!$E2814, F:F, ExternalData!$F2814-1, G:G, "&gt;"&amp;ExternalData!$G2814)</f>
        <v>18627</v>
      </c>
      <c r="M2814" s="28">
        <f>ExternalData!$K2814 + SUMIFS(I:I, D:D, ExternalData!$D2814, E:E, ExternalData!$E2814, F:F, ExternalData!$F2814-1, G:G, "&gt;"&amp;ExternalData!$G2814)</f>
        <v>129675</v>
      </c>
    </row>
    <row r="2815" spans="1:13" x14ac:dyDescent="0.25">
      <c r="A2815" s="29" t="s">
        <v>9</v>
      </c>
      <c r="B2815" s="30" t="s">
        <v>37</v>
      </c>
      <c r="C2815" s="30" t="s">
        <v>43</v>
      </c>
      <c r="D2815" s="30" t="s">
        <v>44</v>
      </c>
      <c r="E2815" s="30" t="s">
        <v>13</v>
      </c>
      <c r="F2815" s="30">
        <v>2022</v>
      </c>
      <c r="G2815" s="30">
        <v>4</v>
      </c>
      <c r="H2815" s="30">
        <v>875</v>
      </c>
      <c r="I2815" s="31">
        <v>6097</v>
      </c>
      <c r="J2815" s="31">
        <f>SUMIFS(H:H, D:D, ExternalData!$D2815, E:E, ExternalData!$E2815, F:F, ExternalData!$F2815, G:G, "&lt;="&amp;ExternalData!$G2815)</f>
        <v>4879</v>
      </c>
      <c r="K2815" s="32">
        <f>SUMIFS(I:I, D:D, ExternalData!$D2815, E:E, ExternalData!$E2815, F:F, ExternalData!$F2815, G:G, "&lt;="&amp;ExternalData!$G2815)</f>
        <v>33929</v>
      </c>
      <c r="L2815" s="31">
        <f>ExternalData!$J2815 + SUMIFS(H:H, D:D, ExternalData!$D2815, E:E, ExternalData!$E2815, F:F, ExternalData!$F2815-1, G:G, "&gt;"&amp;ExternalData!$G2815)</f>
        <v>17563</v>
      </c>
      <c r="M2815" s="33">
        <f>ExternalData!$K2815 + SUMIFS(I:I, D:D, ExternalData!$D2815, E:E, ExternalData!$E2815, F:F, ExternalData!$F2815-1, G:G, "&gt;"&amp;ExternalData!$G2815)</f>
        <v>122304</v>
      </c>
    </row>
    <row r="2816" spans="1:13" x14ac:dyDescent="0.25">
      <c r="A2816" s="24" t="s">
        <v>9</v>
      </c>
      <c r="B2816" s="25" t="s">
        <v>37</v>
      </c>
      <c r="C2816" s="25" t="s">
        <v>43</v>
      </c>
      <c r="D2816" s="25" t="s">
        <v>44</v>
      </c>
      <c r="E2816" s="25" t="s">
        <v>13</v>
      </c>
      <c r="F2816" s="25">
        <v>2022</v>
      </c>
      <c r="G2816" s="25">
        <v>5</v>
      </c>
      <c r="H2816" s="25">
        <v>1204</v>
      </c>
      <c r="I2816" s="26">
        <v>8337</v>
      </c>
      <c r="J2816" s="26">
        <f>SUMIFS(H:H, D:D, ExternalData!$D2816, E:E, ExternalData!$E2816, F:F, ExternalData!$F2816, G:G, "&lt;="&amp;ExternalData!$G2816)</f>
        <v>6083</v>
      </c>
      <c r="K2816" s="27">
        <f>SUMIFS(I:I, D:D, ExternalData!$D2816, E:E, ExternalData!$E2816, F:F, ExternalData!$F2816, G:G, "&lt;="&amp;ExternalData!$G2816)</f>
        <v>42266</v>
      </c>
      <c r="L2816" s="26">
        <f>ExternalData!$J2816 + SUMIFS(H:H, D:D, ExternalData!$D2816, E:E, ExternalData!$E2816, F:F, ExternalData!$F2816-1, G:G, "&gt;"&amp;ExternalData!$G2816)</f>
        <v>17325</v>
      </c>
      <c r="M2816" s="28">
        <f>ExternalData!$K2816 + SUMIFS(I:I, D:D, ExternalData!$D2816, E:E, ExternalData!$E2816, F:F, ExternalData!$F2816-1, G:G, "&gt;"&amp;ExternalData!$G2816)</f>
        <v>120568</v>
      </c>
    </row>
    <row r="2817" spans="1:13" x14ac:dyDescent="0.25">
      <c r="A2817" s="29" t="s">
        <v>9</v>
      </c>
      <c r="B2817" s="30" t="s">
        <v>37</v>
      </c>
      <c r="C2817" s="30" t="s">
        <v>43</v>
      </c>
      <c r="D2817" s="30" t="s">
        <v>44</v>
      </c>
      <c r="E2817" s="30" t="s">
        <v>13</v>
      </c>
      <c r="F2817" s="30">
        <v>2022</v>
      </c>
      <c r="G2817" s="30">
        <v>6</v>
      </c>
      <c r="H2817" s="30">
        <v>2023</v>
      </c>
      <c r="I2817" s="31">
        <v>14007</v>
      </c>
      <c r="J2817" s="31">
        <f>SUMIFS(H:H, D:D, ExternalData!$D2817, E:E, ExternalData!$E2817, F:F, ExternalData!$F2817, G:G, "&lt;="&amp;ExternalData!$G2817)</f>
        <v>8106</v>
      </c>
      <c r="K2817" s="32">
        <f>SUMIFS(I:I, D:D, ExternalData!$D2817, E:E, ExternalData!$E2817, F:F, ExternalData!$F2817, G:G, "&lt;="&amp;ExternalData!$G2817)</f>
        <v>56273</v>
      </c>
      <c r="L2817" s="31">
        <f>ExternalData!$J2817 + SUMIFS(H:H, D:D, ExternalData!$D2817, E:E, ExternalData!$E2817, F:F, ExternalData!$F2817-1, G:G, "&gt;"&amp;ExternalData!$G2817)</f>
        <v>17836</v>
      </c>
      <c r="M2817" s="33">
        <f>ExternalData!$K2817 + SUMIFS(I:I, D:D, ExternalData!$D2817, E:E, ExternalData!$E2817, F:F, ExternalData!$F2817-1, G:G, "&gt;"&amp;ExternalData!$G2817)</f>
        <v>124033</v>
      </c>
    </row>
    <row r="2818" spans="1:13" x14ac:dyDescent="0.25">
      <c r="A2818" s="24" t="s">
        <v>9</v>
      </c>
      <c r="B2818" s="25" t="s">
        <v>37</v>
      </c>
      <c r="C2818" s="25" t="s">
        <v>43</v>
      </c>
      <c r="D2818" s="25" t="s">
        <v>44</v>
      </c>
      <c r="E2818" s="25" t="s">
        <v>13</v>
      </c>
      <c r="F2818" s="25">
        <v>2022</v>
      </c>
      <c r="G2818" s="25">
        <v>7</v>
      </c>
      <c r="H2818" s="25">
        <v>1673</v>
      </c>
      <c r="I2818" s="26">
        <v>11641</v>
      </c>
      <c r="J2818" s="26">
        <f>SUMIFS(H:H, D:D, ExternalData!$D2818, E:E, ExternalData!$E2818, F:F, ExternalData!$F2818, G:G, "&lt;="&amp;ExternalData!$G2818)</f>
        <v>9779</v>
      </c>
      <c r="K2818" s="27">
        <f>SUMIFS(I:I, D:D, ExternalData!$D2818, E:E, ExternalData!$E2818, F:F, ExternalData!$F2818, G:G, "&lt;="&amp;ExternalData!$G2818)</f>
        <v>67914</v>
      </c>
      <c r="L2818" s="26">
        <f>ExternalData!$J2818 + SUMIFS(H:H, D:D, ExternalData!$D2818, E:E, ExternalData!$E2818, F:F, ExternalData!$F2818-1, G:G, "&gt;"&amp;ExternalData!$G2818)</f>
        <v>17906</v>
      </c>
      <c r="M2818" s="28">
        <f>ExternalData!$K2818 + SUMIFS(I:I, D:D, ExternalData!$D2818, E:E, ExternalData!$E2818, F:F, ExternalData!$F2818-1, G:G, "&gt;"&amp;ExternalData!$G2818)</f>
        <v>124516</v>
      </c>
    </row>
    <row r="2819" spans="1:13" x14ac:dyDescent="0.25">
      <c r="A2819" s="29" t="s">
        <v>9</v>
      </c>
      <c r="B2819" s="30" t="s">
        <v>37</v>
      </c>
      <c r="C2819" s="30" t="s">
        <v>43</v>
      </c>
      <c r="D2819" s="30" t="s">
        <v>44</v>
      </c>
      <c r="E2819" s="30" t="s">
        <v>13</v>
      </c>
      <c r="F2819" s="30">
        <v>2022</v>
      </c>
      <c r="G2819" s="30">
        <v>8</v>
      </c>
      <c r="H2819" s="30">
        <v>1316</v>
      </c>
      <c r="I2819" s="31">
        <v>9135</v>
      </c>
      <c r="J2819" s="31">
        <f>SUMIFS(H:H, D:D, ExternalData!$D2819, E:E, ExternalData!$E2819, F:F, ExternalData!$F2819, G:G, "&lt;="&amp;ExternalData!$G2819)</f>
        <v>11095</v>
      </c>
      <c r="K2819" s="32">
        <f>SUMIFS(I:I, D:D, ExternalData!$D2819, E:E, ExternalData!$E2819, F:F, ExternalData!$F2819, G:G, "&lt;="&amp;ExternalData!$G2819)</f>
        <v>77049</v>
      </c>
      <c r="L2819" s="31">
        <f>ExternalData!$J2819 + SUMIFS(H:H, D:D, ExternalData!$D2819, E:E, ExternalData!$E2819, F:F, ExternalData!$F2819-1, G:G, "&gt;"&amp;ExternalData!$G2819)</f>
        <v>17976</v>
      </c>
      <c r="M2819" s="33">
        <f>ExternalData!$K2819 + SUMIFS(I:I, D:D, ExternalData!$D2819, E:E, ExternalData!$E2819, F:F, ExternalData!$F2819-1, G:G, "&gt;"&amp;ExternalData!$G2819)</f>
        <v>124957</v>
      </c>
    </row>
    <row r="2820" spans="1:13" x14ac:dyDescent="0.25">
      <c r="A2820" s="24" t="s">
        <v>9</v>
      </c>
      <c r="B2820" s="25" t="s">
        <v>37</v>
      </c>
      <c r="C2820" s="25" t="s">
        <v>43</v>
      </c>
      <c r="D2820" s="25" t="s">
        <v>44</v>
      </c>
      <c r="E2820" s="25" t="s">
        <v>13</v>
      </c>
      <c r="F2820" s="25">
        <v>2022</v>
      </c>
      <c r="G2820" s="25">
        <v>9</v>
      </c>
      <c r="H2820" s="25">
        <v>1631</v>
      </c>
      <c r="I2820" s="26">
        <v>11410</v>
      </c>
      <c r="J2820" s="26">
        <f>SUMIFS(H:H, D:D, ExternalData!$D2820, E:E, ExternalData!$E2820, F:F, ExternalData!$F2820, G:G, "&lt;="&amp;ExternalData!$G2820)</f>
        <v>12726</v>
      </c>
      <c r="K2820" s="27">
        <f>SUMIFS(I:I, D:D, ExternalData!$D2820, E:E, ExternalData!$E2820, F:F, ExternalData!$F2820, G:G, "&lt;="&amp;ExternalData!$G2820)</f>
        <v>88459</v>
      </c>
      <c r="L2820" s="26">
        <f>ExternalData!$J2820 + SUMIFS(H:H, D:D, ExternalData!$D2820, E:E, ExternalData!$E2820, F:F, ExternalData!$F2820-1, G:G, "&gt;"&amp;ExternalData!$G2820)</f>
        <v>17402</v>
      </c>
      <c r="M2820" s="28">
        <f>ExternalData!$K2820 + SUMIFS(I:I, D:D, ExternalData!$D2820, E:E, ExternalData!$E2820, F:F, ExternalData!$F2820-1, G:G, "&gt;"&amp;ExternalData!$G2820)</f>
        <v>121016</v>
      </c>
    </row>
    <row r="2821" spans="1:13" x14ac:dyDescent="0.25">
      <c r="A2821" s="29" t="s">
        <v>9</v>
      </c>
      <c r="B2821" s="30" t="s">
        <v>37</v>
      </c>
      <c r="C2821" s="30" t="s">
        <v>43</v>
      </c>
      <c r="D2821" s="30" t="s">
        <v>44</v>
      </c>
      <c r="E2821" s="30" t="s">
        <v>13</v>
      </c>
      <c r="F2821" s="30">
        <v>2022</v>
      </c>
      <c r="G2821" s="30">
        <v>10</v>
      </c>
      <c r="H2821" s="30">
        <v>973</v>
      </c>
      <c r="I2821" s="31">
        <v>7091</v>
      </c>
      <c r="J2821" s="31">
        <f>SUMIFS(H:H, D:D, ExternalData!$D2821, E:E, ExternalData!$E2821, F:F, ExternalData!$F2821, G:G, "&lt;="&amp;ExternalData!$G2821)</f>
        <v>13699</v>
      </c>
      <c r="K2821" s="32">
        <f>SUMIFS(I:I, D:D, ExternalData!$D2821, E:E, ExternalData!$E2821, F:F, ExternalData!$F2821, G:G, "&lt;="&amp;ExternalData!$G2821)</f>
        <v>95550</v>
      </c>
      <c r="L2821" s="31">
        <f>ExternalData!$J2821 + SUMIFS(H:H, D:D, ExternalData!$D2821, E:E, ExternalData!$E2821, F:F, ExternalData!$F2821-1, G:G, "&gt;"&amp;ExternalData!$G2821)</f>
        <v>16576</v>
      </c>
      <c r="M2821" s="33">
        <f>ExternalData!$K2821 + SUMIFS(I:I, D:D, ExternalData!$D2821, E:E, ExternalData!$E2821, F:F, ExternalData!$F2821-1, G:G, "&gt;"&amp;ExternalData!$G2821)</f>
        <v>115549</v>
      </c>
    </row>
    <row r="2822" spans="1:13" x14ac:dyDescent="0.25">
      <c r="A2822" s="24" t="s">
        <v>9</v>
      </c>
      <c r="B2822" s="25" t="s">
        <v>37</v>
      </c>
      <c r="C2822" s="25" t="s">
        <v>43</v>
      </c>
      <c r="D2822" s="25" t="s">
        <v>44</v>
      </c>
      <c r="E2822" s="25" t="s">
        <v>13</v>
      </c>
      <c r="F2822" s="25">
        <v>2022</v>
      </c>
      <c r="G2822" s="25">
        <v>11</v>
      </c>
      <c r="H2822" s="25">
        <v>1470</v>
      </c>
      <c r="I2822" s="26">
        <v>10710</v>
      </c>
      <c r="J2822" s="26">
        <f>SUMIFS(H:H, D:D, ExternalData!$D2822, E:E, ExternalData!$E2822, F:F, ExternalData!$F2822, G:G, "&lt;="&amp;ExternalData!$G2822)</f>
        <v>15169</v>
      </c>
      <c r="K2822" s="27">
        <f>SUMIFS(I:I, D:D, ExternalData!$D2822, E:E, ExternalData!$E2822, F:F, ExternalData!$F2822, G:G, "&lt;="&amp;ExternalData!$G2822)</f>
        <v>106260</v>
      </c>
      <c r="L2822" s="26">
        <f>ExternalData!$J2822 + SUMIFS(H:H, D:D, ExternalData!$D2822, E:E, ExternalData!$E2822, F:F, ExternalData!$F2822-1, G:G, "&gt;"&amp;ExternalData!$G2822)</f>
        <v>16821</v>
      </c>
      <c r="M2822" s="28">
        <f>ExternalData!$K2822 + SUMIFS(I:I, D:D, ExternalData!$D2822, E:E, ExternalData!$E2822, F:F, ExternalData!$F2822-1, G:G, "&gt;"&amp;ExternalData!$G2822)</f>
        <v>117761</v>
      </c>
    </row>
    <row r="2823" spans="1:13" x14ac:dyDescent="0.25">
      <c r="A2823" s="29" t="s">
        <v>9</v>
      </c>
      <c r="B2823" s="30" t="s">
        <v>37</v>
      </c>
      <c r="C2823" s="30" t="s">
        <v>43</v>
      </c>
      <c r="D2823" s="30" t="s">
        <v>44</v>
      </c>
      <c r="E2823" s="30" t="s">
        <v>13</v>
      </c>
      <c r="F2823" s="30">
        <v>2022</v>
      </c>
      <c r="G2823" s="30">
        <v>12</v>
      </c>
      <c r="H2823" s="30">
        <v>1491</v>
      </c>
      <c r="I2823" s="31">
        <v>10822</v>
      </c>
      <c r="J2823" s="31">
        <f>SUMIFS(H:H, D:D, ExternalData!$D2823, E:E, ExternalData!$E2823, F:F, ExternalData!$F2823, G:G, "&lt;="&amp;ExternalData!$G2823)</f>
        <v>16660</v>
      </c>
      <c r="K2823" s="32">
        <f>SUMIFS(I:I, D:D, ExternalData!$D2823, E:E, ExternalData!$E2823, F:F, ExternalData!$F2823, G:G, "&lt;="&amp;ExternalData!$G2823)</f>
        <v>117082</v>
      </c>
      <c r="L2823" s="31">
        <f>ExternalData!$J2823 + SUMIFS(H:H, D:D, ExternalData!$D2823, E:E, ExternalData!$E2823, F:F, ExternalData!$F2823-1, G:G, "&gt;"&amp;ExternalData!$G2823)</f>
        <v>16660</v>
      </c>
      <c r="M2823" s="33">
        <f>ExternalData!$K2823 + SUMIFS(I:I, D:D, ExternalData!$D2823, E:E, ExternalData!$E2823, F:F, ExternalData!$F2823-1, G:G, "&gt;"&amp;ExternalData!$G2823)</f>
        <v>117082</v>
      </c>
    </row>
    <row r="2824" spans="1:13" x14ac:dyDescent="0.25">
      <c r="A2824" s="24" t="s">
        <v>9</v>
      </c>
      <c r="B2824" s="25" t="s">
        <v>37</v>
      </c>
      <c r="C2824" s="25" t="s">
        <v>43</v>
      </c>
      <c r="D2824" s="25" t="s">
        <v>44</v>
      </c>
      <c r="E2824" s="25" t="s">
        <v>13</v>
      </c>
      <c r="F2824" s="25">
        <v>2023</v>
      </c>
      <c r="G2824" s="25">
        <v>1</v>
      </c>
      <c r="H2824" s="25">
        <v>1526</v>
      </c>
      <c r="I2824" s="26">
        <v>11088</v>
      </c>
      <c r="J2824" s="26">
        <f>SUMIFS(H:H, D:D, ExternalData!$D2824, E:E, ExternalData!$E2824, F:F, ExternalData!$F2824, G:G, "&lt;="&amp;ExternalData!$G2824)</f>
        <v>1526</v>
      </c>
      <c r="K2824" s="27">
        <f>SUMIFS(I:I, D:D, ExternalData!$D2824, E:E, ExternalData!$E2824, F:F, ExternalData!$F2824, G:G, "&lt;="&amp;ExternalData!$G2824)</f>
        <v>11088</v>
      </c>
      <c r="L2824" s="26">
        <f>ExternalData!$J2824 + SUMIFS(H:H, D:D, ExternalData!$D2824, E:E, ExternalData!$E2824, F:F, ExternalData!$F2824-1, G:G, "&gt;"&amp;ExternalData!$G2824)</f>
        <v>16709</v>
      </c>
      <c r="M2824" s="28">
        <f>ExternalData!$K2824 + SUMIFS(I:I, D:D, ExternalData!$D2824, E:E, ExternalData!$E2824, F:F, ExternalData!$F2824-1, G:G, "&gt;"&amp;ExternalData!$G2824)</f>
        <v>117901</v>
      </c>
    </row>
    <row r="2825" spans="1:13" x14ac:dyDescent="0.25">
      <c r="A2825" s="29" t="s">
        <v>9</v>
      </c>
      <c r="B2825" s="30" t="s">
        <v>37</v>
      </c>
      <c r="C2825" s="30" t="s">
        <v>43</v>
      </c>
      <c r="D2825" s="30" t="s">
        <v>44</v>
      </c>
      <c r="E2825" s="30" t="s">
        <v>13</v>
      </c>
      <c r="F2825" s="30">
        <v>2023</v>
      </c>
      <c r="G2825" s="30">
        <v>2</v>
      </c>
      <c r="H2825" s="30">
        <v>1442</v>
      </c>
      <c r="I2825" s="31">
        <v>10521</v>
      </c>
      <c r="J2825" s="31">
        <f>SUMIFS(H:H, D:D, ExternalData!$D2825, E:E, ExternalData!$E2825, F:F, ExternalData!$F2825, G:G, "&lt;="&amp;ExternalData!$G2825)</f>
        <v>2968</v>
      </c>
      <c r="K2825" s="32">
        <f>SUMIFS(I:I, D:D, ExternalData!$D2825, E:E, ExternalData!$E2825, F:F, ExternalData!$F2825, G:G, "&lt;="&amp;ExternalData!$G2825)</f>
        <v>21609</v>
      </c>
      <c r="L2825" s="31">
        <f>ExternalData!$J2825 + SUMIFS(H:H, D:D, ExternalData!$D2825, E:E, ExternalData!$E2825, F:F, ExternalData!$F2825-1, G:G, "&gt;"&amp;ExternalData!$G2825)</f>
        <v>16870</v>
      </c>
      <c r="M2825" s="33">
        <f>ExternalData!$K2825 + SUMIFS(I:I, D:D, ExternalData!$D2825, E:E, ExternalData!$E2825, F:F, ExternalData!$F2825-1, G:G, "&gt;"&amp;ExternalData!$G2825)</f>
        <v>119525</v>
      </c>
    </row>
    <row r="2826" spans="1:13" x14ac:dyDescent="0.25">
      <c r="A2826" s="24" t="s">
        <v>9</v>
      </c>
      <c r="B2826" s="25" t="s">
        <v>37</v>
      </c>
      <c r="C2826" s="25" t="s">
        <v>43</v>
      </c>
      <c r="D2826" s="25" t="s">
        <v>44</v>
      </c>
      <c r="E2826" s="25" t="s">
        <v>13</v>
      </c>
      <c r="F2826" s="25">
        <v>2023</v>
      </c>
      <c r="G2826" s="25">
        <v>3</v>
      </c>
      <c r="H2826" s="25">
        <v>1281</v>
      </c>
      <c r="I2826" s="26">
        <v>9345</v>
      </c>
      <c r="J2826" s="26">
        <f>SUMIFS(H:H, D:D, ExternalData!$D2826, E:E, ExternalData!$E2826, F:F, ExternalData!$F2826, G:G, "&lt;="&amp;ExternalData!$G2826)</f>
        <v>4249</v>
      </c>
      <c r="K2826" s="27">
        <f>SUMIFS(I:I, D:D, ExternalData!$D2826, E:E, ExternalData!$E2826, F:F, ExternalData!$F2826, G:G, "&lt;="&amp;ExternalData!$G2826)</f>
        <v>30954</v>
      </c>
      <c r="L2826" s="26">
        <f>ExternalData!$J2826 + SUMIFS(H:H, D:D, ExternalData!$D2826, E:E, ExternalData!$E2826, F:F, ExternalData!$F2826-1, G:G, "&gt;"&amp;ExternalData!$G2826)</f>
        <v>16905</v>
      </c>
      <c r="M2826" s="28">
        <f>ExternalData!$K2826 + SUMIFS(I:I, D:D, ExternalData!$D2826, E:E, ExternalData!$E2826, F:F, ExternalData!$F2826-1, G:G, "&gt;"&amp;ExternalData!$G2826)</f>
        <v>120204</v>
      </c>
    </row>
    <row r="2827" spans="1:13" x14ac:dyDescent="0.25">
      <c r="A2827" s="29" t="s">
        <v>9</v>
      </c>
      <c r="B2827" s="30" t="s">
        <v>37</v>
      </c>
      <c r="C2827" s="30" t="s">
        <v>43</v>
      </c>
      <c r="D2827" s="30" t="s">
        <v>44</v>
      </c>
      <c r="E2827" s="30" t="s">
        <v>14</v>
      </c>
      <c r="F2827" s="30">
        <v>2018</v>
      </c>
      <c r="G2827" s="30">
        <v>1</v>
      </c>
      <c r="H2827" s="30">
        <v>623</v>
      </c>
      <c r="I2827" s="31">
        <v>4375</v>
      </c>
      <c r="J2827" s="31">
        <f>SUMIFS(H:H, D:D, ExternalData!$D2827, E:E, ExternalData!$E2827, F:F, ExternalData!$F2827, G:G, "&lt;="&amp;ExternalData!$G2827)</f>
        <v>623</v>
      </c>
      <c r="K2827" s="32">
        <f>SUMIFS(I:I, D:D, ExternalData!$D2827, E:E, ExternalData!$E2827, F:F, ExternalData!$F2827, G:G, "&lt;="&amp;ExternalData!$G2827)</f>
        <v>4375</v>
      </c>
      <c r="L2827" s="31">
        <f>ExternalData!$J2827 + SUMIFS(H:H, D:D, ExternalData!$D2827, E:E, ExternalData!$E2827, F:F, ExternalData!$F2827-1, G:G, "&gt;"&amp;ExternalData!$G2827)</f>
        <v>623</v>
      </c>
      <c r="M2827" s="33">
        <f>ExternalData!$K2827 + SUMIFS(I:I, D:D, ExternalData!$D2827, E:E, ExternalData!$E2827, F:F, ExternalData!$F2827-1, G:G, "&gt;"&amp;ExternalData!$G2827)</f>
        <v>4375</v>
      </c>
    </row>
    <row r="2828" spans="1:13" x14ac:dyDescent="0.25">
      <c r="A2828" s="24" t="s">
        <v>9</v>
      </c>
      <c r="B2828" s="25" t="s">
        <v>37</v>
      </c>
      <c r="C2828" s="25" t="s">
        <v>43</v>
      </c>
      <c r="D2828" s="25" t="s">
        <v>44</v>
      </c>
      <c r="E2828" s="25" t="s">
        <v>14</v>
      </c>
      <c r="F2828" s="25">
        <v>2018</v>
      </c>
      <c r="G2828" s="25">
        <v>2</v>
      </c>
      <c r="H2828" s="25">
        <v>441</v>
      </c>
      <c r="I2828" s="26">
        <v>3087</v>
      </c>
      <c r="J2828" s="26">
        <f>SUMIFS(H:H, D:D, ExternalData!$D2828, E:E, ExternalData!$E2828, F:F, ExternalData!$F2828, G:G, "&lt;="&amp;ExternalData!$G2828)</f>
        <v>1064</v>
      </c>
      <c r="K2828" s="27">
        <f>SUMIFS(I:I, D:D, ExternalData!$D2828, E:E, ExternalData!$E2828, F:F, ExternalData!$F2828, G:G, "&lt;="&amp;ExternalData!$G2828)</f>
        <v>7462</v>
      </c>
      <c r="L2828" s="26">
        <f>ExternalData!$J2828 + SUMIFS(H:H, D:D, ExternalData!$D2828, E:E, ExternalData!$E2828, F:F, ExternalData!$F2828-1, G:G, "&gt;"&amp;ExternalData!$G2828)</f>
        <v>1064</v>
      </c>
      <c r="M2828" s="28">
        <f>ExternalData!$K2828 + SUMIFS(I:I, D:D, ExternalData!$D2828, E:E, ExternalData!$E2828, F:F, ExternalData!$F2828-1, G:G, "&gt;"&amp;ExternalData!$G2828)</f>
        <v>7462</v>
      </c>
    </row>
    <row r="2829" spans="1:13" x14ac:dyDescent="0.25">
      <c r="A2829" s="29" t="s">
        <v>9</v>
      </c>
      <c r="B2829" s="30" t="s">
        <v>37</v>
      </c>
      <c r="C2829" s="30" t="s">
        <v>43</v>
      </c>
      <c r="D2829" s="30" t="s">
        <v>44</v>
      </c>
      <c r="E2829" s="30" t="s">
        <v>14</v>
      </c>
      <c r="F2829" s="30">
        <v>2018</v>
      </c>
      <c r="G2829" s="30">
        <v>3</v>
      </c>
      <c r="H2829" s="30">
        <v>378</v>
      </c>
      <c r="I2829" s="31">
        <v>2667</v>
      </c>
      <c r="J2829" s="31">
        <f>SUMIFS(H:H, D:D, ExternalData!$D2829, E:E, ExternalData!$E2829, F:F, ExternalData!$F2829, G:G, "&lt;="&amp;ExternalData!$G2829)</f>
        <v>1442</v>
      </c>
      <c r="K2829" s="32">
        <f>SUMIFS(I:I, D:D, ExternalData!$D2829, E:E, ExternalData!$E2829, F:F, ExternalData!$F2829, G:G, "&lt;="&amp;ExternalData!$G2829)</f>
        <v>10129</v>
      </c>
      <c r="L2829" s="31">
        <f>ExternalData!$J2829 + SUMIFS(H:H, D:D, ExternalData!$D2829, E:E, ExternalData!$E2829, F:F, ExternalData!$F2829-1, G:G, "&gt;"&amp;ExternalData!$G2829)</f>
        <v>1442</v>
      </c>
      <c r="M2829" s="33">
        <f>ExternalData!$K2829 + SUMIFS(I:I, D:D, ExternalData!$D2829, E:E, ExternalData!$E2829, F:F, ExternalData!$F2829-1, G:G, "&gt;"&amp;ExternalData!$G2829)</f>
        <v>10129</v>
      </c>
    </row>
    <row r="2830" spans="1:13" x14ac:dyDescent="0.25">
      <c r="A2830" s="24" t="s">
        <v>9</v>
      </c>
      <c r="B2830" s="25" t="s">
        <v>37</v>
      </c>
      <c r="C2830" s="25" t="s">
        <v>43</v>
      </c>
      <c r="D2830" s="25" t="s">
        <v>44</v>
      </c>
      <c r="E2830" s="25" t="s">
        <v>14</v>
      </c>
      <c r="F2830" s="25">
        <v>2018</v>
      </c>
      <c r="G2830" s="25">
        <v>4</v>
      </c>
      <c r="H2830" s="25">
        <v>427</v>
      </c>
      <c r="I2830" s="26">
        <v>2982</v>
      </c>
      <c r="J2830" s="26">
        <f>SUMIFS(H:H, D:D, ExternalData!$D2830, E:E, ExternalData!$E2830, F:F, ExternalData!$F2830, G:G, "&lt;="&amp;ExternalData!$G2830)</f>
        <v>1869</v>
      </c>
      <c r="K2830" s="27">
        <f>SUMIFS(I:I, D:D, ExternalData!$D2830, E:E, ExternalData!$E2830, F:F, ExternalData!$F2830, G:G, "&lt;="&amp;ExternalData!$G2830)</f>
        <v>13111</v>
      </c>
      <c r="L2830" s="26">
        <f>ExternalData!$J2830 + SUMIFS(H:H, D:D, ExternalData!$D2830, E:E, ExternalData!$E2830, F:F, ExternalData!$F2830-1, G:G, "&gt;"&amp;ExternalData!$G2830)</f>
        <v>1869</v>
      </c>
      <c r="M2830" s="28">
        <f>ExternalData!$K2830 + SUMIFS(I:I, D:D, ExternalData!$D2830, E:E, ExternalData!$E2830, F:F, ExternalData!$F2830-1, G:G, "&gt;"&amp;ExternalData!$G2830)</f>
        <v>13111</v>
      </c>
    </row>
    <row r="2831" spans="1:13" x14ac:dyDescent="0.25">
      <c r="A2831" s="29" t="s">
        <v>9</v>
      </c>
      <c r="B2831" s="30" t="s">
        <v>37</v>
      </c>
      <c r="C2831" s="30" t="s">
        <v>43</v>
      </c>
      <c r="D2831" s="30" t="s">
        <v>44</v>
      </c>
      <c r="E2831" s="30" t="s">
        <v>14</v>
      </c>
      <c r="F2831" s="30">
        <v>2018</v>
      </c>
      <c r="G2831" s="30">
        <v>5</v>
      </c>
      <c r="H2831" s="30">
        <v>1435</v>
      </c>
      <c r="I2831" s="31">
        <v>9989</v>
      </c>
      <c r="J2831" s="31">
        <f>SUMIFS(H:H, D:D, ExternalData!$D2831, E:E, ExternalData!$E2831, F:F, ExternalData!$F2831, G:G, "&lt;="&amp;ExternalData!$G2831)</f>
        <v>3304</v>
      </c>
      <c r="K2831" s="32">
        <f>SUMIFS(I:I, D:D, ExternalData!$D2831, E:E, ExternalData!$E2831, F:F, ExternalData!$F2831, G:G, "&lt;="&amp;ExternalData!$G2831)</f>
        <v>23100</v>
      </c>
      <c r="L2831" s="31">
        <f>ExternalData!$J2831 + SUMIFS(H:H, D:D, ExternalData!$D2831, E:E, ExternalData!$E2831, F:F, ExternalData!$F2831-1, G:G, "&gt;"&amp;ExternalData!$G2831)</f>
        <v>3304</v>
      </c>
      <c r="M2831" s="33">
        <f>ExternalData!$K2831 + SUMIFS(I:I, D:D, ExternalData!$D2831, E:E, ExternalData!$E2831, F:F, ExternalData!$F2831-1, G:G, "&gt;"&amp;ExternalData!$G2831)</f>
        <v>23100</v>
      </c>
    </row>
    <row r="2832" spans="1:13" x14ac:dyDescent="0.25">
      <c r="A2832" s="24" t="s">
        <v>9</v>
      </c>
      <c r="B2832" s="25" t="s">
        <v>37</v>
      </c>
      <c r="C2832" s="25" t="s">
        <v>43</v>
      </c>
      <c r="D2832" s="25" t="s">
        <v>44</v>
      </c>
      <c r="E2832" s="25" t="s">
        <v>14</v>
      </c>
      <c r="F2832" s="25">
        <v>2018</v>
      </c>
      <c r="G2832" s="25">
        <v>6</v>
      </c>
      <c r="H2832" s="25">
        <v>707</v>
      </c>
      <c r="I2832" s="26">
        <v>4886</v>
      </c>
      <c r="J2832" s="26">
        <f>SUMIFS(H:H, D:D, ExternalData!$D2832, E:E, ExternalData!$E2832, F:F, ExternalData!$F2832, G:G, "&lt;="&amp;ExternalData!$G2832)</f>
        <v>4011</v>
      </c>
      <c r="K2832" s="27">
        <f>SUMIFS(I:I, D:D, ExternalData!$D2832, E:E, ExternalData!$E2832, F:F, ExternalData!$F2832, G:G, "&lt;="&amp;ExternalData!$G2832)</f>
        <v>27986</v>
      </c>
      <c r="L2832" s="26">
        <f>ExternalData!$J2832 + SUMIFS(H:H, D:D, ExternalData!$D2832, E:E, ExternalData!$E2832, F:F, ExternalData!$F2832-1, G:G, "&gt;"&amp;ExternalData!$G2832)</f>
        <v>4011</v>
      </c>
      <c r="M2832" s="28">
        <f>ExternalData!$K2832 + SUMIFS(I:I, D:D, ExternalData!$D2832, E:E, ExternalData!$E2832, F:F, ExternalData!$F2832-1, G:G, "&gt;"&amp;ExternalData!$G2832)</f>
        <v>27986</v>
      </c>
    </row>
    <row r="2833" spans="1:13" x14ac:dyDescent="0.25">
      <c r="A2833" s="29" t="s">
        <v>9</v>
      </c>
      <c r="B2833" s="30" t="s">
        <v>37</v>
      </c>
      <c r="C2833" s="30" t="s">
        <v>43</v>
      </c>
      <c r="D2833" s="30" t="s">
        <v>44</v>
      </c>
      <c r="E2833" s="30" t="s">
        <v>14</v>
      </c>
      <c r="F2833" s="30">
        <v>2018</v>
      </c>
      <c r="G2833" s="30">
        <v>7</v>
      </c>
      <c r="H2833" s="30">
        <v>462</v>
      </c>
      <c r="I2833" s="31">
        <v>3213</v>
      </c>
      <c r="J2833" s="31">
        <f>SUMIFS(H:H, D:D, ExternalData!$D2833, E:E, ExternalData!$E2833, F:F, ExternalData!$F2833, G:G, "&lt;="&amp;ExternalData!$G2833)</f>
        <v>4473</v>
      </c>
      <c r="K2833" s="32">
        <f>SUMIFS(I:I, D:D, ExternalData!$D2833, E:E, ExternalData!$E2833, F:F, ExternalData!$F2833, G:G, "&lt;="&amp;ExternalData!$G2833)</f>
        <v>31199</v>
      </c>
      <c r="L2833" s="31">
        <f>ExternalData!$J2833 + SUMIFS(H:H, D:D, ExternalData!$D2833, E:E, ExternalData!$E2833, F:F, ExternalData!$F2833-1, G:G, "&gt;"&amp;ExternalData!$G2833)</f>
        <v>4473</v>
      </c>
      <c r="M2833" s="33">
        <f>ExternalData!$K2833 + SUMIFS(I:I, D:D, ExternalData!$D2833, E:E, ExternalData!$E2833, F:F, ExternalData!$F2833-1, G:G, "&gt;"&amp;ExternalData!$G2833)</f>
        <v>31199</v>
      </c>
    </row>
    <row r="2834" spans="1:13" x14ac:dyDescent="0.25">
      <c r="A2834" s="24" t="s">
        <v>9</v>
      </c>
      <c r="B2834" s="25" t="s">
        <v>37</v>
      </c>
      <c r="C2834" s="25" t="s">
        <v>43</v>
      </c>
      <c r="D2834" s="25" t="s">
        <v>44</v>
      </c>
      <c r="E2834" s="25" t="s">
        <v>14</v>
      </c>
      <c r="F2834" s="25">
        <v>2018</v>
      </c>
      <c r="G2834" s="25">
        <v>8</v>
      </c>
      <c r="H2834" s="25">
        <v>322</v>
      </c>
      <c r="I2834" s="26">
        <v>2261</v>
      </c>
      <c r="J2834" s="26">
        <f>SUMIFS(H:H, D:D, ExternalData!$D2834, E:E, ExternalData!$E2834, F:F, ExternalData!$F2834, G:G, "&lt;="&amp;ExternalData!$G2834)</f>
        <v>4795</v>
      </c>
      <c r="K2834" s="27">
        <f>SUMIFS(I:I, D:D, ExternalData!$D2834, E:E, ExternalData!$E2834, F:F, ExternalData!$F2834, G:G, "&lt;="&amp;ExternalData!$G2834)</f>
        <v>33460</v>
      </c>
      <c r="L2834" s="26">
        <f>ExternalData!$J2834 + SUMIFS(H:H, D:D, ExternalData!$D2834, E:E, ExternalData!$E2834, F:F, ExternalData!$F2834-1, G:G, "&gt;"&amp;ExternalData!$G2834)</f>
        <v>4795</v>
      </c>
      <c r="M2834" s="28">
        <f>ExternalData!$K2834 + SUMIFS(I:I, D:D, ExternalData!$D2834, E:E, ExternalData!$E2834, F:F, ExternalData!$F2834-1, G:G, "&gt;"&amp;ExternalData!$G2834)</f>
        <v>33460</v>
      </c>
    </row>
    <row r="2835" spans="1:13" x14ac:dyDescent="0.25">
      <c r="A2835" s="29" t="s">
        <v>9</v>
      </c>
      <c r="B2835" s="30" t="s">
        <v>37</v>
      </c>
      <c r="C2835" s="30" t="s">
        <v>43</v>
      </c>
      <c r="D2835" s="30" t="s">
        <v>44</v>
      </c>
      <c r="E2835" s="30" t="s">
        <v>14</v>
      </c>
      <c r="F2835" s="30">
        <v>2018</v>
      </c>
      <c r="G2835" s="30">
        <v>9</v>
      </c>
      <c r="H2835" s="30">
        <v>833</v>
      </c>
      <c r="I2835" s="31">
        <v>5740</v>
      </c>
      <c r="J2835" s="31">
        <f>SUMIFS(H:H, D:D, ExternalData!$D2835, E:E, ExternalData!$E2835, F:F, ExternalData!$F2835, G:G, "&lt;="&amp;ExternalData!$G2835)</f>
        <v>5628</v>
      </c>
      <c r="K2835" s="32">
        <f>SUMIFS(I:I, D:D, ExternalData!$D2835, E:E, ExternalData!$E2835, F:F, ExternalData!$F2835, G:G, "&lt;="&amp;ExternalData!$G2835)</f>
        <v>39200</v>
      </c>
      <c r="L2835" s="31">
        <f>ExternalData!$J2835 + SUMIFS(H:H, D:D, ExternalData!$D2835, E:E, ExternalData!$E2835, F:F, ExternalData!$F2835-1, G:G, "&gt;"&amp;ExternalData!$G2835)</f>
        <v>5628</v>
      </c>
      <c r="M2835" s="33">
        <f>ExternalData!$K2835 + SUMIFS(I:I, D:D, ExternalData!$D2835, E:E, ExternalData!$E2835, F:F, ExternalData!$F2835-1, G:G, "&gt;"&amp;ExternalData!$G2835)</f>
        <v>39200</v>
      </c>
    </row>
    <row r="2836" spans="1:13" x14ac:dyDescent="0.25">
      <c r="A2836" s="24" t="s">
        <v>9</v>
      </c>
      <c r="B2836" s="25" t="s">
        <v>37</v>
      </c>
      <c r="C2836" s="25" t="s">
        <v>43</v>
      </c>
      <c r="D2836" s="25" t="s">
        <v>44</v>
      </c>
      <c r="E2836" s="25" t="s">
        <v>14</v>
      </c>
      <c r="F2836" s="25">
        <v>2018</v>
      </c>
      <c r="G2836" s="25">
        <v>10</v>
      </c>
      <c r="H2836" s="25">
        <v>413</v>
      </c>
      <c r="I2836" s="26">
        <v>2919</v>
      </c>
      <c r="J2836" s="26">
        <f>SUMIFS(H:H, D:D, ExternalData!$D2836, E:E, ExternalData!$E2836, F:F, ExternalData!$F2836, G:G, "&lt;="&amp;ExternalData!$G2836)</f>
        <v>6041</v>
      </c>
      <c r="K2836" s="27">
        <f>SUMIFS(I:I, D:D, ExternalData!$D2836, E:E, ExternalData!$E2836, F:F, ExternalData!$F2836, G:G, "&lt;="&amp;ExternalData!$G2836)</f>
        <v>42119</v>
      </c>
      <c r="L2836" s="26">
        <f>ExternalData!$J2836 + SUMIFS(H:H, D:D, ExternalData!$D2836, E:E, ExternalData!$E2836, F:F, ExternalData!$F2836-1, G:G, "&gt;"&amp;ExternalData!$G2836)</f>
        <v>6041</v>
      </c>
      <c r="M2836" s="28">
        <f>ExternalData!$K2836 + SUMIFS(I:I, D:D, ExternalData!$D2836, E:E, ExternalData!$E2836, F:F, ExternalData!$F2836-1, G:G, "&gt;"&amp;ExternalData!$G2836)</f>
        <v>42119</v>
      </c>
    </row>
    <row r="2837" spans="1:13" x14ac:dyDescent="0.25">
      <c r="A2837" s="29" t="s">
        <v>9</v>
      </c>
      <c r="B2837" s="30" t="s">
        <v>37</v>
      </c>
      <c r="C2837" s="30" t="s">
        <v>43</v>
      </c>
      <c r="D2837" s="30" t="s">
        <v>44</v>
      </c>
      <c r="E2837" s="30" t="s">
        <v>14</v>
      </c>
      <c r="F2837" s="30">
        <v>2018</v>
      </c>
      <c r="G2837" s="30">
        <v>11</v>
      </c>
      <c r="H2837" s="30">
        <v>567</v>
      </c>
      <c r="I2837" s="31">
        <v>3962</v>
      </c>
      <c r="J2837" s="31">
        <f>SUMIFS(H:H, D:D, ExternalData!$D2837, E:E, ExternalData!$E2837, F:F, ExternalData!$F2837, G:G, "&lt;="&amp;ExternalData!$G2837)</f>
        <v>6608</v>
      </c>
      <c r="K2837" s="32">
        <f>SUMIFS(I:I, D:D, ExternalData!$D2837, E:E, ExternalData!$E2837, F:F, ExternalData!$F2837, G:G, "&lt;="&amp;ExternalData!$G2837)</f>
        <v>46081</v>
      </c>
      <c r="L2837" s="31">
        <f>ExternalData!$J2837 + SUMIFS(H:H, D:D, ExternalData!$D2837, E:E, ExternalData!$E2837, F:F, ExternalData!$F2837-1, G:G, "&gt;"&amp;ExternalData!$G2837)</f>
        <v>6608</v>
      </c>
      <c r="M2837" s="33">
        <f>ExternalData!$K2837 + SUMIFS(I:I, D:D, ExternalData!$D2837, E:E, ExternalData!$E2837, F:F, ExternalData!$F2837-1, G:G, "&gt;"&amp;ExternalData!$G2837)</f>
        <v>46081</v>
      </c>
    </row>
    <row r="2838" spans="1:13" x14ac:dyDescent="0.25">
      <c r="A2838" s="24" t="s">
        <v>9</v>
      </c>
      <c r="B2838" s="25" t="s">
        <v>37</v>
      </c>
      <c r="C2838" s="25" t="s">
        <v>43</v>
      </c>
      <c r="D2838" s="25" t="s">
        <v>44</v>
      </c>
      <c r="E2838" s="25" t="s">
        <v>14</v>
      </c>
      <c r="F2838" s="25">
        <v>2018</v>
      </c>
      <c r="G2838" s="25">
        <v>12</v>
      </c>
      <c r="H2838" s="25">
        <v>266</v>
      </c>
      <c r="I2838" s="26">
        <v>1834</v>
      </c>
      <c r="J2838" s="26">
        <f>SUMIFS(H:H, D:D, ExternalData!$D2838, E:E, ExternalData!$E2838, F:F, ExternalData!$F2838, G:G, "&lt;="&amp;ExternalData!$G2838)</f>
        <v>6874</v>
      </c>
      <c r="K2838" s="27">
        <f>SUMIFS(I:I, D:D, ExternalData!$D2838, E:E, ExternalData!$E2838, F:F, ExternalData!$F2838, G:G, "&lt;="&amp;ExternalData!$G2838)</f>
        <v>47915</v>
      </c>
      <c r="L2838" s="26">
        <f>ExternalData!$J2838 + SUMIFS(H:H, D:D, ExternalData!$D2838, E:E, ExternalData!$E2838, F:F, ExternalData!$F2838-1, G:G, "&gt;"&amp;ExternalData!$G2838)</f>
        <v>6874</v>
      </c>
      <c r="M2838" s="28">
        <f>ExternalData!$K2838 + SUMIFS(I:I, D:D, ExternalData!$D2838, E:E, ExternalData!$E2838, F:F, ExternalData!$F2838-1, G:G, "&gt;"&amp;ExternalData!$G2838)</f>
        <v>47915</v>
      </c>
    </row>
    <row r="2839" spans="1:13" x14ac:dyDescent="0.25">
      <c r="A2839" s="29" t="s">
        <v>9</v>
      </c>
      <c r="B2839" s="30" t="s">
        <v>37</v>
      </c>
      <c r="C2839" s="30" t="s">
        <v>43</v>
      </c>
      <c r="D2839" s="30" t="s">
        <v>44</v>
      </c>
      <c r="E2839" s="30" t="s">
        <v>14</v>
      </c>
      <c r="F2839" s="30">
        <v>2019</v>
      </c>
      <c r="G2839" s="30">
        <v>1</v>
      </c>
      <c r="H2839" s="30">
        <v>623</v>
      </c>
      <c r="I2839" s="31">
        <v>4354</v>
      </c>
      <c r="J2839" s="31">
        <f>SUMIFS(H:H, D:D, ExternalData!$D2839, E:E, ExternalData!$E2839, F:F, ExternalData!$F2839, G:G, "&lt;="&amp;ExternalData!$G2839)</f>
        <v>623</v>
      </c>
      <c r="K2839" s="32">
        <f>SUMIFS(I:I, D:D, ExternalData!$D2839, E:E, ExternalData!$E2839, F:F, ExternalData!$F2839, G:G, "&lt;="&amp;ExternalData!$G2839)</f>
        <v>4354</v>
      </c>
      <c r="L2839" s="31">
        <f>ExternalData!$J2839 + SUMIFS(H:H, D:D, ExternalData!$D2839, E:E, ExternalData!$E2839, F:F, ExternalData!$F2839-1, G:G, "&gt;"&amp;ExternalData!$G2839)</f>
        <v>6874</v>
      </c>
      <c r="M2839" s="33">
        <f>ExternalData!$K2839 + SUMIFS(I:I, D:D, ExternalData!$D2839, E:E, ExternalData!$E2839, F:F, ExternalData!$F2839-1, G:G, "&gt;"&amp;ExternalData!$G2839)</f>
        <v>47894</v>
      </c>
    </row>
    <row r="2840" spans="1:13" x14ac:dyDescent="0.25">
      <c r="A2840" s="24" t="s">
        <v>9</v>
      </c>
      <c r="B2840" s="25" t="s">
        <v>37</v>
      </c>
      <c r="C2840" s="25" t="s">
        <v>43</v>
      </c>
      <c r="D2840" s="25" t="s">
        <v>44</v>
      </c>
      <c r="E2840" s="25" t="s">
        <v>14</v>
      </c>
      <c r="F2840" s="25">
        <v>2019</v>
      </c>
      <c r="G2840" s="25">
        <v>2</v>
      </c>
      <c r="H2840" s="25">
        <v>301</v>
      </c>
      <c r="I2840" s="26">
        <v>2079</v>
      </c>
      <c r="J2840" s="26">
        <f>SUMIFS(H:H, D:D, ExternalData!$D2840, E:E, ExternalData!$E2840, F:F, ExternalData!$F2840, G:G, "&lt;="&amp;ExternalData!$G2840)</f>
        <v>924</v>
      </c>
      <c r="K2840" s="27">
        <f>SUMIFS(I:I, D:D, ExternalData!$D2840, E:E, ExternalData!$E2840, F:F, ExternalData!$F2840, G:G, "&lt;="&amp;ExternalData!$G2840)</f>
        <v>6433</v>
      </c>
      <c r="L2840" s="26">
        <f>ExternalData!$J2840 + SUMIFS(H:H, D:D, ExternalData!$D2840, E:E, ExternalData!$E2840, F:F, ExternalData!$F2840-1, G:G, "&gt;"&amp;ExternalData!$G2840)</f>
        <v>6734</v>
      </c>
      <c r="M2840" s="28">
        <f>ExternalData!$K2840 + SUMIFS(I:I, D:D, ExternalData!$D2840, E:E, ExternalData!$E2840, F:F, ExternalData!$F2840-1, G:G, "&gt;"&amp;ExternalData!$G2840)</f>
        <v>46886</v>
      </c>
    </row>
    <row r="2841" spans="1:13" x14ac:dyDescent="0.25">
      <c r="A2841" s="29" t="s">
        <v>9</v>
      </c>
      <c r="B2841" s="30" t="s">
        <v>37</v>
      </c>
      <c r="C2841" s="30" t="s">
        <v>43</v>
      </c>
      <c r="D2841" s="30" t="s">
        <v>44</v>
      </c>
      <c r="E2841" s="30" t="s">
        <v>14</v>
      </c>
      <c r="F2841" s="30">
        <v>2019</v>
      </c>
      <c r="G2841" s="30">
        <v>3</v>
      </c>
      <c r="H2841" s="30">
        <v>392</v>
      </c>
      <c r="I2841" s="31">
        <v>2737</v>
      </c>
      <c r="J2841" s="31">
        <f>SUMIFS(H:H, D:D, ExternalData!$D2841, E:E, ExternalData!$E2841, F:F, ExternalData!$F2841, G:G, "&lt;="&amp;ExternalData!$G2841)</f>
        <v>1316</v>
      </c>
      <c r="K2841" s="32">
        <f>SUMIFS(I:I, D:D, ExternalData!$D2841, E:E, ExternalData!$E2841, F:F, ExternalData!$F2841, G:G, "&lt;="&amp;ExternalData!$G2841)</f>
        <v>9170</v>
      </c>
      <c r="L2841" s="31">
        <f>ExternalData!$J2841 + SUMIFS(H:H, D:D, ExternalData!$D2841, E:E, ExternalData!$E2841, F:F, ExternalData!$F2841-1, G:G, "&gt;"&amp;ExternalData!$G2841)</f>
        <v>6748</v>
      </c>
      <c r="M2841" s="33">
        <f>ExternalData!$K2841 + SUMIFS(I:I, D:D, ExternalData!$D2841, E:E, ExternalData!$E2841, F:F, ExternalData!$F2841-1, G:G, "&gt;"&amp;ExternalData!$G2841)</f>
        <v>46956</v>
      </c>
    </row>
    <row r="2842" spans="1:13" x14ac:dyDescent="0.25">
      <c r="A2842" s="24" t="s">
        <v>9</v>
      </c>
      <c r="B2842" s="25" t="s">
        <v>37</v>
      </c>
      <c r="C2842" s="25" t="s">
        <v>43</v>
      </c>
      <c r="D2842" s="25" t="s">
        <v>44</v>
      </c>
      <c r="E2842" s="25" t="s">
        <v>14</v>
      </c>
      <c r="F2842" s="25">
        <v>2019</v>
      </c>
      <c r="G2842" s="25">
        <v>4</v>
      </c>
      <c r="H2842" s="25">
        <v>609</v>
      </c>
      <c r="I2842" s="26">
        <v>4228</v>
      </c>
      <c r="J2842" s="26">
        <f>SUMIFS(H:H, D:D, ExternalData!$D2842, E:E, ExternalData!$E2842, F:F, ExternalData!$F2842, G:G, "&lt;="&amp;ExternalData!$G2842)</f>
        <v>1925</v>
      </c>
      <c r="K2842" s="27">
        <f>SUMIFS(I:I, D:D, ExternalData!$D2842, E:E, ExternalData!$E2842, F:F, ExternalData!$F2842, G:G, "&lt;="&amp;ExternalData!$G2842)</f>
        <v>13398</v>
      </c>
      <c r="L2842" s="26">
        <f>ExternalData!$J2842 + SUMIFS(H:H, D:D, ExternalData!$D2842, E:E, ExternalData!$E2842, F:F, ExternalData!$F2842-1, G:G, "&gt;"&amp;ExternalData!$G2842)</f>
        <v>6930</v>
      </c>
      <c r="M2842" s="28">
        <f>ExternalData!$K2842 + SUMIFS(I:I, D:D, ExternalData!$D2842, E:E, ExternalData!$E2842, F:F, ExternalData!$F2842-1, G:G, "&gt;"&amp;ExternalData!$G2842)</f>
        <v>48202</v>
      </c>
    </row>
    <row r="2843" spans="1:13" x14ac:dyDescent="0.25">
      <c r="A2843" s="29" t="s">
        <v>9</v>
      </c>
      <c r="B2843" s="30" t="s">
        <v>37</v>
      </c>
      <c r="C2843" s="30" t="s">
        <v>43</v>
      </c>
      <c r="D2843" s="30" t="s">
        <v>44</v>
      </c>
      <c r="E2843" s="30" t="s">
        <v>14</v>
      </c>
      <c r="F2843" s="30">
        <v>2019</v>
      </c>
      <c r="G2843" s="30">
        <v>5</v>
      </c>
      <c r="H2843" s="30">
        <v>301</v>
      </c>
      <c r="I2843" s="31">
        <v>2128</v>
      </c>
      <c r="J2843" s="31">
        <f>SUMIFS(H:H, D:D, ExternalData!$D2843, E:E, ExternalData!$E2843, F:F, ExternalData!$F2843, G:G, "&lt;="&amp;ExternalData!$G2843)</f>
        <v>2226</v>
      </c>
      <c r="K2843" s="32">
        <f>SUMIFS(I:I, D:D, ExternalData!$D2843, E:E, ExternalData!$E2843, F:F, ExternalData!$F2843, G:G, "&lt;="&amp;ExternalData!$G2843)</f>
        <v>15526</v>
      </c>
      <c r="L2843" s="31">
        <f>ExternalData!$J2843 + SUMIFS(H:H, D:D, ExternalData!$D2843, E:E, ExternalData!$E2843, F:F, ExternalData!$F2843-1, G:G, "&gt;"&amp;ExternalData!$G2843)</f>
        <v>5796</v>
      </c>
      <c r="M2843" s="33">
        <f>ExternalData!$K2843 + SUMIFS(I:I, D:D, ExternalData!$D2843, E:E, ExternalData!$E2843, F:F, ExternalData!$F2843-1, G:G, "&gt;"&amp;ExternalData!$G2843)</f>
        <v>40341</v>
      </c>
    </row>
    <row r="2844" spans="1:13" x14ac:dyDescent="0.25">
      <c r="A2844" s="24" t="s">
        <v>9</v>
      </c>
      <c r="B2844" s="25" t="s">
        <v>37</v>
      </c>
      <c r="C2844" s="25" t="s">
        <v>43</v>
      </c>
      <c r="D2844" s="25" t="s">
        <v>44</v>
      </c>
      <c r="E2844" s="25" t="s">
        <v>14</v>
      </c>
      <c r="F2844" s="25">
        <v>2019</v>
      </c>
      <c r="G2844" s="25">
        <v>6</v>
      </c>
      <c r="H2844" s="25">
        <v>553</v>
      </c>
      <c r="I2844" s="26">
        <v>3815</v>
      </c>
      <c r="J2844" s="26">
        <f>SUMIFS(H:H, D:D, ExternalData!$D2844, E:E, ExternalData!$E2844, F:F, ExternalData!$F2844, G:G, "&lt;="&amp;ExternalData!$G2844)</f>
        <v>2779</v>
      </c>
      <c r="K2844" s="27">
        <f>SUMIFS(I:I, D:D, ExternalData!$D2844, E:E, ExternalData!$E2844, F:F, ExternalData!$F2844, G:G, "&lt;="&amp;ExternalData!$G2844)</f>
        <v>19341</v>
      </c>
      <c r="L2844" s="26">
        <f>ExternalData!$J2844 + SUMIFS(H:H, D:D, ExternalData!$D2844, E:E, ExternalData!$E2844, F:F, ExternalData!$F2844-1, G:G, "&gt;"&amp;ExternalData!$G2844)</f>
        <v>5642</v>
      </c>
      <c r="M2844" s="28">
        <f>ExternalData!$K2844 + SUMIFS(I:I, D:D, ExternalData!$D2844, E:E, ExternalData!$E2844, F:F, ExternalData!$F2844-1, G:G, "&gt;"&amp;ExternalData!$G2844)</f>
        <v>39270</v>
      </c>
    </row>
    <row r="2845" spans="1:13" x14ac:dyDescent="0.25">
      <c r="A2845" s="29" t="s">
        <v>9</v>
      </c>
      <c r="B2845" s="30" t="s">
        <v>37</v>
      </c>
      <c r="C2845" s="30" t="s">
        <v>43</v>
      </c>
      <c r="D2845" s="30" t="s">
        <v>44</v>
      </c>
      <c r="E2845" s="30" t="s">
        <v>14</v>
      </c>
      <c r="F2845" s="30">
        <v>2019</v>
      </c>
      <c r="G2845" s="30">
        <v>7</v>
      </c>
      <c r="H2845" s="30">
        <v>532</v>
      </c>
      <c r="I2845" s="31">
        <v>3661</v>
      </c>
      <c r="J2845" s="31">
        <f>SUMIFS(H:H, D:D, ExternalData!$D2845, E:E, ExternalData!$E2845, F:F, ExternalData!$F2845, G:G, "&lt;="&amp;ExternalData!$G2845)</f>
        <v>3311</v>
      </c>
      <c r="K2845" s="32">
        <f>SUMIFS(I:I, D:D, ExternalData!$D2845, E:E, ExternalData!$E2845, F:F, ExternalData!$F2845, G:G, "&lt;="&amp;ExternalData!$G2845)</f>
        <v>23002</v>
      </c>
      <c r="L2845" s="31">
        <f>ExternalData!$J2845 + SUMIFS(H:H, D:D, ExternalData!$D2845, E:E, ExternalData!$E2845, F:F, ExternalData!$F2845-1, G:G, "&gt;"&amp;ExternalData!$G2845)</f>
        <v>5712</v>
      </c>
      <c r="M2845" s="33">
        <f>ExternalData!$K2845 + SUMIFS(I:I, D:D, ExternalData!$D2845, E:E, ExternalData!$E2845, F:F, ExternalData!$F2845-1, G:G, "&gt;"&amp;ExternalData!$G2845)</f>
        <v>39718</v>
      </c>
    </row>
    <row r="2846" spans="1:13" x14ac:dyDescent="0.25">
      <c r="A2846" s="24" t="s">
        <v>9</v>
      </c>
      <c r="B2846" s="25" t="s">
        <v>37</v>
      </c>
      <c r="C2846" s="25" t="s">
        <v>43</v>
      </c>
      <c r="D2846" s="25" t="s">
        <v>44</v>
      </c>
      <c r="E2846" s="25" t="s">
        <v>14</v>
      </c>
      <c r="F2846" s="25">
        <v>2019</v>
      </c>
      <c r="G2846" s="25">
        <v>8</v>
      </c>
      <c r="H2846" s="25">
        <v>357</v>
      </c>
      <c r="I2846" s="26">
        <v>2457</v>
      </c>
      <c r="J2846" s="26">
        <f>SUMIFS(H:H, D:D, ExternalData!$D2846, E:E, ExternalData!$E2846, F:F, ExternalData!$F2846, G:G, "&lt;="&amp;ExternalData!$G2846)</f>
        <v>3668</v>
      </c>
      <c r="K2846" s="27">
        <f>SUMIFS(I:I, D:D, ExternalData!$D2846, E:E, ExternalData!$E2846, F:F, ExternalData!$F2846, G:G, "&lt;="&amp;ExternalData!$G2846)</f>
        <v>25459</v>
      </c>
      <c r="L2846" s="26">
        <f>ExternalData!$J2846 + SUMIFS(H:H, D:D, ExternalData!$D2846, E:E, ExternalData!$E2846, F:F, ExternalData!$F2846-1, G:G, "&gt;"&amp;ExternalData!$G2846)</f>
        <v>5747</v>
      </c>
      <c r="M2846" s="28">
        <f>ExternalData!$K2846 + SUMIFS(I:I, D:D, ExternalData!$D2846, E:E, ExternalData!$E2846, F:F, ExternalData!$F2846-1, G:G, "&gt;"&amp;ExternalData!$G2846)</f>
        <v>39914</v>
      </c>
    </row>
    <row r="2847" spans="1:13" x14ac:dyDescent="0.25">
      <c r="A2847" s="29" t="s">
        <v>9</v>
      </c>
      <c r="B2847" s="30" t="s">
        <v>37</v>
      </c>
      <c r="C2847" s="30" t="s">
        <v>43</v>
      </c>
      <c r="D2847" s="30" t="s">
        <v>44</v>
      </c>
      <c r="E2847" s="30" t="s">
        <v>14</v>
      </c>
      <c r="F2847" s="30">
        <v>2019</v>
      </c>
      <c r="G2847" s="30">
        <v>9</v>
      </c>
      <c r="H2847" s="30">
        <v>462</v>
      </c>
      <c r="I2847" s="31">
        <v>3248</v>
      </c>
      <c r="J2847" s="31">
        <f>SUMIFS(H:H, D:D, ExternalData!$D2847, E:E, ExternalData!$E2847, F:F, ExternalData!$F2847, G:G, "&lt;="&amp;ExternalData!$G2847)</f>
        <v>4130</v>
      </c>
      <c r="K2847" s="32">
        <f>SUMIFS(I:I, D:D, ExternalData!$D2847, E:E, ExternalData!$E2847, F:F, ExternalData!$F2847, G:G, "&lt;="&amp;ExternalData!$G2847)</f>
        <v>28707</v>
      </c>
      <c r="L2847" s="31">
        <f>ExternalData!$J2847 + SUMIFS(H:H, D:D, ExternalData!$D2847, E:E, ExternalData!$E2847, F:F, ExternalData!$F2847-1, G:G, "&gt;"&amp;ExternalData!$G2847)</f>
        <v>5376</v>
      </c>
      <c r="M2847" s="33">
        <f>ExternalData!$K2847 + SUMIFS(I:I, D:D, ExternalData!$D2847, E:E, ExternalData!$E2847, F:F, ExternalData!$F2847-1, G:G, "&gt;"&amp;ExternalData!$G2847)</f>
        <v>37422</v>
      </c>
    </row>
    <row r="2848" spans="1:13" x14ac:dyDescent="0.25">
      <c r="A2848" s="24" t="s">
        <v>9</v>
      </c>
      <c r="B2848" s="25" t="s">
        <v>37</v>
      </c>
      <c r="C2848" s="25" t="s">
        <v>43</v>
      </c>
      <c r="D2848" s="25" t="s">
        <v>44</v>
      </c>
      <c r="E2848" s="25" t="s">
        <v>14</v>
      </c>
      <c r="F2848" s="25">
        <v>2019</v>
      </c>
      <c r="G2848" s="25">
        <v>10</v>
      </c>
      <c r="H2848" s="25">
        <v>441</v>
      </c>
      <c r="I2848" s="26">
        <v>3059</v>
      </c>
      <c r="J2848" s="26">
        <f>SUMIFS(H:H, D:D, ExternalData!$D2848, E:E, ExternalData!$E2848, F:F, ExternalData!$F2848, G:G, "&lt;="&amp;ExternalData!$G2848)</f>
        <v>4571</v>
      </c>
      <c r="K2848" s="27">
        <f>SUMIFS(I:I, D:D, ExternalData!$D2848, E:E, ExternalData!$E2848, F:F, ExternalData!$F2848, G:G, "&lt;="&amp;ExternalData!$G2848)</f>
        <v>31766</v>
      </c>
      <c r="L2848" s="26">
        <f>ExternalData!$J2848 + SUMIFS(H:H, D:D, ExternalData!$D2848, E:E, ExternalData!$E2848, F:F, ExternalData!$F2848-1, G:G, "&gt;"&amp;ExternalData!$G2848)</f>
        <v>5404</v>
      </c>
      <c r="M2848" s="28">
        <f>ExternalData!$K2848 + SUMIFS(I:I, D:D, ExternalData!$D2848, E:E, ExternalData!$E2848, F:F, ExternalData!$F2848-1, G:G, "&gt;"&amp;ExternalData!$G2848)</f>
        <v>37562</v>
      </c>
    </row>
    <row r="2849" spans="1:13" x14ac:dyDescent="0.25">
      <c r="A2849" s="29" t="s">
        <v>9</v>
      </c>
      <c r="B2849" s="30" t="s">
        <v>37</v>
      </c>
      <c r="C2849" s="30" t="s">
        <v>43</v>
      </c>
      <c r="D2849" s="30" t="s">
        <v>44</v>
      </c>
      <c r="E2849" s="30" t="s">
        <v>14</v>
      </c>
      <c r="F2849" s="30">
        <v>2019</v>
      </c>
      <c r="G2849" s="30">
        <v>11</v>
      </c>
      <c r="H2849" s="30">
        <v>350</v>
      </c>
      <c r="I2849" s="31">
        <v>2380</v>
      </c>
      <c r="J2849" s="31">
        <f>SUMIFS(H:H, D:D, ExternalData!$D2849, E:E, ExternalData!$E2849, F:F, ExternalData!$F2849, G:G, "&lt;="&amp;ExternalData!$G2849)</f>
        <v>4921</v>
      </c>
      <c r="K2849" s="32">
        <f>SUMIFS(I:I, D:D, ExternalData!$D2849, E:E, ExternalData!$E2849, F:F, ExternalData!$F2849, G:G, "&lt;="&amp;ExternalData!$G2849)</f>
        <v>34146</v>
      </c>
      <c r="L2849" s="31">
        <f>ExternalData!$J2849 + SUMIFS(H:H, D:D, ExternalData!$D2849, E:E, ExternalData!$E2849, F:F, ExternalData!$F2849-1, G:G, "&gt;"&amp;ExternalData!$G2849)</f>
        <v>5187</v>
      </c>
      <c r="M2849" s="33">
        <f>ExternalData!$K2849 + SUMIFS(I:I, D:D, ExternalData!$D2849, E:E, ExternalData!$E2849, F:F, ExternalData!$F2849-1, G:G, "&gt;"&amp;ExternalData!$G2849)</f>
        <v>35980</v>
      </c>
    </row>
    <row r="2850" spans="1:13" x14ac:dyDescent="0.25">
      <c r="A2850" s="24" t="s">
        <v>9</v>
      </c>
      <c r="B2850" s="25" t="s">
        <v>37</v>
      </c>
      <c r="C2850" s="25" t="s">
        <v>43</v>
      </c>
      <c r="D2850" s="25" t="s">
        <v>44</v>
      </c>
      <c r="E2850" s="25" t="s">
        <v>14</v>
      </c>
      <c r="F2850" s="25">
        <v>2019</v>
      </c>
      <c r="G2850" s="25">
        <v>12</v>
      </c>
      <c r="H2850" s="25">
        <v>441</v>
      </c>
      <c r="I2850" s="26">
        <v>3052</v>
      </c>
      <c r="J2850" s="26">
        <f>SUMIFS(H:H, D:D, ExternalData!$D2850, E:E, ExternalData!$E2850, F:F, ExternalData!$F2850, G:G, "&lt;="&amp;ExternalData!$G2850)</f>
        <v>5362</v>
      </c>
      <c r="K2850" s="27">
        <f>SUMIFS(I:I, D:D, ExternalData!$D2850, E:E, ExternalData!$E2850, F:F, ExternalData!$F2850, G:G, "&lt;="&amp;ExternalData!$G2850)</f>
        <v>37198</v>
      </c>
      <c r="L2850" s="26">
        <f>ExternalData!$J2850 + SUMIFS(H:H, D:D, ExternalData!$D2850, E:E, ExternalData!$E2850, F:F, ExternalData!$F2850-1, G:G, "&gt;"&amp;ExternalData!$G2850)</f>
        <v>5362</v>
      </c>
      <c r="M2850" s="28">
        <f>ExternalData!$K2850 + SUMIFS(I:I, D:D, ExternalData!$D2850, E:E, ExternalData!$E2850, F:F, ExternalData!$F2850-1, G:G, "&gt;"&amp;ExternalData!$G2850)</f>
        <v>37198</v>
      </c>
    </row>
    <row r="2851" spans="1:13" x14ac:dyDescent="0.25">
      <c r="A2851" s="29" t="s">
        <v>9</v>
      </c>
      <c r="B2851" s="30" t="s">
        <v>37</v>
      </c>
      <c r="C2851" s="30" t="s">
        <v>43</v>
      </c>
      <c r="D2851" s="30" t="s">
        <v>44</v>
      </c>
      <c r="E2851" s="30" t="s">
        <v>14</v>
      </c>
      <c r="F2851" s="30">
        <v>2020</v>
      </c>
      <c r="G2851" s="30">
        <v>1</v>
      </c>
      <c r="H2851" s="30">
        <v>441</v>
      </c>
      <c r="I2851" s="31">
        <v>3052</v>
      </c>
      <c r="J2851" s="31">
        <f>SUMIFS(H:H, D:D, ExternalData!$D2851, E:E, ExternalData!$E2851, F:F, ExternalData!$F2851, G:G, "&lt;="&amp;ExternalData!$G2851)</f>
        <v>441</v>
      </c>
      <c r="K2851" s="32">
        <f>SUMIFS(I:I, D:D, ExternalData!$D2851, E:E, ExternalData!$E2851, F:F, ExternalData!$F2851, G:G, "&lt;="&amp;ExternalData!$G2851)</f>
        <v>3052</v>
      </c>
      <c r="L2851" s="31">
        <f>ExternalData!$J2851 + SUMIFS(H:H, D:D, ExternalData!$D2851, E:E, ExternalData!$E2851, F:F, ExternalData!$F2851-1, G:G, "&gt;"&amp;ExternalData!$G2851)</f>
        <v>5180</v>
      </c>
      <c r="M2851" s="33">
        <f>ExternalData!$K2851 + SUMIFS(I:I, D:D, ExternalData!$D2851, E:E, ExternalData!$E2851, F:F, ExternalData!$F2851-1, G:G, "&gt;"&amp;ExternalData!$G2851)</f>
        <v>35896</v>
      </c>
    </row>
    <row r="2852" spans="1:13" x14ac:dyDescent="0.25">
      <c r="A2852" s="24" t="s">
        <v>9</v>
      </c>
      <c r="B2852" s="25" t="s">
        <v>37</v>
      </c>
      <c r="C2852" s="25" t="s">
        <v>43</v>
      </c>
      <c r="D2852" s="25" t="s">
        <v>44</v>
      </c>
      <c r="E2852" s="25" t="s">
        <v>14</v>
      </c>
      <c r="F2852" s="25">
        <v>2020</v>
      </c>
      <c r="G2852" s="25">
        <v>2</v>
      </c>
      <c r="H2852" s="25">
        <v>245</v>
      </c>
      <c r="I2852" s="26">
        <v>1722</v>
      </c>
      <c r="J2852" s="26">
        <f>SUMIFS(H:H, D:D, ExternalData!$D2852, E:E, ExternalData!$E2852, F:F, ExternalData!$F2852, G:G, "&lt;="&amp;ExternalData!$G2852)</f>
        <v>686</v>
      </c>
      <c r="K2852" s="27">
        <f>SUMIFS(I:I, D:D, ExternalData!$D2852, E:E, ExternalData!$E2852, F:F, ExternalData!$F2852, G:G, "&lt;="&amp;ExternalData!$G2852)</f>
        <v>4774</v>
      </c>
      <c r="L2852" s="26">
        <f>ExternalData!$J2852 + SUMIFS(H:H, D:D, ExternalData!$D2852, E:E, ExternalData!$E2852, F:F, ExternalData!$F2852-1, G:G, "&gt;"&amp;ExternalData!$G2852)</f>
        <v>5124</v>
      </c>
      <c r="M2852" s="28">
        <f>ExternalData!$K2852 + SUMIFS(I:I, D:D, ExternalData!$D2852, E:E, ExternalData!$E2852, F:F, ExternalData!$F2852-1, G:G, "&gt;"&amp;ExternalData!$G2852)</f>
        <v>35539</v>
      </c>
    </row>
    <row r="2853" spans="1:13" x14ac:dyDescent="0.25">
      <c r="A2853" s="29" t="s">
        <v>9</v>
      </c>
      <c r="B2853" s="30" t="s">
        <v>37</v>
      </c>
      <c r="C2853" s="30" t="s">
        <v>43</v>
      </c>
      <c r="D2853" s="30" t="s">
        <v>44</v>
      </c>
      <c r="E2853" s="30" t="s">
        <v>14</v>
      </c>
      <c r="F2853" s="30">
        <v>2020</v>
      </c>
      <c r="G2853" s="30">
        <v>3</v>
      </c>
      <c r="H2853" s="30">
        <v>315</v>
      </c>
      <c r="I2853" s="31">
        <v>2128</v>
      </c>
      <c r="J2853" s="31">
        <f>SUMIFS(H:H, D:D, ExternalData!$D2853, E:E, ExternalData!$E2853, F:F, ExternalData!$F2853, G:G, "&lt;="&amp;ExternalData!$G2853)</f>
        <v>1001</v>
      </c>
      <c r="K2853" s="32">
        <f>SUMIFS(I:I, D:D, ExternalData!$D2853, E:E, ExternalData!$E2853, F:F, ExternalData!$F2853, G:G, "&lt;="&amp;ExternalData!$G2853)</f>
        <v>6902</v>
      </c>
      <c r="L2853" s="31">
        <f>ExternalData!$J2853 + SUMIFS(H:H, D:D, ExternalData!$D2853, E:E, ExternalData!$E2853, F:F, ExternalData!$F2853-1, G:G, "&gt;"&amp;ExternalData!$G2853)</f>
        <v>5047</v>
      </c>
      <c r="M2853" s="33">
        <f>ExternalData!$K2853 + SUMIFS(I:I, D:D, ExternalData!$D2853, E:E, ExternalData!$E2853, F:F, ExternalData!$F2853-1, G:G, "&gt;"&amp;ExternalData!$G2853)</f>
        <v>34930</v>
      </c>
    </row>
    <row r="2854" spans="1:13" x14ac:dyDescent="0.25">
      <c r="A2854" s="24" t="s">
        <v>9</v>
      </c>
      <c r="B2854" s="25" t="s">
        <v>37</v>
      </c>
      <c r="C2854" s="25" t="s">
        <v>43</v>
      </c>
      <c r="D2854" s="25" t="s">
        <v>44</v>
      </c>
      <c r="E2854" s="25" t="s">
        <v>14</v>
      </c>
      <c r="F2854" s="25">
        <v>2020</v>
      </c>
      <c r="G2854" s="25">
        <v>4</v>
      </c>
      <c r="H2854" s="25">
        <v>252</v>
      </c>
      <c r="I2854" s="26">
        <v>1764</v>
      </c>
      <c r="J2854" s="26">
        <f>SUMIFS(H:H, D:D, ExternalData!$D2854, E:E, ExternalData!$E2854, F:F, ExternalData!$F2854, G:G, "&lt;="&amp;ExternalData!$G2854)</f>
        <v>1253</v>
      </c>
      <c r="K2854" s="27">
        <f>SUMIFS(I:I, D:D, ExternalData!$D2854, E:E, ExternalData!$E2854, F:F, ExternalData!$F2854, G:G, "&lt;="&amp;ExternalData!$G2854)</f>
        <v>8666</v>
      </c>
      <c r="L2854" s="26">
        <f>ExternalData!$J2854 + SUMIFS(H:H, D:D, ExternalData!$D2854, E:E, ExternalData!$E2854, F:F, ExternalData!$F2854-1, G:G, "&gt;"&amp;ExternalData!$G2854)</f>
        <v>4690</v>
      </c>
      <c r="M2854" s="28">
        <f>ExternalData!$K2854 + SUMIFS(I:I, D:D, ExternalData!$D2854, E:E, ExternalData!$E2854, F:F, ExternalData!$F2854-1, G:G, "&gt;"&amp;ExternalData!$G2854)</f>
        <v>32466</v>
      </c>
    </row>
    <row r="2855" spans="1:13" x14ac:dyDescent="0.25">
      <c r="A2855" s="29" t="s">
        <v>9</v>
      </c>
      <c r="B2855" s="30" t="s">
        <v>37</v>
      </c>
      <c r="C2855" s="30" t="s">
        <v>43</v>
      </c>
      <c r="D2855" s="30" t="s">
        <v>44</v>
      </c>
      <c r="E2855" s="30" t="s">
        <v>14</v>
      </c>
      <c r="F2855" s="30">
        <v>2020</v>
      </c>
      <c r="G2855" s="30">
        <v>5</v>
      </c>
      <c r="H2855" s="30">
        <v>252</v>
      </c>
      <c r="I2855" s="31">
        <v>1743</v>
      </c>
      <c r="J2855" s="31">
        <f>SUMIFS(H:H, D:D, ExternalData!$D2855, E:E, ExternalData!$E2855, F:F, ExternalData!$F2855, G:G, "&lt;="&amp;ExternalData!$G2855)</f>
        <v>1505</v>
      </c>
      <c r="K2855" s="32">
        <f>SUMIFS(I:I, D:D, ExternalData!$D2855, E:E, ExternalData!$E2855, F:F, ExternalData!$F2855, G:G, "&lt;="&amp;ExternalData!$G2855)</f>
        <v>10409</v>
      </c>
      <c r="L2855" s="31">
        <f>ExternalData!$J2855 + SUMIFS(H:H, D:D, ExternalData!$D2855, E:E, ExternalData!$E2855, F:F, ExternalData!$F2855-1, G:G, "&gt;"&amp;ExternalData!$G2855)</f>
        <v>4641</v>
      </c>
      <c r="M2855" s="33">
        <f>ExternalData!$K2855 + SUMIFS(I:I, D:D, ExternalData!$D2855, E:E, ExternalData!$E2855, F:F, ExternalData!$F2855-1, G:G, "&gt;"&amp;ExternalData!$G2855)</f>
        <v>32081</v>
      </c>
    </row>
    <row r="2856" spans="1:13" x14ac:dyDescent="0.25">
      <c r="A2856" s="24" t="s">
        <v>9</v>
      </c>
      <c r="B2856" s="25" t="s">
        <v>37</v>
      </c>
      <c r="C2856" s="25" t="s">
        <v>43</v>
      </c>
      <c r="D2856" s="25" t="s">
        <v>44</v>
      </c>
      <c r="E2856" s="25" t="s">
        <v>14</v>
      </c>
      <c r="F2856" s="25">
        <v>2020</v>
      </c>
      <c r="G2856" s="25">
        <v>6</v>
      </c>
      <c r="H2856" s="25">
        <v>427</v>
      </c>
      <c r="I2856" s="26">
        <v>3003</v>
      </c>
      <c r="J2856" s="26">
        <f>SUMIFS(H:H, D:D, ExternalData!$D2856, E:E, ExternalData!$E2856, F:F, ExternalData!$F2856, G:G, "&lt;="&amp;ExternalData!$G2856)</f>
        <v>1932</v>
      </c>
      <c r="K2856" s="27">
        <f>SUMIFS(I:I, D:D, ExternalData!$D2856, E:E, ExternalData!$E2856, F:F, ExternalData!$F2856, G:G, "&lt;="&amp;ExternalData!$G2856)</f>
        <v>13412</v>
      </c>
      <c r="L2856" s="26">
        <f>ExternalData!$J2856 + SUMIFS(H:H, D:D, ExternalData!$D2856, E:E, ExternalData!$E2856, F:F, ExternalData!$F2856-1, G:G, "&gt;"&amp;ExternalData!$G2856)</f>
        <v>4515</v>
      </c>
      <c r="M2856" s="28">
        <f>ExternalData!$K2856 + SUMIFS(I:I, D:D, ExternalData!$D2856, E:E, ExternalData!$E2856, F:F, ExternalData!$F2856-1, G:G, "&gt;"&amp;ExternalData!$G2856)</f>
        <v>31269</v>
      </c>
    </row>
    <row r="2857" spans="1:13" x14ac:dyDescent="0.25">
      <c r="A2857" s="29" t="s">
        <v>9</v>
      </c>
      <c r="B2857" s="30" t="s">
        <v>37</v>
      </c>
      <c r="C2857" s="30" t="s">
        <v>43</v>
      </c>
      <c r="D2857" s="30" t="s">
        <v>44</v>
      </c>
      <c r="E2857" s="30" t="s">
        <v>14</v>
      </c>
      <c r="F2857" s="30">
        <v>2020</v>
      </c>
      <c r="G2857" s="30">
        <v>7</v>
      </c>
      <c r="H2857" s="30">
        <v>210</v>
      </c>
      <c r="I2857" s="31">
        <v>1421</v>
      </c>
      <c r="J2857" s="31">
        <f>SUMIFS(H:H, D:D, ExternalData!$D2857, E:E, ExternalData!$E2857, F:F, ExternalData!$F2857, G:G, "&lt;="&amp;ExternalData!$G2857)</f>
        <v>2142</v>
      </c>
      <c r="K2857" s="32">
        <f>SUMIFS(I:I, D:D, ExternalData!$D2857, E:E, ExternalData!$E2857, F:F, ExternalData!$F2857, G:G, "&lt;="&amp;ExternalData!$G2857)</f>
        <v>14833</v>
      </c>
      <c r="L2857" s="31">
        <f>ExternalData!$J2857 + SUMIFS(H:H, D:D, ExternalData!$D2857, E:E, ExternalData!$E2857, F:F, ExternalData!$F2857-1, G:G, "&gt;"&amp;ExternalData!$G2857)</f>
        <v>4193</v>
      </c>
      <c r="M2857" s="33">
        <f>ExternalData!$K2857 + SUMIFS(I:I, D:D, ExternalData!$D2857, E:E, ExternalData!$E2857, F:F, ExternalData!$F2857-1, G:G, "&gt;"&amp;ExternalData!$G2857)</f>
        <v>29029</v>
      </c>
    </row>
    <row r="2858" spans="1:13" x14ac:dyDescent="0.25">
      <c r="A2858" s="24" t="s">
        <v>9</v>
      </c>
      <c r="B2858" s="25" t="s">
        <v>37</v>
      </c>
      <c r="C2858" s="25" t="s">
        <v>43</v>
      </c>
      <c r="D2858" s="25" t="s">
        <v>44</v>
      </c>
      <c r="E2858" s="25" t="s">
        <v>14</v>
      </c>
      <c r="F2858" s="25">
        <v>2020</v>
      </c>
      <c r="G2858" s="25">
        <v>8</v>
      </c>
      <c r="H2858" s="25">
        <v>357</v>
      </c>
      <c r="I2858" s="26">
        <v>2471</v>
      </c>
      <c r="J2858" s="26">
        <f>SUMIFS(H:H, D:D, ExternalData!$D2858, E:E, ExternalData!$E2858, F:F, ExternalData!$F2858, G:G, "&lt;="&amp;ExternalData!$G2858)</f>
        <v>2499</v>
      </c>
      <c r="K2858" s="27">
        <f>SUMIFS(I:I, D:D, ExternalData!$D2858, E:E, ExternalData!$E2858, F:F, ExternalData!$F2858, G:G, "&lt;="&amp;ExternalData!$G2858)</f>
        <v>17304</v>
      </c>
      <c r="L2858" s="26">
        <f>ExternalData!$J2858 + SUMIFS(H:H, D:D, ExternalData!$D2858, E:E, ExternalData!$E2858, F:F, ExternalData!$F2858-1, G:G, "&gt;"&amp;ExternalData!$G2858)</f>
        <v>4193</v>
      </c>
      <c r="M2858" s="28">
        <f>ExternalData!$K2858 + SUMIFS(I:I, D:D, ExternalData!$D2858, E:E, ExternalData!$E2858, F:F, ExternalData!$F2858-1, G:G, "&gt;"&amp;ExternalData!$G2858)</f>
        <v>29043</v>
      </c>
    </row>
    <row r="2859" spans="1:13" x14ac:dyDescent="0.25">
      <c r="A2859" s="29" t="s">
        <v>9</v>
      </c>
      <c r="B2859" s="30" t="s">
        <v>37</v>
      </c>
      <c r="C2859" s="30" t="s">
        <v>43</v>
      </c>
      <c r="D2859" s="30" t="s">
        <v>44</v>
      </c>
      <c r="E2859" s="30" t="s">
        <v>14</v>
      </c>
      <c r="F2859" s="30">
        <v>2020</v>
      </c>
      <c r="G2859" s="30">
        <v>9</v>
      </c>
      <c r="H2859" s="30">
        <v>406</v>
      </c>
      <c r="I2859" s="31">
        <v>2842</v>
      </c>
      <c r="J2859" s="31">
        <f>SUMIFS(H:H, D:D, ExternalData!$D2859, E:E, ExternalData!$E2859, F:F, ExternalData!$F2859, G:G, "&lt;="&amp;ExternalData!$G2859)</f>
        <v>2905</v>
      </c>
      <c r="K2859" s="32">
        <f>SUMIFS(I:I, D:D, ExternalData!$D2859, E:E, ExternalData!$E2859, F:F, ExternalData!$F2859, G:G, "&lt;="&amp;ExternalData!$G2859)</f>
        <v>20146</v>
      </c>
      <c r="L2859" s="31">
        <f>ExternalData!$J2859 + SUMIFS(H:H, D:D, ExternalData!$D2859, E:E, ExternalData!$E2859, F:F, ExternalData!$F2859-1, G:G, "&gt;"&amp;ExternalData!$G2859)</f>
        <v>4137</v>
      </c>
      <c r="M2859" s="33">
        <f>ExternalData!$K2859 + SUMIFS(I:I, D:D, ExternalData!$D2859, E:E, ExternalData!$E2859, F:F, ExternalData!$F2859-1, G:G, "&gt;"&amp;ExternalData!$G2859)</f>
        <v>28637</v>
      </c>
    </row>
    <row r="2860" spans="1:13" x14ac:dyDescent="0.25">
      <c r="A2860" s="24" t="s">
        <v>9</v>
      </c>
      <c r="B2860" s="25" t="s">
        <v>37</v>
      </c>
      <c r="C2860" s="25" t="s">
        <v>43</v>
      </c>
      <c r="D2860" s="25" t="s">
        <v>44</v>
      </c>
      <c r="E2860" s="25" t="s">
        <v>14</v>
      </c>
      <c r="F2860" s="25">
        <v>2020</v>
      </c>
      <c r="G2860" s="25">
        <v>10</v>
      </c>
      <c r="H2860" s="25">
        <v>448</v>
      </c>
      <c r="I2860" s="26">
        <v>3143</v>
      </c>
      <c r="J2860" s="26">
        <f>SUMIFS(H:H, D:D, ExternalData!$D2860, E:E, ExternalData!$E2860, F:F, ExternalData!$F2860, G:G, "&lt;="&amp;ExternalData!$G2860)</f>
        <v>3353</v>
      </c>
      <c r="K2860" s="27">
        <f>SUMIFS(I:I, D:D, ExternalData!$D2860, E:E, ExternalData!$E2860, F:F, ExternalData!$F2860, G:G, "&lt;="&amp;ExternalData!$G2860)</f>
        <v>23289</v>
      </c>
      <c r="L2860" s="26">
        <f>ExternalData!$J2860 + SUMIFS(H:H, D:D, ExternalData!$D2860, E:E, ExternalData!$E2860, F:F, ExternalData!$F2860-1, G:G, "&gt;"&amp;ExternalData!$G2860)</f>
        <v>4144</v>
      </c>
      <c r="M2860" s="28">
        <f>ExternalData!$K2860 + SUMIFS(I:I, D:D, ExternalData!$D2860, E:E, ExternalData!$E2860, F:F, ExternalData!$F2860-1, G:G, "&gt;"&amp;ExternalData!$G2860)</f>
        <v>28721</v>
      </c>
    </row>
    <row r="2861" spans="1:13" x14ac:dyDescent="0.25">
      <c r="A2861" s="29" t="s">
        <v>9</v>
      </c>
      <c r="B2861" s="30" t="s">
        <v>37</v>
      </c>
      <c r="C2861" s="30" t="s">
        <v>43</v>
      </c>
      <c r="D2861" s="30" t="s">
        <v>44</v>
      </c>
      <c r="E2861" s="30" t="s">
        <v>14</v>
      </c>
      <c r="F2861" s="30">
        <v>2020</v>
      </c>
      <c r="G2861" s="30">
        <v>11</v>
      </c>
      <c r="H2861" s="30">
        <v>357</v>
      </c>
      <c r="I2861" s="31">
        <v>2485</v>
      </c>
      <c r="J2861" s="31">
        <f>SUMIFS(H:H, D:D, ExternalData!$D2861, E:E, ExternalData!$E2861, F:F, ExternalData!$F2861, G:G, "&lt;="&amp;ExternalData!$G2861)</f>
        <v>3710</v>
      </c>
      <c r="K2861" s="32">
        <f>SUMIFS(I:I, D:D, ExternalData!$D2861, E:E, ExternalData!$E2861, F:F, ExternalData!$F2861, G:G, "&lt;="&amp;ExternalData!$G2861)</f>
        <v>25774</v>
      </c>
      <c r="L2861" s="31">
        <f>ExternalData!$J2861 + SUMIFS(H:H, D:D, ExternalData!$D2861, E:E, ExternalData!$E2861, F:F, ExternalData!$F2861-1, G:G, "&gt;"&amp;ExternalData!$G2861)</f>
        <v>4151</v>
      </c>
      <c r="M2861" s="33">
        <f>ExternalData!$K2861 + SUMIFS(I:I, D:D, ExternalData!$D2861, E:E, ExternalData!$E2861, F:F, ExternalData!$F2861-1, G:G, "&gt;"&amp;ExternalData!$G2861)</f>
        <v>28826</v>
      </c>
    </row>
    <row r="2862" spans="1:13" x14ac:dyDescent="0.25">
      <c r="A2862" s="24" t="s">
        <v>9</v>
      </c>
      <c r="B2862" s="25" t="s">
        <v>37</v>
      </c>
      <c r="C2862" s="25" t="s">
        <v>43</v>
      </c>
      <c r="D2862" s="25" t="s">
        <v>44</v>
      </c>
      <c r="E2862" s="25" t="s">
        <v>14</v>
      </c>
      <c r="F2862" s="25">
        <v>2020</v>
      </c>
      <c r="G2862" s="25">
        <v>12</v>
      </c>
      <c r="H2862" s="25">
        <v>126</v>
      </c>
      <c r="I2862" s="26">
        <v>854</v>
      </c>
      <c r="J2862" s="26">
        <f>SUMIFS(H:H, D:D, ExternalData!$D2862, E:E, ExternalData!$E2862, F:F, ExternalData!$F2862, G:G, "&lt;="&amp;ExternalData!$G2862)</f>
        <v>3836</v>
      </c>
      <c r="K2862" s="27">
        <f>SUMIFS(I:I, D:D, ExternalData!$D2862, E:E, ExternalData!$E2862, F:F, ExternalData!$F2862, G:G, "&lt;="&amp;ExternalData!$G2862)</f>
        <v>26628</v>
      </c>
      <c r="L2862" s="26">
        <f>ExternalData!$J2862 + SUMIFS(H:H, D:D, ExternalData!$D2862, E:E, ExternalData!$E2862, F:F, ExternalData!$F2862-1, G:G, "&gt;"&amp;ExternalData!$G2862)</f>
        <v>3836</v>
      </c>
      <c r="M2862" s="28">
        <f>ExternalData!$K2862 + SUMIFS(I:I, D:D, ExternalData!$D2862, E:E, ExternalData!$E2862, F:F, ExternalData!$F2862-1, G:G, "&gt;"&amp;ExternalData!$G2862)</f>
        <v>26628</v>
      </c>
    </row>
    <row r="2863" spans="1:13" x14ac:dyDescent="0.25">
      <c r="A2863" s="29" t="s">
        <v>9</v>
      </c>
      <c r="B2863" s="30" t="s">
        <v>37</v>
      </c>
      <c r="C2863" s="30" t="s">
        <v>43</v>
      </c>
      <c r="D2863" s="30" t="s">
        <v>44</v>
      </c>
      <c r="E2863" s="30" t="s">
        <v>14</v>
      </c>
      <c r="F2863" s="30">
        <v>2021</v>
      </c>
      <c r="G2863" s="30">
        <v>1</v>
      </c>
      <c r="H2863" s="30">
        <v>483</v>
      </c>
      <c r="I2863" s="31">
        <v>3409</v>
      </c>
      <c r="J2863" s="31">
        <f>SUMIFS(H:H, D:D, ExternalData!$D2863, E:E, ExternalData!$E2863, F:F, ExternalData!$F2863, G:G, "&lt;="&amp;ExternalData!$G2863)</f>
        <v>483</v>
      </c>
      <c r="K2863" s="32">
        <f>SUMIFS(I:I, D:D, ExternalData!$D2863, E:E, ExternalData!$E2863, F:F, ExternalData!$F2863, G:G, "&lt;="&amp;ExternalData!$G2863)</f>
        <v>3409</v>
      </c>
      <c r="L2863" s="31">
        <f>ExternalData!$J2863 + SUMIFS(H:H, D:D, ExternalData!$D2863, E:E, ExternalData!$E2863, F:F, ExternalData!$F2863-1, G:G, "&gt;"&amp;ExternalData!$G2863)</f>
        <v>3878</v>
      </c>
      <c r="M2863" s="33">
        <f>ExternalData!$K2863 + SUMIFS(I:I, D:D, ExternalData!$D2863, E:E, ExternalData!$E2863, F:F, ExternalData!$F2863-1, G:G, "&gt;"&amp;ExternalData!$G2863)</f>
        <v>26985</v>
      </c>
    </row>
    <row r="2864" spans="1:13" x14ac:dyDescent="0.25">
      <c r="A2864" s="24" t="s">
        <v>9</v>
      </c>
      <c r="B2864" s="25" t="s">
        <v>37</v>
      </c>
      <c r="C2864" s="25" t="s">
        <v>43</v>
      </c>
      <c r="D2864" s="25" t="s">
        <v>44</v>
      </c>
      <c r="E2864" s="25" t="s">
        <v>14</v>
      </c>
      <c r="F2864" s="25">
        <v>2021</v>
      </c>
      <c r="G2864" s="25">
        <v>2</v>
      </c>
      <c r="H2864" s="25">
        <v>70</v>
      </c>
      <c r="I2864" s="26">
        <v>448</v>
      </c>
      <c r="J2864" s="26">
        <f>SUMIFS(H:H, D:D, ExternalData!$D2864, E:E, ExternalData!$E2864, F:F, ExternalData!$F2864, G:G, "&lt;="&amp;ExternalData!$G2864)</f>
        <v>553</v>
      </c>
      <c r="K2864" s="27">
        <f>SUMIFS(I:I, D:D, ExternalData!$D2864, E:E, ExternalData!$E2864, F:F, ExternalData!$F2864, G:G, "&lt;="&amp;ExternalData!$G2864)</f>
        <v>3857</v>
      </c>
      <c r="L2864" s="26">
        <f>ExternalData!$J2864 + SUMIFS(H:H, D:D, ExternalData!$D2864, E:E, ExternalData!$E2864, F:F, ExternalData!$F2864-1, G:G, "&gt;"&amp;ExternalData!$G2864)</f>
        <v>3703</v>
      </c>
      <c r="M2864" s="28">
        <f>ExternalData!$K2864 + SUMIFS(I:I, D:D, ExternalData!$D2864, E:E, ExternalData!$E2864, F:F, ExternalData!$F2864-1, G:G, "&gt;"&amp;ExternalData!$G2864)</f>
        <v>25711</v>
      </c>
    </row>
    <row r="2865" spans="1:13" x14ac:dyDescent="0.25">
      <c r="A2865" s="29" t="s">
        <v>9</v>
      </c>
      <c r="B2865" s="30" t="s">
        <v>37</v>
      </c>
      <c r="C2865" s="30" t="s">
        <v>43</v>
      </c>
      <c r="D2865" s="30" t="s">
        <v>44</v>
      </c>
      <c r="E2865" s="30" t="s">
        <v>14</v>
      </c>
      <c r="F2865" s="30">
        <v>2021</v>
      </c>
      <c r="G2865" s="30">
        <v>3</v>
      </c>
      <c r="H2865" s="30">
        <v>175</v>
      </c>
      <c r="I2865" s="31">
        <v>1239</v>
      </c>
      <c r="J2865" s="31">
        <f>SUMIFS(H:H, D:D, ExternalData!$D2865, E:E, ExternalData!$E2865, F:F, ExternalData!$F2865, G:G, "&lt;="&amp;ExternalData!$G2865)</f>
        <v>728</v>
      </c>
      <c r="K2865" s="32">
        <f>SUMIFS(I:I, D:D, ExternalData!$D2865, E:E, ExternalData!$E2865, F:F, ExternalData!$F2865, G:G, "&lt;="&amp;ExternalData!$G2865)</f>
        <v>5096</v>
      </c>
      <c r="L2865" s="31">
        <f>ExternalData!$J2865 + SUMIFS(H:H, D:D, ExternalData!$D2865, E:E, ExternalData!$E2865, F:F, ExternalData!$F2865-1, G:G, "&gt;"&amp;ExternalData!$G2865)</f>
        <v>3563</v>
      </c>
      <c r="M2865" s="33">
        <f>ExternalData!$K2865 + SUMIFS(I:I, D:D, ExternalData!$D2865, E:E, ExternalData!$E2865, F:F, ExternalData!$F2865-1, G:G, "&gt;"&amp;ExternalData!$G2865)</f>
        <v>24822</v>
      </c>
    </row>
    <row r="2866" spans="1:13" x14ac:dyDescent="0.25">
      <c r="A2866" s="24" t="s">
        <v>9</v>
      </c>
      <c r="B2866" s="25" t="s">
        <v>37</v>
      </c>
      <c r="C2866" s="25" t="s">
        <v>43</v>
      </c>
      <c r="D2866" s="25" t="s">
        <v>44</v>
      </c>
      <c r="E2866" s="25" t="s">
        <v>14</v>
      </c>
      <c r="F2866" s="25">
        <v>2021</v>
      </c>
      <c r="G2866" s="25">
        <v>4</v>
      </c>
      <c r="H2866" s="25">
        <v>462</v>
      </c>
      <c r="I2866" s="26">
        <v>3199</v>
      </c>
      <c r="J2866" s="26">
        <f>SUMIFS(H:H, D:D, ExternalData!$D2866, E:E, ExternalData!$E2866, F:F, ExternalData!$F2866, G:G, "&lt;="&amp;ExternalData!$G2866)</f>
        <v>1190</v>
      </c>
      <c r="K2866" s="27">
        <f>SUMIFS(I:I, D:D, ExternalData!$D2866, E:E, ExternalData!$E2866, F:F, ExternalData!$F2866, G:G, "&lt;="&amp;ExternalData!$G2866)</f>
        <v>8295</v>
      </c>
      <c r="L2866" s="26">
        <f>ExternalData!$J2866 + SUMIFS(H:H, D:D, ExternalData!$D2866, E:E, ExternalData!$E2866, F:F, ExternalData!$F2866-1, G:G, "&gt;"&amp;ExternalData!$G2866)</f>
        <v>3773</v>
      </c>
      <c r="M2866" s="28">
        <f>ExternalData!$K2866 + SUMIFS(I:I, D:D, ExternalData!$D2866, E:E, ExternalData!$E2866, F:F, ExternalData!$F2866-1, G:G, "&gt;"&amp;ExternalData!$G2866)</f>
        <v>26257</v>
      </c>
    </row>
    <row r="2867" spans="1:13" x14ac:dyDescent="0.25">
      <c r="A2867" s="29" t="s">
        <v>9</v>
      </c>
      <c r="B2867" s="30" t="s">
        <v>37</v>
      </c>
      <c r="C2867" s="30" t="s">
        <v>43</v>
      </c>
      <c r="D2867" s="30" t="s">
        <v>44</v>
      </c>
      <c r="E2867" s="30" t="s">
        <v>14</v>
      </c>
      <c r="F2867" s="30">
        <v>2021</v>
      </c>
      <c r="G2867" s="30">
        <v>5</v>
      </c>
      <c r="H2867" s="30">
        <v>217</v>
      </c>
      <c r="I2867" s="31">
        <v>1561</v>
      </c>
      <c r="J2867" s="31">
        <f>SUMIFS(H:H, D:D, ExternalData!$D2867, E:E, ExternalData!$E2867, F:F, ExternalData!$F2867, G:G, "&lt;="&amp;ExternalData!$G2867)</f>
        <v>1407</v>
      </c>
      <c r="K2867" s="32">
        <f>SUMIFS(I:I, D:D, ExternalData!$D2867, E:E, ExternalData!$E2867, F:F, ExternalData!$F2867, G:G, "&lt;="&amp;ExternalData!$G2867)</f>
        <v>9856</v>
      </c>
      <c r="L2867" s="31">
        <f>ExternalData!$J2867 + SUMIFS(H:H, D:D, ExternalData!$D2867, E:E, ExternalData!$E2867, F:F, ExternalData!$F2867-1, G:G, "&gt;"&amp;ExternalData!$G2867)</f>
        <v>3738</v>
      </c>
      <c r="M2867" s="33">
        <f>ExternalData!$K2867 + SUMIFS(I:I, D:D, ExternalData!$D2867, E:E, ExternalData!$E2867, F:F, ExternalData!$F2867-1, G:G, "&gt;"&amp;ExternalData!$G2867)</f>
        <v>26075</v>
      </c>
    </row>
    <row r="2868" spans="1:13" x14ac:dyDescent="0.25">
      <c r="A2868" s="24" t="s">
        <v>9</v>
      </c>
      <c r="B2868" s="25" t="s">
        <v>37</v>
      </c>
      <c r="C2868" s="25" t="s">
        <v>43</v>
      </c>
      <c r="D2868" s="25" t="s">
        <v>44</v>
      </c>
      <c r="E2868" s="25" t="s">
        <v>14</v>
      </c>
      <c r="F2868" s="25">
        <v>2021</v>
      </c>
      <c r="G2868" s="25">
        <v>6</v>
      </c>
      <c r="H2868" s="25">
        <v>105</v>
      </c>
      <c r="I2868" s="26">
        <v>693</v>
      </c>
      <c r="J2868" s="26">
        <f>SUMIFS(H:H, D:D, ExternalData!$D2868, E:E, ExternalData!$E2868, F:F, ExternalData!$F2868, G:G, "&lt;="&amp;ExternalData!$G2868)</f>
        <v>1512</v>
      </c>
      <c r="K2868" s="27">
        <f>SUMIFS(I:I, D:D, ExternalData!$D2868, E:E, ExternalData!$E2868, F:F, ExternalData!$F2868, G:G, "&lt;="&amp;ExternalData!$G2868)</f>
        <v>10549</v>
      </c>
      <c r="L2868" s="26">
        <f>ExternalData!$J2868 + SUMIFS(H:H, D:D, ExternalData!$D2868, E:E, ExternalData!$E2868, F:F, ExternalData!$F2868-1, G:G, "&gt;"&amp;ExternalData!$G2868)</f>
        <v>3416</v>
      </c>
      <c r="M2868" s="28">
        <f>ExternalData!$K2868 + SUMIFS(I:I, D:D, ExternalData!$D2868, E:E, ExternalData!$E2868, F:F, ExternalData!$F2868-1, G:G, "&gt;"&amp;ExternalData!$G2868)</f>
        <v>23765</v>
      </c>
    </row>
    <row r="2869" spans="1:13" x14ac:dyDescent="0.25">
      <c r="A2869" s="29" t="s">
        <v>9</v>
      </c>
      <c r="B2869" s="30" t="s">
        <v>37</v>
      </c>
      <c r="C2869" s="30" t="s">
        <v>43</v>
      </c>
      <c r="D2869" s="30" t="s">
        <v>44</v>
      </c>
      <c r="E2869" s="30" t="s">
        <v>14</v>
      </c>
      <c r="F2869" s="30">
        <v>2021</v>
      </c>
      <c r="G2869" s="30">
        <v>7</v>
      </c>
      <c r="H2869" s="30">
        <v>581</v>
      </c>
      <c r="I2869" s="31">
        <v>4053</v>
      </c>
      <c r="J2869" s="31">
        <f>SUMIFS(H:H, D:D, ExternalData!$D2869, E:E, ExternalData!$E2869, F:F, ExternalData!$F2869, G:G, "&lt;="&amp;ExternalData!$G2869)</f>
        <v>2093</v>
      </c>
      <c r="K2869" s="32">
        <f>SUMIFS(I:I, D:D, ExternalData!$D2869, E:E, ExternalData!$E2869, F:F, ExternalData!$F2869, G:G, "&lt;="&amp;ExternalData!$G2869)</f>
        <v>14602</v>
      </c>
      <c r="L2869" s="31">
        <f>ExternalData!$J2869 + SUMIFS(H:H, D:D, ExternalData!$D2869, E:E, ExternalData!$E2869, F:F, ExternalData!$F2869-1, G:G, "&gt;"&amp;ExternalData!$G2869)</f>
        <v>3787</v>
      </c>
      <c r="M2869" s="33">
        <f>ExternalData!$K2869 + SUMIFS(I:I, D:D, ExternalData!$D2869, E:E, ExternalData!$E2869, F:F, ExternalData!$F2869-1, G:G, "&gt;"&amp;ExternalData!$G2869)</f>
        <v>26397</v>
      </c>
    </row>
    <row r="2870" spans="1:13" x14ac:dyDescent="0.25">
      <c r="A2870" s="24" t="s">
        <v>9</v>
      </c>
      <c r="B2870" s="25" t="s">
        <v>37</v>
      </c>
      <c r="C2870" s="25" t="s">
        <v>43</v>
      </c>
      <c r="D2870" s="25" t="s">
        <v>44</v>
      </c>
      <c r="E2870" s="25" t="s">
        <v>14</v>
      </c>
      <c r="F2870" s="25">
        <v>2021</v>
      </c>
      <c r="G2870" s="25">
        <v>8</v>
      </c>
      <c r="H2870" s="25">
        <v>147</v>
      </c>
      <c r="I2870" s="26">
        <v>1029</v>
      </c>
      <c r="J2870" s="26">
        <f>SUMIFS(H:H, D:D, ExternalData!$D2870, E:E, ExternalData!$E2870, F:F, ExternalData!$F2870, G:G, "&lt;="&amp;ExternalData!$G2870)</f>
        <v>2240</v>
      </c>
      <c r="K2870" s="27">
        <f>SUMIFS(I:I, D:D, ExternalData!$D2870, E:E, ExternalData!$E2870, F:F, ExternalData!$F2870, G:G, "&lt;="&amp;ExternalData!$G2870)</f>
        <v>15631</v>
      </c>
      <c r="L2870" s="26">
        <f>ExternalData!$J2870 + SUMIFS(H:H, D:D, ExternalData!$D2870, E:E, ExternalData!$E2870, F:F, ExternalData!$F2870-1, G:G, "&gt;"&amp;ExternalData!$G2870)</f>
        <v>3577</v>
      </c>
      <c r="M2870" s="28">
        <f>ExternalData!$K2870 + SUMIFS(I:I, D:D, ExternalData!$D2870, E:E, ExternalData!$E2870, F:F, ExternalData!$F2870-1, G:G, "&gt;"&amp;ExternalData!$G2870)</f>
        <v>24955</v>
      </c>
    </row>
    <row r="2871" spans="1:13" x14ac:dyDescent="0.25">
      <c r="A2871" s="29" t="s">
        <v>9</v>
      </c>
      <c r="B2871" s="30" t="s">
        <v>37</v>
      </c>
      <c r="C2871" s="30" t="s">
        <v>43</v>
      </c>
      <c r="D2871" s="30" t="s">
        <v>44</v>
      </c>
      <c r="E2871" s="30" t="s">
        <v>14</v>
      </c>
      <c r="F2871" s="30">
        <v>2021</v>
      </c>
      <c r="G2871" s="30">
        <v>9</v>
      </c>
      <c r="H2871" s="30">
        <v>140</v>
      </c>
      <c r="I2871" s="31">
        <v>973</v>
      </c>
      <c r="J2871" s="31">
        <f>SUMIFS(H:H, D:D, ExternalData!$D2871, E:E, ExternalData!$E2871, F:F, ExternalData!$F2871, G:G, "&lt;="&amp;ExternalData!$G2871)</f>
        <v>2380</v>
      </c>
      <c r="K2871" s="32">
        <f>SUMIFS(I:I, D:D, ExternalData!$D2871, E:E, ExternalData!$E2871, F:F, ExternalData!$F2871, G:G, "&lt;="&amp;ExternalData!$G2871)</f>
        <v>16604</v>
      </c>
      <c r="L2871" s="31">
        <f>ExternalData!$J2871 + SUMIFS(H:H, D:D, ExternalData!$D2871, E:E, ExternalData!$E2871, F:F, ExternalData!$F2871-1, G:G, "&gt;"&amp;ExternalData!$G2871)</f>
        <v>3311</v>
      </c>
      <c r="M2871" s="33">
        <f>ExternalData!$K2871 + SUMIFS(I:I, D:D, ExternalData!$D2871, E:E, ExternalData!$E2871, F:F, ExternalData!$F2871-1, G:G, "&gt;"&amp;ExternalData!$G2871)</f>
        <v>23086</v>
      </c>
    </row>
    <row r="2872" spans="1:13" x14ac:dyDescent="0.25">
      <c r="A2872" s="24" t="s">
        <v>9</v>
      </c>
      <c r="B2872" s="25" t="s">
        <v>37</v>
      </c>
      <c r="C2872" s="25" t="s">
        <v>43</v>
      </c>
      <c r="D2872" s="25" t="s">
        <v>44</v>
      </c>
      <c r="E2872" s="25" t="s">
        <v>14</v>
      </c>
      <c r="F2872" s="25">
        <v>2021</v>
      </c>
      <c r="G2872" s="25">
        <v>10</v>
      </c>
      <c r="H2872" s="25">
        <v>210</v>
      </c>
      <c r="I2872" s="26">
        <v>1477</v>
      </c>
      <c r="J2872" s="26">
        <f>SUMIFS(H:H, D:D, ExternalData!$D2872, E:E, ExternalData!$E2872, F:F, ExternalData!$F2872, G:G, "&lt;="&amp;ExternalData!$G2872)</f>
        <v>2590</v>
      </c>
      <c r="K2872" s="27">
        <f>SUMIFS(I:I, D:D, ExternalData!$D2872, E:E, ExternalData!$E2872, F:F, ExternalData!$F2872, G:G, "&lt;="&amp;ExternalData!$G2872)</f>
        <v>18081</v>
      </c>
      <c r="L2872" s="26">
        <f>ExternalData!$J2872 + SUMIFS(H:H, D:D, ExternalData!$D2872, E:E, ExternalData!$E2872, F:F, ExternalData!$F2872-1, G:G, "&gt;"&amp;ExternalData!$G2872)</f>
        <v>3073</v>
      </c>
      <c r="M2872" s="28">
        <f>ExternalData!$K2872 + SUMIFS(I:I, D:D, ExternalData!$D2872, E:E, ExternalData!$E2872, F:F, ExternalData!$F2872-1, G:G, "&gt;"&amp;ExternalData!$G2872)</f>
        <v>21420</v>
      </c>
    </row>
    <row r="2873" spans="1:13" x14ac:dyDescent="0.25">
      <c r="A2873" s="29" t="s">
        <v>9</v>
      </c>
      <c r="B2873" s="30" t="s">
        <v>37</v>
      </c>
      <c r="C2873" s="30" t="s">
        <v>43</v>
      </c>
      <c r="D2873" s="30" t="s">
        <v>44</v>
      </c>
      <c r="E2873" s="30" t="s">
        <v>14</v>
      </c>
      <c r="F2873" s="30">
        <v>2021</v>
      </c>
      <c r="G2873" s="30">
        <v>11</v>
      </c>
      <c r="H2873" s="30">
        <v>175</v>
      </c>
      <c r="I2873" s="31">
        <v>1190</v>
      </c>
      <c r="J2873" s="31">
        <f>SUMIFS(H:H, D:D, ExternalData!$D2873, E:E, ExternalData!$E2873, F:F, ExternalData!$F2873, G:G, "&lt;="&amp;ExternalData!$G2873)</f>
        <v>2765</v>
      </c>
      <c r="K2873" s="32">
        <f>SUMIFS(I:I, D:D, ExternalData!$D2873, E:E, ExternalData!$E2873, F:F, ExternalData!$F2873, G:G, "&lt;="&amp;ExternalData!$G2873)</f>
        <v>19271</v>
      </c>
      <c r="L2873" s="31">
        <f>ExternalData!$J2873 + SUMIFS(H:H, D:D, ExternalData!$D2873, E:E, ExternalData!$E2873, F:F, ExternalData!$F2873-1, G:G, "&gt;"&amp;ExternalData!$G2873)</f>
        <v>2891</v>
      </c>
      <c r="M2873" s="33">
        <f>ExternalData!$K2873 + SUMIFS(I:I, D:D, ExternalData!$D2873, E:E, ExternalData!$E2873, F:F, ExternalData!$F2873-1, G:G, "&gt;"&amp;ExternalData!$G2873)</f>
        <v>20125</v>
      </c>
    </row>
    <row r="2874" spans="1:13" x14ac:dyDescent="0.25">
      <c r="A2874" s="24" t="s">
        <v>9</v>
      </c>
      <c r="B2874" s="25" t="s">
        <v>37</v>
      </c>
      <c r="C2874" s="25" t="s">
        <v>43</v>
      </c>
      <c r="D2874" s="25" t="s">
        <v>44</v>
      </c>
      <c r="E2874" s="25" t="s">
        <v>14</v>
      </c>
      <c r="F2874" s="25">
        <v>2021</v>
      </c>
      <c r="G2874" s="25">
        <v>12</v>
      </c>
      <c r="H2874" s="25">
        <v>210</v>
      </c>
      <c r="I2874" s="26">
        <v>1477</v>
      </c>
      <c r="J2874" s="26">
        <f>SUMIFS(H:H, D:D, ExternalData!$D2874, E:E, ExternalData!$E2874, F:F, ExternalData!$F2874, G:G, "&lt;="&amp;ExternalData!$G2874)</f>
        <v>2975</v>
      </c>
      <c r="K2874" s="27">
        <f>SUMIFS(I:I, D:D, ExternalData!$D2874, E:E, ExternalData!$E2874, F:F, ExternalData!$F2874, G:G, "&lt;="&amp;ExternalData!$G2874)</f>
        <v>20748</v>
      </c>
      <c r="L2874" s="26">
        <f>ExternalData!$J2874 + SUMIFS(H:H, D:D, ExternalData!$D2874, E:E, ExternalData!$E2874, F:F, ExternalData!$F2874-1, G:G, "&gt;"&amp;ExternalData!$G2874)</f>
        <v>2975</v>
      </c>
      <c r="M2874" s="28">
        <f>ExternalData!$K2874 + SUMIFS(I:I, D:D, ExternalData!$D2874, E:E, ExternalData!$E2874, F:F, ExternalData!$F2874-1, G:G, "&gt;"&amp;ExternalData!$G2874)</f>
        <v>20748</v>
      </c>
    </row>
    <row r="2875" spans="1:13" x14ac:dyDescent="0.25">
      <c r="A2875" s="29" t="s">
        <v>9</v>
      </c>
      <c r="B2875" s="30" t="s">
        <v>37</v>
      </c>
      <c r="C2875" s="30" t="s">
        <v>43</v>
      </c>
      <c r="D2875" s="30" t="s">
        <v>44</v>
      </c>
      <c r="E2875" s="30" t="s">
        <v>14</v>
      </c>
      <c r="F2875" s="30">
        <v>2022</v>
      </c>
      <c r="G2875" s="30">
        <v>1</v>
      </c>
      <c r="H2875" s="30">
        <v>182</v>
      </c>
      <c r="I2875" s="31">
        <v>1316</v>
      </c>
      <c r="J2875" s="31">
        <f>SUMIFS(H:H, D:D, ExternalData!$D2875, E:E, ExternalData!$E2875, F:F, ExternalData!$F2875, G:G, "&lt;="&amp;ExternalData!$G2875)</f>
        <v>182</v>
      </c>
      <c r="K2875" s="32">
        <f>SUMIFS(I:I, D:D, ExternalData!$D2875, E:E, ExternalData!$E2875, F:F, ExternalData!$F2875, G:G, "&lt;="&amp;ExternalData!$G2875)</f>
        <v>1316</v>
      </c>
      <c r="L2875" s="31">
        <f>ExternalData!$J2875 + SUMIFS(H:H, D:D, ExternalData!$D2875, E:E, ExternalData!$E2875, F:F, ExternalData!$F2875-1, G:G, "&gt;"&amp;ExternalData!$G2875)</f>
        <v>2674</v>
      </c>
      <c r="M2875" s="33">
        <f>ExternalData!$K2875 + SUMIFS(I:I, D:D, ExternalData!$D2875, E:E, ExternalData!$E2875, F:F, ExternalData!$F2875-1, G:G, "&gt;"&amp;ExternalData!$G2875)</f>
        <v>18655</v>
      </c>
    </row>
    <row r="2876" spans="1:13" x14ac:dyDescent="0.25">
      <c r="A2876" s="24" t="s">
        <v>9</v>
      </c>
      <c r="B2876" s="25" t="s">
        <v>37</v>
      </c>
      <c r="C2876" s="25" t="s">
        <v>43</v>
      </c>
      <c r="D2876" s="25" t="s">
        <v>44</v>
      </c>
      <c r="E2876" s="25" t="s">
        <v>14</v>
      </c>
      <c r="F2876" s="25">
        <v>2022</v>
      </c>
      <c r="G2876" s="25">
        <v>2</v>
      </c>
      <c r="H2876" s="25">
        <v>315</v>
      </c>
      <c r="I2876" s="26">
        <v>2198</v>
      </c>
      <c r="J2876" s="26">
        <f>SUMIFS(H:H, D:D, ExternalData!$D2876, E:E, ExternalData!$E2876, F:F, ExternalData!$F2876, G:G, "&lt;="&amp;ExternalData!$G2876)</f>
        <v>497</v>
      </c>
      <c r="K2876" s="27">
        <f>SUMIFS(I:I, D:D, ExternalData!$D2876, E:E, ExternalData!$E2876, F:F, ExternalData!$F2876, G:G, "&lt;="&amp;ExternalData!$G2876)</f>
        <v>3514</v>
      </c>
      <c r="L2876" s="26">
        <f>ExternalData!$J2876 + SUMIFS(H:H, D:D, ExternalData!$D2876, E:E, ExternalData!$E2876, F:F, ExternalData!$F2876-1, G:G, "&gt;"&amp;ExternalData!$G2876)</f>
        <v>2919</v>
      </c>
      <c r="M2876" s="28">
        <f>ExternalData!$K2876 + SUMIFS(I:I, D:D, ExternalData!$D2876, E:E, ExternalData!$E2876, F:F, ExternalData!$F2876-1, G:G, "&gt;"&amp;ExternalData!$G2876)</f>
        <v>20405</v>
      </c>
    </row>
    <row r="2877" spans="1:13" x14ac:dyDescent="0.25">
      <c r="A2877" s="29" t="s">
        <v>9</v>
      </c>
      <c r="B2877" s="30" t="s">
        <v>37</v>
      </c>
      <c r="C2877" s="30" t="s">
        <v>43</v>
      </c>
      <c r="D2877" s="30" t="s">
        <v>44</v>
      </c>
      <c r="E2877" s="30" t="s">
        <v>14</v>
      </c>
      <c r="F2877" s="30">
        <v>2022</v>
      </c>
      <c r="G2877" s="30">
        <v>3</v>
      </c>
      <c r="H2877" s="30">
        <v>462</v>
      </c>
      <c r="I2877" s="31">
        <v>3178</v>
      </c>
      <c r="J2877" s="31">
        <f>SUMIFS(H:H, D:D, ExternalData!$D2877, E:E, ExternalData!$E2877, F:F, ExternalData!$F2877, G:G, "&lt;="&amp;ExternalData!$G2877)</f>
        <v>959</v>
      </c>
      <c r="K2877" s="32">
        <f>SUMIFS(I:I, D:D, ExternalData!$D2877, E:E, ExternalData!$E2877, F:F, ExternalData!$F2877, G:G, "&lt;="&amp;ExternalData!$G2877)</f>
        <v>6692</v>
      </c>
      <c r="L2877" s="31">
        <f>ExternalData!$J2877 + SUMIFS(H:H, D:D, ExternalData!$D2877, E:E, ExternalData!$E2877, F:F, ExternalData!$F2877-1, G:G, "&gt;"&amp;ExternalData!$G2877)</f>
        <v>3206</v>
      </c>
      <c r="M2877" s="33">
        <f>ExternalData!$K2877 + SUMIFS(I:I, D:D, ExternalData!$D2877, E:E, ExternalData!$E2877, F:F, ExternalData!$F2877-1, G:G, "&gt;"&amp;ExternalData!$G2877)</f>
        <v>22344</v>
      </c>
    </row>
    <row r="2878" spans="1:13" x14ac:dyDescent="0.25">
      <c r="A2878" s="24" t="s">
        <v>9</v>
      </c>
      <c r="B2878" s="25" t="s">
        <v>37</v>
      </c>
      <c r="C2878" s="25" t="s">
        <v>43</v>
      </c>
      <c r="D2878" s="25" t="s">
        <v>44</v>
      </c>
      <c r="E2878" s="25" t="s">
        <v>14</v>
      </c>
      <c r="F2878" s="25">
        <v>2022</v>
      </c>
      <c r="G2878" s="25">
        <v>4</v>
      </c>
      <c r="H2878" s="25">
        <v>196</v>
      </c>
      <c r="I2878" s="26">
        <v>1351</v>
      </c>
      <c r="J2878" s="26">
        <f>SUMIFS(H:H, D:D, ExternalData!$D2878, E:E, ExternalData!$E2878, F:F, ExternalData!$F2878, G:G, "&lt;="&amp;ExternalData!$G2878)</f>
        <v>1155</v>
      </c>
      <c r="K2878" s="27">
        <f>SUMIFS(I:I, D:D, ExternalData!$D2878, E:E, ExternalData!$E2878, F:F, ExternalData!$F2878, G:G, "&lt;="&amp;ExternalData!$G2878)</f>
        <v>8043</v>
      </c>
      <c r="L2878" s="26">
        <f>ExternalData!$J2878 + SUMIFS(H:H, D:D, ExternalData!$D2878, E:E, ExternalData!$E2878, F:F, ExternalData!$F2878-1, G:G, "&gt;"&amp;ExternalData!$G2878)</f>
        <v>2940</v>
      </c>
      <c r="M2878" s="28">
        <f>ExternalData!$K2878 + SUMIFS(I:I, D:D, ExternalData!$D2878, E:E, ExternalData!$E2878, F:F, ExternalData!$F2878-1, G:G, "&gt;"&amp;ExternalData!$G2878)</f>
        <v>20496</v>
      </c>
    </row>
    <row r="2879" spans="1:13" x14ac:dyDescent="0.25">
      <c r="A2879" s="29" t="s">
        <v>9</v>
      </c>
      <c r="B2879" s="30" t="s">
        <v>37</v>
      </c>
      <c r="C2879" s="30" t="s">
        <v>43</v>
      </c>
      <c r="D2879" s="30" t="s">
        <v>44</v>
      </c>
      <c r="E2879" s="30" t="s">
        <v>14</v>
      </c>
      <c r="F2879" s="30">
        <v>2022</v>
      </c>
      <c r="G2879" s="30">
        <v>5</v>
      </c>
      <c r="H2879" s="30">
        <v>175</v>
      </c>
      <c r="I2879" s="31">
        <v>1239</v>
      </c>
      <c r="J2879" s="31">
        <f>SUMIFS(H:H, D:D, ExternalData!$D2879, E:E, ExternalData!$E2879, F:F, ExternalData!$F2879, G:G, "&lt;="&amp;ExternalData!$G2879)</f>
        <v>1330</v>
      </c>
      <c r="K2879" s="32">
        <f>SUMIFS(I:I, D:D, ExternalData!$D2879, E:E, ExternalData!$E2879, F:F, ExternalData!$F2879, G:G, "&lt;="&amp;ExternalData!$G2879)</f>
        <v>9282</v>
      </c>
      <c r="L2879" s="31">
        <f>ExternalData!$J2879 + SUMIFS(H:H, D:D, ExternalData!$D2879, E:E, ExternalData!$E2879, F:F, ExternalData!$F2879-1, G:G, "&gt;"&amp;ExternalData!$G2879)</f>
        <v>2898</v>
      </c>
      <c r="M2879" s="33">
        <f>ExternalData!$K2879 + SUMIFS(I:I, D:D, ExternalData!$D2879, E:E, ExternalData!$E2879, F:F, ExternalData!$F2879-1, G:G, "&gt;"&amp;ExternalData!$G2879)</f>
        <v>20174</v>
      </c>
    </row>
    <row r="2880" spans="1:13" x14ac:dyDescent="0.25">
      <c r="A2880" s="24" t="s">
        <v>9</v>
      </c>
      <c r="B2880" s="25" t="s">
        <v>37</v>
      </c>
      <c r="C2880" s="25" t="s">
        <v>43</v>
      </c>
      <c r="D2880" s="25" t="s">
        <v>44</v>
      </c>
      <c r="E2880" s="25" t="s">
        <v>14</v>
      </c>
      <c r="F2880" s="25">
        <v>2022</v>
      </c>
      <c r="G2880" s="25">
        <v>6</v>
      </c>
      <c r="H2880" s="25">
        <v>322</v>
      </c>
      <c r="I2880" s="26">
        <v>2240</v>
      </c>
      <c r="J2880" s="26">
        <f>SUMIFS(H:H, D:D, ExternalData!$D2880, E:E, ExternalData!$E2880, F:F, ExternalData!$F2880, G:G, "&lt;="&amp;ExternalData!$G2880)</f>
        <v>1652</v>
      </c>
      <c r="K2880" s="27">
        <f>SUMIFS(I:I, D:D, ExternalData!$D2880, E:E, ExternalData!$E2880, F:F, ExternalData!$F2880, G:G, "&lt;="&amp;ExternalData!$G2880)</f>
        <v>11522</v>
      </c>
      <c r="L2880" s="26">
        <f>ExternalData!$J2880 + SUMIFS(H:H, D:D, ExternalData!$D2880, E:E, ExternalData!$E2880, F:F, ExternalData!$F2880-1, G:G, "&gt;"&amp;ExternalData!$G2880)</f>
        <v>3115</v>
      </c>
      <c r="M2880" s="28">
        <f>ExternalData!$K2880 + SUMIFS(I:I, D:D, ExternalData!$D2880, E:E, ExternalData!$E2880, F:F, ExternalData!$F2880-1, G:G, "&gt;"&amp;ExternalData!$G2880)</f>
        <v>21721</v>
      </c>
    </row>
    <row r="2881" spans="1:13" x14ac:dyDescent="0.25">
      <c r="A2881" s="29" t="s">
        <v>9</v>
      </c>
      <c r="B2881" s="30" t="s">
        <v>37</v>
      </c>
      <c r="C2881" s="30" t="s">
        <v>43</v>
      </c>
      <c r="D2881" s="30" t="s">
        <v>44</v>
      </c>
      <c r="E2881" s="30" t="s">
        <v>14</v>
      </c>
      <c r="F2881" s="30">
        <v>2022</v>
      </c>
      <c r="G2881" s="30">
        <v>7</v>
      </c>
      <c r="H2881" s="30">
        <v>644</v>
      </c>
      <c r="I2881" s="31">
        <v>4480</v>
      </c>
      <c r="J2881" s="31">
        <f>SUMIFS(H:H, D:D, ExternalData!$D2881, E:E, ExternalData!$E2881, F:F, ExternalData!$F2881, G:G, "&lt;="&amp;ExternalData!$G2881)</f>
        <v>2296</v>
      </c>
      <c r="K2881" s="32">
        <f>SUMIFS(I:I, D:D, ExternalData!$D2881, E:E, ExternalData!$E2881, F:F, ExternalData!$F2881, G:G, "&lt;="&amp;ExternalData!$G2881)</f>
        <v>16002</v>
      </c>
      <c r="L2881" s="31">
        <f>ExternalData!$J2881 + SUMIFS(H:H, D:D, ExternalData!$D2881, E:E, ExternalData!$E2881, F:F, ExternalData!$F2881-1, G:G, "&gt;"&amp;ExternalData!$G2881)</f>
        <v>3178</v>
      </c>
      <c r="M2881" s="33">
        <f>ExternalData!$K2881 + SUMIFS(I:I, D:D, ExternalData!$D2881, E:E, ExternalData!$E2881, F:F, ExternalData!$F2881-1, G:G, "&gt;"&amp;ExternalData!$G2881)</f>
        <v>22148</v>
      </c>
    </row>
    <row r="2882" spans="1:13" x14ac:dyDescent="0.25">
      <c r="A2882" s="24" t="s">
        <v>9</v>
      </c>
      <c r="B2882" s="25" t="s">
        <v>37</v>
      </c>
      <c r="C2882" s="25" t="s">
        <v>43</v>
      </c>
      <c r="D2882" s="25" t="s">
        <v>44</v>
      </c>
      <c r="E2882" s="25" t="s">
        <v>14</v>
      </c>
      <c r="F2882" s="25">
        <v>2022</v>
      </c>
      <c r="G2882" s="25">
        <v>8</v>
      </c>
      <c r="H2882" s="25">
        <v>707</v>
      </c>
      <c r="I2882" s="26">
        <v>4872</v>
      </c>
      <c r="J2882" s="26">
        <f>SUMIFS(H:H, D:D, ExternalData!$D2882, E:E, ExternalData!$E2882, F:F, ExternalData!$F2882, G:G, "&lt;="&amp;ExternalData!$G2882)</f>
        <v>3003</v>
      </c>
      <c r="K2882" s="27">
        <f>SUMIFS(I:I, D:D, ExternalData!$D2882, E:E, ExternalData!$E2882, F:F, ExternalData!$F2882, G:G, "&lt;="&amp;ExternalData!$G2882)</f>
        <v>20874</v>
      </c>
      <c r="L2882" s="26">
        <f>ExternalData!$J2882 + SUMIFS(H:H, D:D, ExternalData!$D2882, E:E, ExternalData!$E2882, F:F, ExternalData!$F2882-1, G:G, "&gt;"&amp;ExternalData!$G2882)</f>
        <v>3738</v>
      </c>
      <c r="M2882" s="28">
        <f>ExternalData!$K2882 + SUMIFS(I:I, D:D, ExternalData!$D2882, E:E, ExternalData!$E2882, F:F, ExternalData!$F2882-1, G:G, "&gt;"&amp;ExternalData!$G2882)</f>
        <v>25991</v>
      </c>
    </row>
    <row r="2883" spans="1:13" x14ac:dyDescent="0.25">
      <c r="A2883" s="29" t="s">
        <v>9</v>
      </c>
      <c r="B2883" s="30" t="s">
        <v>37</v>
      </c>
      <c r="C2883" s="30" t="s">
        <v>43</v>
      </c>
      <c r="D2883" s="30" t="s">
        <v>44</v>
      </c>
      <c r="E2883" s="30" t="s">
        <v>14</v>
      </c>
      <c r="F2883" s="30">
        <v>2022</v>
      </c>
      <c r="G2883" s="30">
        <v>9</v>
      </c>
      <c r="H2883" s="30">
        <v>609</v>
      </c>
      <c r="I2883" s="31">
        <v>4242</v>
      </c>
      <c r="J2883" s="31">
        <f>SUMIFS(H:H, D:D, ExternalData!$D2883, E:E, ExternalData!$E2883, F:F, ExternalData!$F2883, G:G, "&lt;="&amp;ExternalData!$G2883)</f>
        <v>3612</v>
      </c>
      <c r="K2883" s="32">
        <f>SUMIFS(I:I, D:D, ExternalData!$D2883, E:E, ExternalData!$E2883, F:F, ExternalData!$F2883, G:G, "&lt;="&amp;ExternalData!$G2883)</f>
        <v>25116</v>
      </c>
      <c r="L2883" s="31">
        <f>ExternalData!$J2883 + SUMIFS(H:H, D:D, ExternalData!$D2883, E:E, ExternalData!$E2883, F:F, ExternalData!$F2883-1, G:G, "&gt;"&amp;ExternalData!$G2883)</f>
        <v>4207</v>
      </c>
      <c r="M2883" s="33">
        <f>ExternalData!$K2883 + SUMIFS(I:I, D:D, ExternalData!$D2883, E:E, ExternalData!$E2883, F:F, ExternalData!$F2883-1, G:G, "&gt;"&amp;ExternalData!$G2883)</f>
        <v>29260</v>
      </c>
    </row>
    <row r="2884" spans="1:13" x14ac:dyDescent="0.25">
      <c r="A2884" s="24" t="s">
        <v>9</v>
      </c>
      <c r="B2884" s="25" t="s">
        <v>37</v>
      </c>
      <c r="C2884" s="25" t="s">
        <v>43</v>
      </c>
      <c r="D2884" s="25" t="s">
        <v>44</v>
      </c>
      <c r="E2884" s="25" t="s">
        <v>14</v>
      </c>
      <c r="F2884" s="25">
        <v>2022</v>
      </c>
      <c r="G2884" s="25">
        <v>10</v>
      </c>
      <c r="H2884" s="25">
        <v>287</v>
      </c>
      <c r="I2884" s="26">
        <v>2100</v>
      </c>
      <c r="J2884" s="26">
        <f>SUMIFS(H:H, D:D, ExternalData!$D2884, E:E, ExternalData!$E2884, F:F, ExternalData!$F2884, G:G, "&lt;="&amp;ExternalData!$G2884)</f>
        <v>3899</v>
      </c>
      <c r="K2884" s="27">
        <f>SUMIFS(I:I, D:D, ExternalData!$D2884, E:E, ExternalData!$E2884, F:F, ExternalData!$F2884, G:G, "&lt;="&amp;ExternalData!$G2884)</f>
        <v>27216</v>
      </c>
      <c r="L2884" s="26">
        <f>ExternalData!$J2884 + SUMIFS(H:H, D:D, ExternalData!$D2884, E:E, ExternalData!$E2884, F:F, ExternalData!$F2884-1, G:G, "&gt;"&amp;ExternalData!$G2884)</f>
        <v>4284</v>
      </c>
      <c r="M2884" s="28">
        <f>ExternalData!$K2884 + SUMIFS(I:I, D:D, ExternalData!$D2884, E:E, ExternalData!$E2884, F:F, ExternalData!$F2884-1, G:G, "&gt;"&amp;ExternalData!$G2884)</f>
        <v>29883</v>
      </c>
    </row>
    <row r="2885" spans="1:13" x14ac:dyDescent="0.25">
      <c r="A2885" s="29" t="s">
        <v>9</v>
      </c>
      <c r="B2885" s="30" t="s">
        <v>37</v>
      </c>
      <c r="C2885" s="30" t="s">
        <v>43</v>
      </c>
      <c r="D2885" s="30" t="s">
        <v>44</v>
      </c>
      <c r="E2885" s="30" t="s">
        <v>14</v>
      </c>
      <c r="F2885" s="30">
        <v>2022</v>
      </c>
      <c r="G2885" s="30">
        <v>11</v>
      </c>
      <c r="H2885" s="30">
        <v>182</v>
      </c>
      <c r="I2885" s="31">
        <v>1337</v>
      </c>
      <c r="J2885" s="31">
        <f>SUMIFS(H:H, D:D, ExternalData!$D2885, E:E, ExternalData!$E2885, F:F, ExternalData!$F2885, G:G, "&lt;="&amp;ExternalData!$G2885)</f>
        <v>4081</v>
      </c>
      <c r="K2885" s="32">
        <f>SUMIFS(I:I, D:D, ExternalData!$D2885, E:E, ExternalData!$E2885, F:F, ExternalData!$F2885, G:G, "&lt;="&amp;ExternalData!$G2885)</f>
        <v>28553</v>
      </c>
      <c r="L2885" s="31">
        <f>ExternalData!$J2885 + SUMIFS(H:H, D:D, ExternalData!$D2885, E:E, ExternalData!$E2885, F:F, ExternalData!$F2885-1, G:G, "&gt;"&amp;ExternalData!$G2885)</f>
        <v>4291</v>
      </c>
      <c r="M2885" s="33">
        <f>ExternalData!$K2885 + SUMIFS(I:I, D:D, ExternalData!$D2885, E:E, ExternalData!$E2885, F:F, ExternalData!$F2885-1, G:G, "&gt;"&amp;ExternalData!$G2885)</f>
        <v>30030</v>
      </c>
    </row>
    <row r="2886" spans="1:13" x14ac:dyDescent="0.25">
      <c r="A2886" s="24" t="s">
        <v>9</v>
      </c>
      <c r="B2886" s="25" t="s">
        <v>37</v>
      </c>
      <c r="C2886" s="25" t="s">
        <v>43</v>
      </c>
      <c r="D2886" s="25" t="s">
        <v>44</v>
      </c>
      <c r="E2886" s="25" t="s">
        <v>14</v>
      </c>
      <c r="F2886" s="25">
        <v>2022</v>
      </c>
      <c r="G2886" s="25">
        <v>12</v>
      </c>
      <c r="H2886" s="25">
        <v>217</v>
      </c>
      <c r="I2886" s="26">
        <v>1603</v>
      </c>
      <c r="J2886" s="26">
        <f>SUMIFS(H:H, D:D, ExternalData!$D2886, E:E, ExternalData!$E2886, F:F, ExternalData!$F2886, G:G, "&lt;="&amp;ExternalData!$G2886)</f>
        <v>4298</v>
      </c>
      <c r="K2886" s="27">
        <f>SUMIFS(I:I, D:D, ExternalData!$D2886, E:E, ExternalData!$E2886, F:F, ExternalData!$F2886, G:G, "&lt;="&amp;ExternalData!$G2886)</f>
        <v>30156</v>
      </c>
      <c r="L2886" s="26">
        <f>ExternalData!$J2886 + SUMIFS(H:H, D:D, ExternalData!$D2886, E:E, ExternalData!$E2886, F:F, ExternalData!$F2886-1, G:G, "&gt;"&amp;ExternalData!$G2886)</f>
        <v>4298</v>
      </c>
      <c r="M2886" s="28">
        <f>ExternalData!$K2886 + SUMIFS(I:I, D:D, ExternalData!$D2886, E:E, ExternalData!$E2886, F:F, ExternalData!$F2886-1, G:G, "&gt;"&amp;ExternalData!$G2886)</f>
        <v>30156</v>
      </c>
    </row>
    <row r="2887" spans="1:13" x14ac:dyDescent="0.25">
      <c r="A2887" s="29" t="s">
        <v>9</v>
      </c>
      <c r="B2887" s="30" t="s">
        <v>37</v>
      </c>
      <c r="C2887" s="30" t="s">
        <v>43</v>
      </c>
      <c r="D2887" s="30" t="s">
        <v>44</v>
      </c>
      <c r="E2887" s="30" t="s">
        <v>14</v>
      </c>
      <c r="F2887" s="30">
        <v>2023</v>
      </c>
      <c r="G2887" s="30">
        <v>1</v>
      </c>
      <c r="H2887" s="30">
        <v>315</v>
      </c>
      <c r="I2887" s="31">
        <v>2261</v>
      </c>
      <c r="J2887" s="31">
        <f>SUMIFS(H:H, D:D, ExternalData!$D2887, E:E, ExternalData!$E2887, F:F, ExternalData!$F2887, G:G, "&lt;="&amp;ExternalData!$G2887)</f>
        <v>315</v>
      </c>
      <c r="K2887" s="32">
        <f>SUMIFS(I:I, D:D, ExternalData!$D2887, E:E, ExternalData!$E2887, F:F, ExternalData!$F2887, G:G, "&lt;="&amp;ExternalData!$G2887)</f>
        <v>2261</v>
      </c>
      <c r="L2887" s="31">
        <f>ExternalData!$J2887 + SUMIFS(H:H, D:D, ExternalData!$D2887, E:E, ExternalData!$E2887, F:F, ExternalData!$F2887-1, G:G, "&gt;"&amp;ExternalData!$G2887)</f>
        <v>4431</v>
      </c>
      <c r="M2887" s="33">
        <f>ExternalData!$K2887 + SUMIFS(I:I, D:D, ExternalData!$D2887, E:E, ExternalData!$E2887, F:F, ExternalData!$F2887-1, G:G, "&gt;"&amp;ExternalData!$G2887)</f>
        <v>31101</v>
      </c>
    </row>
    <row r="2888" spans="1:13" x14ac:dyDescent="0.25">
      <c r="A2888" s="24" t="s">
        <v>9</v>
      </c>
      <c r="B2888" s="25" t="s">
        <v>37</v>
      </c>
      <c r="C2888" s="25" t="s">
        <v>43</v>
      </c>
      <c r="D2888" s="25" t="s">
        <v>44</v>
      </c>
      <c r="E2888" s="25" t="s">
        <v>14</v>
      </c>
      <c r="F2888" s="25">
        <v>2023</v>
      </c>
      <c r="G2888" s="25">
        <v>2</v>
      </c>
      <c r="H2888" s="25">
        <v>427</v>
      </c>
      <c r="I2888" s="26">
        <v>3122</v>
      </c>
      <c r="J2888" s="26">
        <f>SUMIFS(H:H, D:D, ExternalData!$D2888, E:E, ExternalData!$E2888, F:F, ExternalData!$F2888, G:G, "&lt;="&amp;ExternalData!$G2888)</f>
        <v>742</v>
      </c>
      <c r="K2888" s="27">
        <f>SUMIFS(I:I, D:D, ExternalData!$D2888, E:E, ExternalData!$E2888, F:F, ExternalData!$F2888, G:G, "&lt;="&amp;ExternalData!$G2888)</f>
        <v>5383</v>
      </c>
      <c r="L2888" s="26">
        <f>ExternalData!$J2888 + SUMIFS(H:H, D:D, ExternalData!$D2888, E:E, ExternalData!$E2888, F:F, ExternalData!$F2888-1, G:G, "&gt;"&amp;ExternalData!$G2888)</f>
        <v>4543</v>
      </c>
      <c r="M2888" s="28">
        <f>ExternalData!$K2888 + SUMIFS(I:I, D:D, ExternalData!$D2888, E:E, ExternalData!$E2888, F:F, ExternalData!$F2888-1, G:G, "&gt;"&amp;ExternalData!$G2888)</f>
        <v>32025</v>
      </c>
    </row>
    <row r="2889" spans="1:13" x14ac:dyDescent="0.25">
      <c r="A2889" s="29" t="s">
        <v>9</v>
      </c>
      <c r="B2889" s="30" t="s">
        <v>37</v>
      </c>
      <c r="C2889" s="30" t="s">
        <v>43</v>
      </c>
      <c r="D2889" s="30" t="s">
        <v>44</v>
      </c>
      <c r="E2889" s="30" t="s">
        <v>14</v>
      </c>
      <c r="F2889" s="30">
        <v>2023</v>
      </c>
      <c r="G2889" s="30">
        <v>3</v>
      </c>
      <c r="H2889" s="30">
        <v>287</v>
      </c>
      <c r="I2889" s="31">
        <v>2135</v>
      </c>
      <c r="J2889" s="31">
        <f>SUMIFS(H:H, D:D, ExternalData!$D2889, E:E, ExternalData!$E2889, F:F, ExternalData!$F2889, G:G, "&lt;="&amp;ExternalData!$G2889)</f>
        <v>1029</v>
      </c>
      <c r="K2889" s="32">
        <f>SUMIFS(I:I, D:D, ExternalData!$D2889, E:E, ExternalData!$E2889, F:F, ExternalData!$F2889, G:G, "&lt;="&amp;ExternalData!$G2889)</f>
        <v>7518</v>
      </c>
      <c r="L2889" s="31">
        <f>ExternalData!$J2889 + SUMIFS(H:H, D:D, ExternalData!$D2889, E:E, ExternalData!$E2889, F:F, ExternalData!$F2889-1, G:G, "&gt;"&amp;ExternalData!$G2889)</f>
        <v>4368</v>
      </c>
      <c r="M2889" s="33">
        <f>ExternalData!$K2889 + SUMIFS(I:I, D:D, ExternalData!$D2889, E:E, ExternalData!$E2889, F:F, ExternalData!$F2889-1, G:G, "&gt;"&amp;ExternalData!$G2889)</f>
        <v>30982</v>
      </c>
    </row>
    <row r="2890" spans="1:13" x14ac:dyDescent="0.25">
      <c r="A2890" s="24" t="s">
        <v>9</v>
      </c>
      <c r="B2890" s="25" t="s">
        <v>37</v>
      </c>
      <c r="C2890" s="25" t="s">
        <v>43</v>
      </c>
      <c r="D2890" s="25" t="s">
        <v>44</v>
      </c>
      <c r="E2890" s="25" t="s">
        <v>15</v>
      </c>
      <c r="F2890" s="25">
        <v>2018</v>
      </c>
      <c r="G2890" s="25">
        <v>1</v>
      </c>
      <c r="H2890" s="25">
        <v>105</v>
      </c>
      <c r="I2890" s="26">
        <v>728</v>
      </c>
      <c r="J2890" s="26">
        <f>SUMIFS(H:H, D:D, ExternalData!$D2890, E:E, ExternalData!$E2890, F:F, ExternalData!$F2890, G:G, "&lt;="&amp;ExternalData!$G2890)</f>
        <v>105</v>
      </c>
      <c r="K2890" s="27">
        <f>SUMIFS(I:I, D:D, ExternalData!$D2890, E:E, ExternalData!$E2890, F:F, ExternalData!$F2890, G:G, "&lt;="&amp;ExternalData!$G2890)</f>
        <v>728</v>
      </c>
      <c r="L2890" s="26">
        <f>ExternalData!$J2890 + SUMIFS(H:H, D:D, ExternalData!$D2890, E:E, ExternalData!$E2890, F:F, ExternalData!$F2890-1, G:G, "&gt;"&amp;ExternalData!$G2890)</f>
        <v>105</v>
      </c>
      <c r="M2890" s="28">
        <f>ExternalData!$K2890 + SUMIFS(I:I, D:D, ExternalData!$D2890, E:E, ExternalData!$E2890, F:F, ExternalData!$F2890-1, G:G, "&gt;"&amp;ExternalData!$G2890)</f>
        <v>728</v>
      </c>
    </row>
    <row r="2891" spans="1:13" x14ac:dyDescent="0.25">
      <c r="A2891" s="29" t="s">
        <v>9</v>
      </c>
      <c r="B2891" s="30" t="s">
        <v>37</v>
      </c>
      <c r="C2891" s="30" t="s">
        <v>43</v>
      </c>
      <c r="D2891" s="30" t="s">
        <v>44</v>
      </c>
      <c r="E2891" s="30" t="s">
        <v>15</v>
      </c>
      <c r="F2891" s="30">
        <v>2018</v>
      </c>
      <c r="G2891" s="30">
        <v>2</v>
      </c>
      <c r="H2891" s="30">
        <v>245</v>
      </c>
      <c r="I2891" s="31">
        <v>1701</v>
      </c>
      <c r="J2891" s="31">
        <f>SUMIFS(H:H, D:D, ExternalData!$D2891, E:E, ExternalData!$E2891, F:F, ExternalData!$F2891, G:G, "&lt;="&amp;ExternalData!$G2891)</f>
        <v>350</v>
      </c>
      <c r="K2891" s="32">
        <f>SUMIFS(I:I, D:D, ExternalData!$D2891, E:E, ExternalData!$E2891, F:F, ExternalData!$F2891, G:G, "&lt;="&amp;ExternalData!$G2891)</f>
        <v>2429</v>
      </c>
      <c r="L2891" s="31">
        <f>ExternalData!$J2891 + SUMIFS(H:H, D:D, ExternalData!$D2891, E:E, ExternalData!$E2891, F:F, ExternalData!$F2891-1, G:G, "&gt;"&amp;ExternalData!$G2891)</f>
        <v>350</v>
      </c>
      <c r="M2891" s="33">
        <f>ExternalData!$K2891 + SUMIFS(I:I, D:D, ExternalData!$D2891, E:E, ExternalData!$E2891, F:F, ExternalData!$F2891-1, G:G, "&gt;"&amp;ExternalData!$G2891)</f>
        <v>2429</v>
      </c>
    </row>
    <row r="2892" spans="1:13" x14ac:dyDescent="0.25">
      <c r="A2892" s="24" t="s">
        <v>9</v>
      </c>
      <c r="B2892" s="25" t="s">
        <v>37</v>
      </c>
      <c r="C2892" s="25" t="s">
        <v>43</v>
      </c>
      <c r="D2892" s="25" t="s">
        <v>44</v>
      </c>
      <c r="E2892" s="25" t="s">
        <v>15</v>
      </c>
      <c r="F2892" s="25">
        <v>2018</v>
      </c>
      <c r="G2892" s="25">
        <v>3</v>
      </c>
      <c r="H2892" s="25">
        <v>161</v>
      </c>
      <c r="I2892" s="26">
        <v>1134</v>
      </c>
      <c r="J2892" s="26">
        <f>SUMIFS(H:H, D:D, ExternalData!$D2892, E:E, ExternalData!$E2892, F:F, ExternalData!$F2892, G:G, "&lt;="&amp;ExternalData!$G2892)</f>
        <v>511</v>
      </c>
      <c r="K2892" s="27">
        <f>SUMIFS(I:I, D:D, ExternalData!$D2892, E:E, ExternalData!$E2892, F:F, ExternalData!$F2892, G:G, "&lt;="&amp;ExternalData!$G2892)</f>
        <v>3563</v>
      </c>
      <c r="L2892" s="26">
        <f>ExternalData!$J2892 + SUMIFS(H:H, D:D, ExternalData!$D2892, E:E, ExternalData!$E2892, F:F, ExternalData!$F2892-1, G:G, "&gt;"&amp;ExternalData!$G2892)</f>
        <v>511</v>
      </c>
      <c r="M2892" s="28">
        <f>ExternalData!$K2892 + SUMIFS(I:I, D:D, ExternalData!$D2892, E:E, ExternalData!$E2892, F:F, ExternalData!$F2892-1, G:G, "&gt;"&amp;ExternalData!$G2892)</f>
        <v>3563</v>
      </c>
    </row>
    <row r="2893" spans="1:13" x14ac:dyDescent="0.25">
      <c r="A2893" s="29" t="s">
        <v>9</v>
      </c>
      <c r="B2893" s="30" t="s">
        <v>37</v>
      </c>
      <c r="C2893" s="30" t="s">
        <v>43</v>
      </c>
      <c r="D2893" s="30" t="s">
        <v>44</v>
      </c>
      <c r="E2893" s="30" t="s">
        <v>15</v>
      </c>
      <c r="F2893" s="30">
        <v>2018</v>
      </c>
      <c r="G2893" s="30">
        <v>4</v>
      </c>
      <c r="H2893" s="30">
        <v>280</v>
      </c>
      <c r="I2893" s="31">
        <v>1967</v>
      </c>
      <c r="J2893" s="31">
        <f>SUMIFS(H:H, D:D, ExternalData!$D2893, E:E, ExternalData!$E2893, F:F, ExternalData!$F2893, G:G, "&lt;="&amp;ExternalData!$G2893)</f>
        <v>791</v>
      </c>
      <c r="K2893" s="32">
        <f>SUMIFS(I:I, D:D, ExternalData!$D2893, E:E, ExternalData!$E2893, F:F, ExternalData!$F2893, G:G, "&lt;="&amp;ExternalData!$G2893)</f>
        <v>5530</v>
      </c>
      <c r="L2893" s="31">
        <f>ExternalData!$J2893 + SUMIFS(H:H, D:D, ExternalData!$D2893, E:E, ExternalData!$E2893, F:F, ExternalData!$F2893-1, G:G, "&gt;"&amp;ExternalData!$G2893)</f>
        <v>791</v>
      </c>
      <c r="M2893" s="33">
        <f>ExternalData!$K2893 + SUMIFS(I:I, D:D, ExternalData!$D2893, E:E, ExternalData!$E2893, F:F, ExternalData!$F2893-1, G:G, "&gt;"&amp;ExternalData!$G2893)</f>
        <v>5530</v>
      </c>
    </row>
    <row r="2894" spans="1:13" x14ac:dyDescent="0.25">
      <c r="A2894" s="24" t="s">
        <v>9</v>
      </c>
      <c r="B2894" s="25" t="s">
        <v>37</v>
      </c>
      <c r="C2894" s="25" t="s">
        <v>43</v>
      </c>
      <c r="D2894" s="25" t="s">
        <v>44</v>
      </c>
      <c r="E2894" s="25" t="s">
        <v>15</v>
      </c>
      <c r="F2894" s="25">
        <v>2018</v>
      </c>
      <c r="G2894" s="25">
        <v>5</v>
      </c>
      <c r="H2894" s="25">
        <v>231</v>
      </c>
      <c r="I2894" s="26">
        <v>1568</v>
      </c>
      <c r="J2894" s="26">
        <f>SUMIFS(H:H, D:D, ExternalData!$D2894, E:E, ExternalData!$E2894, F:F, ExternalData!$F2894, G:G, "&lt;="&amp;ExternalData!$G2894)</f>
        <v>1022</v>
      </c>
      <c r="K2894" s="27">
        <f>SUMIFS(I:I, D:D, ExternalData!$D2894, E:E, ExternalData!$E2894, F:F, ExternalData!$F2894, G:G, "&lt;="&amp;ExternalData!$G2894)</f>
        <v>7098</v>
      </c>
      <c r="L2894" s="26">
        <f>ExternalData!$J2894 + SUMIFS(H:H, D:D, ExternalData!$D2894, E:E, ExternalData!$E2894, F:F, ExternalData!$F2894-1, G:G, "&gt;"&amp;ExternalData!$G2894)</f>
        <v>1022</v>
      </c>
      <c r="M2894" s="28">
        <f>ExternalData!$K2894 + SUMIFS(I:I, D:D, ExternalData!$D2894, E:E, ExternalData!$E2894, F:F, ExternalData!$F2894-1, G:G, "&gt;"&amp;ExternalData!$G2894)</f>
        <v>7098</v>
      </c>
    </row>
    <row r="2895" spans="1:13" x14ac:dyDescent="0.25">
      <c r="A2895" s="29" t="s">
        <v>9</v>
      </c>
      <c r="B2895" s="30" t="s">
        <v>37</v>
      </c>
      <c r="C2895" s="30" t="s">
        <v>43</v>
      </c>
      <c r="D2895" s="30" t="s">
        <v>44</v>
      </c>
      <c r="E2895" s="30" t="s">
        <v>15</v>
      </c>
      <c r="F2895" s="30">
        <v>2018</v>
      </c>
      <c r="G2895" s="30">
        <v>6</v>
      </c>
      <c r="H2895" s="30">
        <v>245</v>
      </c>
      <c r="I2895" s="31">
        <v>1708</v>
      </c>
      <c r="J2895" s="31">
        <f>SUMIFS(H:H, D:D, ExternalData!$D2895, E:E, ExternalData!$E2895, F:F, ExternalData!$F2895, G:G, "&lt;="&amp;ExternalData!$G2895)</f>
        <v>1267</v>
      </c>
      <c r="K2895" s="32">
        <f>SUMIFS(I:I, D:D, ExternalData!$D2895, E:E, ExternalData!$E2895, F:F, ExternalData!$F2895, G:G, "&lt;="&amp;ExternalData!$G2895)</f>
        <v>8806</v>
      </c>
      <c r="L2895" s="31">
        <f>ExternalData!$J2895 + SUMIFS(H:H, D:D, ExternalData!$D2895, E:E, ExternalData!$E2895, F:F, ExternalData!$F2895-1, G:G, "&gt;"&amp;ExternalData!$G2895)</f>
        <v>1267</v>
      </c>
      <c r="M2895" s="33">
        <f>ExternalData!$K2895 + SUMIFS(I:I, D:D, ExternalData!$D2895, E:E, ExternalData!$E2895, F:F, ExternalData!$F2895-1, G:G, "&gt;"&amp;ExternalData!$G2895)</f>
        <v>8806</v>
      </c>
    </row>
    <row r="2896" spans="1:13" x14ac:dyDescent="0.25">
      <c r="A2896" s="24" t="s">
        <v>9</v>
      </c>
      <c r="B2896" s="25" t="s">
        <v>37</v>
      </c>
      <c r="C2896" s="25" t="s">
        <v>43</v>
      </c>
      <c r="D2896" s="25" t="s">
        <v>44</v>
      </c>
      <c r="E2896" s="25" t="s">
        <v>15</v>
      </c>
      <c r="F2896" s="25">
        <v>2018</v>
      </c>
      <c r="G2896" s="25">
        <v>7</v>
      </c>
      <c r="H2896" s="25">
        <v>336</v>
      </c>
      <c r="I2896" s="26">
        <v>2366</v>
      </c>
      <c r="J2896" s="26">
        <f>SUMIFS(H:H, D:D, ExternalData!$D2896, E:E, ExternalData!$E2896, F:F, ExternalData!$F2896, G:G, "&lt;="&amp;ExternalData!$G2896)</f>
        <v>1603</v>
      </c>
      <c r="K2896" s="27">
        <f>SUMIFS(I:I, D:D, ExternalData!$D2896, E:E, ExternalData!$E2896, F:F, ExternalData!$F2896, G:G, "&lt;="&amp;ExternalData!$G2896)</f>
        <v>11172</v>
      </c>
      <c r="L2896" s="26">
        <f>ExternalData!$J2896 + SUMIFS(H:H, D:D, ExternalData!$D2896, E:E, ExternalData!$E2896, F:F, ExternalData!$F2896-1, G:G, "&gt;"&amp;ExternalData!$G2896)</f>
        <v>1603</v>
      </c>
      <c r="M2896" s="28">
        <f>ExternalData!$K2896 + SUMIFS(I:I, D:D, ExternalData!$D2896, E:E, ExternalData!$E2896, F:F, ExternalData!$F2896-1, G:G, "&gt;"&amp;ExternalData!$G2896)</f>
        <v>11172</v>
      </c>
    </row>
    <row r="2897" spans="1:13" x14ac:dyDescent="0.25">
      <c r="A2897" s="29" t="s">
        <v>9</v>
      </c>
      <c r="B2897" s="30" t="s">
        <v>37</v>
      </c>
      <c r="C2897" s="30" t="s">
        <v>43</v>
      </c>
      <c r="D2897" s="30" t="s">
        <v>44</v>
      </c>
      <c r="E2897" s="30" t="s">
        <v>15</v>
      </c>
      <c r="F2897" s="30">
        <v>2018</v>
      </c>
      <c r="G2897" s="30">
        <v>9</v>
      </c>
      <c r="H2897" s="30">
        <v>336</v>
      </c>
      <c r="I2897" s="31">
        <v>2310</v>
      </c>
      <c r="J2897" s="31">
        <f>SUMIFS(H:H, D:D, ExternalData!$D2897, E:E, ExternalData!$E2897, F:F, ExternalData!$F2897, G:G, "&lt;="&amp;ExternalData!$G2897)</f>
        <v>1939</v>
      </c>
      <c r="K2897" s="32">
        <f>SUMIFS(I:I, D:D, ExternalData!$D2897, E:E, ExternalData!$E2897, F:F, ExternalData!$F2897, G:G, "&lt;="&amp;ExternalData!$G2897)</f>
        <v>13482</v>
      </c>
      <c r="L2897" s="31">
        <f>ExternalData!$J2897 + SUMIFS(H:H, D:D, ExternalData!$D2897, E:E, ExternalData!$E2897, F:F, ExternalData!$F2897-1, G:G, "&gt;"&amp;ExternalData!$G2897)</f>
        <v>1939</v>
      </c>
      <c r="M2897" s="33">
        <f>ExternalData!$K2897 + SUMIFS(I:I, D:D, ExternalData!$D2897, E:E, ExternalData!$E2897, F:F, ExternalData!$F2897-1, G:G, "&gt;"&amp;ExternalData!$G2897)</f>
        <v>13482</v>
      </c>
    </row>
    <row r="2898" spans="1:13" x14ac:dyDescent="0.25">
      <c r="A2898" s="24" t="s">
        <v>9</v>
      </c>
      <c r="B2898" s="25" t="s">
        <v>37</v>
      </c>
      <c r="C2898" s="25" t="s">
        <v>43</v>
      </c>
      <c r="D2898" s="25" t="s">
        <v>44</v>
      </c>
      <c r="E2898" s="25" t="s">
        <v>15</v>
      </c>
      <c r="F2898" s="25">
        <v>2018</v>
      </c>
      <c r="G2898" s="25">
        <v>10</v>
      </c>
      <c r="H2898" s="25">
        <v>210</v>
      </c>
      <c r="I2898" s="26">
        <v>1407</v>
      </c>
      <c r="J2898" s="26">
        <f>SUMIFS(H:H, D:D, ExternalData!$D2898, E:E, ExternalData!$E2898, F:F, ExternalData!$F2898, G:G, "&lt;="&amp;ExternalData!$G2898)</f>
        <v>2149</v>
      </c>
      <c r="K2898" s="27">
        <f>SUMIFS(I:I, D:D, ExternalData!$D2898, E:E, ExternalData!$E2898, F:F, ExternalData!$F2898, G:G, "&lt;="&amp;ExternalData!$G2898)</f>
        <v>14889</v>
      </c>
      <c r="L2898" s="26">
        <f>ExternalData!$J2898 + SUMIFS(H:H, D:D, ExternalData!$D2898, E:E, ExternalData!$E2898, F:F, ExternalData!$F2898-1, G:G, "&gt;"&amp;ExternalData!$G2898)</f>
        <v>2149</v>
      </c>
      <c r="M2898" s="28">
        <f>ExternalData!$K2898 + SUMIFS(I:I, D:D, ExternalData!$D2898, E:E, ExternalData!$E2898, F:F, ExternalData!$F2898-1, G:G, "&gt;"&amp;ExternalData!$G2898)</f>
        <v>14889</v>
      </c>
    </row>
    <row r="2899" spans="1:13" x14ac:dyDescent="0.25">
      <c r="A2899" s="29" t="s">
        <v>9</v>
      </c>
      <c r="B2899" s="30" t="s">
        <v>37</v>
      </c>
      <c r="C2899" s="30" t="s">
        <v>43</v>
      </c>
      <c r="D2899" s="30" t="s">
        <v>44</v>
      </c>
      <c r="E2899" s="30" t="s">
        <v>15</v>
      </c>
      <c r="F2899" s="30">
        <v>2018</v>
      </c>
      <c r="G2899" s="30">
        <v>11</v>
      </c>
      <c r="H2899" s="30">
        <v>280</v>
      </c>
      <c r="I2899" s="31">
        <v>1904</v>
      </c>
      <c r="J2899" s="31">
        <f>SUMIFS(H:H, D:D, ExternalData!$D2899, E:E, ExternalData!$E2899, F:F, ExternalData!$F2899, G:G, "&lt;="&amp;ExternalData!$G2899)</f>
        <v>2429</v>
      </c>
      <c r="K2899" s="32">
        <f>SUMIFS(I:I, D:D, ExternalData!$D2899, E:E, ExternalData!$E2899, F:F, ExternalData!$F2899, G:G, "&lt;="&amp;ExternalData!$G2899)</f>
        <v>16793</v>
      </c>
      <c r="L2899" s="31">
        <f>ExternalData!$J2899 + SUMIFS(H:H, D:D, ExternalData!$D2899, E:E, ExternalData!$E2899, F:F, ExternalData!$F2899-1, G:G, "&gt;"&amp;ExternalData!$G2899)</f>
        <v>2429</v>
      </c>
      <c r="M2899" s="33">
        <f>ExternalData!$K2899 + SUMIFS(I:I, D:D, ExternalData!$D2899, E:E, ExternalData!$E2899, F:F, ExternalData!$F2899-1, G:G, "&gt;"&amp;ExternalData!$G2899)</f>
        <v>16793</v>
      </c>
    </row>
    <row r="2900" spans="1:13" x14ac:dyDescent="0.25">
      <c r="A2900" s="24" t="s">
        <v>9</v>
      </c>
      <c r="B2900" s="25" t="s">
        <v>37</v>
      </c>
      <c r="C2900" s="25" t="s">
        <v>43</v>
      </c>
      <c r="D2900" s="25" t="s">
        <v>44</v>
      </c>
      <c r="E2900" s="25" t="s">
        <v>15</v>
      </c>
      <c r="F2900" s="25">
        <v>2018</v>
      </c>
      <c r="G2900" s="25">
        <v>12</v>
      </c>
      <c r="H2900" s="25">
        <v>175</v>
      </c>
      <c r="I2900" s="26">
        <v>1204</v>
      </c>
      <c r="J2900" s="26">
        <f>SUMIFS(H:H, D:D, ExternalData!$D2900, E:E, ExternalData!$E2900, F:F, ExternalData!$F2900, G:G, "&lt;="&amp;ExternalData!$G2900)</f>
        <v>2604</v>
      </c>
      <c r="K2900" s="27">
        <f>SUMIFS(I:I, D:D, ExternalData!$D2900, E:E, ExternalData!$E2900, F:F, ExternalData!$F2900, G:G, "&lt;="&amp;ExternalData!$G2900)</f>
        <v>17997</v>
      </c>
      <c r="L2900" s="26">
        <f>ExternalData!$J2900 + SUMIFS(H:H, D:D, ExternalData!$D2900, E:E, ExternalData!$E2900, F:F, ExternalData!$F2900-1, G:G, "&gt;"&amp;ExternalData!$G2900)</f>
        <v>2604</v>
      </c>
      <c r="M2900" s="28">
        <f>ExternalData!$K2900 + SUMIFS(I:I, D:D, ExternalData!$D2900, E:E, ExternalData!$E2900, F:F, ExternalData!$F2900-1, G:G, "&gt;"&amp;ExternalData!$G2900)</f>
        <v>17997</v>
      </c>
    </row>
    <row r="2901" spans="1:13" x14ac:dyDescent="0.25">
      <c r="A2901" s="29" t="s">
        <v>9</v>
      </c>
      <c r="B2901" s="30" t="s">
        <v>37</v>
      </c>
      <c r="C2901" s="30" t="s">
        <v>43</v>
      </c>
      <c r="D2901" s="30" t="s">
        <v>44</v>
      </c>
      <c r="E2901" s="30" t="s">
        <v>15</v>
      </c>
      <c r="F2901" s="30">
        <v>2019</v>
      </c>
      <c r="G2901" s="30">
        <v>1</v>
      </c>
      <c r="H2901" s="30">
        <v>392</v>
      </c>
      <c r="I2901" s="31">
        <v>2702</v>
      </c>
      <c r="J2901" s="31">
        <f>SUMIFS(H:H, D:D, ExternalData!$D2901, E:E, ExternalData!$E2901, F:F, ExternalData!$F2901, G:G, "&lt;="&amp;ExternalData!$G2901)</f>
        <v>392</v>
      </c>
      <c r="K2901" s="32">
        <f>SUMIFS(I:I, D:D, ExternalData!$D2901, E:E, ExternalData!$E2901, F:F, ExternalData!$F2901, G:G, "&lt;="&amp;ExternalData!$G2901)</f>
        <v>2702</v>
      </c>
      <c r="L2901" s="31">
        <f>ExternalData!$J2901 + SUMIFS(H:H, D:D, ExternalData!$D2901, E:E, ExternalData!$E2901, F:F, ExternalData!$F2901-1, G:G, "&gt;"&amp;ExternalData!$G2901)</f>
        <v>2891</v>
      </c>
      <c r="M2901" s="33">
        <f>ExternalData!$K2901 + SUMIFS(I:I, D:D, ExternalData!$D2901, E:E, ExternalData!$E2901, F:F, ExternalData!$F2901-1, G:G, "&gt;"&amp;ExternalData!$G2901)</f>
        <v>19971</v>
      </c>
    </row>
    <row r="2902" spans="1:13" x14ac:dyDescent="0.25">
      <c r="A2902" s="24" t="s">
        <v>9</v>
      </c>
      <c r="B2902" s="25" t="s">
        <v>37</v>
      </c>
      <c r="C2902" s="25" t="s">
        <v>43</v>
      </c>
      <c r="D2902" s="25" t="s">
        <v>44</v>
      </c>
      <c r="E2902" s="25" t="s">
        <v>15</v>
      </c>
      <c r="F2902" s="25">
        <v>2019</v>
      </c>
      <c r="G2902" s="25">
        <v>2</v>
      </c>
      <c r="H2902" s="25">
        <v>315</v>
      </c>
      <c r="I2902" s="26">
        <v>2170</v>
      </c>
      <c r="J2902" s="26">
        <f>SUMIFS(H:H, D:D, ExternalData!$D2902, E:E, ExternalData!$E2902, F:F, ExternalData!$F2902, G:G, "&lt;="&amp;ExternalData!$G2902)</f>
        <v>707</v>
      </c>
      <c r="K2902" s="27">
        <f>SUMIFS(I:I, D:D, ExternalData!$D2902, E:E, ExternalData!$E2902, F:F, ExternalData!$F2902, G:G, "&lt;="&amp;ExternalData!$G2902)</f>
        <v>4872</v>
      </c>
      <c r="L2902" s="26">
        <f>ExternalData!$J2902 + SUMIFS(H:H, D:D, ExternalData!$D2902, E:E, ExternalData!$E2902, F:F, ExternalData!$F2902-1, G:G, "&gt;"&amp;ExternalData!$G2902)</f>
        <v>2961</v>
      </c>
      <c r="M2902" s="28">
        <f>ExternalData!$K2902 + SUMIFS(I:I, D:D, ExternalData!$D2902, E:E, ExternalData!$E2902, F:F, ExternalData!$F2902-1, G:G, "&gt;"&amp;ExternalData!$G2902)</f>
        <v>20440</v>
      </c>
    </row>
    <row r="2903" spans="1:13" x14ac:dyDescent="0.25">
      <c r="A2903" s="29" t="s">
        <v>9</v>
      </c>
      <c r="B2903" s="30" t="s">
        <v>37</v>
      </c>
      <c r="C2903" s="30" t="s">
        <v>43</v>
      </c>
      <c r="D2903" s="30" t="s">
        <v>44</v>
      </c>
      <c r="E2903" s="30" t="s">
        <v>15</v>
      </c>
      <c r="F2903" s="30">
        <v>2019</v>
      </c>
      <c r="G2903" s="30">
        <v>3</v>
      </c>
      <c r="H2903" s="30">
        <v>875</v>
      </c>
      <c r="I2903" s="31">
        <v>6062</v>
      </c>
      <c r="J2903" s="31">
        <f>SUMIFS(H:H, D:D, ExternalData!$D2903, E:E, ExternalData!$E2903, F:F, ExternalData!$F2903, G:G, "&lt;="&amp;ExternalData!$G2903)</f>
        <v>1582</v>
      </c>
      <c r="K2903" s="32">
        <f>SUMIFS(I:I, D:D, ExternalData!$D2903, E:E, ExternalData!$E2903, F:F, ExternalData!$F2903, G:G, "&lt;="&amp;ExternalData!$G2903)</f>
        <v>10934</v>
      </c>
      <c r="L2903" s="31">
        <f>ExternalData!$J2903 + SUMIFS(H:H, D:D, ExternalData!$D2903, E:E, ExternalData!$E2903, F:F, ExternalData!$F2903-1, G:G, "&gt;"&amp;ExternalData!$G2903)</f>
        <v>3675</v>
      </c>
      <c r="M2903" s="33">
        <f>ExternalData!$K2903 + SUMIFS(I:I, D:D, ExternalData!$D2903, E:E, ExternalData!$E2903, F:F, ExternalData!$F2903-1, G:G, "&gt;"&amp;ExternalData!$G2903)</f>
        <v>25368</v>
      </c>
    </row>
    <row r="2904" spans="1:13" x14ac:dyDescent="0.25">
      <c r="A2904" s="24" t="s">
        <v>9</v>
      </c>
      <c r="B2904" s="25" t="s">
        <v>37</v>
      </c>
      <c r="C2904" s="25" t="s">
        <v>43</v>
      </c>
      <c r="D2904" s="25" t="s">
        <v>44</v>
      </c>
      <c r="E2904" s="25" t="s">
        <v>15</v>
      </c>
      <c r="F2904" s="25">
        <v>2019</v>
      </c>
      <c r="G2904" s="25">
        <v>4</v>
      </c>
      <c r="H2904" s="25">
        <v>140</v>
      </c>
      <c r="I2904" s="26">
        <v>924</v>
      </c>
      <c r="J2904" s="26">
        <f>SUMIFS(H:H, D:D, ExternalData!$D2904, E:E, ExternalData!$E2904, F:F, ExternalData!$F2904, G:G, "&lt;="&amp;ExternalData!$G2904)</f>
        <v>1722</v>
      </c>
      <c r="K2904" s="27">
        <f>SUMIFS(I:I, D:D, ExternalData!$D2904, E:E, ExternalData!$E2904, F:F, ExternalData!$F2904, G:G, "&lt;="&amp;ExternalData!$G2904)</f>
        <v>11858</v>
      </c>
      <c r="L2904" s="26">
        <f>ExternalData!$J2904 + SUMIFS(H:H, D:D, ExternalData!$D2904, E:E, ExternalData!$E2904, F:F, ExternalData!$F2904-1, G:G, "&gt;"&amp;ExternalData!$G2904)</f>
        <v>3535</v>
      </c>
      <c r="M2904" s="28">
        <f>ExternalData!$K2904 + SUMIFS(I:I, D:D, ExternalData!$D2904, E:E, ExternalData!$E2904, F:F, ExternalData!$F2904-1, G:G, "&gt;"&amp;ExternalData!$G2904)</f>
        <v>24325</v>
      </c>
    </row>
    <row r="2905" spans="1:13" x14ac:dyDescent="0.25">
      <c r="A2905" s="29" t="s">
        <v>9</v>
      </c>
      <c r="B2905" s="30" t="s">
        <v>37</v>
      </c>
      <c r="C2905" s="30" t="s">
        <v>43</v>
      </c>
      <c r="D2905" s="30" t="s">
        <v>44</v>
      </c>
      <c r="E2905" s="30" t="s">
        <v>15</v>
      </c>
      <c r="F2905" s="30">
        <v>2019</v>
      </c>
      <c r="G2905" s="30">
        <v>5</v>
      </c>
      <c r="H2905" s="30">
        <v>441</v>
      </c>
      <c r="I2905" s="31">
        <v>3059</v>
      </c>
      <c r="J2905" s="31">
        <f>SUMIFS(H:H, D:D, ExternalData!$D2905, E:E, ExternalData!$E2905, F:F, ExternalData!$F2905, G:G, "&lt;="&amp;ExternalData!$G2905)</f>
        <v>2163</v>
      </c>
      <c r="K2905" s="32">
        <f>SUMIFS(I:I, D:D, ExternalData!$D2905, E:E, ExternalData!$E2905, F:F, ExternalData!$F2905, G:G, "&lt;="&amp;ExternalData!$G2905)</f>
        <v>14917</v>
      </c>
      <c r="L2905" s="31">
        <f>ExternalData!$J2905 + SUMIFS(H:H, D:D, ExternalData!$D2905, E:E, ExternalData!$E2905, F:F, ExternalData!$F2905-1, G:G, "&gt;"&amp;ExternalData!$G2905)</f>
        <v>3745</v>
      </c>
      <c r="M2905" s="33">
        <f>ExternalData!$K2905 + SUMIFS(I:I, D:D, ExternalData!$D2905, E:E, ExternalData!$E2905, F:F, ExternalData!$F2905-1, G:G, "&gt;"&amp;ExternalData!$G2905)</f>
        <v>25816</v>
      </c>
    </row>
    <row r="2906" spans="1:13" x14ac:dyDescent="0.25">
      <c r="A2906" s="24" t="s">
        <v>9</v>
      </c>
      <c r="B2906" s="25" t="s">
        <v>37</v>
      </c>
      <c r="C2906" s="25" t="s">
        <v>43</v>
      </c>
      <c r="D2906" s="25" t="s">
        <v>44</v>
      </c>
      <c r="E2906" s="25" t="s">
        <v>15</v>
      </c>
      <c r="F2906" s="25">
        <v>2019</v>
      </c>
      <c r="G2906" s="25">
        <v>6</v>
      </c>
      <c r="H2906" s="25">
        <v>406</v>
      </c>
      <c r="I2906" s="26">
        <v>2842</v>
      </c>
      <c r="J2906" s="26">
        <f>SUMIFS(H:H, D:D, ExternalData!$D2906, E:E, ExternalData!$E2906, F:F, ExternalData!$F2906, G:G, "&lt;="&amp;ExternalData!$G2906)</f>
        <v>2569</v>
      </c>
      <c r="K2906" s="27">
        <f>SUMIFS(I:I, D:D, ExternalData!$D2906, E:E, ExternalData!$E2906, F:F, ExternalData!$F2906, G:G, "&lt;="&amp;ExternalData!$G2906)</f>
        <v>17759</v>
      </c>
      <c r="L2906" s="26">
        <f>ExternalData!$J2906 + SUMIFS(H:H, D:D, ExternalData!$D2906, E:E, ExternalData!$E2906, F:F, ExternalData!$F2906-1, G:G, "&gt;"&amp;ExternalData!$G2906)</f>
        <v>3906</v>
      </c>
      <c r="M2906" s="28">
        <f>ExternalData!$K2906 + SUMIFS(I:I, D:D, ExternalData!$D2906, E:E, ExternalData!$E2906, F:F, ExternalData!$F2906-1, G:G, "&gt;"&amp;ExternalData!$G2906)</f>
        <v>26950</v>
      </c>
    </row>
    <row r="2907" spans="1:13" x14ac:dyDescent="0.25">
      <c r="A2907" s="29" t="s">
        <v>9</v>
      </c>
      <c r="B2907" s="30" t="s">
        <v>37</v>
      </c>
      <c r="C2907" s="30" t="s">
        <v>43</v>
      </c>
      <c r="D2907" s="30" t="s">
        <v>44</v>
      </c>
      <c r="E2907" s="30" t="s">
        <v>15</v>
      </c>
      <c r="F2907" s="30">
        <v>2019</v>
      </c>
      <c r="G2907" s="30">
        <v>7</v>
      </c>
      <c r="H2907" s="30">
        <v>357</v>
      </c>
      <c r="I2907" s="31">
        <v>2520</v>
      </c>
      <c r="J2907" s="31">
        <f>SUMIFS(H:H, D:D, ExternalData!$D2907, E:E, ExternalData!$E2907, F:F, ExternalData!$F2907, G:G, "&lt;="&amp;ExternalData!$G2907)</f>
        <v>2926</v>
      </c>
      <c r="K2907" s="32">
        <f>SUMIFS(I:I, D:D, ExternalData!$D2907, E:E, ExternalData!$E2907, F:F, ExternalData!$F2907, G:G, "&lt;="&amp;ExternalData!$G2907)</f>
        <v>20279</v>
      </c>
      <c r="L2907" s="31">
        <f>ExternalData!$J2907 + SUMIFS(H:H, D:D, ExternalData!$D2907, E:E, ExternalData!$E2907, F:F, ExternalData!$F2907-1, G:G, "&gt;"&amp;ExternalData!$G2907)</f>
        <v>3927</v>
      </c>
      <c r="M2907" s="33">
        <f>ExternalData!$K2907 + SUMIFS(I:I, D:D, ExternalData!$D2907, E:E, ExternalData!$E2907, F:F, ExternalData!$F2907-1, G:G, "&gt;"&amp;ExternalData!$G2907)</f>
        <v>27104</v>
      </c>
    </row>
    <row r="2908" spans="1:13" x14ac:dyDescent="0.25">
      <c r="A2908" s="24" t="s">
        <v>9</v>
      </c>
      <c r="B2908" s="25" t="s">
        <v>37</v>
      </c>
      <c r="C2908" s="25" t="s">
        <v>43</v>
      </c>
      <c r="D2908" s="25" t="s">
        <v>44</v>
      </c>
      <c r="E2908" s="25" t="s">
        <v>15</v>
      </c>
      <c r="F2908" s="25">
        <v>2019</v>
      </c>
      <c r="G2908" s="25">
        <v>8</v>
      </c>
      <c r="H2908" s="25">
        <v>350</v>
      </c>
      <c r="I2908" s="26">
        <v>2436</v>
      </c>
      <c r="J2908" s="26">
        <f>SUMIFS(H:H, D:D, ExternalData!$D2908, E:E, ExternalData!$E2908, F:F, ExternalData!$F2908, G:G, "&lt;="&amp;ExternalData!$G2908)</f>
        <v>3276</v>
      </c>
      <c r="K2908" s="27">
        <f>SUMIFS(I:I, D:D, ExternalData!$D2908, E:E, ExternalData!$E2908, F:F, ExternalData!$F2908, G:G, "&lt;="&amp;ExternalData!$G2908)</f>
        <v>22715</v>
      </c>
      <c r="L2908" s="26">
        <f>ExternalData!$J2908 + SUMIFS(H:H, D:D, ExternalData!$D2908, E:E, ExternalData!$E2908, F:F, ExternalData!$F2908-1, G:G, "&gt;"&amp;ExternalData!$G2908)</f>
        <v>4277</v>
      </c>
      <c r="M2908" s="28">
        <f>ExternalData!$K2908 + SUMIFS(I:I, D:D, ExternalData!$D2908, E:E, ExternalData!$E2908, F:F, ExternalData!$F2908-1, G:G, "&gt;"&amp;ExternalData!$G2908)</f>
        <v>29540</v>
      </c>
    </row>
    <row r="2909" spans="1:13" x14ac:dyDescent="0.25">
      <c r="A2909" s="29" t="s">
        <v>9</v>
      </c>
      <c r="B2909" s="30" t="s">
        <v>37</v>
      </c>
      <c r="C2909" s="30" t="s">
        <v>43</v>
      </c>
      <c r="D2909" s="30" t="s">
        <v>44</v>
      </c>
      <c r="E2909" s="30" t="s">
        <v>15</v>
      </c>
      <c r="F2909" s="30">
        <v>2019</v>
      </c>
      <c r="G2909" s="30">
        <v>9</v>
      </c>
      <c r="H2909" s="30">
        <v>413</v>
      </c>
      <c r="I2909" s="31">
        <v>2919</v>
      </c>
      <c r="J2909" s="31">
        <f>SUMIFS(H:H, D:D, ExternalData!$D2909, E:E, ExternalData!$E2909, F:F, ExternalData!$F2909, G:G, "&lt;="&amp;ExternalData!$G2909)</f>
        <v>3689</v>
      </c>
      <c r="K2909" s="32">
        <f>SUMIFS(I:I, D:D, ExternalData!$D2909, E:E, ExternalData!$E2909, F:F, ExternalData!$F2909, G:G, "&lt;="&amp;ExternalData!$G2909)</f>
        <v>25634</v>
      </c>
      <c r="L2909" s="31">
        <f>ExternalData!$J2909 + SUMIFS(H:H, D:D, ExternalData!$D2909, E:E, ExternalData!$E2909, F:F, ExternalData!$F2909-1, G:G, "&gt;"&amp;ExternalData!$G2909)</f>
        <v>4354</v>
      </c>
      <c r="M2909" s="33">
        <f>ExternalData!$K2909 + SUMIFS(I:I, D:D, ExternalData!$D2909, E:E, ExternalData!$E2909, F:F, ExternalData!$F2909-1, G:G, "&gt;"&amp;ExternalData!$G2909)</f>
        <v>30149</v>
      </c>
    </row>
    <row r="2910" spans="1:13" x14ac:dyDescent="0.25">
      <c r="A2910" s="24" t="s">
        <v>9</v>
      </c>
      <c r="B2910" s="25" t="s">
        <v>37</v>
      </c>
      <c r="C2910" s="25" t="s">
        <v>43</v>
      </c>
      <c r="D2910" s="25" t="s">
        <v>44</v>
      </c>
      <c r="E2910" s="25" t="s">
        <v>15</v>
      </c>
      <c r="F2910" s="25">
        <v>2019</v>
      </c>
      <c r="G2910" s="25">
        <v>10</v>
      </c>
      <c r="H2910" s="25">
        <v>644</v>
      </c>
      <c r="I2910" s="26">
        <v>4529</v>
      </c>
      <c r="J2910" s="26">
        <f>SUMIFS(H:H, D:D, ExternalData!$D2910, E:E, ExternalData!$E2910, F:F, ExternalData!$F2910, G:G, "&lt;="&amp;ExternalData!$G2910)</f>
        <v>4333</v>
      </c>
      <c r="K2910" s="27">
        <f>SUMIFS(I:I, D:D, ExternalData!$D2910, E:E, ExternalData!$E2910, F:F, ExternalData!$F2910, G:G, "&lt;="&amp;ExternalData!$G2910)</f>
        <v>30163</v>
      </c>
      <c r="L2910" s="26">
        <f>ExternalData!$J2910 + SUMIFS(H:H, D:D, ExternalData!$D2910, E:E, ExternalData!$E2910, F:F, ExternalData!$F2910-1, G:G, "&gt;"&amp;ExternalData!$G2910)</f>
        <v>4788</v>
      </c>
      <c r="M2910" s="28">
        <f>ExternalData!$K2910 + SUMIFS(I:I, D:D, ExternalData!$D2910, E:E, ExternalData!$E2910, F:F, ExternalData!$F2910-1, G:G, "&gt;"&amp;ExternalData!$G2910)</f>
        <v>33271</v>
      </c>
    </row>
    <row r="2911" spans="1:13" x14ac:dyDescent="0.25">
      <c r="A2911" s="29" t="s">
        <v>9</v>
      </c>
      <c r="B2911" s="30" t="s">
        <v>37</v>
      </c>
      <c r="C2911" s="30" t="s">
        <v>43</v>
      </c>
      <c r="D2911" s="30" t="s">
        <v>44</v>
      </c>
      <c r="E2911" s="30" t="s">
        <v>15</v>
      </c>
      <c r="F2911" s="30">
        <v>2019</v>
      </c>
      <c r="G2911" s="30">
        <v>11</v>
      </c>
      <c r="H2911" s="30">
        <v>175</v>
      </c>
      <c r="I2911" s="31">
        <v>1239</v>
      </c>
      <c r="J2911" s="31">
        <f>SUMIFS(H:H, D:D, ExternalData!$D2911, E:E, ExternalData!$E2911, F:F, ExternalData!$F2911, G:G, "&lt;="&amp;ExternalData!$G2911)</f>
        <v>4508</v>
      </c>
      <c r="K2911" s="32">
        <f>SUMIFS(I:I, D:D, ExternalData!$D2911, E:E, ExternalData!$E2911, F:F, ExternalData!$F2911, G:G, "&lt;="&amp;ExternalData!$G2911)</f>
        <v>31402</v>
      </c>
      <c r="L2911" s="31">
        <f>ExternalData!$J2911 + SUMIFS(H:H, D:D, ExternalData!$D2911, E:E, ExternalData!$E2911, F:F, ExternalData!$F2911-1, G:G, "&gt;"&amp;ExternalData!$G2911)</f>
        <v>4683</v>
      </c>
      <c r="M2911" s="33">
        <f>ExternalData!$K2911 + SUMIFS(I:I, D:D, ExternalData!$D2911, E:E, ExternalData!$E2911, F:F, ExternalData!$F2911-1, G:G, "&gt;"&amp;ExternalData!$G2911)</f>
        <v>32606</v>
      </c>
    </row>
    <row r="2912" spans="1:13" x14ac:dyDescent="0.25">
      <c r="A2912" s="24" t="s">
        <v>9</v>
      </c>
      <c r="B2912" s="25" t="s">
        <v>37</v>
      </c>
      <c r="C2912" s="25" t="s">
        <v>43</v>
      </c>
      <c r="D2912" s="25" t="s">
        <v>44</v>
      </c>
      <c r="E2912" s="25" t="s">
        <v>15</v>
      </c>
      <c r="F2912" s="25">
        <v>2019</v>
      </c>
      <c r="G2912" s="25">
        <v>12</v>
      </c>
      <c r="H2912" s="25">
        <v>392</v>
      </c>
      <c r="I2912" s="26">
        <v>2723</v>
      </c>
      <c r="J2912" s="26">
        <f>SUMIFS(H:H, D:D, ExternalData!$D2912, E:E, ExternalData!$E2912, F:F, ExternalData!$F2912, G:G, "&lt;="&amp;ExternalData!$G2912)</f>
        <v>4900</v>
      </c>
      <c r="K2912" s="27">
        <f>SUMIFS(I:I, D:D, ExternalData!$D2912, E:E, ExternalData!$E2912, F:F, ExternalData!$F2912, G:G, "&lt;="&amp;ExternalData!$G2912)</f>
        <v>34125</v>
      </c>
      <c r="L2912" s="26">
        <f>ExternalData!$J2912 + SUMIFS(H:H, D:D, ExternalData!$D2912, E:E, ExternalData!$E2912, F:F, ExternalData!$F2912-1, G:G, "&gt;"&amp;ExternalData!$G2912)</f>
        <v>4900</v>
      </c>
      <c r="M2912" s="28">
        <f>ExternalData!$K2912 + SUMIFS(I:I, D:D, ExternalData!$D2912, E:E, ExternalData!$E2912, F:F, ExternalData!$F2912-1, G:G, "&gt;"&amp;ExternalData!$G2912)</f>
        <v>34125</v>
      </c>
    </row>
    <row r="2913" spans="1:13" x14ac:dyDescent="0.25">
      <c r="A2913" s="29" t="s">
        <v>9</v>
      </c>
      <c r="B2913" s="30" t="s">
        <v>37</v>
      </c>
      <c r="C2913" s="30" t="s">
        <v>43</v>
      </c>
      <c r="D2913" s="30" t="s">
        <v>44</v>
      </c>
      <c r="E2913" s="30" t="s">
        <v>15</v>
      </c>
      <c r="F2913" s="30">
        <v>2020</v>
      </c>
      <c r="G2913" s="30">
        <v>1</v>
      </c>
      <c r="H2913" s="30">
        <v>462</v>
      </c>
      <c r="I2913" s="31">
        <v>3248</v>
      </c>
      <c r="J2913" s="31">
        <f>SUMIFS(H:H, D:D, ExternalData!$D2913, E:E, ExternalData!$E2913, F:F, ExternalData!$F2913, G:G, "&lt;="&amp;ExternalData!$G2913)</f>
        <v>462</v>
      </c>
      <c r="K2913" s="32">
        <f>SUMIFS(I:I, D:D, ExternalData!$D2913, E:E, ExternalData!$E2913, F:F, ExternalData!$F2913, G:G, "&lt;="&amp;ExternalData!$G2913)</f>
        <v>3248</v>
      </c>
      <c r="L2913" s="31">
        <f>ExternalData!$J2913 + SUMIFS(H:H, D:D, ExternalData!$D2913, E:E, ExternalData!$E2913, F:F, ExternalData!$F2913-1, G:G, "&gt;"&amp;ExternalData!$G2913)</f>
        <v>4970</v>
      </c>
      <c r="M2913" s="33">
        <f>ExternalData!$K2913 + SUMIFS(I:I, D:D, ExternalData!$D2913, E:E, ExternalData!$E2913, F:F, ExternalData!$F2913-1, G:G, "&gt;"&amp;ExternalData!$G2913)</f>
        <v>34671</v>
      </c>
    </row>
    <row r="2914" spans="1:13" x14ac:dyDescent="0.25">
      <c r="A2914" s="24" t="s">
        <v>9</v>
      </c>
      <c r="B2914" s="25" t="s">
        <v>37</v>
      </c>
      <c r="C2914" s="25" t="s">
        <v>43</v>
      </c>
      <c r="D2914" s="25" t="s">
        <v>44</v>
      </c>
      <c r="E2914" s="25" t="s">
        <v>15</v>
      </c>
      <c r="F2914" s="25">
        <v>2020</v>
      </c>
      <c r="G2914" s="25">
        <v>2</v>
      </c>
      <c r="H2914" s="25">
        <v>357</v>
      </c>
      <c r="I2914" s="26">
        <v>2457</v>
      </c>
      <c r="J2914" s="26">
        <f>SUMIFS(H:H, D:D, ExternalData!$D2914, E:E, ExternalData!$E2914, F:F, ExternalData!$F2914, G:G, "&lt;="&amp;ExternalData!$G2914)</f>
        <v>819</v>
      </c>
      <c r="K2914" s="27">
        <f>SUMIFS(I:I, D:D, ExternalData!$D2914, E:E, ExternalData!$E2914, F:F, ExternalData!$F2914, G:G, "&lt;="&amp;ExternalData!$G2914)</f>
        <v>5705</v>
      </c>
      <c r="L2914" s="26">
        <f>ExternalData!$J2914 + SUMIFS(H:H, D:D, ExternalData!$D2914, E:E, ExternalData!$E2914, F:F, ExternalData!$F2914-1, G:G, "&gt;"&amp;ExternalData!$G2914)</f>
        <v>5012</v>
      </c>
      <c r="M2914" s="28">
        <f>ExternalData!$K2914 + SUMIFS(I:I, D:D, ExternalData!$D2914, E:E, ExternalData!$E2914, F:F, ExternalData!$F2914-1, G:G, "&gt;"&amp;ExternalData!$G2914)</f>
        <v>34958</v>
      </c>
    </row>
    <row r="2915" spans="1:13" x14ac:dyDescent="0.25">
      <c r="A2915" s="29" t="s">
        <v>9</v>
      </c>
      <c r="B2915" s="30" t="s">
        <v>37</v>
      </c>
      <c r="C2915" s="30" t="s">
        <v>43</v>
      </c>
      <c r="D2915" s="30" t="s">
        <v>44</v>
      </c>
      <c r="E2915" s="30" t="s">
        <v>15</v>
      </c>
      <c r="F2915" s="30">
        <v>2020</v>
      </c>
      <c r="G2915" s="30">
        <v>3</v>
      </c>
      <c r="H2915" s="30">
        <v>511</v>
      </c>
      <c r="I2915" s="31">
        <v>3514</v>
      </c>
      <c r="J2915" s="31">
        <f>SUMIFS(H:H, D:D, ExternalData!$D2915, E:E, ExternalData!$E2915, F:F, ExternalData!$F2915, G:G, "&lt;="&amp;ExternalData!$G2915)</f>
        <v>1330</v>
      </c>
      <c r="K2915" s="32">
        <f>SUMIFS(I:I, D:D, ExternalData!$D2915, E:E, ExternalData!$E2915, F:F, ExternalData!$F2915, G:G, "&lt;="&amp;ExternalData!$G2915)</f>
        <v>9219</v>
      </c>
      <c r="L2915" s="31">
        <f>ExternalData!$J2915 + SUMIFS(H:H, D:D, ExternalData!$D2915, E:E, ExternalData!$E2915, F:F, ExternalData!$F2915-1, G:G, "&gt;"&amp;ExternalData!$G2915)</f>
        <v>4648</v>
      </c>
      <c r="M2915" s="33">
        <f>ExternalData!$K2915 + SUMIFS(I:I, D:D, ExternalData!$D2915, E:E, ExternalData!$E2915, F:F, ExternalData!$F2915-1, G:G, "&gt;"&amp;ExternalData!$G2915)</f>
        <v>32410</v>
      </c>
    </row>
    <row r="2916" spans="1:13" x14ac:dyDescent="0.25">
      <c r="A2916" s="24" t="s">
        <v>9</v>
      </c>
      <c r="B2916" s="25" t="s">
        <v>37</v>
      </c>
      <c r="C2916" s="25" t="s">
        <v>43</v>
      </c>
      <c r="D2916" s="25" t="s">
        <v>44</v>
      </c>
      <c r="E2916" s="25" t="s">
        <v>15</v>
      </c>
      <c r="F2916" s="25">
        <v>2020</v>
      </c>
      <c r="G2916" s="25">
        <v>4</v>
      </c>
      <c r="H2916" s="25">
        <v>245</v>
      </c>
      <c r="I2916" s="26">
        <v>1673</v>
      </c>
      <c r="J2916" s="26">
        <f>SUMIFS(H:H, D:D, ExternalData!$D2916, E:E, ExternalData!$E2916, F:F, ExternalData!$F2916, G:G, "&lt;="&amp;ExternalData!$G2916)</f>
        <v>1575</v>
      </c>
      <c r="K2916" s="27">
        <f>SUMIFS(I:I, D:D, ExternalData!$D2916, E:E, ExternalData!$E2916, F:F, ExternalData!$F2916, G:G, "&lt;="&amp;ExternalData!$G2916)</f>
        <v>10892</v>
      </c>
      <c r="L2916" s="26">
        <f>ExternalData!$J2916 + SUMIFS(H:H, D:D, ExternalData!$D2916, E:E, ExternalData!$E2916, F:F, ExternalData!$F2916-1, G:G, "&gt;"&amp;ExternalData!$G2916)</f>
        <v>4753</v>
      </c>
      <c r="M2916" s="28">
        <f>ExternalData!$K2916 + SUMIFS(I:I, D:D, ExternalData!$D2916, E:E, ExternalData!$E2916, F:F, ExternalData!$F2916-1, G:G, "&gt;"&amp;ExternalData!$G2916)</f>
        <v>33159</v>
      </c>
    </row>
    <row r="2917" spans="1:13" x14ac:dyDescent="0.25">
      <c r="A2917" s="29" t="s">
        <v>9</v>
      </c>
      <c r="B2917" s="30" t="s">
        <v>37</v>
      </c>
      <c r="C2917" s="30" t="s">
        <v>43</v>
      </c>
      <c r="D2917" s="30" t="s">
        <v>44</v>
      </c>
      <c r="E2917" s="30" t="s">
        <v>15</v>
      </c>
      <c r="F2917" s="30">
        <v>2020</v>
      </c>
      <c r="G2917" s="30">
        <v>5</v>
      </c>
      <c r="H2917" s="30">
        <v>371</v>
      </c>
      <c r="I2917" s="31">
        <v>2527</v>
      </c>
      <c r="J2917" s="31">
        <f>SUMIFS(H:H, D:D, ExternalData!$D2917, E:E, ExternalData!$E2917, F:F, ExternalData!$F2917, G:G, "&lt;="&amp;ExternalData!$G2917)</f>
        <v>1946</v>
      </c>
      <c r="K2917" s="32">
        <f>SUMIFS(I:I, D:D, ExternalData!$D2917, E:E, ExternalData!$E2917, F:F, ExternalData!$F2917, G:G, "&lt;="&amp;ExternalData!$G2917)</f>
        <v>13419</v>
      </c>
      <c r="L2917" s="31">
        <f>ExternalData!$J2917 + SUMIFS(H:H, D:D, ExternalData!$D2917, E:E, ExternalData!$E2917, F:F, ExternalData!$F2917-1, G:G, "&gt;"&amp;ExternalData!$G2917)</f>
        <v>4683</v>
      </c>
      <c r="M2917" s="33">
        <f>ExternalData!$K2917 + SUMIFS(I:I, D:D, ExternalData!$D2917, E:E, ExternalData!$E2917, F:F, ExternalData!$F2917-1, G:G, "&gt;"&amp;ExternalData!$G2917)</f>
        <v>32627</v>
      </c>
    </row>
    <row r="2918" spans="1:13" x14ac:dyDescent="0.25">
      <c r="A2918" s="24" t="s">
        <v>9</v>
      </c>
      <c r="B2918" s="25" t="s">
        <v>37</v>
      </c>
      <c r="C2918" s="25" t="s">
        <v>43</v>
      </c>
      <c r="D2918" s="25" t="s">
        <v>44</v>
      </c>
      <c r="E2918" s="25" t="s">
        <v>15</v>
      </c>
      <c r="F2918" s="25">
        <v>2020</v>
      </c>
      <c r="G2918" s="25">
        <v>6</v>
      </c>
      <c r="H2918" s="25">
        <v>245</v>
      </c>
      <c r="I2918" s="26">
        <v>1687</v>
      </c>
      <c r="J2918" s="26">
        <f>SUMIFS(H:H, D:D, ExternalData!$D2918, E:E, ExternalData!$E2918, F:F, ExternalData!$F2918, G:G, "&lt;="&amp;ExternalData!$G2918)</f>
        <v>2191</v>
      </c>
      <c r="K2918" s="27">
        <f>SUMIFS(I:I, D:D, ExternalData!$D2918, E:E, ExternalData!$E2918, F:F, ExternalData!$F2918, G:G, "&lt;="&amp;ExternalData!$G2918)</f>
        <v>15106</v>
      </c>
      <c r="L2918" s="26">
        <f>ExternalData!$J2918 + SUMIFS(H:H, D:D, ExternalData!$D2918, E:E, ExternalData!$E2918, F:F, ExternalData!$F2918-1, G:G, "&gt;"&amp;ExternalData!$G2918)</f>
        <v>4522</v>
      </c>
      <c r="M2918" s="28">
        <f>ExternalData!$K2918 + SUMIFS(I:I, D:D, ExternalData!$D2918, E:E, ExternalData!$E2918, F:F, ExternalData!$F2918-1, G:G, "&gt;"&amp;ExternalData!$G2918)</f>
        <v>31472</v>
      </c>
    </row>
    <row r="2919" spans="1:13" x14ac:dyDescent="0.25">
      <c r="A2919" s="29" t="s">
        <v>9</v>
      </c>
      <c r="B2919" s="30" t="s">
        <v>37</v>
      </c>
      <c r="C2919" s="30" t="s">
        <v>43</v>
      </c>
      <c r="D2919" s="30" t="s">
        <v>44</v>
      </c>
      <c r="E2919" s="30" t="s">
        <v>15</v>
      </c>
      <c r="F2919" s="30">
        <v>2020</v>
      </c>
      <c r="G2919" s="30">
        <v>7</v>
      </c>
      <c r="H2919" s="30">
        <v>280</v>
      </c>
      <c r="I2919" s="31">
        <v>1967</v>
      </c>
      <c r="J2919" s="31">
        <f>SUMIFS(H:H, D:D, ExternalData!$D2919, E:E, ExternalData!$E2919, F:F, ExternalData!$F2919, G:G, "&lt;="&amp;ExternalData!$G2919)</f>
        <v>2471</v>
      </c>
      <c r="K2919" s="32">
        <f>SUMIFS(I:I, D:D, ExternalData!$D2919, E:E, ExternalData!$E2919, F:F, ExternalData!$F2919, G:G, "&lt;="&amp;ExternalData!$G2919)</f>
        <v>17073</v>
      </c>
      <c r="L2919" s="31">
        <f>ExternalData!$J2919 + SUMIFS(H:H, D:D, ExternalData!$D2919, E:E, ExternalData!$E2919, F:F, ExternalData!$F2919-1, G:G, "&gt;"&amp;ExternalData!$G2919)</f>
        <v>4445</v>
      </c>
      <c r="M2919" s="33">
        <f>ExternalData!$K2919 + SUMIFS(I:I, D:D, ExternalData!$D2919, E:E, ExternalData!$E2919, F:F, ExternalData!$F2919-1, G:G, "&gt;"&amp;ExternalData!$G2919)</f>
        <v>30919</v>
      </c>
    </row>
    <row r="2920" spans="1:13" x14ac:dyDescent="0.25">
      <c r="A2920" s="24" t="s">
        <v>9</v>
      </c>
      <c r="B2920" s="25" t="s">
        <v>37</v>
      </c>
      <c r="C2920" s="25" t="s">
        <v>43</v>
      </c>
      <c r="D2920" s="25" t="s">
        <v>44</v>
      </c>
      <c r="E2920" s="25" t="s">
        <v>15</v>
      </c>
      <c r="F2920" s="25">
        <v>2020</v>
      </c>
      <c r="G2920" s="25">
        <v>9</v>
      </c>
      <c r="H2920" s="25">
        <v>371</v>
      </c>
      <c r="I2920" s="26">
        <v>2576</v>
      </c>
      <c r="J2920" s="26">
        <f>SUMIFS(H:H, D:D, ExternalData!$D2920, E:E, ExternalData!$E2920, F:F, ExternalData!$F2920, G:G, "&lt;="&amp;ExternalData!$G2920)</f>
        <v>2842</v>
      </c>
      <c r="K2920" s="27">
        <f>SUMIFS(I:I, D:D, ExternalData!$D2920, E:E, ExternalData!$E2920, F:F, ExternalData!$F2920, G:G, "&lt;="&amp;ExternalData!$G2920)</f>
        <v>19649</v>
      </c>
      <c r="L2920" s="26">
        <f>ExternalData!$J2920 + SUMIFS(H:H, D:D, ExternalData!$D2920, E:E, ExternalData!$E2920, F:F, ExternalData!$F2920-1, G:G, "&gt;"&amp;ExternalData!$G2920)</f>
        <v>4053</v>
      </c>
      <c r="M2920" s="28">
        <f>ExternalData!$K2920 + SUMIFS(I:I, D:D, ExternalData!$D2920, E:E, ExternalData!$E2920, F:F, ExternalData!$F2920-1, G:G, "&gt;"&amp;ExternalData!$G2920)</f>
        <v>28140</v>
      </c>
    </row>
    <row r="2921" spans="1:13" x14ac:dyDescent="0.25">
      <c r="A2921" s="29" t="s">
        <v>9</v>
      </c>
      <c r="B2921" s="30" t="s">
        <v>37</v>
      </c>
      <c r="C2921" s="30" t="s">
        <v>43</v>
      </c>
      <c r="D2921" s="30" t="s">
        <v>44</v>
      </c>
      <c r="E2921" s="30" t="s">
        <v>15</v>
      </c>
      <c r="F2921" s="30">
        <v>2020</v>
      </c>
      <c r="G2921" s="30">
        <v>10</v>
      </c>
      <c r="H2921" s="30">
        <v>441</v>
      </c>
      <c r="I2921" s="31">
        <v>3038</v>
      </c>
      <c r="J2921" s="31">
        <f>SUMIFS(H:H, D:D, ExternalData!$D2921, E:E, ExternalData!$E2921, F:F, ExternalData!$F2921, G:G, "&lt;="&amp;ExternalData!$G2921)</f>
        <v>3283</v>
      </c>
      <c r="K2921" s="32">
        <f>SUMIFS(I:I, D:D, ExternalData!$D2921, E:E, ExternalData!$E2921, F:F, ExternalData!$F2921, G:G, "&lt;="&amp;ExternalData!$G2921)</f>
        <v>22687</v>
      </c>
      <c r="L2921" s="31">
        <f>ExternalData!$J2921 + SUMIFS(H:H, D:D, ExternalData!$D2921, E:E, ExternalData!$E2921, F:F, ExternalData!$F2921-1, G:G, "&gt;"&amp;ExternalData!$G2921)</f>
        <v>3850</v>
      </c>
      <c r="M2921" s="33">
        <f>ExternalData!$K2921 + SUMIFS(I:I, D:D, ExternalData!$D2921, E:E, ExternalData!$E2921, F:F, ExternalData!$F2921-1, G:G, "&gt;"&amp;ExternalData!$G2921)</f>
        <v>26649</v>
      </c>
    </row>
    <row r="2922" spans="1:13" x14ac:dyDescent="0.25">
      <c r="A2922" s="24" t="s">
        <v>9</v>
      </c>
      <c r="B2922" s="25" t="s">
        <v>37</v>
      </c>
      <c r="C2922" s="25" t="s">
        <v>43</v>
      </c>
      <c r="D2922" s="25" t="s">
        <v>44</v>
      </c>
      <c r="E2922" s="25" t="s">
        <v>15</v>
      </c>
      <c r="F2922" s="25">
        <v>2020</v>
      </c>
      <c r="G2922" s="25">
        <v>11</v>
      </c>
      <c r="H2922" s="25">
        <v>175</v>
      </c>
      <c r="I2922" s="26">
        <v>1176</v>
      </c>
      <c r="J2922" s="26">
        <f>SUMIFS(H:H, D:D, ExternalData!$D2922, E:E, ExternalData!$E2922, F:F, ExternalData!$F2922, G:G, "&lt;="&amp;ExternalData!$G2922)</f>
        <v>3458</v>
      </c>
      <c r="K2922" s="27">
        <f>SUMIFS(I:I, D:D, ExternalData!$D2922, E:E, ExternalData!$E2922, F:F, ExternalData!$F2922, G:G, "&lt;="&amp;ExternalData!$G2922)</f>
        <v>23863</v>
      </c>
      <c r="L2922" s="26">
        <f>ExternalData!$J2922 + SUMIFS(H:H, D:D, ExternalData!$D2922, E:E, ExternalData!$E2922, F:F, ExternalData!$F2922-1, G:G, "&gt;"&amp;ExternalData!$G2922)</f>
        <v>3850</v>
      </c>
      <c r="M2922" s="28">
        <f>ExternalData!$K2922 + SUMIFS(I:I, D:D, ExternalData!$D2922, E:E, ExternalData!$E2922, F:F, ExternalData!$F2922-1, G:G, "&gt;"&amp;ExternalData!$G2922)</f>
        <v>26586</v>
      </c>
    </row>
    <row r="2923" spans="1:13" x14ac:dyDescent="0.25">
      <c r="A2923" s="29" t="s">
        <v>9</v>
      </c>
      <c r="B2923" s="30" t="s">
        <v>37</v>
      </c>
      <c r="C2923" s="30" t="s">
        <v>43</v>
      </c>
      <c r="D2923" s="30" t="s">
        <v>44</v>
      </c>
      <c r="E2923" s="30" t="s">
        <v>15</v>
      </c>
      <c r="F2923" s="30">
        <v>2020</v>
      </c>
      <c r="G2923" s="30">
        <v>12</v>
      </c>
      <c r="H2923" s="30">
        <v>413</v>
      </c>
      <c r="I2923" s="31">
        <v>2891</v>
      </c>
      <c r="J2923" s="31">
        <f>SUMIFS(H:H, D:D, ExternalData!$D2923, E:E, ExternalData!$E2923, F:F, ExternalData!$F2923, G:G, "&lt;="&amp;ExternalData!$G2923)</f>
        <v>3871</v>
      </c>
      <c r="K2923" s="32">
        <f>SUMIFS(I:I, D:D, ExternalData!$D2923, E:E, ExternalData!$E2923, F:F, ExternalData!$F2923, G:G, "&lt;="&amp;ExternalData!$G2923)</f>
        <v>26754</v>
      </c>
      <c r="L2923" s="31">
        <f>ExternalData!$J2923 + SUMIFS(H:H, D:D, ExternalData!$D2923, E:E, ExternalData!$E2923, F:F, ExternalData!$F2923-1, G:G, "&gt;"&amp;ExternalData!$G2923)</f>
        <v>3871</v>
      </c>
      <c r="M2923" s="33">
        <f>ExternalData!$K2923 + SUMIFS(I:I, D:D, ExternalData!$D2923, E:E, ExternalData!$E2923, F:F, ExternalData!$F2923-1, G:G, "&gt;"&amp;ExternalData!$G2923)</f>
        <v>26754</v>
      </c>
    </row>
    <row r="2924" spans="1:13" x14ac:dyDescent="0.25">
      <c r="A2924" s="24" t="s">
        <v>9</v>
      </c>
      <c r="B2924" s="25" t="s">
        <v>37</v>
      </c>
      <c r="C2924" s="25" t="s">
        <v>43</v>
      </c>
      <c r="D2924" s="25" t="s">
        <v>44</v>
      </c>
      <c r="E2924" s="25" t="s">
        <v>15</v>
      </c>
      <c r="F2924" s="25">
        <v>2021</v>
      </c>
      <c r="G2924" s="25">
        <v>1</v>
      </c>
      <c r="H2924" s="25">
        <v>91</v>
      </c>
      <c r="I2924" s="26">
        <v>602</v>
      </c>
      <c r="J2924" s="26">
        <f>SUMIFS(H:H, D:D, ExternalData!$D2924, E:E, ExternalData!$E2924, F:F, ExternalData!$F2924, G:G, "&lt;="&amp;ExternalData!$G2924)</f>
        <v>91</v>
      </c>
      <c r="K2924" s="27">
        <f>SUMIFS(I:I, D:D, ExternalData!$D2924, E:E, ExternalData!$E2924, F:F, ExternalData!$F2924, G:G, "&lt;="&amp;ExternalData!$G2924)</f>
        <v>602</v>
      </c>
      <c r="L2924" s="26">
        <f>ExternalData!$J2924 + SUMIFS(H:H, D:D, ExternalData!$D2924, E:E, ExternalData!$E2924, F:F, ExternalData!$F2924-1, G:G, "&gt;"&amp;ExternalData!$G2924)</f>
        <v>3500</v>
      </c>
      <c r="M2924" s="28">
        <f>ExternalData!$K2924 + SUMIFS(I:I, D:D, ExternalData!$D2924, E:E, ExternalData!$E2924, F:F, ExternalData!$F2924-1, G:G, "&gt;"&amp;ExternalData!$G2924)</f>
        <v>24108</v>
      </c>
    </row>
    <row r="2925" spans="1:13" x14ac:dyDescent="0.25">
      <c r="A2925" s="29" t="s">
        <v>9</v>
      </c>
      <c r="B2925" s="30" t="s">
        <v>37</v>
      </c>
      <c r="C2925" s="30" t="s">
        <v>43</v>
      </c>
      <c r="D2925" s="30" t="s">
        <v>44</v>
      </c>
      <c r="E2925" s="30" t="s">
        <v>15</v>
      </c>
      <c r="F2925" s="30">
        <v>2021</v>
      </c>
      <c r="G2925" s="30">
        <v>2</v>
      </c>
      <c r="H2925" s="30">
        <v>392</v>
      </c>
      <c r="I2925" s="31">
        <v>2758</v>
      </c>
      <c r="J2925" s="31">
        <f>SUMIFS(H:H, D:D, ExternalData!$D2925, E:E, ExternalData!$E2925, F:F, ExternalData!$F2925, G:G, "&lt;="&amp;ExternalData!$G2925)</f>
        <v>483</v>
      </c>
      <c r="K2925" s="32">
        <f>SUMIFS(I:I, D:D, ExternalData!$D2925, E:E, ExternalData!$E2925, F:F, ExternalData!$F2925, G:G, "&lt;="&amp;ExternalData!$G2925)</f>
        <v>3360</v>
      </c>
      <c r="L2925" s="31">
        <f>ExternalData!$J2925 + SUMIFS(H:H, D:D, ExternalData!$D2925, E:E, ExternalData!$E2925, F:F, ExternalData!$F2925-1, G:G, "&gt;"&amp;ExternalData!$G2925)</f>
        <v>3535</v>
      </c>
      <c r="M2925" s="33">
        <f>ExternalData!$K2925 + SUMIFS(I:I, D:D, ExternalData!$D2925, E:E, ExternalData!$E2925, F:F, ExternalData!$F2925-1, G:G, "&gt;"&amp;ExternalData!$G2925)</f>
        <v>24409</v>
      </c>
    </row>
    <row r="2926" spans="1:13" x14ac:dyDescent="0.25">
      <c r="A2926" s="24" t="s">
        <v>9</v>
      </c>
      <c r="B2926" s="25" t="s">
        <v>37</v>
      </c>
      <c r="C2926" s="25" t="s">
        <v>43</v>
      </c>
      <c r="D2926" s="25" t="s">
        <v>44</v>
      </c>
      <c r="E2926" s="25" t="s">
        <v>15</v>
      </c>
      <c r="F2926" s="25">
        <v>2021</v>
      </c>
      <c r="G2926" s="25">
        <v>3</v>
      </c>
      <c r="H2926" s="25">
        <v>231</v>
      </c>
      <c r="I2926" s="26">
        <v>1603</v>
      </c>
      <c r="J2926" s="26">
        <f>SUMIFS(H:H, D:D, ExternalData!$D2926, E:E, ExternalData!$E2926, F:F, ExternalData!$F2926, G:G, "&lt;="&amp;ExternalData!$G2926)</f>
        <v>714</v>
      </c>
      <c r="K2926" s="27">
        <f>SUMIFS(I:I, D:D, ExternalData!$D2926, E:E, ExternalData!$E2926, F:F, ExternalData!$F2926, G:G, "&lt;="&amp;ExternalData!$G2926)</f>
        <v>4963</v>
      </c>
      <c r="L2926" s="26">
        <f>ExternalData!$J2926 + SUMIFS(H:H, D:D, ExternalData!$D2926, E:E, ExternalData!$E2926, F:F, ExternalData!$F2926-1, G:G, "&gt;"&amp;ExternalData!$G2926)</f>
        <v>3255</v>
      </c>
      <c r="M2926" s="28">
        <f>ExternalData!$K2926 + SUMIFS(I:I, D:D, ExternalData!$D2926, E:E, ExternalData!$E2926, F:F, ExternalData!$F2926-1, G:G, "&gt;"&amp;ExternalData!$G2926)</f>
        <v>22498</v>
      </c>
    </row>
    <row r="2927" spans="1:13" x14ac:dyDescent="0.25">
      <c r="A2927" s="29" t="s">
        <v>9</v>
      </c>
      <c r="B2927" s="30" t="s">
        <v>37</v>
      </c>
      <c r="C2927" s="30" t="s">
        <v>43</v>
      </c>
      <c r="D2927" s="30" t="s">
        <v>44</v>
      </c>
      <c r="E2927" s="30" t="s">
        <v>15</v>
      </c>
      <c r="F2927" s="30">
        <v>2021</v>
      </c>
      <c r="G2927" s="30">
        <v>4</v>
      </c>
      <c r="H2927" s="30">
        <v>350</v>
      </c>
      <c r="I2927" s="31">
        <v>2415</v>
      </c>
      <c r="J2927" s="31">
        <f>SUMIFS(H:H, D:D, ExternalData!$D2927, E:E, ExternalData!$E2927, F:F, ExternalData!$F2927, G:G, "&lt;="&amp;ExternalData!$G2927)</f>
        <v>1064</v>
      </c>
      <c r="K2927" s="32">
        <f>SUMIFS(I:I, D:D, ExternalData!$D2927, E:E, ExternalData!$E2927, F:F, ExternalData!$F2927, G:G, "&lt;="&amp;ExternalData!$G2927)</f>
        <v>7378</v>
      </c>
      <c r="L2927" s="31">
        <f>ExternalData!$J2927 + SUMIFS(H:H, D:D, ExternalData!$D2927, E:E, ExternalData!$E2927, F:F, ExternalData!$F2927-1, G:G, "&gt;"&amp;ExternalData!$G2927)</f>
        <v>3360</v>
      </c>
      <c r="M2927" s="33">
        <f>ExternalData!$K2927 + SUMIFS(I:I, D:D, ExternalData!$D2927, E:E, ExternalData!$E2927, F:F, ExternalData!$F2927-1, G:G, "&gt;"&amp;ExternalData!$G2927)</f>
        <v>23240</v>
      </c>
    </row>
    <row r="2928" spans="1:13" x14ac:dyDescent="0.25">
      <c r="A2928" s="24" t="s">
        <v>9</v>
      </c>
      <c r="B2928" s="25" t="s">
        <v>37</v>
      </c>
      <c r="C2928" s="25" t="s">
        <v>43</v>
      </c>
      <c r="D2928" s="25" t="s">
        <v>44</v>
      </c>
      <c r="E2928" s="25" t="s">
        <v>15</v>
      </c>
      <c r="F2928" s="25">
        <v>2021</v>
      </c>
      <c r="G2928" s="25">
        <v>5</v>
      </c>
      <c r="H2928" s="25">
        <v>161</v>
      </c>
      <c r="I2928" s="26">
        <v>1085</v>
      </c>
      <c r="J2928" s="26">
        <f>SUMIFS(H:H, D:D, ExternalData!$D2928, E:E, ExternalData!$E2928, F:F, ExternalData!$F2928, G:G, "&lt;="&amp;ExternalData!$G2928)</f>
        <v>1225</v>
      </c>
      <c r="K2928" s="27">
        <f>SUMIFS(I:I, D:D, ExternalData!$D2928, E:E, ExternalData!$E2928, F:F, ExternalData!$F2928, G:G, "&lt;="&amp;ExternalData!$G2928)</f>
        <v>8463</v>
      </c>
      <c r="L2928" s="26">
        <f>ExternalData!$J2928 + SUMIFS(H:H, D:D, ExternalData!$D2928, E:E, ExternalData!$E2928, F:F, ExternalData!$F2928-1, G:G, "&gt;"&amp;ExternalData!$G2928)</f>
        <v>3150</v>
      </c>
      <c r="M2928" s="28">
        <f>ExternalData!$K2928 + SUMIFS(I:I, D:D, ExternalData!$D2928, E:E, ExternalData!$E2928, F:F, ExternalData!$F2928-1, G:G, "&gt;"&amp;ExternalData!$G2928)</f>
        <v>21798</v>
      </c>
    </row>
    <row r="2929" spans="1:13" x14ac:dyDescent="0.25">
      <c r="A2929" s="29" t="s">
        <v>9</v>
      </c>
      <c r="B2929" s="30" t="s">
        <v>37</v>
      </c>
      <c r="C2929" s="30" t="s">
        <v>43</v>
      </c>
      <c r="D2929" s="30" t="s">
        <v>44</v>
      </c>
      <c r="E2929" s="30" t="s">
        <v>15</v>
      </c>
      <c r="F2929" s="30">
        <v>2021</v>
      </c>
      <c r="G2929" s="30">
        <v>6</v>
      </c>
      <c r="H2929" s="30">
        <v>644</v>
      </c>
      <c r="I2929" s="31">
        <v>4515</v>
      </c>
      <c r="J2929" s="31">
        <f>SUMIFS(H:H, D:D, ExternalData!$D2929, E:E, ExternalData!$E2929, F:F, ExternalData!$F2929, G:G, "&lt;="&amp;ExternalData!$G2929)</f>
        <v>1869</v>
      </c>
      <c r="K2929" s="32">
        <f>SUMIFS(I:I, D:D, ExternalData!$D2929, E:E, ExternalData!$E2929, F:F, ExternalData!$F2929, G:G, "&lt;="&amp;ExternalData!$G2929)</f>
        <v>12978</v>
      </c>
      <c r="L2929" s="31">
        <f>ExternalData!$J2929 + SUMIFS(H:H, D:D, ExternalData!$D2929, E:E, ExternalData!$E2929, F:F, ExternalData!$F2929-1, G:G, "&gt;"&amp;ExternalData!$G2929)</f>
        <v>3549</v>
      </c>
      <c r="M2929" s="33">
        <f>ExternalData!$K2929 + SUMIFS(I:I, D:D, ExternalData!$D2929, E:E, ExternalData!$E2929, F:F, ExternalData!$F2929-1, G:G, "&gt;"&amp;ExternalData!$G2929)</f>
        <v>24626</v>
      </c>
    </row>
    <row r="2930" spans="1:13" x14ac:dyDescent="0.25">
      <c r="A2930" s="24" t="s">
        <v>9</v>
      </c>
      <c r="B2930" s="25" t="s">
        <v>37</v>
      </c>
      <c r="C2930" s="25" t="s">
        <v>43</v>
      </c>
      <c r="D2930" s="25" t="s">
        <v>44</v>
      </c>
      <c r="E2930" s="25" t="s">
        <v>15</v>
      </c>
      <c r="F2930" s="25">
        <v>2021</v>
      </c>
      <c r="G2930" s="25">
        <v>7</v>
      </c>
      <c r="H2930" s="25">
        <v>350</v>
      </c>
      <c r="I2930" s="26">
        <v>2366</v>
      </c>
      <c r="J2930" s="26">
        <f>SUMIFS(H:H, D:D, ExternalData!$D2930, E:E, ExternalData!$E2930, F:F, ExternalData!$F2930, G:G, "&lt;="&amp;ExternalData!$G2930)</f>
        <v>2219</v>
      </c>
      <c r="K2930" s="27">
        <f>SUMIFS(I:I, D:D, ExternalData!$D2930, E:E, ExternalData!$E2930, F:F, ExternalData!$F2930, G:G, "&lt;="&amp;ExternalData!$G2930)</f>
        <v>15344</v>
      </c>
      <c r="L2930" s="26">
        <f>ExternalData!$J2930 + SUMIFS(H:H, D:D, ExternalData!$D2930, E:E, ExternalData!$E2930, F:F, ExternalData!$F2930-1, G:G, "&gt;"&amp;ExternalData!$G2930)</f>
        <v>3619</v>
      </c>
      <c r="M2930" s="28">
        <f>ExternalData!$K2930 + SUMIFS(I:I, D:D, ExternalData!$D2930, E:E, ExternalData!$E2930, F:F, ExternalData!$F2930-1, G:G, "&gt;"&amp;ExternalData!$G2930)</f>
        <v>25025</v>
      </c>
    </row>
    <row r="2931" spans="1:13" x14ac:dyDescent="0.25">
      <c r="A2931" s="29" t="s">
        <v>9</v>
      </c>
      <c r="B2931" s="30" t="s">
        <v>37</v>
      </c>
      <c r="C2931" s="30" t="s">
        <v>43</v>
      </c>
      <c r="D2931" s="30" t="s">
        <v>44</v>
      </c>
      <c r="E2931" s="30" t="s">
        <v>15</v>
      </c>
      <c r="F2931" s="30">
        <v>2021</v>
      </c>
      <c r="G2931" s="30">
        <v>8</v>
      </c>
      <c r="H2931" s="30">
        <v>252</v>
      </c>
      <c r="I2931" s="31">
        <v>1736</v>
      </c>
      <c r="J2931" s="31">
        <f>SUMIFS(H:H, D:D, ExternalData!$D2931, E:E, ExternalData!$E2931, F:F, ExternalData!$F2931, G:G, "&lt;="&amp;ExternalData!$G2931)</f>
        <v>2471</v>
      </c>
      <c r="K2931" s="32">
        <f>SUMIFS(I:I, D:D, ExternalData!$D2931, E:E, ExternalData!$E2931, F:F, ExternalData!$F2931, G:G, "&lt;="&amp;ExternalData!$G2931)</f>
        <v>17080</v>
      </c>
      <c r="L2931" s="31">
        <f>ExternalData!$J2931 + SUMIFS(H:H, D:D, ExternalData!$D2931, E:E, ExternalData!$E2931, F:F, ExternalData!$F2931-1, G:G, "&gt;"&amp;ExternalData!$G2931)</f>
        <v>3871</v>
      </c>
      <c r="M2931" s="33">
        <f>ExternalData!$K2931 + SUMIFS(I:I, D:D, ExternalData!$D2931, E:E, ExternalData!$E2931, F:F, ExternalData!$F2931-1, G:G, "&gt;"&amp;ExternalData!$G2931)</f>
        <v>26761</v>
      </c>
    </row>
    <row r="2932" spans="1:13" x14ac:dyDescent="0.25">
      <c r="A2932" s="24" t="s">
        <v>9</v>
      </c>
      <c r="B2932" s="25" t="s">
        <v>37</v>
      </c>
      <c r="C2932" s="25" t="s">
        <v>43</v>
      </c>
      <c r="D2932" s="25" t="s">
        <v>44</v>
      </c>
      <c r="E2932" s="25" t="s">
        <v>15</v>
      </c>
      <c r="F2932" s="25">
        <v>2021</v>
      </c>
      <c r="G2932" s="25">
        <v>9</v>
      </c>
      <c r="H2932" s="25">
        <v>280</v>
      </c>
      <c r="I2932" s="26">
        <v>1939</v>
      </c>
      <c r="J2932" s="26">
        <f>SUMIFS(H:H, D:D, ExternalData!$D2932, E:E, ExternalData!$E2932, F:F, ExternalData!$F2932, G:G, "&lt;="&amp;ExternalData!$G2932)</f>
        <v>2751</v>
      </c>
      <c r="K2932" s="27">
        <f>SUMIFS(I:I, D:D, ExternalData!$D2932, E:E, ExternalData!$E2932, F:F, ExternalData!$F2932, G:G, "&lt;="&amp;ExternalData!$G2932)</f>
        <v>19019</v>
      </c>
      <c r="L2932" s="26">
        <f>ExternalData!$J2932 + SUMIFS(H:H, D:D, ExternalData!$D2932, E:E, ExternalData!$E2932, F:F, ExternalData!$F2932-1, G:G, "&gt;"&amp;ExternalData!$G2932)</f>
        <v>3780</v>
      </c>
      <c r="M2932" s="28">
        <f>ExternalData!$K2932 + SUMIFS(I:I, D:D, ExternalData!$D2932, E:E, ExternalData!$E2932, F:F, ExternalData!$F2932-1, G:G, "&gt;"&amp;ExternalData!$G2932)</f>
        <v>26124</v>
      </c>
    </row>
    <row r="2933" spans="1:13" x14ac:dyDescent="0.25">
      <c r="A2933" s="29" t="s">
        <v>9</v>
      </c>
      <c r="B2933" s="30" t="s">
        <v>37</v>
      </c>
      <c r="C2933" s="30" t="s">
        <v>43</v>
      </c>
      <c r="D2933" s="30" t="s">
        <v>44</v>
      </c>
      <c r="E2933" s="30" t="s">
        <v>15</v>
      </c>
      <c r="F2933" s="30">
        <v>2021</v>
      </c>
      <c r="G2933" s="30">
        <v>10</v>
      </c>
      <c r="H2933" s="30">
        <v>140</v>
      </c>
      <c r="I2933" s="31">
        <v>959</v>
      </c>
      <c r="J2933" s="31">
        <f>SUMIFS(H:H, D:D, ExternalData!$D2933, E:E, ExternalData!$E2933, F:F, ExternalData!$F2933, G:G, "&lt;="&amp;ExternalData!$G2933)</f>
        <v>2891</v>
      </c>
      <c r="K2933" s="32">
        <f>SUMIFS(I:I, D:D, ExternalData!$D2933, E:E, ExternalData!$E2933, F:F, ExternalData!$F2933, G:G, "&lt;="&amp;ExternalData!$G2933)</f>
        <v>19978</v>
      </c>
      <c r="L2933" s="31">
        <f>ExternalData!$J2933 + SUMIFS(H:H, D:D, ExternalData!$D2933, E:E, ExternalData!$E2933, F:F, ExternalData!$F2933-1, G:G, "&gt;"&amp;ExternalData!$G2933)</f>
        <v>3479</v>
      </c>
      <c r="M2933" s="33">
        <f>ExternalData!$K2933 + SUMIFS(I:I, D:D, ExternalData!$D2933, E:E, ExternalData!$E2933, F:F, ExternalData!$F2933-1, G:G, "&gt;"&amp;ExternalData!$G2933)</f>
        <v>24045</v>
      </c>
    </row>
    <row r="2934" spans="1:13" x14ac:dyDescent="0.25">
      <c r="A2934" s="24" t="s">
        <v>9</v>
      </c>
      <c r="B2934" s="25" t="s">
        <v>37</v>
      </c>
      <c r="C2934" s="25" t="s">
        <v>43</v>
      </c>
      <c r="D2934" s="25" t="s">
        <v>44</v>
      </c>
      <c r="E2934" s="25" t="s">
        <v>15</v>
      </c>
      <c r="F2934" s="25">
        <v>2021</v>
      </c>
      <c r="G2934" s="25">
        <v>11</v>
      </c>
      <c r="H2934" s="25">
        <v>182</v>
      </c>
      <c r="I2934" s="26">
        <v>1260</v>
      </c>
      <c r="J2934" s="26">
        <f>SUMIFS(H:H, D:D, ExternalData!$D2934, E:E, ExternalData!$E2934, F:F, ExternalData!$F2934, G:G, "&lt;="&amp;ExternalData!$G2934)</f>
        <v>3073</v>
      </c>
      <c r="K2934" s="27">
        <f>SUMIFS(I:I, D:D, ExternalData!$D2934, E:E, ExternalData!$E2934, F:F, ExternalData!$F2934, G:G, "&lt;="&amp;ExternalData!$G2934)</f>
        <v>21238</v>
      </c>
      <c r="L2934" s="26">
        <f>ExternalData!$J2934 + SUMIFS(H:H, D:D, ExternalData!$D2934, E:E, ExternalData!$E2934, F:F, ExternalData!$F2934-1, G:G, "&gt;"&amp;ExternalData!$G2934)</f>
        <v>3486</v>
      </c>
      <c r="M2934" s="28">
        <f>ExternalData!$K2934 + SUMIFS(I:I, D:D, ExternalData!$D2934, E:E, ExternalData!$E2934, F:F, ExternalData!$F2934-1, G:G, "&gt;"&amp;ExternalData!$G2934)</f>
        <v>24129</v>
      </c>
    </row>
    <row r="2935" spans="1:13" x14ac:dyDescent="0.25">
      <c r="A2935" s="29" t="s">
        <v>9</v>
      </c>
      <c r="B2935" s="30" t="s">
        <v>37</v>
      </c>
      <c r="C2935" s="30" t="s">
        <v>43</v>
      </c>
      <c r="D2935" s="30" t="s">
        <v>44</v>
      </c>
      <c r="E2935" s="30" t="s">
        <v>15</v>
      </c>
      <c r="F2935" s="30">
        <v>2021</v>
      </c>
      <c r="G2935" s="30">
        <v>12</v>
      </c>
      <c r="H2935" s="30">
        <v>357</v>
      </c>
      <c r="I2935" s="31">
        <v>2471</v>
      </c>
      <c r="J2935" s="31">
        <f>SUMIFS(H:H, D:D, ExternalData!$D2935, E:E, ExternalData!$E2935, F:F, ExternalData!$F2935, G:G, "&lt;="&amp;ExternalData!$G2935)</f>
        <v>3430</v>
      </c>
      <c r="K2935" s="32">
        <f>SUMIFS(I:I, D:D, ExternalData!$D2935, E:E, ExternalData!$E2935, F:F, ExternalData!$F2935, G:G, "&lt;="&amp;ExternalData!$G2935)</f>
        <v>23709</v>
      </c>
      <c r="L2935" s="31">
        <f>ExternalData!$J2935 + SUMIFS(H:H, D:D, ExternalData!$D2935, E:E, ExternalData!$E2935, F:F, ExternalData!$F2935-1, G:G, "&gt;"&amp;ExternalData!$G2935)</f>
        <v>3430</v>
      </c>
      <c r="M2935" s="33">
        <f>ExternalData!$K2935 + SUMIFS(I:I, D:D, ExternalData!$D2935, E:E, ExternalData!$E2935, F:F, ExternalData!$F2935-1, G:G, "&gt;"&amp;ExternalData!$G2935)</f>
        <v>23709</v>
      </c>
    </row>
    <row r="2936" spans="1:13" x14ac:dyDescent="0.25">
      <c r="A2936" s="24" t="s">
        <v>9</v>
      </c>
      <c r="B2936" s="25" t="s">
        <v>37</v>
      </c>
      <c r="C2936" s="25" t="s">
        <v>43</v>
      </c>
      <c r="D2936" s="25" t="s">
        <v>44</v>
      </c>
      <c r="E2936" s="25" t="s">
        <v>15</v>
      </c>
      <c r="F2936" s="25">
        <v>2022</v>
      </c>
      <c r="G2936" s="25">
        <v>1</v>
      </c>
      <c r="H2936" s="25">
        <v>175</v>
      </c>
      <c r="I2936" s="26">
        <v>1239</v>
      </c>
      <c r="J2936" s="26">
        <f>SUMIFS(H:H, D:D, ExternalData!$D2936, E:E, ExternalData!$E2936, F:F, ExternalData!$F2936, G:G, "&lt;="&amp;ExternalData!$G2936)</f>
        <v>175</v>
      </c>
      <c r="K2936" s="27">
        <f>SUMIFS(I:I, D:D, ExternalData!$D2936, E:E, ExternalData!$E2936, F:F, ExternalData!$F2936, G:G, "&lt;="&amp;ExternalData!$G2936)</f>
        <v>1239</v>
      </c>
      <c r="L2936" s="26">
        <f>ExternalData!$J2936 + SUMIFS(H:H, D:D, ExternalData!$D2936, E:E, ExternalData!$E2936, F:F, ExternalData!$F2936-1, G:G, "&gt;"&amp;ExternalData!$G2936)</f>
        <v>3514</v>
      </c>
      <c r="M2936" s="28">
        <f>ExternalData!$K2936 + SUMIFS(I:I, D:D, ExternalData!$D2936, E:E, ExternalData!$E2936, F:F, ExternalData!$F2936-1, G:G, "&gt;"&amp;ExternalData!$G2936)</f>
        <v>24346</v>
      </c>
    </row>
    <row r="2937" spans="1:13" x14ac:dyDescent="0.25">
      <c r="A2937" s="29" t="s">
        <v>9</v>
      </c>
      <c r="B2937" s="30" t="s">
        <v>37</v>
      </c>
      <c r="C2937" s="30" t="s">
        <v>43</v>
      </c>
      <c r="D2937" s="30" t="s">
        <v>44</v>
      </c>
      <c r="E2937" s="30" t="s">
        <v>15</v>
      </c>
      <c r="F2937" s="30">
        <v>2022</v>
      </c>
      <c r="G2937" s="30">
        <v>2</v>
      </c>
      <c r="H2937" s="30">
        <v>245</v>
      </c>
      <c r="I2937" s="31">
        <v>1722</v>
      </c>
      <c r="J2937" s="31">
        <f>SUMIFS(H:H, D:D, ExternalData!$D2937, E:E, ExternalData!$E2937, F:F, ExternalData!$F2937, G:G, "&lt;="&amp;ExternalData!$G2937)</f>
        <v>420</v>
      </c>
      <c r="K2937" s="32">
        <f>SUMIFS(I:I, D:D, ExternalData!$D2937, E:E, ExternalData!$E2937, F:F, ExternalData!$F2937, G:G, "&lt;="&amp;ExternalData!$G2937)</f>
        <v>2961</v>
      </c>
      <c r="L2937" s="31">
        <f>ExternalData!$J2937 + SUMIFS(H:H, D:D, ExternalData!$D2937, E:E, ExternalData!$E2937, F:F, ExternalData!$F2937-1, G:G, "&gt;"&amp;ExternalData!$G2937)</f>
        <v>3367</v>
      </c>
      <c r="M2937" s="33">
        <f>ExternalData!$K2937 + SUMIFS(I:I, D:D, ExternalData!$D2937, E:E, ExternalData!$E2937, F:F, ExternalData!$F2937-1, G:G, "&gt;"&amp;ExternalData!$G2937)</f>
        <v>23310</v>
      </c>
    </row>
    <row r="2938" spans="1:13" x14ac:dyDescent="0.25">
      <c r="A2938" s="24" t="s">
        <v>9</v>
      </c>
      <c r="B2938" s="25" t="s">
        <v>37</v>
      </c>
      <c r="C2938" s="25" t="s">
        <v>43</v>
      </c>
      <c r="D2938" s="25" t="s">
        <v>44</v>
      </c>
      <c r="E2938" s="25" t="s">
        <v>15</v>
      </c>
      <c r="F2938" s="25">
        <v>2022</v>
      </c>
      <c r="G2938" s="25">
        <v>3</v>
      </c>
      <c r="H2938" s="25">
        <v>126</v>
      </c>
      <c r="I2938" s="26">
        <v>868</v>
      </c>
      <c r="J2938" s="26">
        <f>SUMIFS(H:H, D:D, ExternalData!$D2938, E:E, ExternalData!$E2938, F:F, ExternalData!$F2938, G:G, "&lt;="&amp;ExternalData!$G2938)</f>
        <v>546</v>
      </c>
      <c r="K2938" s="27">
        <f>SUMIFS(I:I, D:D, ExternalData!$D2938, E:E, ExternalData!$E2938, F:F, ExternalData!$F2938, G:G, "&lt;="&amp;ExternalData!$G2938)</f>
        <v>3829</v>
      </c>
      <c r="L2938" s="26">
        <f>ExternalData!$J2938 + SUMIFS(H:H, D:D, ExternalData!$D2938, E:E, ExternalData!$E2938, F:F, ExternalData!$F2938-1, G:G, "&gt;"&amp;ExternalData!$G2938)</f>
        <v>3262</v>
      </c>
      <c r="M2938" s="28">
        <f>ExternalData!$K2938 + SUMIFS(I:I, D:D, ExternalData!$D2938, E:E, ExternalData!$E2938, F:F, ExternalData!$F2938-1, G:G, "&gt;"&amp;ExternalData!$G2938)</f>
        <v>22575</v>
      </c>
    </row>
    <row r="2939" spans="1:13" x14ac:dyDescent="0.25">
      <c r="A2939" s="29" t="s">
        <v>9</v>
      </c>
      <c r="B2939" s="30" t="s">
        <v>37</v>
      </c>
      <c r="C2939" s="30" t="s">
        <v>43</v>
      </c>
      <c r="D2939" s="30" t="s">
        <v>44</v>
      </c>
      <c r="E2939" s="30" t="s">
        <v>15</v>
      </c>
      <c r="F2939" s="30">
        <v>2022</v>
      </c>
      <c r="G2939" s="30">
        <v>4</v>
      </c>
      <c r="H2939" s="30">
        <v>70</v>
      </c>
      <c r="I2939" s="31">
        <v>518</v>
      </c>
      <c r="J2939" s="31">
        <f>SUMIFS(H:H, D:D, ExternalData!$D2939, E:E, ExternalData!$E2939, F:F, ExternalData!$F2939, G:G, "&lt;="&amp;ExternalData!$G2939)</f>
        <v>616</v>
      </c>
      <c r="K2939" s="32">
        <f>SUMIFS(I:I, D:D, ExternalData!$D2939, E:E, ExternalData!$E2939, F:F, ExternalData!$F2939, G:G, "&lt;="&amp;ExternalData!$G2939)</f>
        <v>4347</v>
      </c>
      <c r="L2939" s="31">
        <f>ExternalData!$J2939 + SUMIFS(H:H, D:D, ExternalData!$D2939, E:E, ExternalData!$E2939, F:F, ExternalData!$F2939-1, G:G, "&gt;"&amp;ExternalData!$G2939)</f>
        <v>2982</v>
      </c>
      <c r="M2939" s="33">
        <f>ExternalData!$K2939 + SUMIFS(I:I, D:D, ExternalData!$D2939, E:E, ExternalData!$E2939, F:F, ExternalData!$F2939-1, G:G, "&gt;"&amp;ExternalData!$G2939)</f>
        <v>20678</v>
      </c>
    </row>
    <row r="2940" spans="1:13" x14ac:dyDescent="0.25">
      <c r="A2940" s="24" t="s">
        <v>9</v>
      </c>
      <c r="B2940" s="25" t="s">
        <v>37</v>
      </c>
      <c r="C2940" s="25" t="s">
        <v>43</v>
      </c>
      <c r="D2940" s="25" t="s">
        <v>44</v>
      </c>
      <c r="E2940" s="25" t="s">
        <v>15</v>
      </c>
      <c r="F2940" s="25">
        <v>2022</v>
      </c>
      <c r="G2940" s="25">
        <v>5</v>
      </c>
      <c r="H2940" s="25">
        <v>644</v>
      </c>
      <c r="I2940" s="26">
        <v>4529</v>
      </c>
      <c r="J2940" s="26">
        <f>SUMIFS(H:H, D:D, ExternalData!$D2940, E:E, ExternalData!$E2940, F:F, ExternalData!$F2940, G:G, "&lt;="&amp;ExternalData!$G2940)</f>
        <v>1260</v>
      </c>
      <c r="K2940" s="27">
        <f>SUMIFS(I:I, D:D, ExternalData!$D2940, E:E, ExternalData!$E2940, F:F, ExternalData!$F2940, G:G, "&lt;="&amp;ExternalData!$G2940)</f>
        <v>8876</v>
      </c>
      <c r="L2940" s="26">
        <f>ExternalData!$J2940 + SUMIFS(H:H, D:D, ExternalData!$D2940, E:E, ExternalData!$E2940, F:F, ExternalData!$F2940-1, G:G, "&gt;"&amp;ExternalData!$G2940)</f>
        <v>3465</v>
      </c>
      <c r="M2940" s="28">
        <f>ExternalData!$K2940 + SUMIFS(I:I, D:D, ExternalData!$D2940, E:E, ExternalData!$E2940, F:F, ExternalData!$F2940-1, G:G, "&gt;"&amp;ExternalData!$G2940)</f>
        <v>24122</v>
      </c>
    </row>
    <row r="2941" spans="1:13" x14ac:dyDescent="0.25">
      <c r="A2941" s="29" t="s">
        <v>9</v>
      </c>
      <c r="B2941" s="30" t="s">
        <v>37</v>
      </c>
      <c r="C2941" s="30" t="s">
        <v>43</v>
      </c>
      <c r="D2941" s="30" t="s">
        <v>44</v>
      </c>
      <c r="E2941" s="30" t="s">
        <v>15</v>
      </c>
      <c r="F2941" s="30">
        <v>2022</v>
      </c>
      <c r="G2941" s="30">
        <v>6</v>
      </c>
      <c r="H2941" s="30">
        <v>357</v>
      </c>
      <c r="I2941" s="31">
        <v>2485</v>
      </c>
      <c r="J2941" s="31">
        <f>SUMIFS(H:H, D:D, ExternalData!$D2941, E:E, ExternalData!$E2941, F:F, ExternalData!$F2941, G:G, "&lt;="&amp;ExternalData!$G2941)</f>
        <v>1617</v>
      </c>
      <c r="K2941" s="32">
        <f>SUMIFS(I:I, D:D, ExternalData!$D2941, E:E, ExternalData!$E2941, F:F, ExternalData!$F2941, G:G, "&lt;="&amp;ExternalData!$G2941)</f>
        <v>11361</v>
      </c>
      <c r="L2941" s="31">
        <f>ExternalData!$J2941 + SUMIFS(H:H, D:D, ExternalData!$D2941, E:E, ExternalData!$E2941, F:F, ExternalData!$F2941-1, G:G, "&gt;"&amp;ExternalData!$G2941)</f>
        <v>3178</v>
      </c>
      <c r="M2941" s="33">
        <f>ExternalData!$K2941 + SUMIFS(I:I, D:D, ExternalData!$D2941, E:E, ExternalData!$E2941, F:F, ExternalData!$F2941-1, G:G, "&gt;"&amp;ExternalData!$G2941)</f>
        <v>22092</v>
      </c>
    </row>
    <row r="2942" spans="1:13" x14ac:dyDescent="0.25">
      <c r="A2942" s="24" t="s">
        <v>9</v>
      </c>
      <c r="B2942" s="25" t="s">
        <v>37</v>
      </c>
      <c r="C2942" s="25" t="s">
        <v>43</v>
      </c>
      <c r="D2942" s="25" t="s">
        <v>44</v>
      </c>
      <c r="E2942" s="25" t="s">
        <v>15</v>
      </c>
      <c r="F2942" s="25">
        <v>2022</v>
      </c>
      <c r="G2942" s="25">
        <v>7</v>
      </c>
      <c r="H2942" s="25">
        <v>287</v>
      </c>
      <c r="I2942" s="26">
        <v>1974</v>
      </c>
      <c r="J2942" s="26">
        <f>SUMIFS(H:H, D:D, ExternalData!$D2942, E:E, ExternalData!$E2942, F:F, ExternalData!$F2942, G:G, "&lt;="&amp;ExternalData!$G2942)</f>
        <v>1904</v>
      </c>
      <c r="K2942" s="27">
        <f>SUMIFS(I:I, D:D, ExternalData!$D2942, E:E, ExternalData!$E2942, F:F, ExternalData!$F2942, G:G, "&lt;="&amp;ExternalData!$G2942)</f>
        <v>13335</v>
      </c>
      <c r="L2942" s="26">
        <f>ExternalData!$J2942 + SUMIFS(H:H, D:D, ExternalData!$D2942, E:E, ExternalData!$E2942, F:F, ExternalData!$F2942-1, G:G, "&gt;"&amp;ExternalData!$G2942)</f>
        <v>3115</v>
      </c>
      <c r="M2942" s="28">
        <f>ExternalData!$K2942 + SUMIFS(I:I, D:D, ExternalData!$D2942, E:E, ExternalData!$E2942, F:F, ExternalData!$F2942-1, G:G, "&gt;"&amp;ExternalData!$G2942)</f>
        <v>21700</v>
      </c>
    </row>
    <row r="2943" spans="1:13" x14ac:dyDescent="0.25">
      <c r="A2943" s="29" t="s">
        <v>9</v>
      </c>
      <c r="B2943" s="30" t="s">
        <v>37</v>
      </c>
      <c r="C2943" s="30" t="s">
        <v>43</v>
      </c>
      <c r="D2943" s="30" t="s">
        <v>44</v>
      </c>
      <c r="E2943" s="30" t="s">
        <v>15</v>
      </c>
      <c r="F2943" s="30">
        <v>2022</v>
      </c>
      <c r="G2943" s="30">
        <v>8</v>
      </c>
      <c r="H2943" s="30">
        <v>196</v>
      </c>
      <c r="I2943" s="31">
        <v>1365</v>
      </c>
      <c r="J2943" s="31">
        <f>SUMIFS(H:H, D:D, ExternalData!$D2943, E:E, ExternalData!$E2943, F:F, ExternalData!$F2943, G:G, "&lt;="&amp;ExternalData!$G2943)</f>
        <v>2100</v>
      </c>
      <c r="K2943" s="32">
        <f>SUMIFS(I:I, D:D, ExternalData!$D2943, E:E, ExternalData!$E2943, F:F, ExternalData!$F2943, G:G, "&lt;="&amp;ExternalData!$G2943)</f>
        <v>14700</v>
      </c>
      <c r="L2943" s="31">
        <f>ExternalData!$J2943 + SUMIFS(H:H, D:D, ExternalData!$D2943, E:E, ExternalData!$E2943, F:F, ExternalData!$F2943-1, G:G, "&gt;"&amp;ExternalData!$G2943)</f>
        <v>3059</v>
      </c>
      <c r="M2943" s="33">
        <f>ExternalData!$K2943 + SUMIFS(I:I, D:D, ExternalData!$D2943, E:E, ExternalData!$E2943, F:F, ExternalData!$F2943-1, G:G, "&gt;"&amp;ExternalData!$G2943)</f>
        <v>21329</v>
      </c>
    </row>
    <row r="2944" spans="1:13" x14ac:dyDescent="0.25">
      <c r="A2944" s="24" t="s">
        <v>9</v>
      </c>
      <c r="B2944" s="25" t="s">
        <v>37</v>
      </c>
      <c r="C2944" s="25" t="s">
        <v>43</v>
      </c>
      <c r="D2944" s="25" t="s">
        <v>44</v>
      </c>
      <c r="E2944" s="25" t="s">
        <v>15</v>
      </c>
      <c r="F2944" s="25">
        <v>2022</v>
      </c>
      <c r="G2944" s="25">
        <v>9</v>
      </c>
      <c r="H2944" s="25">
        <v>161</v>
      </c>
      <c r="I2944" s="26">
        <v>1155</v>
      </c>
      <c r="J2944" s="26">
        <f>SUMIFS(H:H, D:D, ExternalData!$D2944, E:E, ExternalData!$E2944, F:F, ExternalData!$F2944, G:G, "&lt;="&amp;ExternalData!$G2944)</f>
        <v>2261</v>
      </c>
      <c r="K2944" s="27">
        <f>SUMIFS(I:I, D:D, ExternalData!$D2944, E:E, ExternalData!$E2944, F:F, ExternalData!$F2944, G:G, "&lt;="&amp;ExternalData!$G2944)</f>
        <v>15855</v>
      </c>
      <c r="L2944" s="26">
        <f>ExternalData!$J2944 + SUMIFS(H:H, D:D, ExternalData!$D2944, E:E, ExternalData!$E2944, F:F, ExternalData!$F2944-1, G:G, "&gt;"&amp;ExternalData!$G2944)</f>
        <v>2940</v>
      </c>
      <c r="M2944" s="28">
        <f>ExternalData!$K2944 + SUMIFS(I:I, D:D, ExternalData!$D2944, E:E, ExternalData!$E2944, F:F, ExternalData!$F2944-1, G:G, "&gt;"&amp;ExternalData!$G2944)</f>
        <v>20545</v>
      </c>
    </row>
    <row r="2945" spans="1:13" x14ac:dyDescent="0.25">
      <c r="A2945" s="29" t="s">
        <v>9</v>
      </c>
      <c r="B2945" s="30" t="s">
        <v>37</v>
      </c>
      <c r="C2945" s="30" t="s">
        <v>43</v>
      </c>
      <c r="D2945" s="30" t="s">
        <v>44</v>
      </c>
      <c r="E2945" s="30" t="s">
        <v>15</v>
      </c>
      <c r="F2945" s="30">
        <v>2022</v>
      </c>
      <c r="G2945" s="30">
        <v>10</v>
      </c>
      <c r="H2945" s="30">
        <v>49</v>
      </c>
      <c r="I2945" s="31">
        <v>315</v>
      </c>
      <c r="J2945" s="31">
        <f>SUMIFS(H:H, D:D, ExternalData!$D2945, E:E, ExternalData!$E2945, F:F, ExternalData!$F2945, G:G, "&lt;="&amp;ExternalData!$G2945)</f>
        <v>2310</v>
      </c>
      <c r="K2945" s="32">
        <f>SUMIFS(I:I, D:D, ExternalData!$D2945, E:E, ExternalData!$E2945, F:F, ExternalData!$F2945, G:G, "&lt;="&amp;ExternalData!$G2945)</f>
        <v>16170</v>
      </c>
      <c r="L2945" s="31">
        <f>ExternalData!$J2945 + SUMIFS(H:H, D:D, ExternalData!$D2945, E:E, ExternalData!$E2945, F:F, ExternalData!$F2945-1, G:G, "&gt;"&amp;ExternalData!$G2945)</f>
        <v>2849</v>
      </c>
      <c r="M2945" s="33">
        <f>ExternalData!$K2945 + SUMIFS(I:I, D:D, ExternalData!$D2945, E:E, ExternalData!$E2945, F:F, ExternalData!$F2945-1, G:G, "&gt;"&amp;ExternalData!$G2945)</f>
        <v>19901</v>
      </c>
    </row>
    <row r="2946" spans="1:13" x14ac:dyDescent="0.25">
      <c r="A2946" s="24" t="s">
        <v>9</v>
      </c>
      <c r="B2946" s="25" t="s">
        <v>37</v>
      </c>
      <c r="C2946" s="25" t="s">
        <v>43</v>
      </c>
      <c r="D2946" s="25" t="s">
        <v>44</v>
      </c>
      <c r="E2946" s="25" t="s">
        <v>15</v>
      </c>
      <c r="F2946" s="25">
        <v>2022</v>
      </c>
      <c r="G2946" s="25">
        <v>11</v>
      </c>
      <c r="H2946" s="25">
        <v>56</v>
      </c>
      <c r="I2946" s="26">
        <v>427</v>
      </c>
      <c r="J2946" s="26">
        <f>SUMIFS(H:H, D:D, ExternalData!$D2946, E:E, ExternalData!$E2946, F:F, ExternalData!$F2946, G:G, "&lt;="&amp;ExternalData!$G2946)</f>
        <v>2366</v>
      </c>
      <c r="K2946" s="27">
        <f>SUMIFS(I:I, D:D, ExternalData!$D2946, E:E, ExternalData!$E2946, F:F, ExternalData!$F2946, G:G, "&lt;="&amp;ExternalData!$G2946)</f>
        <v>16597</v>
      </c>
      <c r="L2946" s="26">
        <f>ExternalData!$J2946 + SUMIFS(H:H, D:D, ExternalData!$D2946, E:E, ExternalData!$E2946, F:F, ExternalData!$F2946-1, G:G, "&gt;"&amp;ExternalData!$G2946)</f>
        <v>2723</v>
      </c>
      <c r="M2946" s="28">
        <f>ExternalData!$K2946 + SUMIFS(I:I, D:D, ExternalData!$D2946, E:E, ExternalData!$E2946, F:F, ExternalData!$F2946-1, G:G, "&gt;"&amp;ExternalData!$G2946)</f>
        <v>19068</v>
      </c>
    </row>
    <row r="2947" spans="1:13" x14ac:dyDescent="0.25">
      <c r="A2947" s="29" t="s">
        <v>9</v>
      </c>
      <c r="B2947" s="30" t="s">
        <v>37</v>
      </c>
      <c r="C2947" s="30" t="s">
        <v>43</v>
      </c>
      <c r="D2947" s="30" t="s">
        <v>44</v>
      </c>
      <c r="E2947" s="30" t="s">
        <v>15</v>
      </c>
      <c r="F2947" s="30">
        <v>2022</v>
      </c>
      <c r="G2947" s="30">
        <v>12</v>
      </c>
      <c r="H2947" s="30">
        <v>196</v>
      </c>
      <c r="I2947" s="31">
        <v>1456</v>
      </c>
      <c r="J2947" s="31">
        <f>SUMIFS(H:H, D:D, ExternalData!$D2947, E:E, ExternalData!$E2947, F:F, ExternalData!$F2947, G:G, "&lt;="&amp;ExternalData!$G2947)</f>
        <v>2562</v>
      </c>
      <c r="K2947" s="32">
        <f>SUMIFS(I:I, D:D, ExternalData!$D2947, E:E, ExternalData!$E2947, F:F, ExternalData!$F2947, G:G, "&lt;="&amp;ExternalData!$G2947)</f>
        <v>18053</v>
      </c>
      <c r="L2947" s="31">
        <f>ExternalData!$J2947 + SUMIFS(H:H, D:D, ExternalData!$D2947, E:E, ExternalData!$E2947, F:F, ExternalData!$F2947-1, G:G, "&gt;"&amp;ExternalData!$G2947)</f>
        <v>2562</v>
      </c>
      <c r="M2947" s="33">
        <f>ExternalData!$K2947 + SUMIFS(I:I, D:D, ExternalData!$D2947, E:E, ExternalData!$E2947, F:F, ExternalData!$F2947-1, G:G, "&gt;"&amp;ExternalData!$G2947)</f>
        <v>18053</v>
      </c>
    </row>
    <row r="2948" spans="1:13" x14ac:dyDescent="0.25">
      <c r="A2948" s="24" t="s">
        <v>9</v>
      </c>
      <c r="B2948" s="25" t="s">
        <v>37</v>
      </c>
      <c r="C2948" s="25" t="s">
        <v>43</v>
      </c>
      <c r="D2948" s="25" t="s">
        <v>44</v>
      </c>
      <c r="E2948" s="25" t="s">
        <v>15</v>
      </c>
      <c r="F2948" s="25">
        <v>2023</v>
      </c>
      <c r="G2948" s="25">
        <v>1</v>
      </c>
      <c r="H2948" s="25">
        <v>371</v>
      </c>
      <c r="I2948" s="26">
        <v>2737</v>
      </c>
      <c r="J2948" s="26">
        <f>SUMIFS(H:H, D:D, ExternalData!$D2948, E:E, ExternalData!$E2948, F:F, ExternalData!$F2948, G:G, "&lt;="&amp;ExternalData!$G2948)</f>
        <v>371</v>
      </c>
      <c r="K2948" s="27">
        <f>SUMIFS(I:I, D:D, ExternalData!$D2948, E:E, ExternalData!$E2948, F:F, ExternalData!$F2948, G:G, "&lt;="&amp;ExternalData!$G2948)</f>
        <v>2737</v>
      </c>
      <c r="L2948" s="26">
        <f>ExternalData!$J2948 + SUMIFS(H:H, D:D, ExternalData!$D2948, E:E, ExternalData!$E2948, F:F, ExternalData!$F2948-1, G:G, "&gt;"&amp;ExternalData!$G2948)</f>
        <v>2758</v>
      </c>
      <c r="M2948" s="28">
        <f>ExternalData!$K2948 + SUMIFS(I:I, D:D, ExternalData!$D2948, E:E, ExternalData!$E2948, F:F, ExternalData!$F2948-1, G:G, "&gt;"&amp;ExternalData!$G2948)</f>
        <v>19551</v>
      </c>
    </row>
    <row r="2949" spans="1:13" x14ac:dyDescent="0.25">
      <c r="A2949" s="29" t="s">
        <v>9</v>
      </c>
      <c r="B2949" s="30" t="s">
        <v>37</v>
      </c>
      <c r="C2949" s="30" t="s">
        <v>43</v>
      </c>
      <c r="D2949" s="30" t="s">
        <v>44</v>
      </c>
      <c r="E2949" s="30" t="s">
        <v>15</v>
      </c>
      <c r="F2949" s="30">
        <v>2023</v>
      </c>
      <c r="G2949" s="30">
        <v>2</v>
      </c>
      <c r="H2949" s="30">
        <v>126</v>
      </c>
      <c r="I2949" s="31">
        <v>903</v>
      </c>
      <c r="J2949" s="31">
        <f>SUMIFS(H:H, D:D, ExternalData!$D2949, E:E, ExternalData!$E2949, F:F, ExternalData!$F2949, G:G, "&lt;="&amp;ExternalData!$G2949)</f>
        <v>497</v>
      </c>
      <c r="K2949" s="32">
        <f>SUMIFS(I:I, D:D, ExternalData!$D2949, E:E, ExternalData!$E2949, F:F, ExternalData!$F2949, G:G, "&lt;="&amp;ExternalData!$G2949)</f>
        <v>3640</v>
      </c>
      <c r="L2949" s="31">
        <f>ExternalData!$J2949 + SUMIFS(H:H, D:D, ExternalData!$D2949, E:E, ExternalData!$E2949, F:F, ExternalData!$F2949-1, G:G, "&gt;"&amp;ExternalData!$G2949)</f>
        <v>2639</v>
      </c>
      <c r="M2949" s="33">
        <f>ExternalData!$K2949 + SUMIFS(I:I, D:D, ExternalData!$D2949, E:E, ExternalData!$E2949, F:F, ExternalData!$F2949-1, G:G, "&gt;"&amp;ExternalData!$G2949)</f>
        <v>18732</v>
      </c>
    </row>
    <row r="2950" spans="1:13" x14ac:dyDescent="0.25">
      <c r="A2950" s="24" t="s">
        <v>9</v>
      </c>
      <c r="B2950" s="25" t="s">
        <v>37</v>
      </c>
      <c r="C2950" s="25" t="s">
        <v>43</v>
      </c>
      <c r="D2950" s="25" t="s">
        <v>44</v>
      </c>
      <c r="E2950" s="25" t="s">
        <v>15</v>
      </c>
      <c r="F2950" s="25">
        <v>2023</v>
      </c>
      <c r="G2950" s="25">
        <v>3</v>
      </c>
      <c r="H2950" s="25">
        <v>21</v>
      </c>
      <c r="I2950" s="26">
        <v>210</v>
      </c>
      <c r="J2950" s="26">
        <f>SUMIFS(H:H, D:D, ExternalData!$D2950, E:E, ExternalData!$E2950, F:F, ExternalData!$F2950, G:G, "&lt;="&amp;ExternalData!$G2950)</f>
        <v>518</v>
      </c>
      <c r="K2950" s="27">
        <f>SUMIFS(I:I, D:D, ExternalData!$D2950, E:E, ExternalData!$E2950, F:F, ExternalData!$F2950, G:G, "&lt;="&amp;ExternalData!$G2950)</f>
        <v>3850</v>
      </c>
      <c r="L2950" s="26">
        <f>ExternalData!$J2950 + SUMIFS(H:H, D:D, ExternalData!$D2950, E:E, ExternalData!$E2950, F:F, ExternalData!$F2950-1, G:G, "&gt;"&amp;ExternalData!$G2950)</f>
        <v>2534</v>
      </c>
      <c r="M2950" s="28">
        <f>ExternalData!$K2950 + SUMIFS(I:I, D:D, ExternalData!$D2950, E:E, ExternalData!$E2950, F:F, ExternalData!$F2950-1, G:G, "&gt;"&amp;ExternalData!$G2950)</f>
        <v>18074</v>
      </c>
    </row>
    <row r="2951" spans="1:13" x14ac:dyDescent="0.25">
      <c r="A2951" s="29" t="s">
        <v>9</v>
      </c>
      <c r="B2951" s="30" t="s">
        <v>37</v>
      </c>
      <c r="C2951" s="30" t="s">
        <v>45</v>
      </c>
      <c r="D2951" s="30" t="s">
        <v>46</v>
      </c>
      <c r="E2951" s="30" t="s">
        <v>13</v>
      </c>
      <c r="F2951" s="30">
        <v>2018</v>
      </c>
      <c r="G2951" s="30">
        <v>3</v>
      </c>
      <c r="H2951" s="30">
        <v>70</v>
      </c>
      <c r="I2951" s="31">
        <v>399</v>
      </c>
      <c r="J2951" s="31">
        <f>SUMIFS(H:H, D:D, ExternalData!$D2951, E:E, ExternalData!$E2951, F:F, ExternalData!$F2951, G:G, "&lt;="&amp;ExternalData!$G2951)</f>
        <v>70</v>
      </c>
      <c r="K2951" s="32">
        <f>SUMIFS(I:I, D:D, ExternalData!$D2951, E:E, ExternalData!$E2951, F:F, ExternalData!$F2951, G:G, "&lt;="&amp;ExternalData!$G2951)</f>
        <v>399</v>
      </c>
      <c r="L2951" s="31">
        <f>ExternalData!$J2951 + SUMIFS(H:H, D:D, ExternalData!$D2951, E:E, ExternalData!$E2951, F:F, ExternalData!$F2951-1, G:G, "&gt;"&amp;ExternalData!$G2951)</f>
        <v>70</v>
      </c>
      <c r="M2951" s="33">
        <f>ExternalData!$K2951 + SUMIFS(I:I, D:D, ExternalData!$D2951, E:E, ExternalData!$E2951, F:F, ExternalData!$F2951-1, G:G, "&gt;"&amp;ExternalData!$G2951)</f>
        <v>399</v>
      </c>
    </row>
    <row r="2952" spans="1:13" x14ac:dyDescent="0.25">
      <c r="A2952" s="24" t="s">
        <v>9</v>
      </c>
      <c r="B2952" s="25" t="s">
        <v>37</v>
      </c>
      <c r="C2952" s="25" t="s">
        <v>45</v>
      </c>
      <c r="D2952" s="25" t="s">
        <v>46</v>
      </c>
      <c r="E2952" s="25" t="s">
        <v>13</v>
      </c>
      <c r="F2952" s="25">
        <v>2018</v>
      </c>
      <c r="G2952" s="25">
        <v>4</v>
      </c>
      <c r="H2952" s="25">
        <v>126</v>
      </c>
      <c r="I2952" s="26">
        <v>679</v>
      </c>
      <c r="J2952" s="26">
        <f>SUMIFS(H:H, D:D, ExternalData!$D2952, E:E, ExternalData!$E2952, F:F, ExternalData!$F2952, G:G, "&lt;="&amp;ExternalData!$G2952)</f>
        <v>196</v>
      </c>
      <c r="K2952" s="27">
        <f>SUMIFS(I:I, D:D, ExternalData!$D2952, E:E, ExternalData!$E2952, F:F, ExternalData!$F2952, G:G, "&lt;="&amp;ExternalData!$G2952)</f>
        <v>1078</v>
      </c>
      <c r="L2952" s="26">
        <f>ExternalData!$J2952 + SUMIFS(H:H, D:D, ExternalData!$D2952, E:E, ExternalData!$E2952, F:F, ExternalData!$F2952-1, G:G, "&gt;"&amp;ExternalData!$G2952)</f>
        <v>196</v>
      </c>
      <c r="M2952" s="28">
        <f>ExternalData!$K2952 + SUMIFS(I:I, D:D, ExternalData!$D2952, E:E, ExternalData!$E2952, F:F, ExternalData!$F2952-1, G:G, "&gt;"&amp;ExternalData!$G2952)</f>
        <v>1078</v>
      </c>
    </row>
    <row r="2953" spans="1:13" x14ac:dyDescent="0.25">
      <c r="A2953" s="29" t="s">
        <v>9</v>
      </c>
      <c r="B2953" s="30" t="s">
        <v>37</v>
      </c>
      <c r="C2953" s="30" t="s">
        <v>45</v>
      </c>
      <c r="D2953" s="30" t="s">
        <v>46</v>
      </c>
      <c r="E2953" s="30" t="s">
        <v>13</v>
      </c>
      <c r="F2953" s="30">
        <v>2018</v>
      </c>
      <c r="G2953" s="30">
        <v>5</v>
      </c>
      <c r="H2953" s="30">
        <v>203</v>
      </c>
      <c r="I2953" s="31">
        <v>1106</v>
      </c>
      <c r="J2953" s="31">
        <f>SUMIFS(H:H, D:D, ExternalData!$D2953, E:E, ExternalData!$E2953, F:F, ExternalData!$F2953, G:G, "&lt;="&amp;ExternalData!$G2953)</f>
        <v>399</v>
      </c>
      <c r="K2953" s="32">
        <f>SUMIFS(I:I, D:D, ExternalData!$D2953, E:E, ExternalData!$E2953, F:F, ExternalData!$F2953, G:G, "&lt;="&amp;ExternalData!$G2953)</f>
        <v>2184</v>
      </c>
      <c r="L2953" s="31">
        <f>ExternalData!$J2953 + SUMIFS(H:H, D:D, ExternalData!$D2953, E:E, ExternalData!$E2953, F:F, ExternalData!$F2953-1, G:G, "&gt;"&amp;ExternalData!$G2953)</f>
        <v>399</v>
      </c>
      <c r="M2953" s="33">
        <f>ExternalData!$K2953 + SUMIFS(I:I, D:D, ExternalData!$D2953, E:E, ExternalData!$E2953, F:F, ExternalData!$F2953-1, G:G, "&gt;"&amp;ExternalData!$G2953)</f>
        <v>2184</v>
      </c>
    </row>
    <row r="2954" spans="1:13" x14ac:dyDescent="0.25">
      <c r="A2954" s="24" t="s">
        <v>9</v>
      </c>
      <c r="B2954" s="25" t="s">
        <v>37</v>
      </c>
      <c r="C2954" s="25" t="s">
        <v>45</v>
      </c>
      <c r="D2954" s="25" t="s">
        <v>46</v>
      </c>
      <c r="E2954" s="25" t="s">
        <v>13</v>
      </c>
      <c r="F2954" s="25">
        <v>2018</v>
      </c>
      <c r="G2954" s="25">
        <v>6</v>
      </c>
      <c r="H2954" s="25">
        <v>665</v>
      </c>
      <c r="I2954" s="26">
        <v>3647</v>
      </c>
      <c r="J2954" s="26">
        <f>SUMIFS(H:H, D:D, ExternalData!$D2954, E:E, ExternalData!$E2954, F:F, ExternalData!$F2954, G:G, "&lt;="&amp;ExternalData!$G2954)</f>
        <v>1064</v>
      </c>
      <c r="K2954" s="27">
        <f>SUMIFS(I:I, D:D, ExternalData!$D2954, E:E, ExternalData!$E2954, F:F, ExternalData!$F2954, G:G, "&lt;="&amp;ExternalData!$G2954)</f>
        <v>5831</v>
      </c>
      <c r="L2954" s="26">
        <f>ExternalData!$J2954 + SUMIFS(H:H, D:D, ExternalData!$D2954, E:E, ExternalData!$E2954, F:F, ExternalData!$F2954-1, G:G, "&gt;"&amp;ExternalData!$G2954)</f>
        <v>1064</v>
      </c>
      <c r="M2954" s="28">
        <f>ExternalData!$K2954 + SUMIFS(I:I, D:D, ExternalData!$D2954, E:E, ExternalData!$E2954, F:F, ExternalData!$F2954-1, G:G, "&gt;"&amp;ExternalData!$G2954)</f>
        <v>5831</v>
      </c>
    </row>
    <row r="2955" spans="1:13" x14ac:dyDescent="0.25">
      <c r="A2955" s="29" t="s">
        <v>9</v>
      </c>
      <c r="B2955" s="30" t="s">
        <v>37</v>
      </c>
      <c r="C2955" s="30" t="s">
        <v>45</v>
      </c>
      <c r="D2955" s="30" t="s">
        <v>46</v>
      </c>
      <c r="E2955" s="30" t="s">
        <v>13</v>
      </c>
      <c r="F2955" s="30">
        <v>2018</v>
      </c>
      <c r="G2955" s="30">
        <v>7</v>
      </c>
      <c r="H2955" s="30">
        <v>1155</v>
      </c>
      <c r="I2955" s="31">
        <v>6335</v>
      </c>
      <c r="J2955" s="31">
        <f>SUMIFS(H:H, D:D, ExternalData!$D2955, E:E, ExternalData!$E2955, F:F, ExternalData!$F2955, G:G, "&lt;="&amp;ExternalData!$G2955)</f>
        <v>2219</v>
      </c>
      <c r="K2955" s="32">
        <f>SUMIFS(I:I, D:D, ExternalData!$D2955, E:E, ExternalData!$E2955, F:F, ExternalData!$F2955, G:G, "&lt;="&amp;ExternalData!$G2955)</f>
        <v>12166</v>
      </c>
      <c r="L2955" s="31">
        <f>ExternalData!$J2955 + SUMIFS(H:H, D:D, ExternalData!$D2955, E:E, ExternalData!$E2955, F:F, ExternalData!$F2955-1, G:G, "&gt;"&amp;ExternalData!$G2955)</f>
        <v>2219</v>
      </c>
      <c r="M2955" s="33">
        <f>ExternalData!$K2955 + SUMIFS(I:I, D:D, ExternalData!$D2955, E:E, ExternalData!$E2955, F:F, ExternalData!$F2955-1, G:G, "&gt;"&amp;ExternalData!$G2955)</f>
        <v>12166</v>
      </c>
    </row>
    <row r="2956" spans="1:13" x14ac:dyDescent="0.25">
      <c r="A2956" s="24" t="s">
        <v>9</v>
      </c>
      <c r="B2956" s="25" t="s">
        <v>37</v>
      </c>
      <c r="C2956" s="25" t="s">
        <v>45</v>
      </c>
      <c r="D2956" s="25" t="s">
        <v>46</v>
      </c>
      <c r="E2956" s="25" t="s">
        <v>13</v>
      </c>
      <c r="F2956" s="25">
        <v>2018</v>
      </c>
      <c r="G2956" s="25">
        <v>8</v>
      </c>
      <c r="H2956" s="25">
        <v>1302</v>
      </c>
      <c r="I2956" s="26">
        <v>7133</v>
      </c>
      <c r="J2956" s="26">
        <f>SUMIFS(H:H, D:D, ExternalData!$D2956, E:E, ExternalData!$E2956, F:F, ExternalData!$F2956, G:G, "&lt;="&amp;ExternalData!$G2956)</f>
        <v>3521</v>
      </c>
      <c r="K2956" s="27">
        <f>SUMIFS(I:I, D:D, ExternalData!$D2956, E:E, ExternalData!$E2956, F:F, ExternalData!$F2956, G:G, "&lt;="&amp;ExternalData!$G2956)</f>
        <v>19299</v>
      </c>
      <c r="L2956" s="26">
        <f>ExternalData!$J2956 + SUMIFS(H:H, D:D, ExternalData!$D2956, E:E, ExternalData!$E2956, F:F, ExternalData!$F2956-1, G:G, "&gt;"&amp;ExternalData!$G2956)</f>
        <v>3521</v>
      </c>
      <c r="M2956" s="28">
        <f>ExternalData!$K2956 + SUMIFS(I:I, D:D, ExternalData!$D2956, E:E, ExternalData!$E2956, F:F, ExternalData!$F2956-1, G:G, "&gt;"&amp;ExternalData!$G2956)</f>
        <v>19299</v>
      </c>
    </row>
    <row r="2957" spans="1:13" x14ac:dyDescent="0.25">
      <c r="A2957" s="29" t="s">
        <v>9</v>
      </c>
      <c r="B2957" s="30" t="s">
        <v>37</v>
      </c>
      <c r="C2957" s="30" t="s">
        <v>45</v>
      </c>
      <c r="D2957" s="30" t="s">
        <v>46</v>
      </c>
      <c r="E2957" s="30" t="s">
        <v>13</v>
      </c>
      <c r="F2957" s="30">
        <v>2018</v>
      </c>
      <c r="G2957" s="30">
        <v>9</v>
      </c>
      <c r="H2957" s="30">
        <v>2170</v>
      </c>
      <c r="I2957" s="31">
        <v>11914</v>
      </c>
      <c r="J2957" s="31">
        <f>SUMIFS(H:H, D:D, ExternalData!$D2957, E:E, ExternalData!$E2957, F:F, ExternalData!$F2957, G:G, "&lt;="&amp;ExternalData!$G2957)</f>
        <v>5691</v>
      </c>
      <c r="K2957" s="32">
        <f>SUMIFS(I:I, D:D, ExternalData!$D2957, E:E, ExternalData!$E2957, F:F, ExternalData!$F2957, G:G, "&lt;="&amp;ExternalData!$G2957)</f>
        <v>31213</v>
      </c>
      <c r="L2957" s="31">
        <f>ExternalData!$J2957 + SUMIFS(H:H, D:D, ExternalData!$D2957, E:E, ExternalData!$E2957, F:F, ExternalData!$F2957-1, G:G, "&gt;"&amp;ExternalData!$G2957)</f>
        <v>5691</v>
      </c>
      <c r="M2957" s="33">
        <f>ExternalData!$K2957 + SUMIFS(I:I, D:D, ExternalData!$D2957, E:E, ExternalData!$E2957, F:F, ExternalData!$F2957-1, G:G, "&gt;"&amp;ExternalData!$G2957)</f>
        <v>31213</v>
      </c>
    </row>
    <row r="2958" spans="1:13" x14ac:dyDescent="0.25">
      <c r="A2958" s="24" t="s">
        <v>9</v>
      </c>
      <c r="B2958" s="25" t="s">
        <v>37</v>
      </c>
      <c r="C2958" s="25" t="s">
        <v>45</v>
      </c>
      <c r="D2958" s="25" t="s">
        <v>46</v>
      </c>
      <c r="E2958" s="25" t="s">
        <v>13</v>
      </c>
      <c r="F2958" s="25">
        <v>2018</v>
      </c>
      <c r="G2958" s="25">
        <v>10</v>
      </c>
      <c r="H2958" s="25">
        <v>2324</v>
      </c>
      <c r="I2958" s="26">
        <v>12747</v>
      </c>
      <c r="J2958" s="26">
        <f>SUMIFS(H:H, D:D, ExternalData!$D2958, E:E, ExternalData!$E2958, F:F, ExternalData!$F2958, G:G, "&lt;="&amp;ExternalData!$G2958)</f>
        <v>8015</v>
      </c>
      <c r="K2958" s="27">
        <f>SUMIFS(I:I, D:D, ExternalData!$D2958, E:E, ExternalData!$E2958, F:F, ExternalData!$F2958, G:G, "&lt;="&amp;ExternalData!$G2958)</f>
        <v>43960</v>
      </c>
      <c r="L2958" s="26">
        <f>ExternalData!$J2958 + SUMIFS(H:H, D:D, ExternalData!$D2958, E:E, ExternalData!$E2958, F:F, ExternalData!$F2958-1, G:G, "&gt;"&amp;ExternalData!$G2958)</f>
        <v>8015</v>
      </c>
      <c r="M2958" s="28">
        <f>ExternalData!$K2958 + SUMIFS(I:I, D:D, ExternalData!$D2958, E:E, ExternalData!$E2958, F:F, ExternalData!$F2958-1, G:G, "&gt;"&amp;ExternalData!$G2958)</f>
        <v>43960</v>
      </c>
    </row>
    <row r="2959" spans="1:13" x14ac:dyDescent="0.25">
      <c r="A2959" s="29" t="s">
        <v>9</v>
      </c>
      <c r="B2959" s="30" t="s">
        <v>37</v>
      </c>
      <c r="C2959" s="30" t="s">
        <v>45</v>
      </c>
      <c r="D2959" s="30" t="s">
        <v>46</v>
      </c>
      <c r="E2959" s="30" t="s">
        <v>13</v>
      </c>
      <c r="F2959" s="30">
        <v>2018</v>
      </c>
      <c r="G2959" s="30">
        <v>11</v>
      </c>
      <c r="H2959" s="30">
        <v>2604</v>
      </c>
      <c r="I2959" s="31">
        <v>14308</v>
      </c>
      <c r="J2959" s="31">
        <f>SUMIFS(H:H, D:D, ExternalData!$D2959, E:E, ExternalData!$E2959, F:F, ExternalData!$F2959, G:G, "&lt;="&amp;ExternalData!$G2959)</f>
        <v>10619</v>
      </c>
      <c r="K2959" s="32">
        <f>SUMIFS(I:I, D:D, ExternalData!$D2959, E:E, ExternalData!$E2959, F:F, ExternalData!$F2959, G:G, "&lt;="&amp;ExternalData!$G2959)</f>
        <v>58268</v>
      </c>
      <c r="L2959" s="31">
        <f>ExternalData!$J2959 + SUMIFS(H:H, D:D, ExternalData!$D2959, E:E, ExternalData!$E2959, F:F, ExternalData!$F2959-1, G:G, "&gt;"&amp;ExternalData!$G2959)</f>
        <v>10619</v>
      </c>
      <c r="M2959" s="33">
        <f>ExternalData!$K2959 + SUMIFS(I:I, D:D, ExternalData!$D2959, E:E, ExternalData!$E2959, F:F, ExternalData!$F2959-1, G:G, "&gt;"&amp;ExternalData!$G2959)</f>
        <v>58268</v>
      </c>
    </row>
    <row r="2960" spans="1:13" x14ac:dyDescent="0.25">
      <c r="A2960" s="24" t="s">
        <v>9</v>
      </c>
      <c r="B2960" s="25" t="s">
        <v>37</v>
      </c>
      <c r="C2960" s="25" t="s">
        <v>45</v>
      </c>
      <c r="D2960" s="25" t="s">
        <v>46</v>
      </c>
      <c r="E2960" s="25" t="s">
        <v>13</v>
      </c>
      <c r="F2960" s="25">
        <v>2018</v>
      </c>
      <c r="G2960" s="25">
        <v>12</v>
      </c>
      <c r="H2960" s="25">
        <v>2443</v>
      </c>
      <c r="I2960" s="26">
        <v>13426</v>
      </c>
      <c r="J2960" s="26">
        <f>SUMIFS(H:H, D:D, ExternalData!$D2960, E:E, ExternalData!$E2960, F:F, ExternalData!$F2960, G:G, "&lt;="&amp;ExternalData!$G2960)</f>
        <v>13062</v>
      </c>
      <c r="K2960" s="27">
        <f>SUMIFS(I:I, D:D, ExternalData!$D2960, E:E, ExternalData!$E2960, F:F, ExternalData!$F2960, G:G, "&lt;="&amp;ExternalData!$G2960)</f>
        <v>71694</v>
      </c>
      <c r="L2960" s="26">
        <f>ExternalData!$J2960 + SUMIFS(H:H, D:D, ExternalData!$D2960, E:E, ExternalData!$E2960, F:F, ExternalData!$F2960-1, G:G, "&gt;"&amp;ExternalData!$G2960)</f>
        <v>13062</v>
      </c>
      <c r="M2960" s="28">
        <f>ExternalData!$K2960 + SUMIFS(I:I, D:D, ExternalData!$D2960, E:E, ExternalData!$E2960, F:F, ExternalData!$F2960-1, G:G, "&gt;"&amp;ExternalData!$G2960)</f>
        <v>71694</v>
      </c>
    </row>
    <row r="2961" spans="1:13" x14ac:dyDescent="0.25">
      <c r="A2961" s="29" t="s">
        <v>9</v>
      </c>
      <c r="B2961" s="30" t="s">
        <v>37</v>
      </c>
      <c r="C2961" s="30" t="s">
        <v>45</v>
      </c>
      <c r="D2961" s="30" t="s">
        <v>46</v>
      </c>
      <c r="E2961" s="30" t="s">
        <v>13</v>
      </c>
      <c r="F2961" s="30">
        <v>2019</v>
      </c>
      <c r="G2961" s="30">
        <v>1</v>
      </c>
      <c r="H2961" s="30">
        <v>2597</v>
      </c>
      <c r="I2961" s="31">
        <v>15568</v>
      </c>
      <c r="J2961" s="31">
        <f>SUMIFS(H:H, D:D, ExternalData!$D2961, E:E, ExternalData!$E2961, F:F, ExternalData!$F2961, G:G, "&lt;="&amp;ExternalData!$G2961)</f>
        <v>2597</v>
      </c>
      <c r="K2961" s="32">
        <f>SUMIFS(I:I, D:D, ExternalData!$D2961, E:E, ExternalData!$E2961, F:F, ExternalData!$F2961, G:G, "&lt;="&amp;ExternalData!$G2961)</f>
        <v>15568</v>
      </c>
      <c r="L2961" s="31">
        <f>ExternalData!$J2961 + SUMIFS(H:H, D:D, ExternalData!$D2961, E:E, ExternalData!$E2961, F:F, ExternalData!$F2961-1, G:G, "&gt;"&amp;ExternalData!$G2961)</f>
        <v>15659</v>
      </c>
      <c r="M2961" s="33">
        <f>ExternalData!$K2961 + SUMIFS(I:I, D:D, ExternalData!$D2961, E:E, ExternalData!$E2961, F:F, ExternalData!$F2961-1, G:G, "&gt;"&amp;ExternalData!$G2961)</f>
        <v>87262</v>
      </c>
    </row>
    <row r="2962" spans="1:13" x14ac:dyDescent="0.25">
      <c r="A2962" s="24" t="s">
        <v>9</v>
      </c>
      <c r="B2962" s="25" t="s">
        <v>37</v>
      </c>
      <c r="C2962" s="25" t="s">
        <v>45</v>
      </c>
      <c r="D2962" s="25" t="s">
        <v>46</v>
      </c>
      <c r="E2962" s="25" t="s">
        <v>13</v>
      </c>
      <c r="F2962" s="25">
        <v>2019</v>
      </c>
      <c r="G2962" s="25">
        <v>2</v>
      </c>
      <c r="H2962" s="25">
        <v>2268</v>
      </c>
      <c r="I2962" s="26">
        <v>13573</v>
      </c>
      <c r="J2962" s="26">
        <f>SUMIFS(H:H, D:D, ExternalData!$D2962, E:E, ExternalData!$E2962, F:F, ExternalData!$F2962, G:G, "&lt;="&amp;ExternalData!$G2962)</f>
        <v>4865</v>
      </c>
      <c r="K2962" s="27">
        <f>SUMIFS(I:I, D:D, ExternalData!$D2962, E:E, ExternalData!$E2962, F:F, ExternalData!$F2962, G:G, "&lt;="&amp;ExternalData!$G2962)</f>
        <v>29141</v>
      </c>
      <c r="L2962" s="26">
        <f>ExternalData!$J2962 + SUMIFS(H:H, D:D, ExternalData!$D2962, E:E, ExternalData!$E2962, F:F, ExternalData!$F2962-1, G:G, "&gt;"&amp;ExternalData!$G2962)</f>
        <v>17927</v>
      </c>
      <c r="M2962" s="28">
        <f>ExternalData!$K2962 + SUMIFS(I:I, D:D, ExternalData!$D2962, E:E, ExternalData!$E2962, F:F, ExternalData!$F2962-1, G:G, "&gt;"&amp;ExternalData!$G2962)</f>
        <v>100835</v>
      </c>
    </row>
    <row r="2963" spans="1:13" x14ac:dyDescent="0.25">
      <c r="A2963" s="29" t="s">
        <v>9</v>
      </c>
      <c r="B2963" s="30" t="s">
        <v>37</v>
      </c>
      <c r="C2963" s="30" t="s">
        <v>45</v>
      </c>
      <c r="D2963" s="30" t="s">
        <v>46</v>
      </c>
      <c r="E2963" s="30" t="s">
        <v>13</v>
      </c>
      <c r="F2963" s="30">
        <v>2019</v>
      </c>
      <c r="G2963" s="30">
        <v>3</v>
      </c>
      <c r="H2963" s="30">
        <v>2324</v>
      </c>
      <c r="I2963" s="31">
        <v>13930</v>
      </c>
      <c r="J2963" s="31">
        <f>SUMIFS(H:H, D:D, ExternalData!$D2963, E:E, ExternalData!$E2963, F:F, ExternalData!$F2963, G:G, "&lt;="&amp;ExternalData!$G2963)</f>
        <v>7189</v>
      </c>
      <c r="K2963" s="32">
        <f>SUMIFS(I:I, D:D, ExternalData!$D2963, E:E, ExternalData!$E2963, F:F, ExternalData!$F2963, G:G, "&lt;="&amp;ExternalData!$G2963)</f>
        <v>43071</v>
      </c>
      <c r="L2963" s="31">
        <f>ExternalData!$J2963 + SUMIFS(H:H, D:D, ExternalData!$D2963, E:E, ExternalData!$E2963, F:F, ExternalData!$F2963-1, G:G, "&gt;"&amp;ExternalData!$G2963)</f>
        <v>20181</v>
      </c>
      <c r="M2963" s="33">
        <f>ExternalData!$K2963 + SUMIFS(I:I, D:D, ExternalData!$D2963, E:E, ExternalData!$E2963, F:F, ExternalData!$F2963-1, G:G, "&gt;"&amp;ExternalData!$G2963)</f>
        <v>114366</v>
      </c>
    </row>
    <row r="2964" spans="1:13" x14ac:dyDescent="0.25">
      <c r="A2964" s="24" t="s">
        <v>9</v>
      </c>
      <c r="B2964" s="25" t="s">
        <v>37</v>
      </c>
      <c r="C2964" s="25" t="s">
        <v>45</v>
      </c>
      <c r="D2964" s="25" t="s">
        <v>46</v>
      </c>
      <c r="E2964" s="25" t="s">
        <v>13</v>
      </c>
      <c r="F2964" s="25">
        <v>2019</v>
      </c>
      <c r="G2964" s="25">
        <v>4</v>
      </c>
      <c r="H2964" s="25">
        <v>2863</v>
      </c>
      <c r="I2964" s="26">
        <v>17171</v>
      </c>
      <c r="J2964" s="26">
        <f>SUMIFS(H:H, D:D, ExternalData!$D2964, E:E, ExternalData!$E2964, F:F, ExternalData!$F2964, G:G, "&lt;="&amp;ExternalData!$G2964)</f>
        <v>10052</v>
      </c>
      <c r="K2964" s="27">
        <f>SUMIFS(I:I, D:D, ExternalData!$D2964, E:E, ExternalData!$E2964, F:F, ExternalData!$F2964, G:G, "&lt;="&amp;ExternalData!$G2964)</f>
        <v>60242</v>
      </c>
      <c r="L2964" s="26">
        <f>ExternalData!$J2964 + SUMIFS(H:H, D:D, ExternalData!$D2964, E:E, ExternalData!$E2964, F:F, ExternalData!$F2964-1, G:G, "&gt;"&amp;ExternalData!$G2964)</f>
        <v>22918</v>
      </c>
      <c r="M2964" s="28">
        <f>ExternalData!$K2964 + SUMIFS(I:I, D:D, ExternalData!$D2964, E:E, ExternalData!$E2964, F:F, ExternalData!$F2964-1, G:G, "&gt;"&amp;ExternalData!$G2964)</f>
        <v>130858</v>
      </c>
    </row>
    <row r="2965" spans="1:13" x14ac:dyDescent="0.25">
      <c r="A2965" s="29" t="s">
        <v>9</v>
      </c>
      <c r="B2965" s="30" t="s">
        <v>37</v>
      </c>
      <c r="C2965" s="30" t="s">
        <v>45</v>
      </c>
      <c r="D2965" s="30" t="s">
        <v>46</v>
      </c>
      <c r="E2965" s="30" t="s">
        <v>13</v>
      </c>
      <c r="F2965" s="30">
        <v>2019</v>
      </c>
      <c r="G2965" s="30">
        <v>5</v>
      </c>
      <c r="H2965" s="30">
        <v>2499</v>
      </c>
      <c r="I2965" s="31">
        <v>14973</v>
      </c>
      <c r="J2965" s="31">
        <f>SUMIFS(H:H, D:D, ExternalData!$D2965, E:E, ExternalData!$E2965, F:F, ExternalData!$F2965, G:G, "&lt;="&amp;ExternalData!$G2965)</f>
        <v>12551</v>
      </c>
      <c r="K2965" s="32">
        <f>SUMIFS(I:I, D:D, ExternalData!$D2965, E:E, ExternalData!$E2965, F:F, ExternalData!$F2965, G:G, "&lt;="&amp;ExternalData!$G2965)</f>
        <v>75215</v>
      </c>
      <c r="L2965" s="31">
        <f>ExternalData!$J2965 + SUMIFS(H:H, D:D, ExternalData!$D2965, E:E, ExternalData!$E2965, F:F, ExternalData!$F2965-1, G:G, "&gt;"&amp;ExternalData!$G2965)</f>
        <v>25214</v>
      </c>
      <c r="M2965" s="33">
        <f>ExternalData!$K2965 + SUMIFS(I:I, D:D, ExternalData!$D2965, E:E, ExternalData!$E2965, F:F, ExternalData!$F2965-1, G:G, "&gt;"&amp;ExternalData!$G2965)</f>
        <v>144725</v>
      </c>
    </row>
    <row r="2966" spans="1:13" x14ac:dyDescent="0.25">
      <c r="A2966" s="24" t="s">
        <v>9</v>
      </c>
      <c r="B2966" s="25" t="s">
        <v>37</v>
      </c>
      <c r="C2966" s="25" t="s">
        <v>45</v>
      </c>
      <c r="D2966" s="25" t="s">
        <v>46</v>
      </c>
      <c r="E2966" s="25" t="s">
        <v>13</v>
      </c>
      <c r="F2966" s="25">
        <v>2019</v>
      </c>
      <c r="G2966" s="25">
        <v>6</v>
      </c>
      <c r="H2966" s="25">
        <v>3486</v>
      </c>
      <c r="I2966" s="26">
        <v>20888</v>
      </c>
      <c r="J2966" s="26">
        <f>SUMIFS(H:H, D:D, ExternalData!$D2966, E:E, ExternalData!$E2966, F:F, ExternalData!$F2966, G:G, "&lt;="&amp;ExternalData!$G2966)</f>
        <v>16037</v>
      </c>
      <c r="K2966" s="27">
        <f>SUMIFS(I:I, D:D, ExternalData!$D2966, E:E, ExternalData!$E2966, F:F, ExternalData!$F2966, G:G, "&lt;="&amp;ExternalData!$G2966)</f>
        <v>96103</v>
      </c>
      <c r="L2966" s="26">
        <f>ExternalData!$J2966 + SUMIFS(H:H, D:D, ExternalData!$D2966, E:E, ExternalData!$E2966, F:F, ExternalData!$F2966-1, G:G, "&gt;"&amp;ExternalData!$G2966)</f>
        <v>28035</v>
      </c>
      <c r="M2966" s="28">
        <f>ExternalData!$K2966 + SUMIFS(I:I, D:D, ExternalData!$D2966, E:E, ExternalData!$E2966, F:F, ExternalData!$F2966-1, G:G, "&gt;"&amp;ExternalData!$G2966)</f>
        <v>161966</v>
      </c>
    </row>
    <row r="2967" spans="1:13" x14ac:dyDescent="0.25">
      <c r="A2967" s="29" t="s">
        <v>9</v>
      </c>
      <c r="B2967" s="30" t="s">
        <v>37</v>
      </c>
      <c r="C2967" s="30" t="s">
        <v>45</v>
      </c>
      <c r="D2967" s="30" t="s">
        <v>46</v>
      </c>
      <c r="E2967" s="30" t="s">
        <v>13</v>
      </c>
      <c r="F2967" s="30">
        <v>2019</v>
      </c>
      <c r="G2967" s="30">
        <v>7</v>
      </c>
      <c r="H2967" s="30">
        <v>2408</v>
      </c>
      <c r="I2967" s="31">
        <v>14406</v>
      </c>
      <c r="J2967" s="31">
        <f>SUMIFS(H:H, D:D, ExternalData!$D2967, E:E, ExternalData!$E2967, F:F, ExternalData!$F2967, G:G, "&lt;="&amp;ExternalData!$G2967)</f>
        <v>18445</v>
      </c>
      <c r="K2967" s="32">
        <f>SUMIFS(I:I, D:D, ExternalData!$D2967, E:E, ExternalData!$E2967, F:F, ExternalData!$F2967, G:G, "&lt;="&amp;ExternalData!$G2967)</f>
        <v>110509</v>
      </c>
      <c r="L2967" s="31">
        <f>ExternalData!$J2967 + SUMIFS(H:H, D:D, ExternalData!$D2967, E:E, ExternalData!$E2967, F:F, ExternalData!$F2967-1, G:G, "&gt;"&amp;ExternalData!$G2967)</f>
        <v>29288</v>
      </c>
      <c r="M2967" s="33">
        <f>ExternalData!$K2967 + SUMIFS(I:I, D:D, ExternalData!$D2967, E:E, ExternalData!$E2967, F:F, ExternalData!$F2967-1, G:G, "&gt;"&amp;ExternalData!$G2967)</f>
        <v>170037</v>
      </c>
    </row>
    <row r="2968" spans="1:13" x14ac:dyDescent="0.25">
      <c r="A2968" s="24" t="s">
        <v>9</v>
      </c>
      <c r="B2968" s="25" t="s">
        <v>37</v>
      </c>
      <c r="C2968" s="25" t="s">
        <v>45</v>
      </c>
      <c r="D2968" s="25" t="s">
        <v>46</v>
      </c>
      <c r="E2968" s="25" t="s">
        <v>13</v>
      </c>
      <c r="F2968" s="25">
        <v>2019</v>
      </c>
      <c r="G2968" s="25">
        <v>8</v>
      </c>
      <c r="H2968" s="25">
        <v>2429</v>
      </c>
      <c r="I2968" s="26">
        <v>14560</v>
      </c>
      <c r="J2968" s="26">
        <f>SUMIFS(H:H, D:D, ExternalData!$D2968, E:E, ExternalData!$E2968, F:F, ExternalData!$F2968, G:G, "&lt;="&amp;ExternalData!$G2968)</f>
        <v>20874</v>
      </c>
      <c r="K2968" s="27">
        <f>SUMIFS(I:I, D:D, ExternalData!$D2968, E:E, ExternalData!$E2968, F:F, ExternalData!$F2968, G:G, "&lt;="&amp;ExternalData!$G2968)</f>
        <v>125069</v>
      </c>
      <c r="L2968" s="26">
        <f>ExternalData!$J2968 + SUMIFS(H:H, D:D, ExternalData!$D2968, E:E, ExternalData!$E2968, F:F, ExternalData!$F2968-1, G:G, "&gt;"&amp;ExternalData!$G2968)</f>
        <v>30415</v>
      </c>
      <c r="M2968" s="28">
        <f>ExternalData!$K2968 + SUMIFS(I:I, D:D, ExternalData!$D2968, E:E, ExternalData!$E2968, F:F, ExternalData!$F2968-1, G:G, "&gt;"&amp;ExternalData!$G2968)</f>
        <v>177464</v>
      </c>
    </row>
    <row r="2969" spans="1:13" x14ac:dyDescent="0.25">
      <c r="A2969" s="29" t="s">
        <v>9</v>
      </c>
      <c r="B2969" s="30" t="s">
        <v>37</v>
      </c>
      <c r="C2969" s="30" t="s">
        <v>45</v>
      </c>
      <c r="D2969" s="30" t="s">
        <v>46</v>
      </c>
      <c r="E2969" s="30" t="s">
        <v>13</v>
      </c>
      <c r="F2969" s="30">
        <v>2019</v>
      </c>
      <c r="G2969" s="30">
        <v>9</v>
      </c>
      <c r="H2969" s="30">
        <v>2660</v>
      </c>
      <c r="I2969" s="31">
        <v>15939</v>
      </c>
      <c r="J2969" s="31">
        <f>SUMIFS(H:H, D:D, ExternalData!$D2969, E:E, ExternalData!$E2969, F:F, ExternalData!$F2969, G:G, "&lt;="&amp;ExternalData!$G2969)</f>
        <v>23534</v>
      </c>
      <c r="K2969" s="32">
        <f>SUMIFS(I:I, D:D, ExternalData!$D2969, E:E, ExternalData!$E2969, F:F, ExternalData!$F2969, G:G, "&lt;="&amp;ExternalData!$G2969)</f>
        <v>141008</v>
      </c>
      <c r="L2969" s="31">
        <f>ExternalData!$J2969 + SUMIFS(H:H, D:D, ExternalData!$D2969, E:E, ExternalData!$E2969, F:F, ExternalData!$F2969-1, G:G, "&gt;"&amp;ExternalData!$G2969)</f>
        <v>30905</v>
      </c>
      <c r="M2969" s="33">
        <f>ExternalData!$K2969 + SUMIFS(I:I, D:D, ExternalData!$D2969, E:E, ExternalData!$E2969, F:F, ExternalData!$F2969-1, G:G, "&gt;"&amp;ExternalData!$G2969)</f>
        <v>181489</v>
      </c>
    </row>
    <row r="2970" spans="1:13" x14ac:dyDescent="0.25">
      <c r="A2970" s="24" t="s">
        <v>9</v>
      </c>
      <c r="B2970" s="25" t="s">
        <v>37</v>
      </c>
      <c r="C2970" s="25" t="s">
        <v>45</v>
      </c>
      <c r="D2970" s="25" t="s">
        <v>46</v>
      </c>
      <c r="E2970" s="25" t="s">
        <v>13</v>
      </c>
      <c r="F2970" s="25">
        <v>2019</v>
      </c>
      <c r="G2970" s="25">
        <v>10</v>
      </c>
      <c r="H2970" s="25">
        <v>3010</v>
      </c>
      <c r="I2970" s="26">
        <v>18011</v>
      </c>
      <c r="J2970" s="26">
        <f>SUMIFS(H:H, D:D, ExternalData!$D2970, E:E, ExternalData!$E2970, F:F, ExternalData!$F2970, G:G, "&lt;="&amp;ExternalData!$G2970)</f>
        <v>26544</v>
      </c>
      <c r="K2970" s="27">
        <f>SUMIFS(I:I, D:D, ExternalData!$D2970, E:E, ExternalData!$E2970, F:F, ExternalData!$F2970, G:G, "&lt;="&amp;ExternalData!$G2970)</f>
        <v>159019</v>
      </c>
      <c r="L2970" s="26">
        <f>ExternalData!$J2970 + SUMIFS(H:H, D:D, ExternalData!$D2970, E:E, ExternalData!$E2970, F:F, ExternalData!$F2970-1, G:G, "&gt;"&amp;ExternalData!$G2970)</f>
        <v>31591</v>
      </c>
      <c r="M2970" s="28">
        <f>ExternalData!$K2970 + SUMIFS(I:I, D:D, ExternalData!$D2970, E:E, ExternalData!$E2970, F:F, ExternalData!$F2970-1, G:G, "&gt;"&amp;ExternalData!$G2970)</f>
        <v>186753</v>
      </c>
    </row>
    <row r="2971" spans="1:13" x14ac:dyDescent="0.25">
      <c r="A2971" s="29" t="s">
        <v>9</v>
      </c>
      <c r="B2971" s="30" t="s">
        <v>37</v>
      </c>
      <c r="C2971" s="30" t="s">
        <v>45</v>
      </c>
      <c r="D2971" s="30" t="s">
        <v>46</v>
      </c>
      <c r="E2971" s="30" t="s">
        <v>13</v>
      </c>
      <c r="F2971" s="30">
        <v>2019</v>
      </c>
      <c r="G2971" s="30">
        <v>11</v>
      </c>
      <c r="H2971" s="30">
        <v>2653</v>
      </c>
      <c r="I2971" s="31">
        <v>15883</v>
      </c>
      <c r="J2971" s="31">
        <f>SUMIFS(H:H, D:D, ExternalData!$D2971, E:E, ExternalData!$E2971, F:F, ExternalData!$F2971, G:G, "&lt;="&amp;ExternalData!$G2971)</f>
        <v>29197</v>
      </c>
      <c r="K2971" s="32">
        <f>SUMIFS(I:I, D:D, ExternalData!$D2971, E:E, ExternalData!$E2971, F:F, ExternalData!$F2971, G:G, "&lt;="&amp;ExternalData!$G2971)</f>
        <v>174902</v>
      </c>
      <c r="L2971" s="31">
        <f>ExternalData!$J2971 + SUMIFS(H:H, D:D, ExternalData!$D2971, E:E, ExternalData!$E2971, F:F, ExternalData!$F2971-1, G:G, "&gt;"&amp;ExternalData!$G2971)</f>
        <v>31640</v>
      </c>
      <c r="M2971" s="33">
        <f>ExternalData!$K2971 + SUMIFS(I:I, D:D, ExternalData!$D2971, E:E, ExternalData!$E2971, F:F, ExternalData!$F2971-1, G:G, "&gt;"&amp;ExternalData!$G2971)</f>
        <v>188328</v>
      </c>
    </row>
    <row r="2972" spans="1:13" x14ac:dyDescent="0.25">
      <c r="A2972" s="24" t="s">
        <v>9</v>
      </c>
      <c r="B2972" s="25" t="s">
        <v>37</v>
      </c>
      <c r="C2972" s="25" t="s">
        <v>45</v>
      </c>
      <c r="D2972" s="25" t="s">
        <v>46</v>
      </c>
      <c r="E2972" s="25" t="s">
        <v>13</v>
      </c>
      <c r="F2972" s="25">
        <v>2019</v>
      </c>
      <c r="G2972" s="25">
        <v>12</v>
      </c>
      <c r="H2972" s="25">
        <v>2513</v>
      </c>
      <c r="I2972" s="26">
        <v>15050</v>
      </c>
      <c r="J2972" s="26">
        <f>SUMIFS(H:H, D:D, ExternalData!$D2972, E:E, ExternalData!$E2972, F:F, ExternalData!$F2972, G:G, "&lt;="&amp;ExternalData!$G2972)</f>
        <v>31710</v>
      </c>
      <c r="K2972" s="27">
        <f>SUMIFS(I:I, D:D, ExternalData!$D2972, E:E, ExternalData!$E2972, F:F, ExternalData!$F2972, G:G, "&lt;="&amp;ExternalData!$G2972)</f>
        <v>189952</v>
      </c>
      <c r="L2972" s="26">
        <f>ExternalData!$J2972 + SUMIFS(H:H, D:D, ExternalData!$D2972, E:E, ExternalData!$E2972, F:F, ExternalData!$F2972-1, G:G, "&gt;"&amp;ExternalData!$G2972)</f>
        <v>31710</v>
      </c>
      <c r="M2972" s="28">
        <f>ExternalData!$K2972 + SUMIFS(I:I, D:D, ExternalData!$D2972, E:E, ExternalData!$E2972, F:F, ExternalData!$F2972-1, G:G, "&gt;"&amp;ExternalData!$G2972)</f>
        <v>189952</v>
      </c>
    </row>
    <row r="2973" spans="1:13" x14ac:dyDescent="0.25">
      <c r="A2973" s="29" t="s">
        <v>9</v>
      </c>
      <c r="B2973" s="30" t="s">
        <v>37</v>
      </c>
      <c r="C2973" s="30" t="s">
        <v>45</v>
      </c>
      <c r="D2973" s="30" t="s">
        <v>46</v>
      </c>
      <c r="E2973" s="30" t="s">
        <v>13</v>
      </c>
      <c r="F2973" s="30">
        <v>2020</v>
      </c>
      <c r="G2973" s="30">
        <v>1</v>
      </c>
      <c r="H2973" s="30">
        <v>3332</v>
      </c>
      <c r="I2973" s="31">
        <v>19957</v>
      </c>
      <c r="J2973" s="31">
        <f>SUMIFS(H:H, D:D, ExternalData!$D2973, E:E, ExternalData!$E2973, F:F, ExternalData!$F2973, G:G, "&lt;="&amp;ExternalData!$G2973)</f>
        <v>3332</v>
      </c>
      <c r="K2973" s="32">
        <f>SUMIFS(I:I, D:D, ExternalData!$D2973, E:E, ExternalData!$E2973, F:F, ExternalData!$F2973, G:G, "&lt;="&amp;ExternalData!$G2973)</f>
        <v>19957</v>
      </c>
      <c r="L2973" s="31">
        <f>ExternalData!$J2973 + SUMIFS(H:H, D:D, ExternalData!$D2973, E:E, ExternalData!$E2973, F:F, ExternalData!$F2973-1, G:G, "&gt;"&amp;ExternalData!$G2973)</f>
        <v>32445</v>
      </c>
      <c r="M2973" s="33">
        <f>ExternalData!$K2973 + SUMIFS(I:I, D:D, ExternalData!$D2973, E:E, ExternalData!$E2973, F:F, ExternalData!$F2973-1, G:G, "&gt;"&amp;ExternalData!$G2973)</f>
        <v>194341</v>
      </c>
    </row>
    <row r="2974" spans="1:13" x14ac:dyDescent="0.25">
      <c r="A2974" s="24" t="s">
        <v>9</v>
      </c>
      <c r="B2974" s="25" t="s">
        <v>37</v>
      </c>
      <c r="C2974" s="25" t="s">
        <v>45</v>
      </c>
      <c r="D2974" s="25" t="s">
        <v>46</v>
      </c>
      <c r="E2974" s="25" t="s">
        <v>13</v>
      </c>
      <c r="F2974" s="25">
        <v>2020</v>
      </c>
      <c r="G2974" s="25">
        <v>2</v>
      </c>
      <c r="H2974" s="25">
        <v>2639</v>
      </c>
      <c r="I2974" s="26">
        <v>15792</v>
      </c>
      <c r="J2974" s="26">
        <f>SUMIFS(H:H, D:D, ExternalData!$D2974, E:E, ExternalData!$E2974, F:F, ExternalData!$F2974, G:G, "&lt;="&amp;ExternalData!$G2974)</f>
        <v>5971</v>
      </c>
      <c r="K2974" s="27">
        <f>SUMIFS(I:I, D:D, ExternalData!$D2974, E:E, ExternalData!$E2974, F:F, ExternalData!$F2974, G:G, "&lt;="&amp;ExternalData!$G2974)</f>
        <v>35749</v>
      </c>
      <c r="L2974" s="26">
        <f>ExternalData!$J2974 + SUMIFS(H:H, D:D, ExternalData!$D2974, E:E, ExternalData!$E2974, F:F, ExternalData!$F2974-1, G:G, "&gt;"&amp;ExternalData!$G2974)</f>
        <v>32816</v>
      </c>
      <c r="M2974" s="28">
        <f>ExternalData!$K2974 + SUMIFS(I:I, D:D, ExternalData!$D2974, E:E, ExternalData!$E2974, F:F, ExternalData!$F2974-1, G:G, "&gt;"&amp;ExternalData!$G2974)</f>
        <v>196560</v>
      </c>
    </row>
    <row r="2975" spans="1:13" x14ac:dyDescent="0.25">
      <c r="A2975" s="29" t="s">
        <v>9</v>
      </c>
      <c r="B2975" s="30" t="s">
        <v>37</v>
      </c>
      <c r="C2975" s="30" t="s">
        <v>45</v>
      </c>
      <c r="D2975" s="30" t="s">
        <v>46</v>
      </c>
      <c r="E2975" s="30" t="s">
        <v>13</v>
      </c>
      <c r="F2975" s="30">
        <v>2020</v>
      </c>
      <c r="G2975" s="30">
        <v>3</v>
      </c>
      <c r="H2975" s="30">
        <v>3731</v>
      </c>
      <c r="I2975" s="31">
        <v>22351</v>
      </c>
      <c r="J2975" s="31">
        <f>SUMIFS(H:H, D:D, ExternalData!$D2975, E:E, ExternalData!$E2975, F:F, ExternalData!$F2975, G:G, "&lt;="&amp;ExternalData!$G2975)</f>
        <v>9702</v>
      </c>
      <c r="K2975" s="32">
        <f>SUMIFS(I:I, D:D, ExternalData!$D2975, E:E, ExternalData!$E2975, F:F, ExternalData!$F2975, G:G, "&lt;="&amp;ExternalData!$G2975)</f>
        <v>58100</v>
      </c>
      <c r="L2975" s="31">
        <f>ExternalData!$J2975 + SUMIFS(H:H, D:D, ExternalData!$D2975, E:E, ExternalData!$E2975, F:F, ExternalData!$F2975-1, G:G, "&gt;"&amp;ExternalData!$G2975)</f>
        <v>34223</v>
      </c>
      <c r="M2975" s="33">
        <f>ExternalData!$K2975 + SUMIFS(I:I, D:D, ExternalData!$D2975, E:E, ExternalData!$E2975, F:F, ExternalData!$F2975-1, G:G, "&gt;"&amp;ExternalData!$G2975)</f>
        <v>204981</v>
      </c>
    </row>
    <row r="2976" spans="1:13" x14ac:dyDescent="0.25">
      <c r="A2976" s="24" t="s">
        <v>9</v>
      </c>
      <c r="B2976" s="25" t="s">
        <v>37</v>
      </c>
      <c r="C2976" s="25" t="s">
        <v>45</v>
      </c>
      <c r="D2976" s="25" t="s">
        <v>46</v>
      </c>
      <c r="E2976" s="25" t="s">
        <v>13</v>
      </c>
      <c r="F2976" s="25">
        <v>2020</v>
      </c>
      <c r="G2976" s="25">
        <v>4</v>
      </c>
      <c r="H2976" s="25">
        <v>3262</v>
      </c>
      <c r="I2976" s="26">
        <v>19537</v>
      </c>
      <c r="J2976" s="26">
        <f>SUMIFS(H:H, D:D, ExternalData!$D2976, E:E, ExternalData!$E2976, F:F, ExternalData!$F2976, G:G, "&lt;="&amp;ExternalData!$G2976)</f>
        <v>12964</v>
      </c>
      <c r="K2976" s="27">
        <f>SUMIFS(I:I, D:D, ExternalData!$D2976, E:E, ExternalData!$E2976, F:F, ExternalData!$F2976, G:G, "&lt;="&amp;ExternalData!$G2976)</f>
        <v>77637</v>
      </c>
      <c r="L2976" s="26">
        <f>ExternalData!$J2976 + SUMIFS(H:H, D:D, ExternalData!$D2976, E:E, ExternalData!$E2976, F:F, ExternalData!$F2976-1, G:G, "&gt;"&amp;ExternalData!$G2976)</f>
        <v>34622</v>
      </c>
      <c r="M2976" s="28">
        <f>ExternalData!$K2976 + SUMIFS(I:I, D:D, ExternalData!$D2976, E:E, ExternalData!$E2976, F:F, ExternalData!$F2976-1, G:G, "&gt;"&amp;ExternalData!$G2976)</f>
        <v>207347</v>
      </c>
    </row>
    <row r="2977" spans="1:13" x14ac:dyDescent="0.25">
      <c r="A2977" s="29" t="s">
        <v>9</v>
      </c>
      <c r="B2977" s="30" t="s">
        <v>37</v>
      </c>
      <c r="C2977" s="30" t="s">
        <v>45</v>
      </c>
      <c r="D2977" s="30" t="s">
        <v>46</v>
      </c>
      <c r="E2977" s="30" t="s">
        <v>13</v>
      </c>
      <c r="F2977" s="30">
        <v>2020</v>
      </c>
      <c r="G2977" s="30">
        <v>5</v>
      </c>
      <c r="H2977" s="30">
        <v>2660</v>
      </c>
      <c r="I2977" s="31">
        <v>15953</v>
      </c>
      <c r="J2977" s="31">
        <f>SUMIFS(H:H, D:D, ExternalData!$D2977, E:E, ExternalData!$E2977, F:F, ExternalData!$F2977, G:G, "&lt;="&amp;ExternalData!$G2977)</f>
        <v>15624</v>
      </c>
      <c r="K2977" s="32">
        <f>SUMIFS(I:I, D:D, ExternalData!$D2977, E:E, ExternalData!$E2977, F:F, ExternalData!$F2977, G:G, "&lt;="&amp;ExternalData!$G2977)</f>
        <v>93590</v>
      </c>
      <c r="L2977" s="31">
        <f>ExternalData!$J2977 + SUMIFS(H:H, D:D, ExternalData!$D2977, E:E, ExternalData!$E2977, F:F, ExternalData!$F2977-1, G:G, "&gt;"&amp;ExternalData!$G2977)</f>
        <v>34783</v>
      </c>
      <c r="M2977" s="33">
        <f>ExternalData!$K2977 + SUMIFS(I:I, D:D, ExternalData!$D2977, E:E, ExternalData!$E2977, F:F, ExternalData!$F2977-1, G:G, "&gt;"&amp;ExternalData!$G2977)</f>
        <v>208327</v>
      </c>
    </row>
    <row r="2978" spans="1:13" x14ac:dyDescent="0.25">
      <c r="A2978" s="24" t="s">
        <v>9</v>
      </c>
      <c r="B2978" s="25" t="s">
        <v>37</v>
      </c>
      <c r="C2978" s="25" t="s">
        <v>45</v>
      </c>
      <c r="D2978" s="25" t="s">
        <v>46</v>
      </c>
      <c r="E2978" s="25" t="s">
        <v>13</v>
      </c>
      <c r="F2978" s="25">
        <v>2020</v>
      </c>
      <c r="G2978" s="25">
        <v>6</v>
      </c>
      <c r="H2978" s="25">
        <v>3297</v>
      </c>
      <c r="I2978" s="26">
        <v>19726</v>
      </c>
      <c r="J2978" s="26">
        <f>SUMIFS(H:H, D:D, ExternalData!$D2978, E:E, ExternalData!$E2978, F:F, ExternalData!$F2978, G:G, "&lt;="&amp;ExternalData!$G2978)</f>
        <v>18921</v>
      </c>
      <c r="K2978" s="27">
        <f>SUMIFS(I:I, D:D, ExternalData!$D2978, E:E, ExternalData!$E2978, F:F, ExternalData!$F2978, G:G, "&lt;="&amp;ExternalData!$G2978)</f>
        <v>113316</v>
      </c>
      <c r="L2978" s="26">
        <f>ExternalData!$J2978 + SUMIFS(H:H, D:D, ExternalData!$D2978, E:E, ExternalData!$E2978, F:F, ExternalData!$F2978-1, G:G, "&gt;"&amp;ExternalData!$G2978)</f>
        <v>34594</v>
      </c>
      <c r="M2978" s="28">
        <f>ExternalData!$K2978 + SUMIFS(I:I, D:D, ExternalData!$D2978, E:E, ExternalData!$E2978, F:F, ExternalData!$F2978-1, G:G, "&gt;"&amp;ExternalData!$G2978)</f>
        <v>207165</v>
      </c>
    </row>
    <row r="2979" spans="1:13" x14ac:dyDescent="0.25">
      <c r="A2979" s="29" t="s">
        <v>9</v>
      </c>
      <c r="B2979" s="30" t="s">
        <v>37</v>
      </c>
      <c r="C2979" s="30" t="s">
        <v>45</v>
      </c>
      <c r="D2979" s="30" t="s">
        <v>46</v>
      </c>
      <c r="E2979" s="30" t="s">
        <v>13</v>
      </c>
      <c r="F2979" s="30">
        <v>2020</v>
      </c>
      <c r="G2979" s="30">
        <v>7</v>
      </c>
      <c r="H2979" s="30">
        <v>3731</v>
      </c>
      <c r="I2979" s="31">
        <v>22372</v>
      </c>
      <c r="J2979" s="31">
        <f>SUMIFS(H:H, D:D, ExternalData!$D2979, E:E, ExternalData!$E2979, F:F, ExternalData!$F2979, G:G, "&lt;="&amp;ExternalData!$G2979)</f>
        <v>22652</v>
      </c>
      <c r="K2979" s="32">
        <f>SUMIFS(I:I, D:D, ExternalData!$D2979, E:E, ExternalData!$E2979, F:F, ExternalData!$F2979, G:G, "&lt;="&amp;ExternalData!$G2979)</f>
        <v>135688</v>
      </c>
      <c r="L2979" s="31">
        <f>ExternalData!$J2979 + SUMIFS(H:H, D:D, ExternalData!$D2979, E:E, ExternalData!$E2979, F:F, ExternalData!$F2979-1, G:G, "&gt;"&amp;ExternalData!$G2979)</f>
        <v>35917</v>
      </c>
      <c r="M2979" s="33">
        <f>ExternalData!$K2979 + SUMIFS(I:I, D:D, ExternalData!$D2979, E:E, ExternalData!$E2979, F:F, ExternalData!$F2979-1, G:G, "&gt;"&amp;ExternalData!$G2979)</f>
        <v>215131</v>
      </c>
    </row>
    <row r="2980" spans="1:13" x14ac:dyDescent="0.25">
      <c r="A2980" s="24" t="s">
        <v>9</v>
      </c>
      <c r="B2980" s="25" t="s">
        <v>37</v>
      </c>
      <c r="C2980" s="25" t="s">
        <v>45</v>
      </c>
      <c r="D2980" s="25" t="s">
        <v>46</v>
      </c>
      <c r="E2980" s="25" t="s">
        <v>13</v>
      </c>
      <c r="F2980" s="25">
        <v>2020</v>
      </c>
      <c r="G2980" s="25">
        <v>8</v>
      </c>
      <c r="H2980" s="25">
        <v>2884</v>
      </c>
      <c r="I2980" s="26">
        <v>17290</v>
      </c>
      <c r="J2980" s="26">
        <f>SUMIFS(H:H, D:D, ExternalData!$D2980, E:E, ExternalData!$E2980, F:F, ExternalData!$F2980, G:G, "&lt;="&amp;ExternalData!$G2980)</f>
        <v>25536</v>
      </c>
      <c r="K2980" s="27">
        <f>SUMIFS(I:I, D:D, ExternalData!$D2980, E:E, ExternalData!$E2980, F:F, ExternalData!$F2980, G:G, "&lt;="&amp;ExternalData!$G2980)</f>
        <v>152978</v>
      </c>
      <c r="L2980" s="26">
        <f>ExternalData!$J2980 + SUMIFS(H:H, D:D, ExternalData!$D2980, E:E, ExternalData!$E2980, F:F, ExternalData!$F2980-1, G:G, "&gt;"&amp;ExternalData!$G2980)</f>
        <v>36372</v>
      </c>
      <c r="M2980" s="28">
        <f>ExternalData!$K2980 + SUMIFS(I:I, D:D, ExternalData!$D2980, E:E, ExternalData!$E2980, F:F, ExternalData!$F2980-1, G:G, "&gt;"&amp;ExternalData!$G2980)</f>
        <v>217861</v>
      </c>
    </row>
    <row r="2981" spans="1:13" x14ac:dyDescent="0.25">
      <c r="A2981" s="29" t="s">
        <v>9</v>
      </c>
      <c r="B2981" s="30" t="s">
        <v>37</v>
      </c>
      <c r="C2981" s="30" t="s">
        <v>45</v>
      </c>
      <c r="D2981" s="30" t="s">
        <v>46</v>
      </c>
      <c r="E2981" s="30" t="s">
        <v>13</v>
      </c>
      <c r="F2981" s="30">
        <v>2020</v>
      </c>
      <c r="G2981" s="30">
        <v>9</v>
      </c>
      <c r="H2981" s="30">
        <v>2723</v>
      </c>
      <c r="I2981" s="31">
        <v>16331</v>
      </c>
      <c r="J2981" s="31">
        <f>SUMIFS(H:H, D:D, ExternalData!$D2981, E:E, ExternalData!$E2981, F:F, ExternalData!$F2981, G:G, "&lt;="&amp;ExternalData!$G2981)</f>
        <v>28259</v>
      </c>
      <c r="K2981" s="32">
        <f>SUMIFS(I:I, D:D, ExternalData!$D2981, E:E, ExternalData!$E2981, F:F, ExternalData!$F2981, G:G, "&lt;="&amp;ExternalData!$G2981)</f>
        <v>169309</v>
      </c>
      <c r="L2981" s="31">
        <f>ExternalData!$J2981 + SUMIFS(H:H, D:D, ExternalData!$D2981, E:E, ExternalData!$E2981, F:F, ExternalData!$F2981-1, G:G, "&gt;"&amp;ExternalData!$G2981)</f>
        <v>36435</v>
      </c>
      <c r="M2981" s="33">
        <f>ExternalData!$K2981 + SUMIFS(I:I, D:D, ExternalData!$D2981, E:E, ExternalData!$E2981, F:F, ExternalData!$F2981-1, G:G, "&gt;"&amp;ExternalData!$G2981)</f>
        <v>218253</v>
      </c>
    </row>
    <row r="2982" spans="1:13" x14ac:dyDescent="0.25">
      <c r="A2982" s="24" t="s">
        <v>9</v>
      </c>
      <c r="B2982" s="25" t="s">
        <v>37</v>
      </c>
      <c r="C2982" s="25" t="s">
        <v>45</v>
      </c>
      <c r="D2982" s="25" t="s">
        <v>46</v>
      </c>
      <c r="E2982" s="25" t="s">
        <v>13</v>
      </c>
      <c r="F2982" s="25">
        <v>2020</v>
      </c>
      <c r="G2982" s="25">
        <v>10</v>
      </c>
      <c r="H2982" s="25">
        <v>3969</v>
      </c>
      <c r="I2982" s="26">
        <v>23751</v>
      </c>
      <c r="J2982" s="26">
        <f>SUMIFS(H:H, D:D, ExternalData!$D2982, E:E, ExternalData!$E2982, F:F, ExternalData!$F2982, G:G, "&lt;="&amp;ExternalData!$G2982)</f>
        <v>32228</v>
      </c>
      <c r="K2982" s="27">
        <f>SUMIFS(I:I, D:D, ExternalData!$D2982, E:E, ExternalData!$E2982, F:F, ExternalData!$F2982, G:G, "&lt;="&amp;ExternalData!$G2982)</f>
        <v>193060</v>
      </c>
      <c r="L2982" s="26">
        <f>ExternalData!$J2982 + SUMIFS(H:H, D:D, ExternalData!$D2982, E:E, ExternalData!$E2982, F:F, ExternalData!$F2982-1, G:G, "&gt;"&amp;ExternalData!$G2982)</f>
        <v>37394</v>
      </c>
      <c r="M2982" s="28">
        <f>ExternalData!$K2982 + SUMIFS(I:I, D:D, ExternalData!$D2982, E:E, ExternalData!$E2982, F:F, ExternalData!$F2982-1, G:G, "&gt;"&amp;ExternalData!$G2982)</f>
        <v>223993</v>
      </c>
    </row>
    <row r="2983" spans="1:13" x14ac:dyDescent="0.25">
      <c r="A2983" s="29" t="s">
        <v>9</v>
      </c>
      <c r="B2983" s="30" t="s">
        <v>37</v>
      </c>
      <c r="C2983" s="30" t="s">
        <v>45</v>
      </c>
      <c r="D2983" s="30" t="s">
        <v>46</v>
      </c>
      <c r="E2983" s="30" t="s">
        <v>13</v>
      </c>
      <c r="F2983" s="30">
        <v>2020</v>
      </c>
      <c r="G2983" s="30">
        <v>11</v>
      </c>
      <c r="H2983" s="30">
        <v>2310</v>
      </c>
      <c r="I2983" s="31">
        <v>13832</v>
      </c>
      <c r="J2983" s="31">
        <f>SUMIFS(H:H, D:D, ExternalData!$D2983, E:E, ExternalData!$E2983, F:F, ExternalData!$F2983, G:G, "&lt;="&amp;ExternalData!$G2983)</f>
        <v>34538</v>
      </c>
      <c r="K2983" s="32">
        <f>SUMIFS(I:I, D:D, ExternalData!$D2983, E:E, ExternalData!$E2983, F:F, ExternalData!$F2983, G:G, "&lt;="&amp;ExternalData!$G2983)</f>
        <v>206892</v>
      </c>
      <c r="L2983" s="31">
        <f>ExternalData!$J2983 + SUMIFS(H:H, D:D, ExternalData!$D2983, E:E, ExternalData!$E2983, F:F, ExternalData!$F2983-1, G:G, "&gt;"&amp;ExternalData!$G2983)</f>
        <v>37051</v>
      </c>
      <c r="M2983" s="33">
        <f>ExternalData!$K2983 + SUMIFS(I:I, D:D, ExternalData!$D2983, E:E, ExternalData!$E2983, F:F, ExternalData!$F2983-1, G:G, "&gt;"&amp;ExternalData!$G2983)</f>
        <v>221942</v>
      </c>
    </row>
    <row r="2984" spans="1:13" x14ac:dyDescent="0.25">
      <c r="A2984" s="24" t="s">
        <v>9</v>
      </c>
      <c r="B2984" s="25" t="s">
        <v>37</v>
      </c>
      <c r="C2984" s="25" t="s">
        <v>45</v>
      </c>
      <c r="D2984" s="25" t="s">
        <v>46</v>
      </c>
      <c r="E2984" s="25" t="s">
        <v>13</v>
      </c>
      <c r="F2984" s="25">
        <v>2020</v>
      </c>
      <c r="G2984" s="25">
        <v>12</v>
      </c>
      <c r="H2984" s="25">
        <v>3108</v>
      </c>
      <c r="I2984" s="26">
        <v>18620</v>
      </c>
      <c r="J2984" s="26">
        <f>SUMIFS(H:H, D:D, ExternalData!$D2984, E:E, ExternalData!$E2984, F:F, ExternalData!$F2984, G:G, "&lt;="&amp;ExternalData!$G2984)</f>
        <v>37646</v>
      </c>
      <c r="K2984" s="27">
        <f>SUMIFS(I:I, D:D, ExternalData!$D2984, E:E, ExternalData!$E2984, F:F, ExternalData!$F2984, G:G, "&lt;="&amp;ExternalData!$G2984)</f>
        <v>225512</v>
      </c>
      <c r="L2984" s="26">
        <f>ExternalData!$J2984 + SUMIFS(H:H, D:D, ExternalData!$D2984, E:E, ExternalData!$E2984, F:F, ExternalData!$F2984-1, G:G, "&gt;"&amp;ExternalData!$G2984)</f>
        <v>37646</v>
      </c>
      <c r="M2984" s="28">
        <f>ExternalData!$K2984 + SUMIFS(I:I, D:D, ExternalData!$D2984, E:E, ExternalData!$E2984, F:F, ExternalData!$F2984-1, G:G, "&gt;"&amp;ExternalData!$G2984)</f>
        <v>225512</v>
      </c>
    </row>
    <row r="2985" spans="1:13" x14ac:dyDescent="0.25">
      <c r="A2985" s="29" t="s">
        <v>9</v>
      </c>
      <c r="B2985" s="30" t="s">
        <v>37</v>
      </c>
      <c r="C2985" s="30" t="s">
        <v>45</v>
      </c>
      <c r="D2985" s="30" t="s">
        <v>46</v>
      </c>
      <c r="E2985" s="30" t="s">
        <v>13</v>
      </c>
      <c r="F2985" s="30">
        <v>2021</v>
      </c>
      <c r="G2985" s="30">
        <v>1</v>
      </c>
      <c r="H2985" s="30">
        <v>2968</v>
      </c>
      <c r="I2985" s="31">
        <v>17759</v>
      </c>
      <c r="J2985" s="31">
        <f>SUMIFS(H:H, D:D, ExternalData!$D2985, E:E, ExternalData!$E2985, F:F, ExternalData!$F2985, G:G, "&lt;="&amp;ExternalData!$G2985)</f>
        <v>2968</v>
      </c>
      <c r="K2985" s="32">
        <f>SUMIFS(I:I, D:D, ExternalData!$D2985, E:E, ExternalData!$E2985, F:F, ExternalData!$F2985, G:G, "&lt;="&amp;ExternalData!$G2985)</f>
        <v>17759</v>
      </c>
      <c r="L2985" s="31">
        <f>ExternalData!$J2985 + SUMIFS(H:H, D:D, ExternalData!$D2985, E:E, ExternalData!$E2985, F:F, ExternalData!$F2985-1, G:G, "&gt;"&amp;ExternalData!$G2985)</f>
        <v>37282</v>
      </c>
      <c r="M2985" s="33">
        <f>ExternalData!$K2985 + SUMIFS(I:I, D:D, ExternalData!$D2985, E:E, ExternalData!$E2985, F:F, ExternalData!$F2985-1, G:G, "&gt;"&amp;ExternalData!$G2985)</f>
        <v>223314</v>
      </c>
    </row>
    <row r="2986" spans="1:13" x14ac:dyDescent="0.25">
      <c r="A2986" s="24" t="s">
        <v>9</v>
      </c>
      <c r="B2986" s="25" t="s">
        <v>37</v>
      </c>
      <c r="C2986" s="25" t="s">
        <v>45</v>
      </c>
      <c r="D2986" s="25" t="s">
        <v>46</v>
      </c>
      <c r="E2986" s="25" t="s">
        <v>13</v>
      </c>
      <c r="F2986" s="25">
        <v>2021</v>
      </c>
      <c r="G2986" s="25">
        <v>2</v>
      </c>
      <c r="H2986" s="25">
        <v>2625</v>
      </c>
      <c r="I2986" s="26">
        <v>15715</v>
      </c>
      <c r="J2986" s="26">
        <f>SUMIFS(H:H, D:D, ExternalData!$D2986, E:E, ExternalData!$E2986, F:F, ExternalData!$F2986, G:G, "&lt;="&amp;ExternalData!$G2986)</f>
        <v>5593</v>
      </c>
      <c r="K2986" s="27">
        <f>SUMIFS(I:I, D:D, ExternalData!$D2986, E:E, ExternalData!$E2986, F:F, ExternalData!$F2986, G:G, "&lt;="&amp;ExternalData!$G2986)</f>
        <v>33474</v>
      </c>
      <c r="L2986" s="26">
        <f>ExternalData!$J2986 + SUMIFS(H:H, D:D, ExternalData!$D2986, E:E, ExternalData!$E2986, F:F, ExternalData!$F2986-1, G:G, "&gt;"&amp;ExternalData!$G2986)</f>
        <v>37268</v>
      </c>
      <c r="M2986" s="28">
        <f>ExternalData!$K2986 + SUMIFS(I:I, D:D, ExternalData!$D2986, E:E, ExternalData!$E2986, F:F, ExternalData!$F2986-1, G:G, "&gt;"&amp;ExternalData!$G2986)</f>
        <v>223237</v>
      </c>
    </row>
    <row r="2987" spans="1:13" x14ac:dyDescent="0.25">
      <c r="A2987" s="29" t="s">
        <v>9</v>
      </c>
      <c r="B2987" s="30" t="s">
        <v>37</v>
      </c>
      <c r="C2987" s="30" t="s">
        <v>45</v>
      </c>
      <c r="D2987" s="30" t="s">
        <v>46</v>
      </c>
      <c r="E2987" s="30" t="s">
        <v>13</v>
      </c>
      <c r="F2987" s="30">
        <v>2021</v>
      </c>
      <c r="G2987" s="30">
        <v>3</v>
      </c>
      <c r="H2987" s="30">
        <v>2926</v>
      </c>
      <c r="I2987" s="31">
        <v>17521</v>
      </c>
      <c r="J2987" s="31">
        <f>SUMIFS(H:H, D:D, ExternalData!$D2987, E:E, ExternalData!$E2987, F:F, ExternalData!$F2987, G:G, "&lt;="&amp;ExternalData!$G2987)</f>
        <v>8519</v>
      </c>
      <c r="K2987" s="32">
        <f>SUMIFS(I:I, D:D, ExternalData!$D2987, E:E, ExternalData!$E2987, F:F, ExternalData!$F2987, G:G, "&lt;="&amp;ExternalData!$G2987)</f>
        <v>50995</v>
      </c>
      <c r="L2987" s="31">
        <f>ExternalData!$J2987 + SUMIFS(H:H, D:D, ExternalData!$D2987, E:E, ExternalData!$E2987, F:F, ExternalData!$F2987-1, G:G, "&gt;"&amp;ExternalData!$G2987)</f>
        <v>36463</v>
      </c>
      <c r="M2987" s="33">
        <f>ExternalData!$K2987 + SUMIFS(I:I, D:D, ExternalData!$D2987, E:E, ExternalData!$E2987, F:F, ExternalData!$F2987-1, G:G, "&gt;"&amp;ExternalData!$G2987)</f>
        <v>218407</v>
      </c>
    </row>
    <row r="2988" spans="1:13" x14ac:dyDescent="0.25">
      <c r="A2988" s="24" t="s">
        <v>9</v>
      </c>
      <c r="B2988" s="25" t="s">
        <v>37</v>
      </c>
      <c r="C2988" s="25" t="s">
        <v>45</v>
      </c>
      <c r="D2988" s="25" t="s">
        <v>46</v>
      </c>
      <c r="E2988" s="25" t="s">
        <v>13</v>
      </c>
      <c r="F2988" s="25">
        <v>2021</v>
      </c>
      <c r="G2988" s="25">
        <v>4</v>
      </c>
      <c r="H2988" s="25">
        <v>3087</v>
      </c>
      <c r="I2988" s="26">
        <v>18473</v>
      </c>
      <c r="J2988" s="26">
        <f>SUMIFS(H:H, D:D, ExternalData!$D2988, E:E, ExternalData!$E2988, F:F, ExternalData!$F2988, G:G, "&lt;="&amp;ExternalData!$G2988)</f>
        <v>11606</v>
      </c>
      <c r="K2988" s="27">
        <f>SUMIFS(I:I, D:D, ExternalData!$D2988, E:E, ExternalData!$E2988, F:F, ExternalData!$F2988, G:G, "&lt;="&amp;ExternalData!$G2988)</f>
        <v>69468</v>
      </c>
      <c r="L2988" s="26">
        <f>ExternalData!$J2988 + SUMIFS(H:H, D:D, ExternalData!$D2988, E:E, ExternalData!$E2988, F:F, ExternalData!$F2988-1, G:G, "&gt;"&amp;ExternalData!$G2988)</f>
        <v>36288</v>
      </c>
      <c r="M2988" s="28">
        <f>ExternalData!$K2988 + SUMIFS(I:I, D:D, ExternalData!$D2988, E:E, ExternalData!$E2988, F:F, ExternalData!$F2988-1, G:G, "&gt;"&amp;ExternalData!$G2988)</f>
        <v>217343</v>
      </c>
    </row>
    <row r="2989" spans="1:13" x14ac:dyDescent="0.25">
      <c r="A2989" s="29" t="s">
        <v>9</v>
      </c>
      <c r="B2989" s="30" t="s">
        <v>37</v>
      </c>
      <c r="C2989" s="30" t="s">
        <v>45</v>
      </c>
      <c r="D2989" s="30" t="s">
        <v>46</v>
      </c>
      <c r="E2989" s="30" t="s">
        <v>13</v>
      </c>
      <c r="F2989" s="30">
        <v>2021</v>
      </c>
      <c r="G2989" s="30">
        <v>5</v>
      </c>
      <c r="H2989" s="30">
        <v>2527</v>
      </c>
      <c r="I2989" s="31">
        <v>15127</v>
      </c>
      <c r="J2989" s="31">
        <f>SUMIFS(H:H, D:D, ExternalData!$D2989, E:E, ExternalData!$E2989, F:F, ExternalData!$F2989, G:G, "&lt;="&amp;ExternalData!$G2989)</f>
        <v>14133</v>
      </c>
      <c r="K2989" s="32">
        <f>SUMIFS(I:I, D:D, ExternalData!$D2989, E:E, ExternalData!$E2989, F:F, ExternalData!$F2989, G:G, "&lt;="&amp;ExternalData!$G2989)</f>
        <v>84595</v>
      </c>
      <c r="L2989" s="31">
        <f>ExternalData!$J2989 + SUMIFS(H:H, D:D, ExternalData!$D2989, E:E, ExternalData!$E2989, F:F, ExternalData!$F2989-1, G:G, "&gt;"&amp;ExternalData!$G2989)</f>
        <v>36155</v>
      </c>
      <c r="M2989" s="33">
        <f>ExternalData!$K2989 + SUMIFS(I:I, D:D, ExternalData!$D2989, E:E, ExternalData!$E2989, F:F, ExternalData!$F2989-1, G:G, "&gt;"&amp;ExternalData!$G2989)</f>
        <v>216517</v>
      </c>
    </row>
    <row r="2990" spans="1:13" x14ac:dyDescent="0.25">
      <c r="A2990" s="24" t="s">
        <v>9</v>
      </c>
      <c r="B2990" s="25" t="s">
        <v>37</v>
      </c>
      <c r="C2990" s="25" t="s">
        <v>45</v>
      </c>
      <c r="D2990" s="25" t="s">
        <v>46</v>
      </c>
      <c r="E2990" s="25" t="s">
        <v>13</v>
      </c>
      <c r="F2990" s="25">
        <v>2021</v>
      </c>
      <c r="G2990" s="25">
        <v>6</v>
      </c>
      <c r="H2990" s="25">
        <v>2863</v>
      </c>
      <c r="I2990" s="26">
        <v>17157</v>
      </c>
      <c r="J2990" s="26">
        <f>SUMIFS(H:H, D:D, ExternalData!$D2990, E:E, ExternalData!$E2990, F:F, ExternalData!$F2990, G:G, "&lt;="&amp;ExternalData!$G2990)</f>
        <v>16996</v>
      </c>
      <c r="K2990" s="27">
        <f>SUMIFS(I:I, D:D, ExternalData!$D2990, E:E, ExternalData!$E2990, F:F, ExternalData!$F2990, G:G, "&lt;="&amp;ExternalData!$G2990)</f>
        <v>101752</v>
      </c>
      <c r="L2990" s="26">
        <f>ExternalData!$J2990 + SUMIFS(H:H, D:D, ExternalData!$D2990, E:E, ExternalData!$E2990, F:F, ExternalData!$F2990-1, G:G, "&gt;"&amp;ExternalData!$G2990)</f>
        <v>35721</v>
      </c>
      <c r="M2990" s="28">
        <f>ExternalData!$K2990 + SUMIFS(I:I, D:D, ExternalData!$D2990, E:E, ExternalData!$E2990, F:F, ExternalData!$F2990-1, G:G, "&gt;"&amp;ExternalData!$G2990)</f>
        <v>213948</v>
      </c>
    </row>
    <row r="2991" spans="1:13" x14ac:dyDescent="0.25">
      <c r="A2991" s="29" t="s">
        <v>9</v>
      </c>
      <c r="B2991" s="30" t="s">
        <v>37</v>
      </c>
      <c r="C2991" s="30" t="s">
        <v>45</v>
      </c>
      <c r="D2991" s="30" t="s">
        <v>46</v>
      </c>
      <c r="E2991" s="30" t="s">
        <v>13</v>
      </c>
      <c r="F2991" s="30">
        <v>2021</v>
      </c>
      <c r="G2991" s="30">
        <v>7</v>
      </c>
      <c r="H2991" s="30">
        <v>2751</v>
      </c>
      <c r="I2991" s="31">
        <v>16492</v>
      </c>
      <c r="J2991" s="31">
        <f>SUMIFS(H:H, D:D, ExternalData!$D2991, E:E, ExternalData!$E2991, F:F, ExternalData!$F2991, G:G, "&lt;="&amp;ExternalData!$G2991)</f>
        <v>19747</v>
      </c>
      <c r="K2991" s="32">
        <f>SUMIFS(I:I, D:D, ExternalData!$D2991, E:E, ExternalData!$E2991, F:F, ExternalData!$F2991, G:G, "&lt;="&amp;ExternalData!$G2991)</f>
        <v>118244</v>
      </c>
      <c r="L2991" s="31">
        <f>ExternalData!$J2991 + SUMIFS(H:H, D:D, ExternalData!$D2991, E:E, ExternalData!$E2991, F:F, ExternalData!$F2991-1, G:G, "&gt;"&amp;ExternalData!$G2991)</f>
        <v>34741</v>
      </c>
      <c r="M2991" s="33">
        <f>ExternalData!$K2991 + SUMIFS(I:I, D:D, ExternalData!$D2991, E:E, ExternalData!$E2991, F:F, ExternalData!$F2991-1, G:G, "&gt;"&amp;ExternalData!$G2991)</f>
        <v>208068</v>
      </c>
    </row>
    <row r="2992" spans="1:13" x14ac:dyDescent="0.25">
      <c r="A2992" s="24" t="s">
        <v>9</v>
      </c>
      <c r="B2992" s="25" t="s">
        <v>37</v>
      </c>
      <c r="C2992" s="25" t="s">
        <v>45</v>
      </c>
      <c r="D2992" s="25" t="s">
        <v>46</v>
      </c>
      <c r="E2992" s="25" t="s">
        <v>13</v>
      </c>
      <c r="F2992" s="25">
        <v>2021</v>
      </c>
      <c r="G2992" s="25">
        <v>8</v>
      </c>
      <c r="H2992" s="25">
        <v>2618</v>
      </c>
      <c r="I2992" s="26">
        <v>15687</v>
      </c>
      <c r="J2992" s="26">
        <f>SUMIFS(H:H, D:D, ExternalData!$D2992, E:E, ExternalData!$E2992, F:F, ExternalData!$F2992, G:G, "&lt;="&amp;ExternalData!$G2992)</f>
        <v>22365</v>
      </c>
      <c r="K2992" s="27">
        <f>SUMIFS(I:I, D:D, ExternalData!$D2992, E:E, ExternalData!$E2992, F:F, ExternalData!$F2992, G:G, "&lt;="&amp;ExternalData!$G2992)</f>
        <v>133931</v>
      </c>
      <c r="L2992" s="26">
        <f>ExternalData!$J2992 + SUMIFS(H:H, D:D, ExternalData!$D2992, E:E, ExternalData!$E2992, F:F, ExternalData!$F2992-1, G:G, "&gt;"&amp;ExternalData!$G2992)</f>
        <v>34475</v>
      </c>
      <c r="M2992" s="28">
        <f>ExternalData!$K2992 + SUMIFS(I:I, D:D, ExternalData!$D2992, E:E, ExternalData!$E2992, F:F, ExternalData!$F2992-1, G:G, "&gt;"&amp;ExternalData!$G2992)</f>
        <v>206465</v>
      </c>
    </row>
    <row r="2993" spans="1:13" x14ac:dyDescent="0.25">
      <c r="A2993" s="29" t="s">
        <v>9</v>
      </c>
      <c r="B2993" s="30" t="s">
        <v>37</v>
      </c>
      <c r="C2993" s="30" t="s">
        <v>45</v>
      </c>
      <c r="D2993" s="30" t="s">
        <v>46</v>
      </c>
      <c r="E2993" s="30" t="s">
        <v>13</v>
      </c>
      <c r="F2993" s="30">
        <v>2021</v>
      </c>
      <c r="G2993" s="30">
        <v>9</v>
      </c>
      <c r="H2993" s="30">
        <v>2996</v>
      </c>
      <c r="I2993" s="31">
        <v>17927</v>
      </c>
      <c r="J2993" s="31">
        <f>SUMIFS(H:H, D:D, ExternalData!$D2993, E:E, ExternalData!$E2993, F:F, ExternalData!$F2993, G:G, "&lt;="&amp;ExternalData!$G2993)</f>
        <v>25361</v>
      </c>
      <c r="K2993" s="32">
        <f>SUMIFS(I:I, D:D, ExternalData!$D2993, E:E, ExternalData!$E2993, F:F, ExternalData!$F2993, G:G, "&lt;="&amp;ExternalData!$G2993)</f>
        <v>151858</v>
      </c>
      <c r="L2993" s="31">
        <f>ExternalData!$J2993 + SUMIFS(H:H, D:D, ExternalData!$D2993, E:E, ExternalData!$E2993, F:F, ExternalData!$F2993-1, G:G, "&gt;"&amp;ExternalData!$G2993)</f>
        <v>34748</v>
      </c>
      <c r="M2993" s="33">
        <f>ExternalData!$K2993 + SUMIFS(I:I, D:D, ExternalData!$D2993, E:E, ExternalData!$E2993, F:F, ExternalData!$F2993-1, G:G, "&gt;"&amp;ExternalData!$G2993)</f>
        <v>208061</v>
      </c>
    </row>
    <row r="2994" spans="1:13" x14ac:dyDescent="0.25">
      <c r="A2994" s="24" t="s">
        <v>9</v>
      </c>
      <c r="B2994" s="25" t="s">
        <v>37</v>
      </c>
      <c r="C2994" s="25" t="s">
        <v>45</v>
      </c>
      <c r="D2994" s="25" t="s">
        <v>46</v>
      </c>
      <c r="E2994" s="25" t="s">
        <v>13</v>
      </c>
      <c r="F2994" s="25">
        <v>2021</v>
      </c>
      <c r="G2994" s="25">
        <v>10</v>
      </c>
      <c r="H2994" s="25">
        <v>2716</v>
      </c>
      <c r="I2994" s="26">
        <v>16282</v>
      </c>
      <c r="J2994" s="26">
        <f>SUMIFS(H:H, D:D, ExternalData!$D2994, E:E, ExternalData!$E2994, F:F, ExternalData!$F2994, G:G, "&lt;="&amp;ExternalData!$G2994)</f>
        <v>28077</v>
      </c>
      <c r="K2994" s="27">
        <f>SUMIFS(I:I, D:D, ExternalData!$D2994, E:E, ExternalData!$E2994, F:F, ExternalData!$F2994, G:G, "&lt;="&amp;ExternalData!$G2994)</f>
        <v>168140</v>
      </c>
      <c r="L2994" s="26">
        <f>ExternalData!$J2994 + SUMIFS(H:H, D:D, ExternalData!$D2994, E:E, ExternalData!$E2994, F:F, ExternalData!$F2994-1, G:G, "&gt;"&amp;ExternalData!$G2994)</f>
        <v>33495</v>
      </c>
      <c r="M2994" s="28">
        <f>ExternalData!$K2994 + SUMIFS(I:I, D:D, ExternalData!$D2994, E:E, ExternalData!$E2994, F:F, ExternalData!$F2994-1, G:G, "&gt;"&amp;ExternalData!$G2994)</f>
        <v>200592</v>
      </c>
    </row>
    <row r="2995" spans="1:13" x14ac:dyDescent="0.25">
      <c r="A2995" s="29" t="s">
        <v>9</v>
      </c>
      <c r="B2995" s="30" t="s">
        <v>37</v>
      </c>
      <c r="C2995" s="30" t="s">
        <v>45</v>
      </c>
      <c r="D2995" s="30" t="s">
        <v>46</v>
      </c>
      <c r="E2995" s="30" t="s">
        <v>13</v>
      </c>
      <c r="F2995" s="30">
        <v>2021</v>
      </c>
      <c r="G2995" s="30">
        <v>11</v>
      </c>
      <c r="H2995" s="30">
        <v>2793</v>
      </c>
      <c r="I2995" s="31">
        <v>16751</v>
      </c>
      <c r="J2995" s="31">
        <f>SUMIFS(H:H, D:D, ExternalData!$D2995, E:E, ExternalData!$E2995, F:F, ExternalData!$F2995, G:G, "&lt;="&amp;ExternalData!$G2995)</f>
        <v>30870</v>
      </c>
      <c r="K2995" s="32">
        <f>SUMIFS(I:I, D:D, ExternalData!$D2995, E:E, ExternalData!$E2995, F:F, ExternalData!$F2995, G:G, "&lt;="&amp;ExternalData!$G2995)</f>
        <v>184891</v>
      </c>
      <c r="L2995" s="31">
        <f>ExternalData!$J2995 + SUMIFS(H:H, D:D, ExternalData!$D2995, E:E, ExternalData!$E2995, F:F, ExternalData!$F2995-1, G:G, "&gt;"&amp;ExternalData!$G2995)</f>
        <v>33978</v>
      </c>
      <c r="M2995" s="33">
        <f>ExternalData!$K2995 + SUMIFS(I:I, D:D, ExternalData!$D2995, E:E, ExternalData!$E2995, F:F, ExternalData!$F2995-1, G:G, "&gt;"&amp;ExternalData!$G2995)</f>
        <v>203511</v>
      </c>
    </row>
    <row r="2996" spans="1:13" x14ac:dyDescent="0.25">
      <c r="A2996" s="24" t="s">
        <v>9</v>
      </c>
      <c r="B2996" s="25" t="s">
        <v>37</v>
      </c>
      <c r="C2996" s="25" t="s">
        <v>45</v>
      </c>
      <c r="D2996" s="25" t="s">
        <v>46</v>
      </c>
      <c r="E2996" s="25" t="s">
        <v>13</v>
      </c>
      <c r="F2996" s="25">
        <v>2021</v>
      </c>
      <c r="G2996" s="25">
        <v>12</v>
      </c>
      <c r="H2996" s="25">
        <v>3640</v>
      </c>
      <c r="I2996" s="26">
        <v>22358</v>
      </c>
      <c r="J2996" s="26">
        <f>SUMIFS(H:H, D:D, ExternalData!$D2996, E:E, ExternalData!$E2996, F:F, ExternalData!$F2996, G:G, "&lt;="&amp;ExternalData!$G2996)</f>
        <v>34510</v>
      </c>
      <c r="K2996" s="27">
        <f>SUMIFS(I:I, D:D, ExternalData!$D2996, E:E, ExternalData!$E2996, F:F, ExternalData!$F2996, G:G, "&lt;="&amp;ExternalData!$G2996)</f>
        <v>207249</v>
      </c>
      <c r="L2996" s="26">
        <f>ExternalData!$J2996 + SUMIFS(H:H, D:D, ExternalData!$D2996, E:E, ExternalData!$E2996, F:F, ExternalData!$F2996-1, G:G, "&gt;"&amp;ExternalData!$G2996)</f>
        <v>34510</v>
      </c>
      <c r="M2996" s="28">
        <f>ExternalData!$K2996 + SUMIFS(I:I, D:D, ExternalData!$D2996, E:E, ExternalData!$E2996, F:F, ExternalData!$F2996-1, G:G, "&gt;"&amp;ExternalData!$G2996)</f>
        <v>207249</v>
      </c>
    </row>
    <row r="2997" spans="1:13" x14ac:dyDescent="0.25">
      <c r="A2997" s="29" t="s">
        <v>9</v>
      </c>
      <c r="B2997" s="30" t="s">
        <v>37</v>
      </c>
      <c r="C2997" s="30" t="s">
        <v>45</v>
      </c>
      <c r="D2997" s="30" t="s">
        <v>46</v>
      </c>
      <c r="E2997" s="30" t="s">
        <v>13</v>
      </c>
      <c r="F2997" s="30">
        <v>2022</v>
      </c>
      <c r="G2997" s="30">
        <v>1</v>
      </c>
      <c r="H2997" s="30">
        <v>2709</v>
      </c>
      <c r="I2997" s="31">
        <v>17535</v>
      </c>
      <c r="J2997" s="31">
        <f>SUMIFS(H:H, D:D, ExternalData!$D2997, E:E, ExternalData!$E2997, F:F, ExternalData!$F2997, G:G, "&lt;="&amp;ExternalData!$G2997)</f>
        <v>2709</v>
      </c>
      <c r="K2997" s="32">
        <f>SUMIFS(I:I, D:D, ExternalData!$D2997, E:E, ExternalData!$E2997, F:F, ExternalData!$F2997, G:G, "&lt;="&amp;ExternalData!$G2997)</f>
        <v>17535</v>
      </c>
      <c r="L2997" s="31">
        <f>ExternalData!$J2997 + SUMIFS(H:H, D:D, ExternalData!$D2997, E:E, ExternalData!$E2997, F:F, ExternalData!$F2997-1, G:G, "&gt;"&amp;ExternalData!$G2997)</f>
        <v>34251</v>
      </c>
      <c r="M2997" s="33">
        <f>ExternalData!$K2997 + SUMIFS(I:I, D:D, ExternalData!$D2997, E:E, ExternalData!$E2997, F:F, ExternalData!$F2997-1, G:G, "&gt;"&amp;ExternalData!$G2997)</f>
        <v>207025</v>
      </c>
    </row>
    <row r="2998" spans="1:13" x14ac:dyDescent="0.25">
      <c r="A2998" s="24" t="s">
        <v>9</v>
      </c>
      <c r="B2998" s="25" t="s">
        <v>37</v>
      </c>
      <c r="C2998" s="25" t="s">
        <v>45</v>
      </c>
      <c r="D2998" s="25" t="s">
        <v>46</v>
      </c>
      <c r="E2998" s="25" t="s">
        <v>13</v>
      </c>
      <c r="F2998" s="25">
        <v>2022</v>
      </c>
      <c r="G2998" s="25">
        <v>2</v>
      </c>
      <c r="H2998" s="25">
        <v>2793</v>
      </c>
      <c r="I2998" s="26">
        <v>18109</v>
      </c>
      <c r="J2998" s="26">
        <f>SUMIFS(H:H, D:D, ExternalData!$D2998, E:E, ExternalData!$E2998, F:F, ExternalData!$F2998, G:G, "&lt;="&amp;ExternalData!$G2998)</f>
        <v>5502</v>
      </c>
      <c r="K2998" s="27">
        <f>SUMIFS(I:I, D:D, ExternalData!$D2998, E:E, ExternalData!$E2998, F:F, ExternalData!$F2998, G:G, "&lt;="&amp;ExternalData!$G2998)</f>
        <v>35644</v>
      </c>
      <c r="L2998" s="26">
        <f>ExternalData!$J2998 + SUMIFS(H:H, D:D, ExternalData!$D2998, E:E, ExternalData!$E2998, F:F, ExternalData!$F2998-1, G:G, "&gt;"&amp;ExternalData!$G2998)</f>
        <v>34419</v>
      </c>
      <c r="M2998" s="28">
        <f>ExternalData!$K2998 + SUMIFS(I:I, D:D, ExternalData!$D2998, E:E, ExternalData!$E2998, F:F, ExternalData!$F2998-1, G:G, "&gt;"&amp;ExternalData!$G2998)</f>
        <v>209419</v>
      </c>
    </row>
    <row r="2999" spans="1:13" x14ac:dyDescent="0.25">
      <c r="A2999" s="29" t="s">
        <v>9</v>
      </c>
      <c r="B2999" s="30" t="s">
        <v>37</v>
      </c>
      <c r="C2999" s="30" t="s">
        <v>45</v>
      </c>
      <c r="D2999" s="30" t="s">
        <v>46</v>
      </c>
      <c r="E2999" s="30" t="s">
        <v>13</v>
      </c>
      <c r="F2999" s="30">
        <v>2022</v>
      </c>
      <c r="G2999" s="30">
        <v>3</v>
      </c>
      <c r="H2999" s="30">
        <v>2856</v>
      </c>
      <c r="I2999" s="31">
        <v>18508</v>
      </c>
      <c r="J2999" s="31">
        <f>SUMIFS(H:H, D:D, ExternalData!$D2999, E:E, ExternalData!$E2999, F:F, ExternalData!$F2999, G:G, "&lt;="&amp;ExternalData!$G2999)</f>
        <v>8358</v>
      </c>
      <c r="K2999" s="32">
        <f>SUMIFS(I:I, D:D, ExternalData!$D2999, E:E, ExternalData!$E2999, F:F, ExternalData!$F2999, G:G, "&lt;="&amp;ExternalData!$G2999)</f>
        <v>54152</v>
      </c>
      <c r="L2999" s="31">
        <f>ExternalData!$J2999 + SUMIFS(H:H, D:D, ExternalData!$D2999, E:E, ExternalData!$E2999, F:F, ExternalData!$F2999-1, G:G, "&gt;"&amp;ExternalData!$G2999)</f>
        <v>34349</v>
      </c>
      <c r="M2999" s="33">
        <f>ExternalData!$K2999 + SUMIFS(I:I, D:D, ExternalData!$D2999, E:E, ExternalData!$E2999, F:F, ExternalData!$F2999-1, G:G, "&gt;"&amp;ExternalData!$G2999)</f>
        <v>210406</v>
      </c>
    </row>
    <row r="3000" spans="1:13" x14ac:dyDescent="0.25">
      <c r="A3000" s="24" t="s">
        <v>9</v>
      </c>
      <c r="B3000" s="25" t="s">
        <v>37</v>
      </c>
      <c r="C3000" s="25" t="s">
        <v>45</v>
      </c>
      <c r="D3000" s="25" t="s">
        <v>46</v>
      </c>
      <c r="E3000" s="25" t="s">
        <v>13</v>
      </c>
      <c r="F3000" s="25">
        <v>2022</v>
      </c>
      <c r="G3000" s="25">
        <v>4</v>
      </c>
      <c r="H3000" s="25">
        <v>2877</v>
      </c>
      <c r="I3000" s="26">
        <v>18648</v>
      </c>
      <c r="J3000" s="26">
        <f>SUMIFS(H:H, D:D, ExternalData!$D3000, E:E, ExternalData!$E3000, F:F, ExternalData!$F3000, G:G, "&lt;="&amp;ExternalData!$G3000)</f>
        <v>11235</v>
      </c>
      <c r="K3000" s="27">
        <f>SUMIFS(I:I, D:D, ExternalData!$D3000, E:E, ExternalData!$E3000, F:F, ExternalData!$F3000, G:G, "&lt;="&amp;ExternalData!$G3000)</f>
        <v>72800</v>
      </c>
      <c r="L3000" s="26">
        <f>ExternalData!$J3000 + SUMIFS(H:H, D:D, ExternalData!$D3000, E:E, ExternalData!$E3000, F:F, ExternalData!$F3000-1, G:G, "&gt;"&amp;ExternalData!$G3000)</f>
        <v>34139</v>
      </c>
      <c r="M3000" s="28">
        <f>ExternalData!$K3000 + SUMIFS(I:I, D:D, ExternalData!$D3000, E:E, ExternalData!$E3000, F:F, ExternalData!$F3000-1, G:G, "&gt;"&amp;ExternalData!$G3000)</f>
        <v>210581</v>
      </c>
    </row>
    <row r="3001" spans="1:13" x14ac:dyDescent="0.25">
      <c r="A3001" s="29" t="s">
        <v>9</v>
      </c>
      <c r="B3001" s="30" t="s">
        <v>37</v>
      </c>
      <c r="C3001" s="30" t="s">
        <v>45</v>
      </c>
      <c r="D3001" s="30" t="s">
        <v>46</v>
      </c>
      <c r="E3001" s="30" t="s">
        <v>13</v>
      </c>
      <c r="F3001" s="30">
        <v>2022</v>
      </c>
      <c r="G3001" s="30">
        <v>5</v>
      </c>
      <c r="H3001" s="30">
        <v>3108</v>
      </c>
      <c r="I3001" s="31">
        <v>20125</v>
      </c>
      <c r="J3001" s="31">
        <f>SUMIFS(H:H, D:D, ExternalData!$D3001, E:E, ExternalData!$E3001, F:F, ExternalData!$F3001, G:G, "&lt;="&amp;ExternalData!$G3001)</f>
        <v>14343</v>
      </c>
      <c r="K3001" s="32">
        <f>SUMIFS(I:I, D:D, ExternalData!$D3001, E:E, ExternalData!$E3001, F:F, ExternalData!$F3001, G:G, "&lt;="&amp;ExternalData!$G3001)</f>
        <v>92925</v>
      </c>
      <c r="L3001" s="31">
        <f>ExternalData!$J3001 + SUMIFS(H:H, D:D, ExternalData!$D3001, E:E, ExternalData!$E3001, F:F, ExternalData!$F3001-1, G:G, "&gt;"&amp;ExternalData!$G3001)</f>
        <v>34720</v>
      </c>
      <c r="M3001" s="33">
        <f>ExternalData!$K3001 + SUMIFS(I:I, D:D, ExternalData!$D3001, E:E, ExternalData!$E3001, F:F, ExternalData!$F3001-1, G:G, "&gt;"&amp;ExternalData!$G3001)</f>
        <v>215579</v>
      </c>
    </row>
    <row r="3002" spans="1:13" x14ac:dyDescent="0.25">
      <c r="A3002" s="24" t="s">
        <v>9</v>
      </c>
      <c r="B3002" s="25" t="s">
        <v>37</v>
      </c>
      <c r="C3002" s="25" t="s">
        <v>45</v>
      </c>
      <c r="D3002" s="25" t="s">
        <v>46</v>
      </c>
      <c r="E3002" s="25" t="s">
        <v>13</v>
      </c>
      <c r="F3002" s="25">
        <v>2022</v>
      </c>
      <c r="G3002" s="25">
        <v>6</v>
      </c>
      <c r="H3002" s="25">
        <v>3290</v>
      </c>
      <c r="I3002" s="26">
        <v>21336</v>
      </c>
      <c r="J3002" s="26">
        <f>SUMIFS(H:H, D:D, ExternalData!$D3002, E:E, ExternalData!$E3002, F:F, ExternalData!$F3002, G:G, "&lt;="&amp;ExternalData!$G3002)</f>
        <v>17633</v>
      </c>
      <c r="K3002" s="27">
        <f>SUMIFS(I:I, D:D, ExternalData!$D3002, E:E, ExternalData!$E3002, F:F, ExternalData!$F3002, G:G, "&lt;="&amp;ExternalData!$G3002)</f>
        <v>114261</v>
      </c>
      <c r="L3002" s="26">
        <f>ExternalData!$J3002 + SUMIFS(H:H, D:D, ExternalData!$D3002, E:E, ExternalData!$E3002, F:F, ExternalData!$F3002-1, G:G, "&gt;"&amp;ExternalData!$G3002)</f>
        <v>35147</v>
      </c>
      <c r="M3002" s="28">
        <f>ExternalData!$K3002 + SUMIFS(I:I, D:D, ExternalData!$D3002, E:E, ExternalData!$E3002, F:F, ExternalData!$F3002-1, G:G, "&gt;"&amp;ExternalData!$G3002)</f>
        <v>219758</v>
      </c>
    </row>
    <row r="3003" spans="1:13" x14ac:dyDescent="0.25">
      <c r="A3003" s="29" t="s">
        <v>9</v>
      </c>
      <c r="B3003" s="30" t="s">
        <v>37</v>
      </c>
      <c r="C3003" s="30" t="s">
        <v>45</v>
      </c>
      <c r="D3003" s="30" t="s">
        <v>46</v>
      </c>
      <c r="E3003" s="30" t="s">
        <v>13</v>
      </c>
      <c r="F3003" s="30">
        <v>2022</v>
      </c>
      <c r="G3003" s="30">
        <v>7</v>
      </c>
      <c r="H3003" s="30">
        <v>2772</v>
      </c>
      <c r="I3003" s="31">
        <v>17983</v>
      </c>
      <c r="J3003" s="31">
        <f>SUMIFS(H:H, D:D, ExternalData!$D3003, E:E, ExternalData!$E3003, F:F, ExternalData!$F3003, G:G, "&lt;="&amp;ExternalData!$G3003)</f>
        <v>20405</v>
      </c>
      <c r="K3003" s="32">
        <f>SUMIFS(I:I, D:D, ExternalData!$D3003, E:E, ExternalData!$E3003, F:F, ExternalData!$F3003, G:G, "&lt;="&amp;ExternalData!$G3003)</f>
        <v>132244</v>
      </c>
      <c r="L3003" s="31">
        <f>ExternalData!$J3003 + SUMIFS(H:H, D:D, ExternalData!$D3003, E:E, ExternalData!$E3003, F:F, ExternalData!$F3003-1, G:G, "&gt;"&amp;ExternalData!$G3003)</f>
        <v>35168</v>
      </c>
      <c r="M3003" s="33">
        <f>ExternalData!$K3003 + SUMIFS(I:I, D:D, ExternalData!$D3003, E:E, ExternalData!$E3003, F:F, ExternalData!$F3003-1, G:G, "&gt;"&amp;ExternalData!$G3003)</f>
        <v>221249</v>
      </c>
    </row>
    <row r="3004" spans="1:13" x14ac:dyDescent="0.25">
      <c r="A3004" s="24" t="s">
        <v>9</v>
      </c>
      <c r="B3004" s="25" t="s">
        <v>37</v>
      </c>
      <c r="C3004" s="25" t="s">
        <v>45</v>
      </c>
      <c r="D3004" s="25" t="s">
        <v>46</v>
      </c>
      <c r="E3004" s="25" t="s">
        <v>13</v>
      </c>
      <c r="F3004" s="25">
        <v>2022</v>
      </c>
      <c r="G3004" s="25">
        <v>8</v>
      </c>
      <c r="H3004" s="25">
        <v>2905</v>
      </c>
      <c r="I3004" s="26">
        <v>18809</v>
      </c>
      <c r="J3004" s="26">
        <f>SUMIFS(H:H, D:D, ExternalData!$D3004, E:E, ExternalData!$E3004, F:F, ExternalData!$F3004, G:G, "&lt;="&amp;ExternalData!$G3004)</f>
        <v>23310</v>
      </c>
      <c r="K3004" s="27">
        <f>SUMIFS(I:I, D:D, ExternalData!$D3004, E:E, ExternalData!$E3004, F:F, ExternalData!$F3004, G:G, "&lt;="&amp;ExternalData!$G3004)</f>
        <v>151053</v>
      </c>
      <c r="L3004" s="26">
        <f>ExternalData!$J3004 + SUMIFS(H:H, D:D, ExternalData!$D3004, E:E, ExternalData!$E3004, F:F, ExternalData!$F3004-1, G:G, "&gt;"&amp;ExternalData!$G3004)</f>
        <v>35455</v>
      </c>
      <c r="M3004" s="28">
        <f>ExternalData!$K3004 + SUMIFS(I:I, D:D, ExternalData!$D3004, E:E, ExternalData!$E3004, F:F, ExternalData!$F3004-1, G:G, "&gt;"&amp;ExternalData!$G3004)</f>
        <v>224371</v>
      </c>
    </row>
    <row r="3005" spans="1:13" x14ac:dyDescent="0.25">
      <c r="A3005" s="29" t="s">
        <v>9</v>
      </c>
      <c r="B3005" s="30" t="s">
        <v>37</v>
      </c>
      <c r="C3005" s="30" t="s">
        <v>45</v>
      </c>
      <c r="D3005" s="30" t="s">
        <v>46</v>
      </c>
      <c r="E3005" s="30" t="s">
        <v>13</v>
      </c>
      <c r="F3005" s="30">
        <v>2022</v>
      </c>
      <c r="G3005" s="30">
        <v>9</v>
      </c>
      <c r="H3005" s="30">
        <v>3206</v>
      </c>
      <c r="I3005" s="31">
        <v>20783</v>
      </c>
      <c r="J3005" s="31">
        <f>SUMIFS(H:H, D:D, ExternalData!$D3005, E:E, ExternalData!$E3005, F:F, ExternalData!$F3005, G:G, "&lt;="&amp;ExternalData!$G3005)</f>
        <v>26516</v>
      </c>
      <c r="K3005" s="32">
        <f>SUMIFS(I:I, D:D, ExternalData!$D3005, E:E, ExternalData!$E3005, F:F, ExternalData!$F3005, G:G, "&lt;="&amp;ExternalData!$G3005)</f>
        <v>171836</v>
      </c>
      <c r="L3005" s="31">
        <f>ExternalData!$J3005 + SUMIFS(H:H, D:D, ExternalData!$D3005, E:E, ExternalData!$E3005, F:F, ExternalData!$F3005-1, G:G, "&gt;"&amp;ExternalData!$G3005)</f>
        <v>35665</v>
      </c>
      <c r="M3005" s="33">
        <f>ExternalData!$K3005 + SUMIFS(I:I, D:D, ExternalData!$D3005, E:E, ExternalData!$E3005, F:F, ExternalData!$F3005-1, G:G, "&gt;"&amp;ExternalData!$G3005)</f>
        <v>227227</v>
      </c>
    </row>
    <row r="3006" spans="1:13" x14ac:dyDescent="0.25">
      <c r="A3006" s="24" t="s">
        <v>9</v>
      </c>
      <c r="B3006" s="25" t="s">
        <v>37</v>
      </c>
      <c r="C3006" s="25" t="s">
        <v>45</v>
      </c>
      <c r="D3006" s="25" t="s">
        <v>46</v>
      </c>
      <c r="E3006" s="25" t="s">
        <v>13</v>
      </c>
      <c r="F3006" s="25">
        <v>2022</v>
      </c>
      <c r="G3006" s="25">
        <v>10</v>
      </c>
      <c r="H3006" s="25">
        <v>3444</v>
      </c>
      <c r="I3006" s="26">
        <v>22295</v>
      </c>
      <c r="J3006" s="26">
        <f>SUMIFS(H:H, D:D, ExternalData!$D3006, E:E, ExternalData!$E3006, F:F, ExternalData!$F3006, G:G, "&lt;="&amp;ExternalData!$G3006)</f>
        <v>29960</v>
      </c>
      <c r="K3006" s="27">
        <f>SUMIFS(I:I, D:D, ExternalData!$D3006, E:E, ExternalData!$E3006, F:F, ExternalData!$F3006, G:G, "&lt;="&amp;ExternalData!$G3006)</f>
        <v>194131</v>
      </c>
      <c r="L3006" s="26">
        <f>ExternalData!$J3006 + SUMIFS(H:H, D:D, ExternalData!$D3006, E:E, ExternalData!$E3006, F:F, ExternalData!$F3006-1, G:G, "&gt;"&amp;ExternalData!$G3006)</f>
        <v>36393</v>
      </c>
      <c r="M3006" s="28">
        <f>ExternalData!$K3006 + SUMIFS(I:I, D:D, ExternalData!$D3006, E:E, ExternalData!$E3006, F:F, ExternalData!$F3006-1, G:G, "&gt;"&amp;ExternalData!$G3006)</f>
        <v>233240</v>
      </c>
    </row>
    <row r="3007" spans="1:13" x14ac:dyDescent="0.25">
      <c r="A3007" s="29" t="s">
        <v>9</v>
      </c>
      <c r="B3007" s="30" t="s">
        <v>37</v>
      </c>
      <c r="C3007" s="30" t="s">
        <v>45</v>
      </c>
      <c r="D3007" s="30" t="s">
        <v>46</v>
      </c>
      <c r="E3007" s="30" t="s">
        <v>13</v>
      </c>
      <c r="F3007" s="30">
        <v>2022</v>
      </c>
      <c r="G3007" s="30">
        <v>11</v>
      </c>
      <c r="H3007" s="30">
        <v>3262</v>
      </c>
      <c r="I3007" s="31">
        <v>21147</v>
      </c>
      <c r="J3007" s="31">
        <f>SUMIFS(H:H, D:D, ExternalData!$D3007, E:E, ExternalData!$E3007, F:F, ExternalData!$F3007, G:G, "&lt;="&amp;ExternalData!$G3007)</f>
        <v>33222</v>
      </c>
      <c r="K3007" s="32">
        <f>SUMIFS(I:I, D:D, ExternalData!$D3007, E:E, ExternalData!$E3007, F:F, ExternalData!$F3007, G:G, "&lt;="&amp;ExternalData!$G3007)</f>
        <v>215278</v>
      </c>
      <c r="L3007" s="31">
        <f>ExternalData!$J3007 + SUMIFS(H:H, D:D, ExternalData!$D3007, E:E, ExternalData!$E3007, F:F, ExternalData!$F3007-1, G:G, "&gt;"&amp;ExternalData!$G3007)</f>
        <v>36862</v>
      </c>
      <c r="M3007" s="33">
        <f>ExternalData!$K3007 + SUMIFS(I:I, D:D, ExternalData!$D3007, E:E, ExternalData!$E3007, F:F, ExternalData!$F3007-1, G:G, "&gt;"&amp;ExternalData!$G3007)</f>
        <v>237636</v>
      </c>
    </row>
    <row r="3008" spans="1:13" x14ac:dyDescent="0.25">
      <c r="A3008" s="24" t="s">
        <v>9</v>
      </c>
      <c r="B3008" s="25" t="s">
        <v>37</v>
      </c>
      <c r="C3008" s="25" t="s">
        <v>45</v>
      </c>
      <c r="D3008" s="25" t="s">
        <v>46</v>
      </c>
      <c r="E3008" s="25" t="s">
        <v>13</v>
      </c>
      <c r="F3008" s="25">
        <v>2022</v>
      </c>
      <c r="G3008" s="25">
        <v>12</v>
      </c>
      <c r="H3008" s="25">
        <v>3682</v>
      </c>
      <c r="I3008" s="26">
        <v>23884</v>
      </c>
      <c r="J3008" s="26">
        <f>SUMIFS(H:H, D:D, ExternalData!$D3008, E:E, ExternalData!$E3008, F:F, ExternalData!$F3008, G:G, "&lt;="&amp;ExternalData!$G3008)</f>
        <v>36904</v>
      </c>
      <c r="K3008" s="27">
        <f>SUMIFS(I:I, D:D, ExternalData!$D3008, E:E, ExternalData!$E3008, F:F, ExternalData!$F3008, G:G, "&lt;="&amp;ExternalData!$G3008)</f>
        <v>239162</v>
      </c>
      <c r="L3008" s="26">
        <f>ExternalData!$J3008 + SUMIFS(H:H, D:D, ExternalData!$D3008, E:E, ExternalData!$E3008, F:F, ExternalData!$F3008-1, G:G, "&gt;"&amp;ExternalData!$G3008)</f>
        <v>36904</v>
      </c>
      <c r="M3008" s="28">
        <f>ExternalData!$K3008 + SUMIFS(I:I, D:D, ExternalData!$D3008, E:E, ExternalData!$E3008, F:F, ExternalData!$F3008-1, G:G, "&gt;"&amp;ExternalData!$G3008)</f>
        <v>239162</v>
      </c>
    </row>
    <row r="3009" spans="1:13" x14ac:dyDescent="0.25">
      <c r="A3009" s="29" t="s">
        <v>9</v>
      </c>
      <c r="B3009" s="30" t="s">
        <v>37</v>
      </c>
      <c r="C3009" s="30" t="s">
        <v>45</v>
      </c>
      <c r="D3009" s="30" t="s">
        <v>46</v>
      </c>
      <c r="E3009" s="30" t="s">
        <v>13</v>
      </c>
      <c r="F3009" s="30">
        <v>2023</v>
      </c>
      <c r="G3009" s="30">
        <v>1</v>
      </c>
      <c r="H3009" s="30">
        <v>2674</v>
      </c>
      <c r="I3009" s="31">
        <v>17318</v>
      </c>
      <c r="J3009" s="31">
        <f>SUMIFS(H:H, D:D, ExternalData!$D3009, E:E, ExternalData!$E3009, F:F, ExternalData!$F3009, G:G, "&lt;="&amp;ExternalData!$G3009)</f>
        <v>2674</v>
      </c>
      <c r="K3009" s="32">
        <f>SUMIFS(I:I, D:D, ExternalData!$D3009, E:E, ExternalData!$E3009, F:F, ExternalData!$F3009, G:G, "&lt;="&amp;ExternalData!$G3009)</f>
        <v>17318</v>
      </c>
      <c r="L3009" s="31">
        <f>ExternalData!$J3009 + SUMIFS(H:H, D:D, ExternalData!$D3009, E:E, ExternalData!$E3009, F:F, ExternalData!$F3009-1, G:G, "&gt;"&amp;ExternalData!$G3009)</f>
        <v>36869</v>
      </c>
      <c r="M3009" s="33">
        <f>ExternalData!$K3009 + SUMIFS(I:I, D:D, ExternalData!$D3009, E:E, ExternalData!$E3009, F:F, ExternalData!$F3009-1, G:G, "&gt;"&amp;ExternalData!$G3009)</f>
        <v>238945</v>
      </c>
    </row>
    <row r="3010" spans="1:13" x14ac:dyDescent="0.25">
      <c r="A3010" s="24" t="s">
        <v>9</v>
      </c>
      <c r="B3010" s="25" t="s">
        <v>37</v>
      </c>
      <c r="C3010" s="25" t="s">
        <v>45</v>
      </c>
      <c r="D3010" s="25" t="s">
        <v>46</v>
      </c>
      <c r="E3010" s="25" t="s">
        <v>13</v>
      </c>
      <c r="F3010" s="25">
        <v>2023</v>
      </c>
      <c r="G3010" s="25">
        <v>2</v>
      </c>
      <c r="H3010" s="25">
        <v>3325</v>
      </c>
      <c r="I3010" s="26">
        <v>21567</v>
      </c>
      <c r="J3010" s="26">
        <f>SUMIFS(H:H, D:D, ExternalData!$D3010, E:E, ExternalData!$E3010, F:F, ExternalData!$F3010, G:G, "&lt;="&amp;ExternalData!$G3010)</f>
        <v>5999</v>
      </c>
      <c r="K3010" s="27">
        <f>SUMIFS(I:I, D:D, ExternalData!$D3010, E:E, ExternalData!$E3010, F:F, ExternalData!$F3010, G:G, "&lt;="&amp;ExternalData!$G3010)</f>
        <v>38885</v>
      </c>
      <c r="L3010" s="26">
        <f>ExternalData!$J3010 + SUMIFS(H:H, D:D, ExternalData!$D3010, E:E, ExternalData!$E3010, F:F, ExternalData!$F3010-1, G:G, "&gt;"&amp;ExternalData!$G3010)</f>
        <v>37401</v>
      </c>
      <c r="M3010" s="28">
        <f>ExternalData!$K3010 + SUMIFS(I:I, D:D, ExternalData!$D3010, E:E, ExternalData!$E3010, F:F, ExternalData!$F3010-1, G:G, "&gt;"&amp;ExternalData!$G3010)</f>
        <v>242403</v>
      </c>
    </row>
    <row r="3011" spans="1:13" x14ac:dyDescent="0.25">
      <c r="A3011" s="29" t="s">
        <v>9</v>
      </c>
      <c r="B3011" s="30" t="s">
        <v>37</v>
      </c>
      <c r="C3011" s="30" t="s">
        <v>45</v>
      </c>
      <c r="D3011" s="30" t="s">
        <v>46</v>
      </c>
      <c r="E3011" s="30" t="s">
        <v>13</v>
      </c>
      <c r="F3011" s="30">
        <v>2023</v>
      </c>
      <c r="G3011" s="30">
        <v>3</v>
      </c>
      <c r="H3011" s="30">
        <v>4137</v>
      </c>
      <c r="I3011" s="31">
        <v>26789</v>
      </c>
      <c r="J3011" s="31">
        <f>SUMIFS(H:H, D:D, ExternalData!$D3011, E:E, ExternalData!$E3011, F:F, ExternalData!$F3011, G:G, "&lt;="&amp;ExternalData!$G3011)</f>
        <v>10136</v>
      </c>
      <c r="K3011" s="32">
        <f>SUMIFS(I:I, D:D, ExternalData!$D3011, E:E, ExternalData!$E3011, F:F, ExternalData!$F3011, G:G, "&lt;="&amp;ExternalData!$G3011)</f>
        <v>65674</v>
      </c>
      <c r="L3011" s="31">
        <f>ExternalData!$J3011 + SUMIFS(H:H, D:D, ExternalData!$D3011, E:E, ExternalData!$E3011, F:F, ExternalData!$F3011-1, G:G, "&gt;"&amp;ExternalData!$G3011)</f>
        <v>38682</v>
      </c>
      <c r="M3011" s="33">
        <f>ExternalData!$K3011 + SUMIFS(I:I, D:D, ExternalData!$D3011, E:E, ExternalData!$E3011, F:F, ExternalData!$F3011-1, G:G, "&gt;"&amp;ExternalData!$G3011)</f>
        <v>250684</v>
      </c>
    </row>
    <row r="3012" spans="1:13" x14ac:dyDescent="0.25">
      <c r="A3012" s="24" t="s">
        <v>9</v>
      </c>
      <c r="B3012" s="25" t="s">
        <v>37</v>
      </c>
      <c r="C3012" s="25" t="s">
        <v>45</v>
      </c>
      <c r="D3012" s="25" t="s">
        <v>46</v>
      </c>
      <c r="E3012" s="25" t="s">
        <v>14</v>
      </c>
      <c r="F3012" s="25">
        <v>2018</v>
      </c>
      <c r="G3012" s="25">
        <v>2</v>
      </c>
      <c r="H3012" s="25">
        <v>35</v>
      </c>
      <c r="I3012" s="26">
        <v>196</v>
      </c>
      <c r="J3012" s="26">
        <f>SUMIFS(H:H, D:D, ExternalData!$D3012, E:E, ExternalData!$E3012, F:F, ExternalData!$F3012, G:G, "&lt;="&amp;ExternalData!$G3012)</f>
        <v>35</v>
      </c>
      <c r="K3012" s="27">
        <f>SUMIFS(I:I, D:D, ExternalData!$D3012, E:E, ExternalData!$E3012, F:F, ExternalData!$F3012, G:G, "&lt;="&amp;ExternalData!$G3012)</f>
        <v>196</v>
      </c>
      <c r="L3012" s="26">
        <f>ExternalData!$J3012 + SUMIFS(H:H, D:D, ExternalData!$D3012, E:E, ExternalData!$E3012, F:F, ExternalData!$F3012-1, G:G, "&gt;"&amp;ExternalData!$G3012)</f>
        <v>35</v>
      </c>
      <c r="M3012" s="28">
        <f>ExternalData!$K3012 + SUMIFS(I:I, D:D, ExternalData!$D3012, E:E, ExternalData!$E3012, F:F, ExternalData!$F3012-1, G:G, "&gt;"&amp;ExternalData!$G3012)</f>
        <v>196</v>
      </c>
    </row>
    <row r="3013" spans="1:13" x14ac:dyDescent="0.25">
      <c r="A3013" s="29" t="s">
        <v>9</v>
      </c>
      <c r="B3013" s="30" t="s">
        <v>37</v>
      </c>
      <c r="C3013" s="30" t="s">
        <v>45</v>
      </c>
      <c r="D3013" s="30" t="s">
        <v>46</v>
      </c>
      <c r="E3013" s="30" t="s">
        <v>14</v>
      </c>
      <c r="F3013" s="30">
        <v>2018</v>
      </c>
      <c r="G3013" s="30">
        <v>3</v>
      </c>
      <c r="H3013" s="30">
        <v>357</v>
      </c>
      <c r="I3013" s="31">
        <v>1974</v>
      </c>
      <c r="J3013" s="31">
        <f>SUMIFS(H:H, D:D, ExternalData!$D3013, E:E, ExternalData!$E3013, F:F, ExternalData!$F3013, G:G, "&lt;="&amp;ExternalData!$G3013)</f>
        <v>392</v>
      </c>
      <c r="K3013" s="32">
        <f>SUMIFS(I:I, D:D, ExternalData!$D3013, E:E, ExternalData!$E3013, F:F, ExternalData!$F3013, G:G, "&lt;="&amp;ExternalData!$G3013)</f>
        <v>2170</v>
      </c>
      <c r="L3013" s="31">
        <f>ExternalData!$J3013 + SUMIFS(H:H, D:D, ExternalData!$D3013, E:E, ExternalData!$E3013, F:F, ExternalData!$F3013-1, G:G, "&gt;"&amp;ExternalData!$G3013)</f>
        <v>392</v>
      </c>
      <c r="M3013" s="33">
        <f>ExternalData!$K3013 + SUMIFS(I:I, D:D, ExternalData!$D3013, E:E, ExternalData!$E3013, F:F, ExternalData!$F3013-1, G:G, "&gt;"&amp;ExternalData!$G3013)</f>
        <v>2170</v>
      </c>
    </row>
    <row r="3014" spans="1:13" x14ac:dyDescent="0.25">
      <c r="A3014" s="24" t="s">
        <v>9</v>
      </c>
      <c r="B3014" s="25" t="s">
        <v>37</v>
      </c>
      <c r="C3014" s="25" t="s">
        <v>45</v>
      </c>
      <c r="D3014" s="25" t="s">
        <v>46</v>
      </c>
      <c r="E3014" s="25" t="s">
        <v>14</v>
      </c>
      <c r="F3014" s="25">
        <v>2018</v>
      </c>
      <c r="G3014" s="25">
        <v>4</v>
      </c>
      <c r="H3014" s="25">
        <v>168</v>
      </c>
      <c r="I3014" s="26">
        <v>924</v>
      </c>
      <c r="J3014" s="26">
        <f>SUMIFS(H:H, D:D, ExternalData!$D3014, E:E, ExternalData!$E3014, F:F, ExternalData!$F3014, G:G, "&lt;="&amp;ExternalData!$G3014)</f>
        <v>560</v>
      </c>
      <c r="K3014" s="27">
        <f>SUMIFS(I:I, D:D, ExternalData!$D3014, E:E, ExternalData!$E3014, F:F, ExternalData!$F3014, G:G, "&lt;="&amp;ExternalData!$G3014)</f>
        <v>3094</v>
      </c>
      <c r="L3014" s="26">
        <f>ExternalData!$J3014 + SUMIFS(H:H, D:D, ExternalData!$D3014, E:E, ExternalData!$E3014, F:F, ExternalData!$F3014-1, G:G, "&gt;"&amp;ExternalData!$G3014)</f>
        <v>560</v>
      </c>
      <c r="M3014" s="28">
        <f>ExternalData!$K3014 + SUMIFS(I:I, D:D, ExternalData!$D3014, E:E, ExternalData!$E3014, F:F, ExternalData!$F3014-1, G:G, "&gt;"&amp;ExternalData!$G3014)</f>
        <v>3094</v>
      </c>
    </row>
    <row r="3015" spans="1:13" x14ac:dyDescent="0.25">
      <c r="A3015" s="29" t="s">
        <v>9</v>
      </c>
      <c r="B3015" s="30" t="s">
        <v>37</v>
      </c>
      <c r="C3015" s="30" t="s">
        <v>45</v>
      </c>
      <c r="D3015" s="30" t="s">
        <v>46</v>
      </c>
      <c r="E3015" s="30" t="s">
        <v>14</v>
      </c>
      <c r="F3015" s="30">
        <v>2018</v>
      </c>
      <c r="G3015" s="30">
        <v>5</v>
      </c>
      <c r="H3015" s="30">
        <v>189</v>
      </c>
      <c r="I3015" s="31">
        <v>1029</v>
      </c>
      <c r="J3015" s="31">
        <f>SUMIFS(H:H, D:D, ExternalData!$D3015, E:E, ExternalData!$E3015, F:F, ExternalData!$F3015, G:G, "&lt;="&amp;ExternalData!$G3015)</f>
        <v>749</v>
      </c>
      <c r="K3015" s="32">
        <f>SUMIFS(I:I, D:D, ExternalData!$D3015, E:E, ExternalData!$E3015, F:F, ExternalData!$F3015, G:G, "&lt;="&amp;ExternalData!$G3015)</f>
        <v>4123</v>
      </c>
      <c r="L3015" s="31">
        <f>ExternalData!$J3015 + SUMIFS(H:H, D:D, ExternalData!$D3015, E:E, ExternalData!$E3015, F:F, ExternalData!$F3015-1, G:G, "&gt;"&amp;ExternalData!$G3015)</f>
        <v>749</v>
      </c>
      <c r="M3015" s="33">
        <f>ExternalData!$K3015 + SUMIFS(I:I, D:D, ExternalData!$D3015, E:E, ExternalData!$E3015, F:F, ExternalData!$F3015-1, G:G, "&gt;"&amp;ExternalData!$G3015)</f>
        <v>4123</v>
      </c>
    </row>
    <row r="3016" spans="1:13" x14ac:dyDescent="0.25">
      <c r="A3016" s="24" t="s">
        <v>9</v>
      </c>
      <c r="B3016" s="25" t="s">
        <v>37</v>
      </c>
      <c r="C3016" s="25" t="s">
        <v>45</v>
      </c>
      <c r="D3016" s="25" t="s">
        <v>46</v>
      </c>
      <c r="E3016" s="25" t="s">
        <v>14</v>
      </c>
      <c r="F3016" s="25">
        <v>2018</v>
      </c>
      <c r="G3016" s="25">
        <v>6</v>
      </c>
      <c r="H3016" s="25">
        <v>455</v>
      </c>
      <c r="I3016" s="26">
        <v>2492</v>
      </c>
      <c r="J3016" s="26">
        <f>SUMIFS(H:H, D:D, ExternalData!$D3016, E:E, ExternalData!$E3016, F:F, ExternalData!$F3016, G:G, "&lt;="&amp;ExternalData!$G3016)</f>
        <v>1204</v>
      </c>
      <c r="K3016" s="27">
        <f>SUMIFS(I:I, D:D, ExternalData!$D3016, E:E, ExternalData!$E3016, F:F, ExternalData!$F3016, G:G, "&lt;="&amp;ExternalData!$G3016)</f>
        <v>6615</v>
      </c>
      <c r="L3016" s="26">
        <f>ExternalData!$J3016 + SUMIFS(H:H, D:D, ExternalData!$D3016, E:E, ExternalData!$E3016, F:F, ExternalData!$F3016-1, G:G, "&gt;"&amp;ExternalData!$G3016)</f>
        <v>1204</v>
      </c>
      <c r="M3016" s="28">
        <f>ExternalData!$K3016 + SUMIFS(I:I, D:D, ExternalData!$D3016, E:E, ExternalData!$E3016, F:F, ExternalData!$F3016-1, G:G, "&gt;"&amp;ExternalData!$G3016)</f>
        <v>6615</v>
      </c>
    </row>
    <row r="3017" spans="1:13" x14ac:dyDescent="0.25">
      <c r="A3017" s="29" t="s">
        <v>9</v>
      </c>
      <c r="B3017" s="30" t="s">
        <v>37</v>
      </c>
      <c r="C3017" s="30" t="s">
        <v>45</v>
      </c>
      <c r="D3017" s="30" t="s">
        <v>46</v>
      </c>
      <c r="E3017" s="30" t="s">
        <v>14</v>
      </c>
      <c r="F3017" s="30">
        <v>2018</v>
      </c>
      <c r="G3017" s="30">
        <v>7</v>
      </c>
      <c r="H3017" s="30">
        <v>322</v>
      </c>
      <c r="I3017" s="31">
        <v>1771</v>
      </c>
      <c r="J3017" s="31">
        <f>SUMIFS(H:H, D:D, ExternalData!$D3017, E:E, ExternalData!$E3017, F:F, ExternalData!$F3017, G:G, "&lt;="&amp;ExternalData!$G3017)</f>
        <v>1526</v>
      </c>
      <c r="K3017" s="32">
        <f>SUMIFS(I:I, D:D, ExternalData!$D3017, E:E, ExternalData!$E3017, F:F, ExternalData!$F3017, G:G, "&lt;="&amp;ExternalData!$G3017)</f>
        <v>8386</v>
      </c>
      <c r="L3017" s="31">
        <f>ExternalData!$J3017 + SUMIFS(H:H, D:D, ExternalData!$D3017, E:E, ExternalData!$E3017, F:F, ExternalData!$F3017-1, G:G, "&gt;"&amp;ExternalData!$G3017)</f>
        <v>1526</v>
      </c>
      <c r="M3017" s="33">
        <f>ExternalData!$K3017 + SUMIFS(I:I, D:D, ExternalData!$D3017, E:E, ExternalData!$E3017, F:F, ExternalData!$F3017-1, G:G, "&gt;"&amp;ExternalData!$G3017)</f>
        <v>8386</v>
      </c>
    </row>
    <row r="3018" spans="1:13" x14ac:dyDescent="0.25">
      <c r="A3018" s="24" t="s">
        <v>9</v>
      </c>
      <c r="B3018" s="25" t="s">
        <v>37</v>
      </c>
      <c r="C3018" s="25" t="s">
        <v>45</v>
      </c>
      <c r="D3018" s="25" t="s">
        <v>46</v>
      </c>
      <c r="E3018" s="25" t="s">
        <v>14</v>
      </c>
      <c r="F3018" s="25">
        <v>2018</v>
      </c>
      <c r="G3018" s="25">
        <v>8</v>
      </c>
      <c r="H3018" s="25">
        <v>595</v>
      </c>
      <c r="I3018" s="26">
        <v>3248</v>
      </c>
      <c r="J3018" s="26">
        <f>SUMIFS(H:H, D:D, ExternalData!$D3018, E:E, ExternalData!$E3018, F:F, ExternalData!$F3018, G:G, "&lt;="&amp;ExternalData!$G3018)</f>
        <v>2121</v>
      </c>
      <c r="K3018" s="27">
        <f>SUMIFS(I:I, D:D, ExternalData!$D3018, E:E, ExternalData!$E3018, F:F, ExternalData!$F3018, G:G, "&lt;="&amp;ExternalData!$G3018)</f>
        <v>11634</v>
      </c>
      <c r="L3018" s="26">
        <f>ExternalData!$J3018 + SUMIFS(H:H, D:D, ExternalData!$D3018, E:E, ExternalData!$E3018, F:F, ExternalData!$F3018-1, G:G, "&gt;"&amp;ExternalData!$G3018)</f>
        <v>2121</v>
      </c>
      <c r="M3018" s="28">
        <f>ExternalData!$K3018 + SUMIFS(I:I, D:D, ExternalData!$D3018, E:E, ExternalData!$E3018, F:F, ExternalData!$F3018-1, G:G, "&gt;"&amp;ExternalData!$G3018)</f>
        <v>11634</v>
      </c>
    </row>
    <row r="3019" spans="1:13" x14ac:dyDescent="0.25">
      <c r="A3019" s="29" t="s">
        <v>9</v>
      </c>
      <c r="B3019" s="30" t="s">
        <v>37</v>
      </c>
      <c r="C3019" s="30" t="s">
        <v>45</v>
      </c>
      <c r="D3019" s="30" t="s">
        <v>46</v>
      </c>
      <c r="E3019" s="30" t="s">
        <v>14</v>
      </c>
      <c r="F3019" s="30">
        <v>2018</v>
      </c>
      <c r="G3019" s="30">
        <v>9</v>
      </c>
      <c r="H3019" s="30">
        <v>742</v>
      </c>
      <c r="I3019" s="31">
        <v>4060</v>
      </c>
      <c r="J3019" s="31">
        <f>SUMIFS(H:H, D:D, ExternalData!$D3019, E:E, ExternalData!$E3019, F:F, ExternalData!$F3019, G:G, "&lt;="&amp;ExternalData!$G3019)</f>
        <v>2863</v>
      </c>
      <c r="K3019" s="32">
        <f>SUMIFS(I:I, D:D, ExternalData!$D3019, E:E, ExternalData!$E3019, F:F, ExternalData!$F3019, G:G, "&lt;="&amp;ExternalData!$G3019)</f>
        <v>15694</v>
      </c>
      <c r="L3019" s="31">
        <f>ExternalData!$J3019 + SUMIFS(H:H, D:D, ExternalData!$D3019, E:E, ExternalData!$E3019, F:F, ExternalData!$F3019-1, G:G, "&gt;"&amp;ExternalData!$G3019)</f>
        <v>2863</v>
      </c>
      <c r="M3019" s="33">
        <f>ExternalData!$K3019 + SUMIFS(I:I, D:D, ExternalData!$D3019, E:E, ExternalData!$E3019, F:F, ExternalData!$F3019-1, G:G, "&gt;"&amp;ExternalData!$G3019)</f>
        <v>15694</v>
      </c>
    </row>
    <row r="3020" spans="1:13" x14ac:dyDescent="0.25">
      <c r="A3020" s="24" t="s">
        <v>9</v>
      </c>
      <c r="B3020" s="25" t="s">
        <v>37</v>
      </c>
      <c r="C3020" s="25" t="s">
        <v>45</v>
      </c>
      <c r="D3020" s="25" t="s">
        <v>46</v>
      </c>
      <c r="E3020" s="25" t="s">
        <v>14</v>
      </c>
      <c r="F3020" s="25">
        <v>2018</v>
      </c>
      <c r="G3020" s="25">
        <v>10</v>
      </c>
      <c r="H3020" s="25">
        <v>854</v>
      </c>
      <c r="I3020" s="26">
        <v>4711</v>
      </c>
      <c r="J3020" s="26">
        <f>SUMIFS(H:H, D:D, ExternalData!$D3020, E:E, ExternalData!$E3020, F:F, ExternalData!$F3020, G:G, "&lt;="&amp;ExternalData!$G3020)</f>
        <v>3717</v>
      </c>
      <c r="K3020" s="27">
        <f>SUMIFS(I:I, D:D, ExternalData!$D3020, E:E, ExternalData!$E3020, F:F, ExternalData!$F3020, G:G, "&lt;="&amp;ExternalData!$G3020)</f>
        <v>20405</v>
      </c>
      <c r="L3020" s="26">
        <f>ExternalData!$J3020 + SUMIFS(H:H, D:D, ExternalData!$D3020, E:E, ExternalData!$E3020, F:F, ExternalData!$F3020-1, G:G, "&gt;"&amp;ExternalData!$G3020)</f>
        <v>3717</v>
      </c>
      <c r="M3020" s="28">
        <f>ExternalData!$K3020 + SUMIFS(I:I, D:D, ExternalData!$D3020, E:E, ExternalData!$E3020, F:F, ExternalData!$F3020-1, G:G, "&gt;"&amp;ExternalData!$G3020)</f>
        <v>20405</v>
      </c>
    </row>
    <row r="3021" spans="1:13" x14ac:dyDescent="0.25">
      <c r="A3021" s="29" t="s">
        <v>9</v>
      </c>
      <c r="B3021" s="30" t="s">
        <v>37</v>
      </c>
      <c r="C3021" s="30" t="s">
        <v>45</v>
      </c>
      <c r="D3021" s="30" t="s">
        <v>46</v>
      </c>
      <c r="E3021" s="30" t="s">
        <v>14</v>
      </c>
      <c r="F3021" s="30">
        <v>2018</v>
      </c>
      <c r="G3021" s="30">
        <v>11</v>
      </c>
      <c r="H3021" s="30">
        <v>700</v>
      </c>
      <c r="I3021" s="31">
        <v>3850</v>
      </c>
      <c r="J3021" s="31">
        <f>SUMIFS(H:H, D:D, ExternalData!$D3021, E:E, ExternalData!$E3021, F:F, ExternalData!$F3021, G:G, "&lt;="&amp;ExternalData!$G3021)</f>
        <v>4417</v>
      </c>
      <c r="K3021" s="32">
        <f>SUMIFS(I:I, D:D, ExternalData!$D3021, E:E, ExternalData!$E3021, F:F, ExternalData!$F3021, G:G, "&lt;="&amp;ExternalData!$G3021)</f>
        <v>24255</v>
      </c>
      <c r="L3021" s="31">
        <f>ExternalData!$J3021 + SUMIFS(H:H, D:D, ExternalData!$D3021, E:E, ExternalData!$E3021, F:F, ExternalData!$F3021-1, G:G, "&gt;"&amp;ExternalData!$G3021)</f>
        <v>4417</v>
      </c>
      <c r="M3021" s="33">
        <f>ExternalData!$K3021 + SUMIFS(I:I, D:D, ExternalData!$D3021, E:E, ExternalData!$E3021, F:F, ExternalData!$F3021-1, G:G, "&gt;"&amp;ExternalData!$G3021)</f>
        <v>24255</v>
      </c>
    </row>
    <row r="3022" spans="1:13" x14ac:dyDescent="0.25">
      <c r="A3022" s="24" t="s">
        <v>9</v>
      </c>
      <c r="B3022" s="25" t="s">
        <v>37</v>
      </c>
      <c r="C3022" s="25" t="s">
        <v>45</v>
      </c>
      <c r="D3022" s="25" t="s">
        <v>46</v>
      </c>
      <c r="E3022" s="25" t="s">
        <v>14</v>
      </c>
      <c r="F3022" s="25">
        <v>2018</v>
      </c>
      <c r="G3022" s="25">
        <v>12</v>
      </c>
      <c r="H3022" s="25">
        <v>651</v>
      </c>
      <c r="I3022" s="26">
        <v>3584</v>
      </c>
      <c r="J3022" s="26">
        <f>SUMIFS(H:H, D:D, ExternalData!$D3022, E:E, ExternalData!$E3022, F:F, ExternalData!$F3022, G:G, "&lt;="&amp;ExternalData!$G3022)</f>
        <v>5068</v>
      </c>
      <c r="K3022" s="27">
        <f>SUMIFS(I:I, D:D, ExternalData!$D3022, E:E, ExternalData!$E3022, F:F, ExternalData!$F3022, G:G, "&lt;="&amp;ExternalData!$G3022)</f>
        <v>27839</v>
      </c>
      <c r="L3022" s="26">
        <f>ExternalData!$J3022 + SUMIFS(H:H, D:D, ExternalData!$D3022, E:E, ExternalData!$E3022, F:F, ExternalData!$F3022-1, G:G, "&gt;"&amp;ExternalData!$G3022)</f>
        <v>5068</v>
      </c>
      <c r="M3022" s="28">
        <f>ExternalData!$K3022 + SUMIFS(I:I, D:D, ExternalData!$D3022, E:E, ExternalData!$E3022, F:F, ExternalData!$F3022-1, G:G, "&gt;"&amp;ExternalData!$G3022)</f>
        <v>27839</v>
      </c>
    </row>
    <row r="3023" spans="1:13" x14ac:dyDescent="0.25">
      <c r="A3023" s="29" t="s">
        <v>9</v>
      </c>
      <c r="B3023" s="30" t="s">
        <v>37</v>
      </c>
      <c r="C3023" s="30" t="s">
        <v>45</v>
      </c>
      <c r="D3023" s="30" t="s">
        <v>46</v>
      </c>
      <c r="E3023" s="30" t="s">
        <v>14</v>
      </c>
      <c r="F3023" s="30">
        <v>2019</v>
      </c>
      <c r="G3023" s="30">
        <v>1</v>
      </c>
      <c r="H3023" s="30">
        <v>791</v>
      </c>
      <c r="I3023" s="31">
        <v>4739</v>
      </c>
      <c r="J3023" s="31">
        <f>SUMIFS(H:H, D:D, ExternalData!$D3023, E:E, ExternalData!$E3023, F:F, ExternalData!$F3023, G:G, "&lt;="&amp;ExternalData!$G3023)</f>
        <v>791</v>
      </c>
      <c r="K3023" s="32">
        <f>SUMIFS(I:I, D:D, ExternalData!$D3023, E:E, ExternalData!$E3023, F:F, ExternalData!$F3023, G:G, "&lt;="&amp;ExternalData!$G3023)</f>
        <v>4739</v>
      </c>
      <c r="L3023" s="31">
        <f>ExternalData!$J3023 + SUMIFS(H:H, D:D, ExternalData!$D3023, E:E, ExternalData!$E3023, F:F, ExternalData!$F3023-1, G:G, "&gt;"&amp;ExternalData!$G3023)</f>
        <v>5859</v>
      </c>
      <c r="M3023" s="33">
        <f>ExternalData!$K3023 + SUMIFS(I:I, D:D, ExternalData!$D3023, E:E, ExternalData!$E3023, F:F, ExternalData!$F3023-1, G:G, "&gt;"&amp;ExternalData!$G3023)</f>
        <v>32578</v>
      </c>
    </row>
    <row r="3024" spans="1:13" x14ac:dyDescent="0.25">
      <c r="A3024" s="24" t="s">
        <v>9</v>
      </c>
      <c r="B3024" s="25" t="s">
        <v>37</v>
      </c>
      <c r="C3024" s="25" t="s">
        <v>45</v>
      </c>
      <c r="D3024" s="25" t="s">
        <v>46</v>
      </c>
      <c r="E3024" s="25" t="s">
        <v>14</v>
      </c>
      <c r="F3024" s="25">
        <v>2019</v>
      </c>
      <c r="G3024" s="25">
        <v>2</v>
      </c>
      <c r="H3024" s="25">
        <v>826</v>
      </c>
      <c r="I3024" s="26">
        <v>4963</v>
      </c>
      <c r="J3024" s="26">
        <f>SUMIFS(H:H, D:D, ExternalData!$D3024, E:E, ExternalData!$E3024, F:F, ExternalData!$F3024, G:G, "&lt;="&amp;ExternalData!$G3024)</f>
        <v>1617</v>
      </c>
      <c r="K3024" s="27">
        <f>SUMIFS(I:I, D:D, ExternalData!$D3024, E:E, ExternalData!$E3024, F:F, ExternalData!$F3024, G:G, "&lt;="&amp;ExternalData!$G3024)</f>
        <v>9702</v>
      </c>
      <c r="L3024" s="26">
        <f>ExternalData!$J3024 + SUMIFS(H:H, D:D, ExternalData!$D3024, E:E, ExternalData!$E3024, F:F, ExternalData!$F3024-1, G:G, "&gt;"&amp;ExternalData!$G3024)</f>
        <v>6650</v>
      </c>
      <c r="M3024" s="28">
        <f>ExternalData!$K3024 + SUMIFS(I:I, D:D, ExternalData!$D3024, E:E, ExternalData!$E3024, F:F, ExternalData!$F3024-1, G:G, "&gt;"&amp;ExternalData!$G3024)</f>
        <v>37345</v>
      </c>
    </row>
    <row r="3025" spans="1:13" x14ac:dyDescent="0.25">
      <c r="A3025" s="29" t="s">
        <v>9</v>
      </c>
      <c r="B3025" s="30" t="s">
        <v>37</v>
      </c>
      <c r="C3025" s="30" t="s">
        <v>45</v>
      </c>
      <c r="D3025" s="30" t="s">
        <v>46</v>
      </c>
      <c r="E3025" s="30" t="s">
        <v>14</v>
      </c>
      <c r="F3025" s="30">
        <v>2019</v>
      </c>
      <c r="G3025" s="30">
        <v>3</v>
      </c>
      <c r="H3025" s="30">
        <v>595</v>
      </c>
      <c r="I3025" s="31">
        <v>3570</v>
      </c>
      <c r="J3025" s="31">
        <f>SUMIFS(H:H, D:D, ExternalData!$D3025, E:E, ExternalData!$E3025, F:F, ExternalData!$F3025, G:G, "&lt;="&amp;ExternalData!$G3025)</f>
        <v>2212</v>
      </c>
      <c r="K3025" s="32">
        <f>SUMIFS(I:I, D:D, ExternalData!$D3025, E:E, ExternalData!$E3025, F:F, ExternalData!$F3025, G:G, "&lt;="&amp;ExternalData!$G3025)</f>
        <v>13272</v>
      </c>
      <c r="L3025" s="31">
        <f>ExternalData!$J3025 + SUMIFS(H:H, D:D, ExternalData!$D3025, E:E, ExternalData!$E3025, F:F, ExternalData!$F3025-1, G:G, "&gt;"&amp;ExternalData!$G3025)</f>
        <v>6888</v>
      </c>
      <c r="M3025" s="33">
        <f>ExternalData!$K3025 + SUMIFS(I:I, D:D, ExternalData!$D3025, E:E, ExternalData!$E3025, F:F, ExternalData!$F3025-1, G:G, "&gt;"&amp;ExternalData!$G3025)</f>
        <v>38941</v>
      </c>
    </row>
    <row r="3026" spans="1:13" x14ac:dyDescent="0.25">
      <c r="A3026" s="24" t="s">
        <v>9</v>
      </c>
      <c r="B3026" s="25" t="s">
        <v>37</v>
      </c>
      <c r="C3026" s="25" t="s">
        <v>45</v>
      </c>
      <c r="D3026" s="25" t="s">
        <v>46</v>
      </c>
      <c r="E3026" s="25" t="s">
        <v>14</v>
      </c>
      <c r="F3026" s="25">
        <v>2019</v>
      </c>
      <c r="G3026" s="25">
        <v>4</v>
      </c>
      <c r="H3026" s="25">
        <v>609</v>
      </c>
      <c r="I3026" s="26">
        <v>3668</v>
      </c>
      <c r="J3026" s="26">
        <f>SUMIFS(H:H, D:D, ExternalData!$D3026, E:E, ExternalData!$E3026, F:F, ExternalData!$F3026, G:G, "&lt;="&amp;ExternalData!$G3026)</f>
        <v>2821</v>
      </c>
      <c r="K3026" s="27">
        <f>SUMIFS(I:I, D:D, ExternalData!$D3026, E:E, ExternalData!$E3026, F:F, ExternalData!$F3026, G:G, "&lt;="&amp;ExternalData!$G3026)</f>
        <v>16940</v>
      </c>
      <c r="L3026" s="26">
        <f>ExternalData!$J3026 + SUMIFS(H:H, D:D, ExternalData!$D3026, E:E, ExternalData!$E3026, F:F, ExternalData!$F3026-1, G:G, "&gt;"&amp;ExternalData!$G3026)</f>
        <v>7329</v>
      </c>
      <c r="M3026" s="28">
        <f>ExternalData!$K3026 + SUMIFS(I:I, D:D, ExternalData!$D3026, E:E, ExternalData!$E3026, F:F, ExternalData!$F3026-1, G:G, "&gt;"&amp;ExternalData!$G3026)</f>
        <v>41685</v>
      </c>
    </row>
    <row r="3027" spans="1:13" x14ac:dyDescent="0.25">
      <c r="A3027" s="29" t="s">
        <v>9</v>
      </c>
      <c r="B3027" s="30" t="s">
        <v>37</v>
      </c>
      <c r="C3027" s="30" t="s">
        <v>45</v>
      </c>
      <c r="D3027" s="30" t="s">
        <v>46</v>
      </c>
      <c r="E3027" s="30" t="s">
        <v>14</v>
      </c>
      <c r="F3027" s="30">
        <v>2019</v>
      </c>
      <c r="G3027" s="30">
        <v>5</v>
      </c>
      <c r="H3027" s="30">
        <v>476</v>
      </c>
      <c r="I3027" s="31">
        <v>2863</v>
      </c>
      <c r="J3027" s="31">
        <f>SUMIFS(H:H, D:D, ExternalData!$D3027, E:E, ExternalData!$E3027, F:F, ExternalData!$F3027, G:G, "&lt;="&amp;ExternalData!$G3027)</f>
        <v>3297</v>
      </c>
      <c r="K3027" s="32">
        <f>SUMIFS(I:I, D:D, ExternalData!$D3027, E:E, ExternalData!$E3027, F:F, ExternalData!$F3027, G:G, "&lt;="&amp;ExternalData!$G3027)</f>
        <v>19803</v>
      </c>
      <c r="L3027" s="31">
        <f>ExternalData!$J3027 + SUMIFS(H:H, D:D, ExternalData!$D3027, E:E, ExternalData!$E3027, F:F, ExternalData!$F3027-1, G:G, "&gt;"&amp;ExternalData!$G3027)</f>
        <v>7616</v>
      </c>
      <c r="M3027" s="33">
        <f>ExternalData!$K3027 + SUMIFS(I:I, D:D, ExternalData!$D3027, E:E, ExternalData!$E3027, F:F, ExternalData!$F3027-1, G:G, "&gt;"&amp;ExternalData!$G3027)</f>
        <v>43519</v>
      </c>
    </row>
    <row r="3028" spans="1:13" x14ac:dyDescent="0.25">
      <c r="A3028" s="24" t="s">
        <v>9</v>
      </c>
      <c r="B3028" s="25" t="s">
        <v>37</v>
      </c>
      <c r="C3028" s="25" t="s">
        <v>45</v>
      </c>
      <c r="D3028" s="25" t="s">
        <v>46</v>
      </c>
      <c r="E3028" s="25" t="s">
        <v>14</v>
      </c>
      <c r="F3028" s="25">
        <v>2019</v>
      </c>
      <c r="G3028" s="25">
        <v>6</v>
      </c>
      <c r="H3028" s="25">
        <v>525</v>
      </c>
      <c r="I3028" s="26">
        <v>3143</v>
      </c>
      <c r="J3028" s="26">
        <f>SUMIFS(H:H, D:D, ExternalData!$D3028, E:E, ExternalData!$E3028, F:F, ExternalData!$F3028, G:G, "&lt;="&amp;ExternalData!$G3028)</f>
        <v>3822</v>
      </c>
      <c r="K3028" s="27">
        <f>SUMIFS(I:I, D:D, ExternalData!$D3028, E:E, ExternalData!$E3028, F:F, ExternalData!$F3028, G:G, "&lt;="&amp;ExternalData!$G3028)</f>
        <v>22946</v>
      </c>
      <c r="L3028" s="26">
        <f>ExternalData!$J3028 + SUMIFS(H:H, D:D, ExternalData!$D3028, E:E, ExternalData!$E3028, F:F, ExternalData!$F3028-1, G:G, "&gt;"&amp;ExternalData!$G3028)</f>
        <v>7686</v>
      </c>
      <c r="M3028" s="28">
        <f>ExternalData!$K3028 + SUMIFS(I:I, D:D, ExternalData!$D3028, E:E, ExternalData!$E3028, F:F, ExternalData!$F3028-1, G:G, "&gt;"&amp;ExternalData!$G3028)</f>
        <v>44170</v>
      </c>
    </row>
    <row r="3029" spans="1:13" x14ac:dyDescent="0.25">
      <c r="A3029" s="29" t="s">
        <v>9</v>
      </c>
      <c r="B3029" s="30" t="s">
        <v>37</v>
      </c>
      <c r="C3029" s="30" t="s">
        <v>45</v>
      </c>
      <c r="D3029" s="30" t="s">
        <v>46</v>
      </c>
      <c r="E3029" s="30" t="s">
        <v>14</v>
      </c>
      <c r="F3029" s="30">
        <v>2019</v>
      </c>
      <c r="G3029" s="30">
        <v>7</v>
      </c>
      <c r="H3029" s="30">
        <v>770</v>
      </c>
      <c r="I3029" s="31">
        <v>4634</v>
      </c>
      <c r="J3029" s="31">
        <f>SUMIFS(H:H, D:D, ExternalData!$D3029, E:E, ExternalData!$E3029, F:F, ExternalData!$F3029, G:G, "&lt;="&amp;ExternalData!$G3029)</f>
        <v>4592</v>
      </c>
      <c r="K3029" s="32">
        <f>SUMIFS(I:I, D:D, ExternalData!$D3029, E:E, ExternalData!$E3029, F:F, ExternalData!$F3029, G:G, "&lt;="&amp;ExternalData!$G3029)</f>
        <v>27580</v>
      </c>
      <c r="L3029" s="31">
        <f>ExternalData!$J3029 + SUMIFS(H:H, D:D, ExternalData!$D3029, E:E, ExternalData!$E3029, F:F, ExternalData!$F3029-1, G:G, "&gt;"&amp;ExternalData!$G3029)</f>
        <v>8134</v>
      </c>
      <c r="M3029" s="33">
        <f>ExternalData!$K3029 + SUMIFS(I:I, D:D, ExternalData!$D3029, E:E, ExternalData!$E3029, F:F, ExternalData!$F3029-1, G:G, "&gt;"&amp;ExternalData!$G3029)</f>
        <v>47033</v>
      </c>
    </row>
    <row r="3030" spans="1:13" x14ac:dyDescent="0.25">
      <c r="A3030" s="24" t="s">
        <v>9</v>
      </c>
      <c r="B3030" s="25" t="s">
        <v>37</v>
      </c>
      <c r="C3030" s="25" t="s">
        <v>45</v>
      </c>
      <c r="D3030" s="25" t="s">
        <v>46</v>
      </c>
      <c r="E3030" s="25" t="s">
        <v>14</v>
      </c>
      <c r="F3030" s="25">
        <v>2019</v>
      </c>
      <c r="G3030" s="25">
        <v>8</v>
      </c>
      <c r="H3030" s="25">
        <v>560</v>
      </c>
      <c r="I3030" s="26">
        <v>3374</v>
      </c>
      <c r="J3030" s="26">
        <f>SUMIFS(H:H, D:D, ExternalData!$D3030, E:E, ExternalData!$E3030, F:F, ExternalData!$F3030, G:G, "&lt;="&amp;ExternalData!$G3030)</f>
        <v>5152</v>
      </c>
      <c r="K3030" s="27">
        <f>SUMIFS(I:I, D:D, ExternalData!$D3030, E:E, ExternalData!$E3030, F:F, ExternalData!$F3030, G:G, "&lt;="&amp;ExternalData!$G3030)</f>
        <v>30954</v>
      </c>
      <c r="L3030" s="26">
        <f>ExternalData!$J3030 + SUMIFS(H:H, D:D, ExternalData!$D3030, E:E, ExternalData!$E3030, F:F, ExternalData!$F3030-1, G:G, "&gt;"&amp;ExternalData!$G3030)</f>
        <v>8099</v>
      </c>
      <c r="M3030" s="28">
        <f>ExternalData!$K3030 + SUMIFS(I:I, D:D, ExternalData!$D3030, E:E, ExternalData!$E3030, F:F, ExternalData!$F3030-1, G:G, "&gt;"&amp;ExternalData!$G3030)</f>
        <v>47159</v>
      </c>
    </row>
    <row r="3031" spans="1:13" x14ac:dyDescent="0.25">
      <c r="A3031" s="29" t="s">
        <v>9</v>
      </c>
      <c r="B3031" s="30" t="s">
        <v>37</v>
      </c>
      <c r="C3031" s="30" t="s">
        <v>45</v>
      </c>
      <c r="D3031" s="30" t="s">
        <v>46</v>
      </c>
      <c r="E3031" s="30" t="s">
        <v>14</v>
      </c>
      <c r="F3031" s="30">
        <v>2019</v>
      </c>
      <c r="G3031" s="30">
        <v>9</v>
      </c>
      <c r="H3031" s="30">
        <v>819</v>
      </c>
      <c r="I3031" s="31">
        <v>4907</v>
      </c>
      <c r="J3031" s="31">
        <f>SUMIFS(H:H, D:D, ExternalData!$D3031, E:E, ExternalData!$E3031, F:F, ExternalData!$F3031, G:G, "&lt;="&amp;ExternalData!$G3031)</f>
        <v>5971</v>
      </c>
      <c r="K3031" s="32">
        <f>SUMIFS(I:I, D:D, ExternalData!$D3031, E:E, ExternalData!$E3031, F:F, ExternalData!$F3031, G:G, "&lt;="&amp;ExternalData!$G3031)</f>
        <v>35861</v>
      </c>
      <c r="L3031" s="31">
        <f>ExternalData!$J3031 + SUMIFS(H:H, D:D, ExternalData!$D3031, E:E, ExternalData!$E3031, F:F, ExternalData!$F3031-1, G:G, "&gt;"&amp;ExternalData!$G3031)</f>
        <v>8176</v>
      </c>
      <c r="M3031" s="33">
        <f>ExternalData!$K3031 + SUMIFS(I:I, D:D, ExternalData!$D3031, E:E, ExternalData!$E3031, F:F, ExternalData!$F3031-1, G:G, "&gt;"&amp;ExternalData!$G3031)</f>
        <v>48006</v>
      </c>
    </row>
    <row r="3032" spans="1:13" x14ac:dyDescent="0.25">
      <c r="A3032" s="24" t="s">
        <v>9</v>
      </c>
      <c r="B3032" s="25" t="s">
        <v>37</v>
      </c>
      <c r="C3032" s="25" t="s">
        <v>45</v>
      </c>
      <c r="D3032" s="25" t="s">
        <v>46</v>
      </c>
      <c r="E3032" s="25" t="s">
        <v>14</v>
      </c>
      <c r="F3032" s="25">
        <v>2019</v>
      </c>
      <c r="G3032" s="25">
        <v>10</v>
      </c>
      <c r="H3032" s="25">
        <v>1050</v>
      </c>
      <c r="I3032" s="26">
        <v>6307</v>
      </c>
      <c r="J3032" s="26">
        <f>SUMIFS(H:H, D:D, ExternalData!$D3032, E:E, ExternalData!$E3032, F:F, ExternalData!$F3032, G:G, "&lt;="&amp;ExternalData!$G3032)</f>
        <v>7021</v>
      </c>
      <c r="K3032" s="27">
        <f>SUMIFS(I:I, D:D, ExternalData!$D3032, E:E, ExternalData!$E3032, F:F, ExternalData!$F3032, G:G, "&lt;="&amp;ExternalData!$G3032)</f>
        <v>42168</v>
      </c>
      <c r="L3032" s="26">
        <f>ExternalData!$J3032 + SUMIFS(H:H, D:D, ExternalData!$D3032, E:E, ExternalData!$E3032, F:F, ExternalData!$F3032-1, G:G, "&gt;"&amp;ExternalData!$G3032)</f>
        <v>8372</v>
      </c>
      <c r="M3032" s="28">
        <f>ExternalData!$K3032 + SUMIFS(I:I, D:D, ExternalData!$D3032, E:E, ExternalData!$E3032, F:F, ExternalData!$F3032-1, G:G, "&gt;"&amp;ExternalData!$G3032)</f>
        <v>49602</v>
      </c>
    </row>
    <row r="3033" spans="1:13" x14ac:dyDescent="0.25">
      <c r="A3033" s="29" t="s">
        <v>9</v>
      </c>
      <c r="B3033" s="30" t="s">
        <v>37</v>
      </c>
      <c r="C3033" s="30" t="s">
        <v>45</v>
      </c>
      <c r="D3033" s="30" t="s">
        <v>46</v>
      </c>
      <c r="E3033" s="30" t="s">
        <v>14</v>
      </c>
      <c r="F3033" s="30">
        <v>2019</v>
      </c>
      <c r="G3033" s="30">
        <v>11</v>
      </c>
      <c r="H3033" s="30">
        <v>1155</v>
      </c>
      <c r="I3033" s="31">
        <v>6909</v>
      </c>
      <c r="J3033" s="31">
        <f>SUMIFS(H:H, D:D, ExternalData!$D3033, E:E, ExternalData!$E3033, F:F, ExternalData!$F3033, G:G, "&lt;="&amp;ExternalData!$G3033)</f>
        <v>8176</v>
      </c>
      <c r="K3033" s="32">
        <f>SUMIFS(I:I, D:D, ExternalData!$D3033, E:E, ExternalData!$E3033, F:F, ExternalData!$F3033, G:G, "&lt;="&amp;ExternalData!$G3033)</f>
        <v>49077</v>
      </c>
      <c r="L3033" s="31">
        <f>ExternalData!$J3033 + SUMIFS(H:H, D:D, ExternalData!$D3033, E:E, ExternalData!$E3033, F:F, ExternalData!$F3033-1, G:G, "&gt;"&amp;ExternalData!$G3033)</f>
        <v>8827</v>
      </c>
      <c r="M3033" s="33">
        <f>ExternalData!$K3033 + SUMIFS(I:I, D:D, ExternalData!$D3033, E:E, ExternalData!$E3033, F:F, ExternalData!$F3033-1, G:G, "&gt;"&amp;ExternalData!$G3033)</f>
        <v>52661</v>
      </c>
    </row>
    <row r="3034" spans="1:13" x14ac:dyDescent="0.25">
      <c r="A3034" s="24" t="s">
        <v>9</v>
      </c>
      <c r="B3034" s="25" t="s">
        <v>37</v>
      </c>
      <c r="C3034" s="25" t="s">
        <v>45</v>
      </c>
      <c r="D3034" s="25" t="s">
        <v>46</v>
      </c>
      <c r="E3034" s="25" t="s">
        <v>14</v>
      </c>
      <c r="F3034" s="25">
        <v>2019</v>
      </c>
      <c r="G3034" s="25">
        <v>12</v>
      </c>
      <c r="H3034" s="25">
        <v>861</v>
      </c>
      <c r="I3034" s="26">
        <v>5145</v>
      </c>
      <c r="J3034" s="26">
        <f>SUMIFS(H:H, D:D, ExternalData!$D3034, E:E, ExternalData!$E3034, F:F, ExternalData!$F3034, G:G, "&lt;="&amp;ExternalData!$G3034)</f>
        <v>9037</v>
      </c>
      <c r="K3034" s="27">
        <f>SUMIFS(I:I, D:D, ExternalData!$D3034, E:E, ExternalData!$E3034, F:F, ExternalData!$F3034, G:G, "&lt;="&amp;ExternalData!$G3034)</f>
        <v>54222</v>
      </c>
      <c r="L3034" s="26">
        <f>ExternalData!$J3034 + SUMIFS(H:H, D:D, ExternalData!$D3034, E:E, ExternalData!$E3034, F:F, ExternalData!$F3034-1, G:G, "&gt;"&amp;ExternalData!$G3034)</f>
        <v>9037</v>
      </c>
      <c r="M3034" s="28">
        <f>ExternalData!$K3034 + SUMIFS(I:I, D:D, ExternalData!$D3034, E:E, ExternalData!$E3034, F:F, ExternalData!$F3034-1, G:G, "&gt;"&amp;ExternalData!$G3034)</f>
        <v>54222</v>
      </c>
    </row>
    <row r="3035" spans="1:13" x14ac:dyDescent="0.25">
      <c r="A3035" s="29" t="s">
        <v>9</v>
      </c>
      <c r="B3035" s="30" t="s">
        <v>37</v>
      </c>
      <c r="C3035" s="30" t="s">
        <v>45</v>
      </c>
      <c r="D3035" s="30" t="s">
        <v>46</v>
      </c>
      <c r="E3035" s="30" t="s">
        <v>14</v>
      </c>
      <c r="F3035" s="30">
        <v>2020</v>
      </c>
      <c r="G3035" s="30">
        <v>1</v>
      </c>
      <c r="H3035" s="30">
        <v>1323</v>
      </c>
      <c r="I3035" s="31">
        <v>7903</v>
      </c>
      <c r="J3035" s="31">
        <f>SUMIFS(H:H, D:D, ExternalData!$D3035, E:E, ExternalData!$E3035, F:F, ExternalData!$F3035, G:G, "&lt;="&amp;ExternalData!$G3035)</f>
        <v>1323</v>
      </c>
      <c r="K3035" s="32">
        <f>SUMIFS(I:I, D:D, ExternalData!$D3035, E:E, ExternalData!$E3035, F:F, ExternalData!$F3035, G:G, "&lt;="&amp;ExternalData!$G3035)</f>
        <v>7903</v>
      </c>
      <c r="L3035" s="31">
        <f>ExternalData!$J3035 + SUMIFS(H:H, D:D, ExternalData!$D3035, E:E, ExternalData!$E3035, F:F, ExternalData!$F3035-1, G:G, "&gt;"&amp;ExternalData!$G3035)</f>
        <v>9569</v>
      </c>
      <c r="M3035" s="33">
        <f>ExternalData!$K3035 + SUMIFS(I:I, D:D, ExternalData!$D3035, E:E, ExternalData!$E3035, F:F, ExternalData!$F3035-1, G:G, "&gt;"&amp;ExternalData!$G3035)</f>
        <v>57386</v>
      </c>
    </row>
    <row r="3036" spans="1:13" x14ac:dyDescent="0.25">
      <c r="A3036" s="24" t="s">
        <v>9</v>
      </c>
      <c r="B3036" s="25" t="s">
        <v>37</v>
      </c>
      <c r="C3036" s="25" t="s">
        <v>45</v>
      </c>
      <c r="D3036" s="25" t="s">
        <v>46</v>
      </c>
      <c r="E3036" s="25" t="s">
        <v>14</v>
      </c>
      <c r="F3036" s="25">
        <v>2020</v>
      </c>
      <c r="G3036" s="25">
        <v>2</v>
      </c>
      <c r="H3036" s="25">
        <v>1302</v>
      </c>
      <c r="I3036" s="26">
        <v>7819</v>
      </c>
      <c r="J3036" s="26">
        <f>SUMIFS(H:H, D:D, ExternalData!$D3036, E:E, ExternalData!$E3036, F:F, ExternalData!$F3036, G:G, "&lt;="&amp;ExternalData!$G3036)</f>
        <v>2625</v>
      </c>
      <c r="K3036" s="27">
        <f>SUMIFS(I:I, D:D, ExternalData!$D3036, E:E, ExternalData!$E3036, F:F, ExternalData!$F3036, G:G, "&lt;="&amp;ExternalData!$G3036)</f>
        <v>15722</v>
      </c>
      <c r="L3036" s="26">
        <f>ExternalData!$J3036 + SUMIFS(H:H, D:D, ExternalData!$D3036, E:E, ExternalData!$E3036, F:F, ExternalData!$F3036-1, G:G, "&gt;"&amp;ExternalData!$G3036)</f>
        <v>10045</v>
      </c>
      <c r="M3036" s="28">
        <f>ExternalData!$K3036 + SUMIFS(I:I, D:D, ExternalData!$D3036, E:E, ExternalData!$E3036, F:F, ExternalData!$F3036-1, G:G, "&gt;"&amp;ExternalData!$G3036)</f>
        <v>60242</v>
      </c>
    </row>
    <row r="3037" spans="1:13" x14ac:dyDescent="0.25">
      <c r="A3037" s="29" t="s">
        <v>9</v>
      </c>
      <c r="B3037" s="30" t="s">
        <v>37</v>
      </c>
      <c r="C3037" s="30" t="s">
        <v>45</v>
      </c>
      <c r="D3037" s="30" t="s">
        <v>46</v>
      </c>
      <c r="E3037" s="30" t="s">
        <v>14</v>
      </c>
      <c r="F3037" s="30">
        <v>2020</v>
      </c>
      <c r="G3037" s="30">
        <v>3</v>
      </c>
      <c r="H3037" s="30">
        <v>1302</v>
      </c>
      <c r="I3037" s="31">
        <v>7812</v>
      </c>
      <c r="J3037" s="31">
        <f>SUMIFS(H:H, D:D, ExternalData!$D3037, E:E, ExternalData!$E3037, F:F, ExternalData!$F3037, G:G, "&lt;="&amp;ExternalData!$G3037)</f>
        <v>3927</v>
      </c>
      <c r="K3037" s="32">
        <f>SUMIFS(I:I, D:D, ExternalData!$D3037, E:E, ExternalData!$E3037, F:F, ExternalData!$F3037, G:G, "&lt;="&amp;ExternalData!$G3037)</f>
        <v>23534</v>
      </c>
      <c r="L3037" s="31">
        <f>ExternalData!$J3037 + SUMIFS(H:H, D:D, ExternalData!$D3037, E:E, ExternalData!$E3037, F:F, ExternalData!$F3037-1, G:G, "&gt;"&amp;ExternalData!$G3037)</f>
        <v>10752</v>
      </c>
      <c r="M3037" s="33">
        <f>ExternalData!$K3037 + SUMIFS(I:I, D:D, ExternalData!$D3037, E:E, ExternalData!$E3037, F:F, ExternalData!$F3037-1, G:G, "&gt;"&amp;ExternalData!$G3037)</f>
        <v>64484</v>
      </c>
    </row>
    <row r="3038" spans="1:13" x14ac:dyDescent="0.25">
      <c r="A3038" s="24" t="s">
        <v>9</v>
      </c>
      <c r="B3038" s="25" t="s">
        <v>37</v>
      </c>
      <c r="C3038" s="25" t="s">
        <v>45</v>
      </c>
      <c r="D3038" s="25" t="s">
        <v>46</v>
      </c>
      <c r="E3038" s="25" t="s">
        <v>14</v>
      </c>
      <c r="F3038" s="25">
        <v>2020</v>
      </c>
      <c r="G3038" s="25">
        <v>4</v>
      </c>
      <c r="H3038" s="25">
        <v>1120</v>
      </c>
      <c r="I3038" s="26">
        <v>6713</v>
      </c>
      <c r="J3038" s="26">
        <f>SUMIFS(H:H, D:D, ExternalData!$D3038, E:E, ExternalData!$E3038, F:F, ExternalData!$F3038, G:G, "&lt;="&amp;ExternalData!$G3038)</f>
        <v>5047</v>
      </c>
      <c r="K3038" s="27">
        <f>SUMIFS(I:I, D:D, ExternalData!$D3038, E:E, ExternalData!$E3038, F:F, ExternalData!$F3038, G:G, "&lt;="&amp;ExternalData!$G3038)</f>
        <v>30247</v>
      </c>
      <c r="L3038" s="26">
        <f>ExternalData!$J3038 + SUMIFS(H:H, D:D, ExternalData!$D3038, E:E, ExternalData!$E3038, F:F, ExternalData!$F3038-1, G:G, "&gt;"&amp;ExternalData!$G3038)</f>
        <v>11263</v>
      </c>
      <c r="M3038" s="28">
        <f>ExternalData!$K3038 + SUMIFS(I:I, D:D, ExternalData!$D3038, E:E, ExternalData!$E3038, F:F, ExternalData!$F3038-1, G:G, "&gt;"&amp;ExternalData!$G3038)</f>
        <v>67529</v>
      </c>
    </row>
    <row r="3039" spans="1:13" x14ac:dyDescent="0.25">
      <c r="A3039" s="29" t="s">
        <v>9</v>
      </c>
      <c r="B3039" s="30" t="s">
        <v>37</v>
      </c>
      <c r="C3039" s="30" t="s">
        <v>45</v>
      </c>
      <c r="D3039" s="30" t="s">
        <v>46</v>
      </c>
      <c r="E3039" s="30" t="s">
        <v>14</v>
      </c>
      <c r="F3039" s="30">
        <v>2020</v>
      </c>
      <c r="G3039" s="30">
        <v>5</v>
      </c>
      <c r="H3039" s="30">
        <v>1071</v>
      </c>
      <c r="I3039" s="31">
        <v>6412</v>
      </c>
      <c r="J3039" s="31">
        <f>SUMIFS(H:H, D:D, ExternalData!$D3039, E:E, ExternalData!$E3039, F:F, ExternalData!$F3039, G:G, "&lt;="&amp;ExternalData!$G3039)</f>
        <v>6118</v>
      </c>
      <c r="K3039" s="32">
        <f>SUMIFS(I:I, D:D, ExternalData!$D3039, E:E, ExternalData!$E3039, F:F, ExternalData!$F3039, G:G, "&lt;="&amp;ExternalData!$G3039)</f>
        <v>36659</v>
      </c>
      <c r="L3039" s="31">
        <f>ExternalData!$J3039 + SUMIFS(H:H, D:D, ExternalData!$D3039, E:E, ExternalData!$E3039, F:F, ExternalData!$F3039-1, G:G, "&gt;"&amp;ExternalData!$G3039)</f>
        <v>11858</v>
      </c>
      <c r="M3039" s="33">
        <f>ExternalData!$K3039 + SUMIFS(I:I, D:D, ExternalData!$D3039, E:E, ExternalData!$E3039, F:F, ExternalData!$F3039-1, G:G, "&gt;"&amp;ExternalData!$G3039)</f>
        <v>71078</v>
      </c>
    </row>
    <row r="3040" spans="1:13" x14ac:dyDescent="0.25">
      <c r="A3040" s="24" t="s">
        <v>9</v>
      </c>
      <c r="B3040" s="25" t="s">
        <v>37</v>
      </c>
      <c r="C3040" s="25" t="s">
        <v>45</v>
      </c>
      <c r="D3040" s="25" t="s">
        <v>46</v>
      </c>
      <c r="E3040" s="25" t="s">
        <v>14</v>
      </c>
      <c r="F3040" s="25">
        <v>2020</v>
      </c>
      <c r="G3040" s="25">
        <v>6</v>
      </c>
      <c r="H3040" s="25">
        <v>1225</v>
      </c>
      <c r="I3040" s="26">
        <v>7322</v>
      </c>
      <c r="J3040" s="26">
        <f>SUMIFS(H:H, D:D, ExternalData!$D3040, E:E, ExternalData!$E3040, F:F, ExternalData!$F3040, G:G, "&lt;="&amp;ExternalData!$G3040)</f>
        <v>7343</v>
      </c>
      <c r="K3040" s="27">
        <f>SUMIFS(I:I, D:D, ExternalData!$D3040, E:E, ExternalData!$E3040, F:F, ExternalData!$F3040, G:G, "&lt;="&amp;ExternalData!$G3040)</f>
        <v>43981</v>
      </c>
      <c r="L3040" s="26">
        <f>ExternalData!$J3040 + SUMIFS(H:H, D:D, ExternalData!$D3040, E:E, ExternalData!$E3040, F:F, ExternalData!$F3040-1, G:G, "&gt;"&amp;ExternalData!$G3040)</f>
        <v>12558</v>
      </c>
      <c r="M3040" s="28">
        <f>ExternalData!$K3040 + SUMIFS(I:I, D:D, ExternalData!$D3040, E:E, ExternalData!$E3040, F:F, ExternalData!$F3040-1, G:G, "&gt;"&amp;ExternalData!$G3040)</f>
        <v>75257</v>
      </c>
    </row>
    <row r="3041" spans="1:13" x14ac:dyDescent="0.25">
      <c r="A3041" s="29" t="s">
        <v>9</v>
      </c>
      <c r="B3041" s="30" t="s">
        <v>37</v>
      </c>
      <c r="C3041" s="30" t="s">
        <v>45</v>
      </c>
      <c r="D3041" s="30" t="s">
        <v>46</v>
      </c>
      <c r="E3041" s="30" t="s">
        <v>14</v>
      </c>
      <c r="F3041" s="30">
        <v>2020</v>
      </c>
      <c r="G3041" s="30">
        <v>7</v>
      </c>
      <c r="H3041" s="30">
        <v>1470</v>
      </c>
      <c r="I3041" s="31">
        <v>8813</v>
      </c>
      <c r="J3041" s="31">
        <f>SUMIFS(H:H, D:D, ExternalData!$D3041, E:E, ExternalData!$E3041, F:F, ExternalData!$F3041, G:G, "&lt;="&amp;ExternalData!$G3041)</f>
        <v>8813</v>
      </c>
      <c r="K3041" s="32">
        <f>SUMIFS(I:I, D:D, ExternalData!$D3041, E:E, ExternalData!$E3041, F:F, ExternalData!$F3041, G:G, "&lt;="&amp;ExternalData!$G3041)</f>
        <v>52794</v>
      </c>
      <c r="L3041" s="31">
        <f>ExternalData!$J3041 + SUMIFS(H:H, D:D, ExternalData!$D3041, E:E, ExternalData!$E3041, F:F, ExternalData!$F3041-1, G:G, "&gt;"&amp;ExternalData!$G3041)</f>
        <v>13258</v>
      </c>
      <c r="M3041" s="33">
        <f>ExternalData!$K3041 + SUMIFS(I:I, D:D, ExternalData!$D3041, E:E, ExternalData!$E3041, F:F, ExternalData!$F3041-1, G:G, "&gt;"&amp;ExternalData!$G3041)</f>
        <v>79436</v>
      </c>
    </row>
    <row r="3042" spans="1:13" x14ac:dyDescent="0.25">
      <c r="A3042" s="24" t="s">
        <v>9</v>
      </c>
      <c r="B3042" s="25" t="s">
        <v>37</v>
      </c>
      <c r="C3042" s="25" t="s">
        <v>45</v>
      </c>
      <c r="D3042" s="25" t="s">
        <v>46</v>
      </c>
      <c r="E3042" s="25" t="s">
        <v>14</v>
      </c>
      <c r="F3042" s="25">
        <v>2020</v>
      </c>
      <c r="G3042" s="25">
        <v>8</v>
      </c>
      <c r="H3042" s="25">
        <v>896</v>
      </c>
      <c r="I3042" s="26">
        <v>5376</v>
      </c>
      <c r="J3042" s="26">
        <f>SUMIFS(H:H, D:D, ExternalData!$D3042, E:E, ExternalData!$E3042, F:F, ExternalData!$F3042, G:G, "&lt;="&amp;ExternalData!$G3042)</f>
        <v>9709</v>
      </c>
      <c r="K3042" s="27">
        <f>SUMIFS(I:I, D:D, ExternalData!$D3042, E:E, ExternalData!$E3042, F:F, ExternalData!$F3042, G:G, "&lt;="&amp;ExternalData!$G3042)</f>
        <v>58170</v>
      </c>
      <c r="L3042" s="26">
        <f>ExternalData!$J3042 + SUMIFS(H:H, D:D, ExternalData!$D3042, E:E, ExternalData!$E3042, F:F, ExternalData!$F3042-1, G:G, "&gt;"&amp;ExternalData!$G3042)</f>
        <v>13594</v>
      </c>
      <c r="M3042" s="28">
        <f>ExternalData!$K3042 + SUMIFS(I:I, D:D, ExternalData!$D3042, E:E, ExternalData!$E3042, F:F, ExternalData!$F3042-1, G:G, "&gt;"&amp;ExternalData!$G3042)</f>
        <v>81438</v>
      </c>
    </row>
    <row r="3043" spans="1:13" x14ac:dyDescent="0.25">
      <c r="A3043" s="29" t="s">
        <v>9</v>
      </c>
      <c r="B3043" s="30" t="s">
        <v>37</v>
      </c>
      <c r="C3043" s="30" t="s">
        <v>45</v>
      </c>
      <c r="D3043" s="30" t="s">
        <v>46</v>
      </c>
      <c r="E3043" s="30" t="s">
        <v>14</v>
      </c>
      <c r="F3043" s="30">
        <v>2020</v>
      </c>
      <c r="G3043" s="30">
        <v>9</v>
      </c>
      <c r="H3043" s="30">
        <v>1568</v>
      </c>
      <c r="I3043" s="31">
        <v>9415</v>
      </c>
      <c r="J3043" s="31">
        <f>SUMIFS(H:H, D:D, ExternalData!$D3043, E:E, ExternalData!$E3043, F:F, ExternalData!$F3043, G:G, "&lt;="&amp;ExternalData!$G3043)</f>
        <v>11277</v>
      </c>
      <c r="K3043" s="32">
        <f>SUMIFS(I:I, D:D, ExternalData!$D3043, E:E, ExternalData!$E3043, F:F, ExternalData!$F3043, G:G, "&lt;="&amp;ExternalData!$G3043)</f>
        <v>67585</v>
      </c>
      <c r="L3043" s="31">
        <f>ExternalData!$J3043 + SUMIFS(H:H, D:D, ExternalData!$D3043, E:E, ExternalData!$E3043, F:F, ExternalData!$F3043-1, G:G, "&gt;"&amp;ExternalData!$G3043)</f>
        <v>14343</v>
      </c>
      <c r="M3043" s="33">
        <f>ExternalData!$K3043 + SUMIFS(I:I, D:D, ExternalData!$D3043, E:E, ExternalData!$E3043, F:F, ExternalData!$F3043-1, G:G, "&gt;"&amp;ExternalData!$G3043)</f>
        <v>85946</v>
      </c>
    </row>
    <row r="3044" spans="1:13" x14ac:dyDescent="0.25">
      <c r="A3044" s="24" t="s">
        <v>9</v>
      </c>
      <c r="B3044" s="25" t="s">
        <v>37</v>
      </c>
      <c r="C3044" s="25" t="s">
        <v>45</v>
      </c>
      <c r="D3044" s="25" t="s">
        <v>46</v>
      </c>
      <c r="E3044" s="25" t="s">
        <v>14</v>
      </c>
      <c r="F3044" s="25">
        <v>2020</v>
      </c>
      <c r="G3044" s="25">
        <v>10</v>
      </c>
      <c r="H3044" s="25">
        <v>1204</v>
      </c>
      <c r="I3044" s="26">
        <v>7217</v>
      </c>
      <c r="J3044" s="26">
        <f>SUMIFS(H:H, D:D, ExternalData!$D3044, E:E, ExternalData!$E3044, F:F, ExternalData!$F3044, G:G, "&lt;="&amp;ExternalData!$G3044)</f>
        <v>12481</v>
      </c>
      <c r="K3044" s="27">
        <f>SUMIFS(I:I, D:D, ExternalData!$D3044, E:E, ExternalData!$E3044, F:F, ExternalData!$F3044, G:G, "&lt;="&amp;ExternalData!$G3044)</f>
        <v>74802</v>
      </c>
      <c r="L3044" s="26">
        <f>ExternalData!$J3044 + SUMIFS(H:H, D:D, ExternalData!$D3044, E:E, ExternalData!$E3044, F:F, ExternalData!$F3044-1, G:G, "&gt;"&amp;ExternalData!$G3044)</f>
        <v>14497</v>
      </c>
      <c r="M3044" s="28">
        <f>ExternalData!$K3044 + SUMIFS(I:I, D:D, ExternalData!$D3044, E:E, ExternalData!$E3044, F:F, ExternalData!$F3044-1, G:G, "&gt;"&amp;ExternalData!$G3044)</f>
        <v>86856</v>
      </c>
    </row>
    <row r="3045" spans="1:13" x14ac:dyDescent="0.25">
      <c r="A3045" s="29" t="s">
        <v>9</v>
      </c>
      <c r="B3045" s="30" t="s">
        <v>37</v>
      </c>
      <c r="C3045" s="30" t="s">
        <v>45</v>
      </c>
      <c r="D3045" s="30" t="s">
        <v>46</v>
      </c>
      <c r="E3045" s="30" t="s">
        <v>14</v>
      </c>
      <c r="F3045" s="30">
        <v>2020</v>
      </c>
      <c r="G3045" s="30">
        <v>11</v>
      </c>
      <c r="H3045" s="30">
        <v>1260</v>
      </c>
      <c r="I3045" s="31">
        <v>7546</v>
      </c>
      <c r="J3045" s="31">
        <f>SUMIFS(H:H, D:D, ExternalData!$D3045, E:E, ExternalData!$E3045, F:F, ExternalData!$F3045, G:G, "&lt;="&amp;ExternalData!$G3045)</f>
        <v>13741</v>
      </c>
      <c r="K3045" s="32">
        <f>SUMIFS(I:I, D:D, ExternalData!$D3045, E:E, ExternalData!$E3045, F:F, ExternalData!$F3045, G:G, "&lt;="&amp;ExternalData!$G3045)</f>
        <v>82348</v>
      </c>
      <c r="L3045" s="31">
        <f>ExternalData!$J3045 + SUMIFS(H:H, D:D, ExternalData!$D3045, E:E, ExternalData!$E3045, F:F, ExternalData!$F3045-1, G:G, "&gt;"&amp;ExternalData!$G3045)</f>
        <v>14602</v>
      </c>
      <c r="M3045" s="33">
        <f>ExternalData!$K3045 + SUMIFS(I:I, D:D, ExternalData!$D3045, E:E, ExternalData!$E3045, F:F, ExternalData!$F3045-1, G:G, "&gt;"&amp;ExternalData!$G3045)</f>
        <v>87493</v>
      </c>
    </row>
    <row r="3046" spans="1:13" x14ac:dyDescent="0.25">
      <c r="A3046" s="24" t="s">
        <v>9</v>
      </c>
      <c r="B3046" s="25" t="s">
        <v>37</v>
      </c>
      <c r="C3046" s="25" t="s">
        <v>45</v>
      </c>
      <c r="D3046" s="25" t="s">
        <v>46</v>
      </c>
      <c r="E3046" s="25" t="s">
        <v>14</v>
      </c>
      <c r="F3046" s="25">
        <v>2020</v>
      </c>
      <c r="G3046" s="25">
        <v>12</v>
      </c>
      <c r="H3046" s="25">
        <v>1673</v>
      </c>
      <c r="I3046" s="26">
        <v>10010</v>
      </c>
      <c r="J3046" s="26">
        <f>SUMIFS(H:H, D:D, ExternalData!$D3046, E:E, ExternalData!$E3046, F:F, ExternalData!$F3046, G:G, "&lt;="&amp;ExternalData!$G3046)</f>
        <v>15414</v>
      </c>
      <c r="K3046" s="27">
        <f>SUMIFS(I:I, D:D, ExternalData!$D3046, E:E, ExternalData!$E3046, F:F, ExternalData!$F3046, G:G, "&lt;="&amp;ExternalData!$G3046)</f>
        <v>92358</v>
      </c>
      <c r="L3046" s="26">
        <f>ExternalData!$J3046 + SUMIFS(H:H, D:D, ExternalData!$D3046, E:E, ExternalData!$E3046, F:F, ExternalData!$F3046-1, G:G, "&gt;"&amp;ExternalData!$G3046)</f>
        <v>15414</v>
      </c>
      <c r="M3046" s="28">
        <f>ExternalData!$K3046 + SUMIFS(I:I, D:D, ExternalData!$D3046, E:E, ExternalData!$E3046, F:F, ExternalData!$F3046-1, G:G, "&gt;"&amp;ExternalData!$G3046)</f>
        <v>92358</v>
      </c>
    </row>
    <row r="3047" spans="1:13" x14ac:dyDescent="0.25">
      <c r="A3047" s="29" t="s">
        <v>9</v>
      </c>
      <c r="B3047" s="30" t="s">
        <v>37</v>
      </c>
      <c r="C3047" s="30" t="s">
        <v>45</v>
      </c>
      <c r="D3047" s="30" t="s">
        <v>46</v>
      </c>
      <c r="E3047" s="30" t="s">
        <v>14</v>
      </c>
      <c r="F3047" s="30">
        <v>2021</v>
      </c>
      <c r="G3047" s="30">
        <v>1</v>
      </c>
      <c r="H3047" s="30">
        <v>1092</v>
      </c>
      <c r="I3047" s="31">
        <v>6559</v>
      </c>
      <c r="J3047" s="31">
        <f>SUMIFS(H:H, D:D, ExternalData!$D3047, E:E, ExternalData!$E3047, F:F, ExternalData!$F3047, G:G, "&lt;="&amp;ExternalData!$G3047)</f>
        <v>1092</v>
      </c>
      <c r="K3047" s="32">
        <f>SUMIFS(I:I, D:D, ExternalData!$D3047, E:E, ExternalData!$E3047, F:F, ExternalData!$F3047, G:G, "&lt;="&amp;ExternalData!$G3047)</f>
        <v>6559</v>
      </c>
      <c r="L3047" s="31">
        <f>ExternalData!$J3047 + SUMIFS(H:H, D:D, ExternalData!$D3047, E:E, ExternalData!$E3047, F:F, ExternalData!$F3047-1, G:G, "&gt;"&amp;ExternalData!$G3047)</f>
        <v>15183</v>
      </c>
      <c r="M3047" s="33">
        <f>ExternalData!$K3047 + SUMIFS(I:I, D:D, ExternalData!$D3047, E:E, ExternalData!$E3047, F:F, ExternalData!$F3047-1, G:G, "&gt;"&amp;ExternalData!$G3047)</f>
        <v>91014</v>
      </c>
    </row>
    <row r="3048" spans="1:13" x14ac:dyDescent="0.25">
      <c r="A3048" s="24" t="s">
        <v>9</v>
      </c>
      <c r="B3048" s="25" t="s">
        <v>37</v>
      </c>
      <c r="C3048" s="25" t="s">
        <v>45</v>
      </c>
      <c r="D3048" s="25" t="s">
        <v>46</v>
      </c>
      <c r="E3048" s="25" t="s">
        <v>14</v>
      </c>
      <c r="F3048" s="25">
        <v>2021</v>
      </c>
      <c r="G3048" s="25">
        <v>2</v>
      </c>
      <c r="H3048" s="25">
        <v>1246</v>
      </c>
      <c r="I3048" s="26">
        <v>7455</v>
      </c>
      <c r="J3048" s="26">
        <f>SUMIFS(H:H, D:D, ExternalData!$D3048, E:E, ExternalData!$E3048, F:F, ExternalData!$F3048, G:G, "&lt;="&amp;ExternalData!$G3048)</f>
        <v>2338</v>
      </c>
      <c r="K3048" s="27">
        <f>SUMIFS(I:I, D:D, ExternalData!$D3048, E:E, ExternalData!$E3048, F:F, ExternalData!$F3048, G:G, "&lt;="&amp;ExternalData!$G3048)</f>
        <v>14014</v>
      </c>
      <c r="L3048" s="26">
        <f>ExternalData!$J3048 + SUMIFS(H:H, D:D, ExternalData!$D3048, E:E, ExternalData!$E3048, F:F, ExternalData!$F3048-1, G:G, "&gt;"&amp;ExternalData!$G3048)</f>
        <v>15127</v>
      </c>
      <c r="M3048" s="28">
        <f>ExternalData!$K3048 + SUMIFS(I:I, D:D, ExternalData!$D3048, E:E, ExternalData!$E3048, F:F, ExternalData!$F3048-1, G:G, "&gt;"&amp;ExternalData!$G3048)</f>
        <v>90650</v>
      </c>
    </row>
    <row r="3049" spans="1:13" x14ac:dyDescent="0.25">
      <c r="A3049" s="29" t="s">
        <v>9</v>
      </c>
      <c r="B3049" s="30" t="s">
        <v>37</v>
      </c>
      <c r="C3049" s="30" t="s">
        <v>45</v>
      </c>
      <c r="D3049" s="30" t="s">
        <v>46</v>
      </c>
      <c r="E3049" s="30" t="s">
        <v>14</v>
      </c>
      <c r="F3049" s="30">
        <v>2021</v>
      </c>
      <c r="G3049" s="30">
        <v>3</v>
      </c>
      <c r="H3049" s="30">
        <v>1512</v>
      </c>
      <c r="I3049" s="31">
        <v>9051</v>
      </c>
      <c r="J3049" s="31">
        <f>SUMIFS(H:H, D:D, ExternalData!$D3049, E:E, ExternalData!$E3049, F:F, ExternalData!$F3049, G:G, "&lt;="&amp;ExternalData!$G3049)</f>
        <v>3850</v>
      </c>
      <c r="K3049" s="32">
        <f>SUMIFS(I:I, D:D, ExternalData!$D3049, E:E, ExternalData!$E3049, F:F, ExternalData!$F3049, G:G, "&lt;="&amp;ExternalData!$G3049)</f>
        <v>23065</v>
      </c>
      <c r="L3049" s="31">
        <f>ExternalData!$J3049 + SUMIFS(H:H, D:D, ExternalData!$D3049, E:E, ExternalData!$E3049, F:F, ExternalData!$F3049-1, G:G, "&gt;"&amp;ExternalData!$G3049)</f>
        <v>15337</v>
      </c>
      <c r="M3049" s="33">
        <f>ExternalData!$K3049 + SUMIFS(I:I, D:D, ExternalData!$D3049, E:E, ExternalData!$E3049, F:F, ExternalData!$F3049-1, G:G, "&gt;"&amp;ExternalData!$G3049)</f>
        <v>91889</v>
      </c>
    </row>
    <row r="3050" spans="1:13" x14ac:dyDescent="0.25">
      <c r="A3050" s="24" t="s">
        <v>9</v>
      </c>
      <c r="B3050" s="25" t="s">
        <v>37</v>
      </c>
      <c r="C3050" s="25" t="s">
        <v>45</v>
      </c>
      <c r="D3050" s="25" t="s">
        <v>46</v>
      </c>
      <c r="E3050" s="25" t="s">
        <v>14</v>
      </c>
      <c r="F3050" s="25">
        <v>2021</v>
      </c>
      <c r="G3050" s="25">
        <v>4</v>
      </c>
      <c r="H3050" s="25">
        <v>1001</v>
      </c>
      <c r="I3050" s="26">
        <v>5978</v>
      </c>
      <c r="J3050" s="26">
        <f>SUMIFS(H:H, D:D, ExternalData!$D3050, E:E, ExternalData!$E3050, F:F, ExternalData!$F3050, G:G, "&lt;="&amp;ExternalData!$G3050)</f>
        <v>4851</v>
      </c>
      <c r="K3050" s="27">
        <f>SUMIFS(I:I, D:D, ExternalData!$D3050, E:E, ExternalData!$E3050, F:F, ExternalData!$F3050, G:G, "&lt;="&amp;ExternalData!$G3050)</f>
        <v>29043</v>
      </c>
      <c r="L3050" s="26">
        <f>ExternalData!$J3050 + SUMIFS(H:H, D:D, ExternalData!$D3050, E:E, ExternalData!$E3050, F:F, ExternalData!$F3050-1, G:G, "&gt;"&amp;ExternalData!$G3050)</f>
        <v>15218</v>
      </c>
      <c r="M3050" s="28">
        <f>ExternalData!$K3050 + SUMIFS(I:I, D:D, ExternalData!$D3050, E:E, ExternalData!$E3050, F:F, ExternalData!$F3050-1, G:G, "&gt;"&amp;ExternalData!$G3050)</f>
        <v>91154</v>
      </c>
    </row>
    <row r="3051" spans="1:13" x14ac:dyDescent="0.25">
      <c r="A3051" s="29" t="s">
        <v>9</v>
      </c>
      <c r="B3051" s="30" t="s">
        <v>37</v>
      </c>
      <c r="C3051" s="30" t="s">
        <v>45</v>
      </c>
      <c r="D3051" s="30" t="s">
        <v>46</v>
      </c>
      <c r="E3051" s="30" t="s">
        <v>14</v>
      </c>
      <c r="F3051" s="30">
        <v>2021</v>
      </c>
      <c r="G3051" s="30">
        <v>5</v>
      </c>
      <c r="H3051" s="30">
        <v>1197</v>
      </c>
      <c r="I3051" s="31">
        <v>7182</v>
      </c>
      <c r="J3051" s="31">
        <f>SUMIFS(H:H, D:D, ExternalData!$D3051, E:E, ExternalData!$E3051, F:F, ExternalData!$F3051, G:G, "&lt;="&amp;ExternalData!$G3051)</f>
        <v>6048</v>
      </c>
      <c r="K3051" s="32">
        <f>SUMIFS(I:I, D:D, ExternalData!$D3051, E:E, ExternalData!$E3051, F:F, ExternalData!$F3051, G:G, "&lt;="&amp;ExternalData!$G3051)</f>
        <v>36225</v>
      </c>
      <c r="L3051" s="31">
        <f>ExternalData!$J3051 + SUMIFS(H:H, D:D, ExternalData!$D3051, E:E, ExternalData!$E3051, F:F, ExternalData!$F3051-1, G:G, "&gt;"&amp;ExternalData!$G3051)</f>
        <v>15344</v>
      </c>
      <c r="M3051" s="33">
        <f>ExternalData!$K3051 + SUMIFS(I:I, D:D, ExternalData!$D3051, E:E, ExternalData!$E3051, F:F, ExternalData!$F3051-1, G:G, "&gt;"&amp;ExternalData!$G3051)</f>
        <v>91924</v>
      </c>
    </row>
    <row r="3052" spans="1:13" x14ac:dyDescent="0.25">
      <c r="A3052" s="24" t="s">
        <v>9</v>
      </c>
      <c r="B3052" s="25" t="s">
        <v>37</v>
      </c>
      <c r="C3052" s="25" t="s">
        <v>45</v>
      </c>
      <c r="D3052" s="25" t="s">
        <v>46</v>
      </c>
      <c r="E3052" s="25" t="s">
        <v>14</v>
      </c>
      <c r="F3052" s="25">
        <v>2021</v>
      </c>
      <c r="G3052" s="25">
        <v>6</v>
      </c>
      <c r="H3052" s="25">
        <v>1442</v>
      </c>
      <c r="I3052" s="26">
        <v>8638</v>
      </c>
      <c r="J3052" s="26">
        <f>SUMIFS(H:H, D:D, ExternalData!$D3052, E:E, ExternalData!$E3052, F:F, ExternalData!$F3052, G:G, "&lt;="&amp;ExternalData!$G3052)</f>
        <v>7490</v>
      </c>
      <c r="K3052" s="27">
        <f>SUMIFS(I:I, D:D, ExternalData!$D3052, E:E, ExternalData!$E3052, F:F, ExternalData!$F3052, G:G, "&lt;="&amp;ExternalData!$G3052)</f>
        <v>44863</v>
      </c>
      <c r="L3052" s="26">
        <f>ExternalData!$J3052 + SUMIFS(H:H, D:D, ExternalData!$D3052, E:E, ExternalData!$E3052, F:F, ExternalData!$F3052-1, G:G, "&gt;"&amp;ExternalData!$G3052)</f>
        <v>15561</v>
      </c>
      <c r="M3052" s="28">
        <f>ExternalData!$K3052 + SUMIFS(I:I, D:D, ExternalData!$D3052, E:E, ExternalData!$E3052, F:F, ExternalData!$F3052-1, G:G, "&gt;"&amp;ExternalData!$G3052)</f>
        <v>93240</v>
      </c>
    </row>
    <row r="3053" spans="1:13" x14ac:dyDescent="0.25">
      <c r="A3053" s="29" t="s">
        <v>9</v>
      </c>
      <c r="B3053" s="30" t="s">
        <v>37</v>
      </c>
      <c r="C3053" s="30" t="s">
        <v>45</v>
      </c>
      <c r="D3053" s="30" t="s">
        <v>46</v>
      </c>
      <c r="E3053" s="30" t="s">
        <v>14</v>
      </c>
      <c r="F3053" s="30">
        <v>2021</v>
      </c>
      <c r="G3053" s="30">
        <v>7</v>
      </c>
      <c r="H3053" s="30">
        <v>896</v>
      </c>
      <c r="I3053" s="31">
        <v>5383</v>
      </c>
      <c r="J3053" s="31">
        <f>SUMIFS(H:H, D:D, ExternalData!$D3053, E:E, ExternalData!$E3053, F:F, ExternalData!$F3053, G:G, "&lt;="&amp;ExternalData!$G3053)</f>
        <v>8386</v>
      </c>
      <c r="K3053" s="32">
        <f>SUMIFS(I:I, D:D, ExternalData!$D3053, E:E, ExternalData!$E3053, F:F, ExternalData!$F3053, G:G, "&lt;="&amp;ExternalData!$G3053)</f>
        <v>50246</v>
      </c>
      <c r="L3053" s="31">
        <f>ExternalData!$J3053 + SUMIFS(H:H, D:D, ExternalData!$D3053, E:E, ExternalData!$E3053, F:F, ExternalData!$F3053-1, G:G, "&gt;"&amp;ExternalData!$G3053)</f>
        <v>14987</v>
      </c>
      <c r="M3053" s="33">
        <f>ExternalData!$K3053 + SUMIFS(I:I, D:D, ExternalData!$D3053, E:E, ExternalData!$E3053, F:F, ExternalData!$F3053-1, G:G, "&gt;"&amp;ExternalData!$G3053)</f>
        <v>89810</v>
      </c>
    </row>
    <row r="3054" spans="1:13" x14ac:dyDescent="0.25">
      <c r="A3054" s="24" t="s">
        <v>9</v>
      </c>
      <c r="B3054" s="25" t="s">
        <v>37</v>
      </c>
      <c r="C3054" s="25" t="s">
        <v>45</v>
      </c>
      <c r="D3054" s="25" t="s">
        <v>46</v>
      </c>
      <c r="E3054" s="25" t="s">
        <v>14</v>
      </c>
      <c r="F3054" s="25">
        <v>2021</v>
      </c>
      <c r="G3054" s="25">
        <v>8</v>
      </c>
      <c r="H3054" s="25">
        <v>1183</v>
      </c>
      <c r="I3054" s="26">
        <v>7098</v>
      </c>
      <c r="J3054" s="26">
        <f>SUMIFS(H:H, D:D, ExternalData!$D3054, E:E, ExternalData!$E3054, F:F, ExternalData!$F3054, G:G, "&lt;="&amp;ExternalData!$G3054)</f>
        <v>9569</v>
      </c>
      <c r="K3054" s="27">
        <f>SUMIFS(I:I, D:D, ExternalData!$D3054, E:E, ExternalData!$E3054, F:F, ExternalData!$F3054, G:G, "&lt;="&amp;ExternalData!$G3054)</f>
        <v>57344</v>
      </c>
      <c r="L3054" s="26">
        <f>ExternalData!$J3054 + SUMIFS(H:H, D:D, ExternalData!$D3054, E:E, ExternalData!$E3054, F:F, ExternalData!$F3054-1, G:G, "&gt;"&amp;ExternalData!$G3054)</f>
        <v>15274</v>
      </c>
      <c r="M3054" s="28">
        <f>ExternalData!$K3054 + SUMIFS(I:I, D:D, ExternalData!$D3054, E:E, ExternalData!$E3054, F:F, ExternalData!$F3054-1, G:G, "&gt;"&amp;ExternalData!$G3054)</f>
        <v>91532</v>
      </c>
    </row>
    <row r="3055" spans="1:13" x14ac:dyDescent="0.25">
      <c r="A3055" s="29" t="s">
        <v>9</v>
      </c>
      <c r="B3055" s="30" t="s">
        <v>37</v>
      </c>
      <c r="C3055" s="30" t="s">
        <v>45</v>
      </c>
      <c r="D3055" s="30" t="s">
        <v>46</v>
      </c>
      <c r="E3055" s="30" t="s">
        <v>14</v>
      </c>
      <c r="F3055" s="30">
        <v>2021</v>
      </c>
      <c r="G3055" s="30">
        <v>9</v>
      </c>
      <c r="H3055" s="30">
        <v>1141</v>
      </c>
      <c r="I3055" s="31">
        <v>6825</v>
      </c>
      <c r="J3055" s="31">
        <f>SUMIFS(H:H, D:D, ExternalData!$D3055, E:E, ExternalData!$E3055, F:F, ExternalData!$F3055, G:G, "&lt;="&amp;ExternalData!$G3055)</f>
        <v>10710</v>
      </c>
      <c r="K3055" s="32">
        <f>SUMIFS(I:I, D:D, ExternalData!$D3055, E:E, ExternalData!$E3055, F:F, ExternalData!$F3055, G:G, "&lt;="&amp;ExternalData!$G3055)</f>
        <v>64169</v>
      </c>
      <c r="L3055" s="31">
        <f>ExternalData!$J3055 + SUMIFS(H:H, D:D, ExternalData!$D3055, E:E, ExternalData!$E3055, F:F, ExternalData!$F3055-1, G:G, "&gt;"&amp;ExternalData!$G3055)</f>
        <v>14847</v>
      </c>
      <c r="M3055" s="33">
        <f>ExternalData!$K3055 + SUMIFS(I:I, D:D, ExternalData!$D3055, E:E, ExternalData!$E3055, F:F, ExternalData!$F3055-1, G:G, "&gt;"&amp;ExternalData!$G3055)</f>
        <v>88942</v>
      </c>
    </row>
    <row r="3056" spans="1:13" x14ac:dyDescent="0.25">
      <c r="A3056" s="24" t="s">
        <v>9</v>
      </c>
      <c r="B3056" s="25" t="s">
        <v>37</v>
      </c>
      <c r="C3056" s="25" t="s">
        <v>45</v>
      </c>
      <c r="D3056" s="25" t="s">
        <v>46</v>
      </c>
      <c r="E3056" s="25" t="s">
        <v>14</v>
      </c>
      <c r="F3056" s="25">
        <v>2021</v>
      </c>
      <c r="G3056" s="25">
        <v>10</v>
      </c>
      <c r="H3056" s="25">
        <v>1351</v>
      </c>
      <c r="I3056" s="26">
        <v>8113</v>
      </c>
      <c r="J3056" s="26">
        <f>SUMIFS(H:H, D:D, ExternalData!$D3056, E:E, ExternalData!$E3056, F:F, ExternalData!$F3056, G:G, "&lt;="&amp;ExternalData!$G3056)</f>
        <v>12061</v>
      </c>
      <c r="K3056" s="27">
        <f>SUMIFS(I:I, D:D, ExternalData!$D3056, E:E, ExternalData!$E3056, F:F, ExternalData!$F3056, G:G, "&lt;="&amp;ExternalData!$G3056)</f>
        <v>72282</v>
      </c>
      <c r="L3056" s="26">
        <f>ExternalData!$J3056 + SUMIFS(H:H, D:D, ExternalData!$D3056, E:E, ExternalData!$E3056, F:F, ExternalData!$F3056-1, G:G, "&gt;"&amp;ExternalData!$G3056)</f>
        <v>14994</v>
      </c>
      <c r="M3056" s="28">
        <f>ExternalData!$K3056 + SUMIFS(I:I, D:D, ExternalData!$D3056, E:E, ExternalData!$E3056, F:F, ExternalData!$F3056-1, G:G, "&gt;"&amp;ExternalData!$G3056)</f>
        <v>89838</v>
      </c>
    </row>
    <row r="3057" spans="1:13" x14ac:dyDescent="0.25">
      <c r="A3057" s="29" t="s">
        <v>9</v>
      </c>
      <c r="B3057" s="30" t="s">
        <v>37</v>
      </c>
      <c r="C3057" s="30" t="s">
        <v>45</v>
      </c>
      <c r="D3057" s="30" t="s">
        <v>46</v>
      </c>
      <c r="E3057" s="30" t="s">
        <v>14</v>
      </c>
      <c r="F3057" s="30">
        <v>2021</v>
      </c>
      <c r="G3057" s="30">
        <v>11</v>
      </c>
      <c r="H3057" s="30">
        <v>1260</v>
      </c>
      <c r="I3057" s="31">
        <v>7560</v>
      </c>
      <c r="J3057" s="31">
        <f>SUMIFS(H:H, D:D, ExternalData!$D3057, E:E, ExternalData!$E3057, F:F, ExternalData!$F3057, G:G, "&lt;="&amp;ExternalData!$G3057)</f>
        <v>13321</v>
      </c>
      <c r="K3057" s="32">
        <f>SUMIFS(I:I, D:D, ExternalData!$D3057, E:E, ExternalData!$E3057, F:F, ExternalData!$F3057, G:G, "&lt;="&amp;ExternalData!$G3057)</f>
        <v>79842</v>
      </c>
      <c r="L3057" s="31">
        <f>ExternalData!$J3057 + SUMIFS(H:H, D:D, ExternalData!$D3057, E:E, ExternalData!$E3057, F:F, ExternalData!$F3057-1, G:G, "&gt;"&amp;ExternalData!$G3057)</f>
        <v>14994</v>
      </c>
      <c r="M3057" s="33">
        <f>ExternalData!$K3057 + SUMIFS(I:I, D:D, ExternalData!$D3057, E:E, ExternalData!$E3057, F:F, ExternalData!$F3057-1, G:G, "&gt;"&amp;ExternalData!$G3057)</f>
        <v>89852</v>
      </c>
    </row>
    <row r="3058" spans="1:13" x14ac:dyDescent="0.25">
      <c r="A3058" s="24" t="s">
        <v>9</v>
      </c>
      <c r="B3058" s="25" t="s">
        <v>37</v>
      </c>
      <c r="C3058" s="25" t="s">
        <v>45</v>
      </c>
      <c r="D3058" s="25" t="s">
        <v>46</v>
      </c>
      <c r="E3058" s="25" t="s">
        <v>14</v>
      </c>
      <c r="F3058" s="25">
        <v>2021</v>
      </c>
      <c r="G3058" s="25">
        <v>12</v>
      </c>
      <c r="H3058" s="25">
        <v>1729</v>
      </c>
      <c r="I3058" s="26">
        <v>10640</v>
      </c>
      <c r="J3058" s="26">
        <f>SUMIFS(H:H, D:D, ExternalData!$D3058, E:E, ExternalData!$E3058, F:F, ExternalData!$F3058, G:G, "&lt;="&amp;ExternalData!$G3058)</f>
        <v>15050</v>
      </c>
      <c r="K3058" s="27">
        <f>SUMIFS(I:I, D:D, ExternalData!$D3058, E:E, ExternalData!$E3058, F:F, ExternalData!$F3058, G:G, "&lt;="&amp;ExternalData!$G3058)</f>
        <v>90482</v>
      </c>
      <c r="L3058" s="26">
        <f>ExternalData!$J3058 + SUMIFS(H:H, D:D, ExternalData!$D3058, E:E, ExternalData!$E3058, F:F, ExternalData!$F3058-1, G:G, "&gt;"&amp;ExternalData!$G3058)</f>
        <v>15050</v>
      </c>
      <c r="M3058" s="28">
        <f>ExternalData!$K3058 + SUMIFS(I:I, D:D, ExternalData!$D3058, E:E, ExternalData!$E3058, F:F, ExternalData!$F3058-1, G:G, "&gt;"&amp;ExternalData!$G3058)</f>
        <v>90482</v>
      </c>
    </row>
    <row r="3059" spans="1:13" x14ac:dyDescent="0.25">
      <c r="A3059" s="29" t="s">
        <v>9</v>
      </c>
      <c r="B3059" s="30" t="s">
        <v>37</v>
      </c>
      <c r="C3059" s="30" t="s">
        <v>45</v>
      </c>
      <c r="D3059" s="30" t="s">
        <v>46</v>
      </c>
      <c r="E3059" s="30" t="s">
        <v>14</v>
      </c>
      <c r="F3059" s="30">
        <v>2022</v>
      </c>
      <c r="G3059" s="30">
        <v>1</v>
      </c>
      <c r="H3059" s="30">
        <v>1036</v>
      </c>
      <c r="I3059" s="31">
        <v>6720</v>
      </c>
      <c r="J3059" s="31">
        <f>SUMIFS(H:H, D:D, ExternalData!$D3059, E:E, ExternalData!$E3059, F:F, ExternalData!$F3059, G:G, "&lt;="&amp;ExternalData!$G3059)</f>
        <v>1036</v>
      </c>
      <c r="K3059" s="32">
        <f>SUMIFS(I:I, D:D, ExternalData!$D3059, E:E, ExternalData!$E3059, F:F, ExternalData!$F3059, G:G, "&lt;="&amp;ExternalData!$G3059)</f>
        <v>6720</v>
      </c>
      <c r="L3059" s="31">
        <f>ExternalData!$J3059 + SUMIFS(H:H, D:D, ExternalData!$D3059, E:E, ExternalData!$E3059, F:F, ExternalData!$F3059-1, G:G, "&gt;"&amp;ExternalData!$G3059)</f>
        <v>14994</v>
      </c>
      <c r="M3059" s="33">
        <f>ExternalData!$K3059 + SUMIFS(I:I, D:D, ExternalData!$D3059, E:E, ExternalData!$E3059, F:F, ExternalData!$F3059-1, G:G, "&gt;"&amp;ExternalData!$G3059)</f>
        <v>90643</v>
      </c>
    </row>
    <row r="3060" spans="1:13" x14ac:dyDescent="0.25">
      <c r="A3060" s="24" t="s">
        <v>9</v>
      </c>
      <c r="B3060" s="25" t="s">
        <v>37</v>
      </c>
      <c r="C3060" s="25" t="s">
        <v>45</v>
      </c>
      <c r="D3060" s="25" t="s">
        <v>46</v>
      </c>
      <c r="E3060" s="25" t="s">
        <v>14</v>
      </c>
      <c r="F3060" s="25">
        <v>2022</v>
      </c>
      <c r="G3060" s="25">
        <v>2</v>
      </c>
      <c r="H3060" s="25">
        <v>1141</v>
      </c>
      <c r="I3060" s="26">
        <v>7406</v>
      </c>
      <c r="J3060" s="26">
        <f>SUMIFS(H:H, D:D, ExternalData!$D3060, E:E, ExternalData!$E3060, F:F, ExternalData!$F3060, G:G, "&lt;="&amp;ExternalData!$G3060)</f>
        <v>2177</v>
      </c>
      <c r="K3060" s="27">
        <f>SUMIFS(I:I, D:D, ExternalData!$D3060, E:E, ExternalData!$E3060, F:F, ExternalData!$F3060, G:G, "&lt;="&amp;ExternalData!$G3060)</f>
        <v>14126</v>
      </c>
      <c r="L3060" s="26">
        <f>ExternalData!$J3060 + SUMIFS(H:H, D:D, ExternalData!$D3060, E:E, ExternalData!$E3060, F:F, ExternalData!$F3060-1, G:G, "&gt;"&amp;ExternalData!$G3060)</f>
        <v>14889</v>
      </c>
      <c r="M3060" s="28">
        <f>ExternalData!$K3060 + SUMIFS(I:I, D:D, ExternalData!$D3060, E:E, ExternalData!$E3060, F:F, ExternalData!$F3060-1, G:G, "&gt;"&amp;ExternalData!$G3060)</f>
        <v>90594</v>
      </c>
    </row>
    <row r="3061" spans="1:13" x14ac:dyDescent="0.25">
      <c r="A3061" s="29" t="s">
        <v>9</v>
      </c>
      <c r="B3061" s="30" t="s">
        <v>37</v>
      </c>
      <c r="C3061" s="30" t="s">
        <v>45</v>
      </c>
      <c r="D3061" s="30" t="s">
        <v>46</v>
      </c>
      <c r="E3061" s="30" t="s">
        <v>14</v>
      </c>
      <c r="F3061" s="30">
        <v>2022</v>
      </c>
      <c r="G3061" s="30">
        <v>3</v>
      </c>
      <c r="H3061" s="30">
        <v>1085</v>
      </c>
      <c r="I3061" s="31">
        <v>7028</v>
      </c>
      <c r="J3061" s="31">
        <f>SUMIFS(H:H, D:D, ExternalData!$D3061, E:E, ExternalData!$E3061, F:F, ExternalData!$F3061, G:G, "&lt;="&amp;ExternalData!$G3061)</f>
        <v>3262</v>
      </c>
      <c r="K3061" s="32">
        <f>SUMIFS(I:I, D:D, ExternalData!$D3061, E:E, ExternalData!$E3061, F:F, ExternalData!$F3061, G:G, "&lt;="&amp;ExternalData!$G3061)</f>
        <v>21154</v>
      </c>
      <c r="L3061" s="31">
        <f>ExternalData!$J3061 + SUMIFS(H:H, D:D, ExternalData!$D3061, E:E, ExternalData!$E3061, F:F, ExternalData!$F3061-1, G:G, "&gt;"&amp;ExternalData!$G3061)</f>
        <v>14462</v>
      </c>
      <c r="M3061" s="33">
        <f>ExternalData!$K3061 + SUMIFS(I:I, D:D, ExternalData!$D3061, E:E, ExternalData!$E3061, F:F, ExternalData!$F3061-1, G:G, "&gt;"&amp;ExternalData!$G3061)</f>
        <v>88571</v>
      </c>
    </row>
    <row r="3062" spans="1:13" x14ac:dyDescent="0.25">
      <c r="A3062" s="24" t="s">
        <v>9</v>
      </c>
      <c r="B3062" s="25" t="s">
        <v>37</v>
      </c>
      <c r="C3062" s="25" t="s">
        <v>45</v>
      </c>
      <c r="D3062" s="25" t="s">
        <v>46</v>
      </c>
      <c r="E3062" s="25" t="s">
        <v>14</v>
      </c>
      <c r="F3062" s="25">
        <v>2022</v>
      </c>
      <c r="G3062" s="25">
        <v>4</v>
      </c>
      <c r="H3062" s="25">
        <v>1043</v>
      </c>
      <c r="I3062" s="26">
        <v>6776</v>
      </c>
      <c r="J3062" s="26">
        <f>SUMIFS(H:H, D:D, ExternalData!$D3062, E:E, ExternalData!$E3062, F:F, ExternalData!$F3062, G:G, "&lt;="&amp;ExternalData!$G3062)</f>
        <v>4305</v>
      </c>
      <c r="K3062" s="27">
        <f>SUMIFS(I:I, D:D, ExternalData!$D3062, E:E, ExternalData!$E3062, F:F, ExternalData!$F3062, G:G, "&lt;="&amp;ExternalData!$G3062)</f>
        <v>27930</v>
      </c>
      <c r="L3062" s="26">
        <f>ExternalData!$J3062 + SUMIFS(H:H, D:D, ExternalData!$D3062, E:E, ExternalData!$E3062, F:F, ExternalData!$F3062-1, G:G, "&gt;"&amp;ExternalData!$G3062)</f>
        <v>14504</v>
      </c>
      <c r="M3062" s="28">
        <f>ExternalData!$K3062 + SUMIFS(I:I, D:D, ExternalData!$D3062, E:E, ExternalData!$E3062, F:F, ExternalData!$F3062-1, G:G, "&gt;"&amp;ExternalData!$G3062)</f>
        <v>89369</v>
      </c>
    </row>
    <row r="3063" spans="1:13" x14ac:dyDescent="0.25">
      <c r="A3063" s="29" t="s">
        <v>9</v>
      </c>
      <c r="B3063" s="30" t="s">
        <v>37</v>
      </c>
      <c r="C3063" s="30" t="s">
        <v>45</v>
      </c>
      <c r="D3063" s="30" t="s">
        <v>46</v>
      </c>
      <c r="E3063" s="30" t="s">
        <v>14</v>
      </c>
      <c r="F3063" s="30">
        <v>2022</v>
      </c>
      <c r="G3063" s="30">
        <v>5</v>
      </c>
      <c r="H3063" s="30">
        <v>1582</v>
      </c>
      <c r="I3063" s="31">
        <v>10269</v>
      </c>
      <c r="J3063" s="31">
        <f>SUMIFS(H:H, D:D, ExternalData!$D3063, E:E, ExternalData!$E3063, F:F, ExternalData!$F3063, G:G, "&lt;="&amp;ExternalData!$G3063)</f>
        <v>5887</v>
      </c>
      <c r="K3063" s="32">
        <f>SUMIFS(I:I, D:D, ExternalData!$D3063, E:E, ExternalData!$E3063, F:F, ExternalData!$F3063, G:G, "&lt;="&amp;ExternalData!$G3063)</f>
        <v>38199</v>
      </c>
      <c r="L3063" s="31">
        <f>ExternalData!$J3063 + SUMIFS(H:H, D:D, ExternalData!$D3063, E:E, ExternalData!$E3063, F:F, ExternalData!$F3063-1, G:G, "&gt;"&amp;ExternalData!$G3063)</f>
        <v>14889</v>
      </c>
      <c r="M3063" s="33">
        <f>ExternalData!$K3063 + SUMIFS(I:I, D:D, ExternalData!$D3063, E:E, ExternalData!$E3063, F:F, ExternalData!$F3063-1, G:G, "&gt;"&amp;ExternalData!$G3063)</f>
        <v>92456</v>
      </c>
    </row>
    <row r="3064" spans="1:13" x14ac:dyDescent="0.25">
      <c r="A3064" s="24" t="s">
        <v>9</v>
      </c>
      <c r="B3064" s="25" t="s">
        <v>37</v>
      </c>
      <c r="C3064" s="25" t="s">
        <v>45</v>
      </c>
      <c r="D3064" s="25" t="s">
        <v>46</v>
      </c>
      <c r="E3064" s="25" t="s">
        <v>14</v>
      </c>
      <c r="F3064" s="25">
        <v>2022</v>
      </c>
      <c r="G3064" s="25">
        <v>6</v>
      </c>
      <c r="H3064" s="25">
        <v>1715</v>
      </c>
      <c r="I3064" s="26">
        <v>11095</v>
      </c>
      <c r="J3064" s="26">
        <f>SUMIFS(H:H, D:D, ExternalData!$D3064, E:E, ExternalData!$E3064, F:F, ExternalData!$F3064, G:G, "&lt;="&amp;ExternalData!$G3064)</f>
        <v>7602</v>
      </c>
      <c r="K3064" s="27">
        <f>SUMIFS(I:I, D:D, ExternalData!$D3064, E:E, ExternalData!$E3064, F:F, ExternalData!$F3064, G:G, "&lt;="&amp;ExternalData!$G3064)</f>
        <v>49294</v>
      </c>
      <c r="L3064" s="26">
        <f>ExternalData!$J3064 + SUMIFS(H:H, D:D, ExternalData!$D3064, E:E, ExternalData!$E3064, F:F, ExternalData!$F3064-1, G:G, "&gt;"&amp;ExternalData!$G3064)</f>
        <v>15162</v>
      </c>
      <c r="M3064" s="28">
        <f>ExternalData!$K3064 + SUMIFS(I:I, D:D, ExternalData!$D3064, E:E, ExternalData!$E3064, F:F, ExternalData!$F3064-1, G:G, "&gt;"&amp;ExternalData!$G3064)</f>
        <v>94913</v>
      </c>
    </row>
    <row r="3065" spans="1:13" x14ac:dyDescent="0.25">
      <c r="A3065" s="29" t="s">
        <v>9</v>
      </c>
      <c r="B3065" s="30" t="s">
        <v>37</v>
      </c>
      <c r="C3065" s="30" t="s">
        <v>45</v>
      </c>
      <c r="D3065" s="30" t="s">
        <v>46</v>
      </c>
      <c r="E3065" s="30" t="s">
        <v>14</v>
      </c>
      <c r="F3065" s="30">
        <v>2022</v>
      </c>
      <c r="G3065" s="30">
        <v>7</v>
      </c>
      <c r="H3065" s="30">
        <v>1253</v>
      </c>
      <c r="I3065" s="31">
        <v>8134</v>
      </c>
      <c r="J3065" s="31">
        <f>SUMIFS(H:H, D:D, ExternalData!$D3065, E:E, ExternalData!$E3065, F:F, ExternalData!$F3065, G:G, "&lt;="&amp;ExternalData!$G3065)</f>
        <v>8855</v>
      </c>
      <c r="K3065" s="32">
        <f>SUMIFS(I:I, D:D, ExternalData!$D3065, E:E, ExternalData!$E3065, F:F, ExternalData!$F3065, G:G, "&lt;="&amp;ExternalData!$G3065)</f>
        <v>57428</v>
      </c>
      <c r="L3065" s="31">
        <f>ExternalData!$J3065 + SUMIFS(H:H, D:D, ExternalData!$D3065, E:E, ExternalData!$E3065, F:F, ExternalData!$F3065-1, G:G, "&gt;"&amp;ExternalData!$G3065)</f>
        <v>15519</v>
      </c>
      <c r="M3065" s="33">
        <f>ExternalData!$K3065 + SUMIFS(I:I, D:D, ExternalData!$D3065, E:E, ExternalData!$E3065, F:F, ExternalData!$F3065-1, G:G, "&gt;"&amp;ExternalData!$G3065)</f>
        <v>97664</v>
      </c>
    </row>
    <row r="3066" spans="1:13" x14ac:dyDescent="0.25">
      <c r="A3066" s="24" t="s">
        <v>9</v>
      </c>
      <c r="B3066" s="25" t="s">
        <v>37</v>
      </c>
      <c r="C3066" s="25" t="s">
        <v>45</v>
      </c>
      <c r="D3066" s="25" t="s">
        <v>46</v>
      </c>
      <c r="E3066" s="25" t="s">
        <v>14</v>
      </c>
      <c r="F3066" s="25">
        <v>2022</v>
      </c>
      <c r="G3066" s="25">
        <v>8</v>
      </c>
      <c r="H3066" s="25">
        <v>1484</v>
      </c>
      <c r="I3066" s="26">
        <v>9618</v>
      </c>
      <c r="J3066" s="26">
        <f>SUMIFS(H:H, D:D, ExternalData!$D3066, E:E, ExternalData!$E3066, F:F, ExternalData!$F3066, G:G, "&lt;="&amp;ExternalData!$G3066)</f>
        <v>10339</v>
      </c>
      <c r="K3066" s="27">
        <f>SUMIFS(I:I, D:D, ExternalData!$D3066, E:E, ExternalData!$E3066, F:F, ExternalData!$F3066, G:G, "&lt;="&amp;ExternalData!$G3066)</f>
        <v>67046</v>
      </c>
      <c r="L3066" s="26">
        <f>ExternalData!$J3066 + SUMIFS(H:H, D:D, ExternalData!$D3066, E:E, ExternalData!$E3066, F:F, ExternalData!$F3066-1, G:G, "&gt;"&amp;ExternalData!$G3066)</f>
        <v>15820</v>
      </c>
      <c r="M3066" s="28">
        <f>ExternalData!$K3066 + SUMIFS(I:I, D:D, ExternalData!$D3066, E:E, ExternalData!$E3066, F:F, ExternalData!$F3066-1, G:G, "&gt;"&amp;ExternalData!$G3066)</f>
        <v>100184</v>
      </c>
    </row>
    <row r="3067" spans="1:13" x14ac:dyDescent="0.25">
      <c r="A3067" s="29" t="s">
        <v>9</v>
      </c>
      <c r="B3067" s="30" t="s">
        <v>37</v>
      </c>
      <c r="C3067" s="30" t="s">
        <v>45</v>
      </c>
      <c r="D3067" s="30" t="s">
        <v>46</v>
      </c>
      <c r="E3067" s="30" t="s">
        <v>14</v>
      </c>
      <c r="F3067" s="30">
        <v>2022</v>
      </c>
      <c r="G3067" s="30">
        <v>9</v>
      </c>
      <c r="H3067" s="30">
        <v>1183</v>
      </c>
      <c r="I3067" s="31">
        <v>7665</v>
      </c>
      <c r="J3067" s="31">
        <f>SUMIFS(H:H, D:D, ExternalData!$D3067, E:E, ExternalData!$E3067, F:F, ExternalData!$F3067, G:G, "&lt;="&amp;ExternalData!$G3067)</f>
        <v>11522</v>
      </c>
      <c r="K3067" s="32">
        <f>SUMIFS(I:I, D:D, ExternalData!$D3067, E:E, ExternalData!$E3067, F:F, ExternalData!$F3067, G:G, "&lt;="&amp;ExternalData!$G3067)</f>
        <v>74711</v>
      </c>
      <c r="L3067" s="31">
        <f>ExternalData!$J3067 + SUMIFS(H:H, D:D, ExternalData!$D3067, E:E, ExternalData!$E3067, F:F, ExternalData!$F3067-1, G:G, "&gt;"&amp;ExternalData!$G3067)</f>
        <v>15862</v>
      </c>
      <c r="M3067" s="33">
        <f>ExternalData!$K3067 + SUMIFS(I:I, D:D, ExternalData!$D3067, E:E, ExternalData!$E3067, F:F, ExternalData!$F3067-1, G:G, "&gt;"&amp;ExternalData!$G3067)</f>
        <v>101024</v>
      </c>
    </row>
    <row r="3068" spans="1:13" x14ac:dyDescent="0.25">
      <c r="A3068" s="24" t="s">
        <v>9</v>
      </c>
      <c r="B3068" s="25" t="s">
        <v>37</v>
      </c>
      <c r="C3068" s="25" t="s">
        <v>45</v>
      </c>
      <c r="D3068" s="25" t="s">
        <v>46</v>
      </c>
      <c r="E3068" s="25" t="s">
        <v>14</v>
      </c>
      <c r="F3068" s="25">
        <v>2022</v>
      </c>
      <c r="G3068" s="25">
        <v>10</v>
      </c>
      <c r="H3068" s="25">
        <v>1323</v>
      </c>
      <c r="I3068" s="26">
        <v>8568</v>
      </c>
      <c r="J3068" s="26">
        <f>SUMIFS(H:H, D:D, ExternalData!$D3068, E:E, ExternalData!$E3068, F:F, ExternalData!$F3068, G:G, "&lt;="&amp;ExternalData!$G3068)</f>
        <v>12845</v>
      </c>
      <c r="K3068" s="27">
        <f>SUMIFS(I:I, D:D, ExternalData!$D3068, E:E, ExternalData!$E3068, F:F, ExternalData!$F3068, G:G, "&lt;="&amp;ExternalData!$G3068)</f>
        <v>83279</v>
      </c>
      <c r="L3068" s="26">
        <f>ExternalData!$J3068 + SUMIFS(H:H, D:D, ExternalData!$D3068, E:E, ExternalData!$E3068, F:F, ExternalData!$F3068-1, G:G, "&gt;"&amp;ExternalData!$G3068)</f>
        <v>15834</v>
      </c>
      <c r="M3068" s="28">
        <f>ExternalData!$K3068 + SUMIFS(I:I, D:D, ExternalData!$D3068, E:E, ExternalData!$E3068, F:F, ExternalData!$F3068-1, G:G, "&gt;"&amp;ExternalData!$G3068)</f>
        <v>101479</v>
      </c>
    </row>
    <row r="3069" spans="1:13" x14ac:dyDescent="0.25">
      <c r="A3069" s="29" t="s">
        <v>9</v>
      </c>
      <c r="B3069" s="30" t="s">
        <v>37</v>
      </c>
      <c r="C3069" s="30" t="s">
        <v>45</v>
      </c>
      <c r="D3069" s="30" t="s">
        <v>46</v>
      </c>
      <c r="E3069" s="30" t="s">
        <v>14</v>
      </c>
      <c r="F3069" s="30">
        <v>2022</v>
      </c>
      <c r="G3069" s="30">
        <v>11</v>
      </c>
      <c r="H3069" s="30">
        <v>1155</v>
      </c>
      <c r="I3069" s="31">
        <v>7490</v>
      </c>
      <c r="J3069" s="31">
        <f>SUMIFS(H:H, D:D, ExternalData!$D3069, E:E, ExternalData!$E3069, F:F, ExternalData!$F3069, G:G, "&lt;="&amp;ExternalData!$G3069)</f>
        <v>14000</v>
      </c>
      <c r="K3069" s="32">
        <f>SUMIFS(I:I, D:D, ExternalData!$D3069, E:E, ExternalData!$E3069, F:F, ExternalData!$F3069, G:G, "&lt;="&amp;ExternalData!$G3069)</f>
        <v>90769</v>
      </c>
      <c r="L3069" s="31">
        <f>ExternalData!$J3069 + SUMIFS(H:H, D:D, ExternalData!$D3069, E:E, ExternalData!$E3069, F:F, ExternalData!$F3069-1, G:G, "&gt;"&amp;ExternalData!$G3069)</f>
        <v>15729</v>
      </c>
      <c r="M3069" s="33">
        <f>ExternalData!$K3069 + SUMIFS(I:I, D:D, ExternalData!$D3069, E:E, ExternalData!$E3069, F:F, ExternalData!$F3069-1, G:G, "&gt;"&amp;ExternalData!$G3069)</f>
        <v>101409</v>
      </c>
    </row>
    <row r="3070" spans="1:13" x14ac:dyDescent="0.25">
      <c r="A3070" s="24" t="s">
        <v>9</v>
      </c>
      <c r="B3070" s="25" t="s">
        <v>37</v>
      </c>
      <c r="C3070" s="25" t="s">
        <v>45</v>
      </c>
      <c r="D3070" s="25" t="s">
        <v>46</v>
      </c>
      <c r="E3070" s="25" t="s">
        <v>14</v>
      </c>
      <c r="F3070" s="25">
        <v>2022</v>
      </c>
      <c r="G3070" s="25">
        <v>12</v>
      </c>
      <c r="H3070" s="25">
        <v>1351</v>
      </c>
      <c r="I3070" s="26">
        <v>8771</v>
      </c>
      <c r="J3070" s="26">
        <f>SUMIFS(H:H, D:D, ExternalData!$D3070, E:E, ExternalData!$E3070, F:F, ExternalData!$F3070, G:G, "&lt;="&amp;ExternalData!$G3070)</f>
        <v>15351</v>
      </c>
      <c r="K3070" s="27">
        <f>SUMIFS(I:I, D:D, ExternalData!$D3070, E:E, ExternalData!$E3070, F:F, ExternalData!$F3070, G:G, "&lt;="&amp;ExternalData!$G3070)</f>
        <v>99540</v>
      </c>
      <c r="L3070" s="26">
        <f>ExternalData!$J3070 + SUMIFS(H:H, D:D, ExternalData!$D3070, E:E, ExternalData!$E3070, F:F, ExternalData!$F3070-1, G:G, "&gt;"&amp;ExternalData!$G3070)</f>
        <v>15351</v>
      </c>
      <c r="M3070" s="28">
        <f>ExternalData!$K3070 + SUMIFS(I:I, D:D, ExternalData!$D3070, E:E, ExternalData!$E3070, F:F, ExternalData!$F3070-1, G:G, "&gt;"&amp;ExternalData!$G3070)</f>
        <v>99540</v>
      </c>
    </row>
    <row r="3071" spans="1:13" x14ac:dyDescent="0.25">
      <c r="A3071" s="29" t="s">
        <v>9</v>
      </c>
      <c r="B3071" s="30" t="s">
        <v>37</v>
      </c>
      <c r="C3071" s="30" t="s">
        <v>45</v>
      </c>
      <c r="D3071" s="30" t="s">
        <v>46</v>
      </c>
      <c r="E3071" s="30" t="s">
        <v>14</v>
      </c>
      <c r="F3071" s="30">
        <v>2023</v>
      </c>
      <c r="G3071" s="30">
        <v>1</v>
      </c>
      <c r="H3071" s="30">
        <v>1043</v>
      </c>
      <c r="I3071" s="31">
        <v>6762</v>
      </c>
      <c r="J3071" s="31">
        <f>SUMIFS(H:H, D:D, ExternalData!$D3071, E:E, ExternalData!$E3071, F:F, ExternalData!$F3071, G:G, "&lt;="&amp;ExternalData!$G3071)</f>
        <v>1043</v>
      </c>
      <c r="K3071" s="32">
        <f>SUMIFS(I:I, D:D, ExternalData!$D3071, E:E, ExternalData!$E3071, F:F, ExternalData!$F3071, G:G, "&lt;="&amp;ExternalData!$G3071)</f>
        <v>6762</v>
      </c>
      <c r="L3071" s="31">
        <f>ExternalData!$J3071 + SUMIFS(H:H, D:D, ExternalData!$D3071, E:E, ExternalData!$E3071, F:F, ExternalData!$F3071-1, G:G, "&gt;"&amp;ExternalData!$G3071)</f>
        <v>15358</v>
      </c>
      <c r="M3071" s="33">
        <f>ExternalData!$K3071 + SUMIFS(I:I, D:D, ExternalData!$D3071, E:E, ExternalData!$E3071, F:F, ExternalData!$F3071-1, G:G, "&gt;"&amp;ExternalData!$G3071)</f>
        <v>99582</v>
      </c>
    </row>
    <row r="3072" spans="1:13" x14ac:dyDescent="0.25">
      <c r="A3072" s="24" t="s">
        <v>9</v>
      </c>
      <c r="B3072" s="25" t="s">
        <v>37</v>
      </c>
      <c r="C3072" s="25" t="s">
        <v>45</v>
      </c>
      <c r="D3072" s="25" t="s">
        <v>46</v>
      </c>
      <c r="E3072" s="25" t="s">
        <v>14</v>
      </c>
      <c r="F3072" s="25">
        <v>2023</v>
      </c>
      <c r="G3072" s="25">
        <v>2</v>
      </c>
      <c r="H3072" s="25">
        <v>938</v>
      </c>
      <c r="I3072" s="26">
        <v>6097</v>
      </c>
      <c r="J3072" s="26">
        <f>SUMIFS(H:H, D:D, ExternalData!$D3072, E:E, ExternalData!$E3072, F:F, ExternalData!$F3072, G:G, "&lt;="&amp;ExternalData!$G3072)</f>
        <v>1981</v>
      </c>
      <c r="K3072" s="27">
        <f>SUMIFS(I:I, D:D, ExternalData!$D3072, E:E, ExternalData!$E3072, F:F, ExternalData!$F3072, G:G, "&lt;="&amp;ExternalData!$G3072)</f>
        <v>12859</v>
      </c>
      <c r="L3072" s="26">
        <f>ExternalData!$J3072 + SUMIFS(H:H, D:D, ExternalData!$D3072, E:E, ExternalData!$E3072, F:F, ExternalData!$F3072-1, G:G, "&gt;"&amp;ExternalData!$G3072)</f>
        <v>15155</v>
      </c>
      <c r="M3072" s="28">
        <f>ExternalData!$K3072 + SUMIFS(I:I, D:D, ExternalData!$D3072, E:E, ExternalData!$E3072, F:F, ExternalData!$F3072-1, G:G, "&gt;"&amp;ExternalData!$G3072)</f>
        <v>98273</v>
      </c>
    </row>
    <row r="3073" spans="1:13" x14ac:dyDescent="0.25">
      <c r="A3073" s="29" t="s">
        <v>9</v>
      </c>
      <c r="B3073" s="30" t="s">
        <v>37</v>
      </c>
      <c r="C3073" s="30" t="s">
        <v>45</v>
      </c>
      <c r="D3073" s="30" t="s">
        <v>46</v>
      </c>
      <c r="E3073" s="30" t="s">
        <v>14</v>
      </c>
      <c r="F3073" s="30">
        <v>2023</v>
      </c>
      <c r="G3073" s="30">
        <v>3</v>
      </c>
      <c r="H3073" s="30">
        <v>1645</v>
      </c>
      <c r="I3073" s="31">
        <v>10647</v>
      </c>
      <c r="J3073" s="31">
        <f>SUMIFS(H:H, D:D, ExternalData!$D3073, E:E, ExternalData!$E3073, F:F, ExternalData!$F3073, G:G, "&lt;="&amp;ExternalData!$G3073)</f>
        <v>3626</v>
      </c>
      <c r="K3073" s="32">
        <f>SUMIFS(I:I, D:D, ExternalData!$D3073, E:E, ExternalData!$E3073, F:F, ExternalData!$F3073, G:G, "&lt;="&amp;ExternalData!$G3073)</f>
        <v>23506</v>
      </c>
      <c r="L3073" s="31">
        <f>ExternalData!$J3073 + SUMIFS(H:H, D:D, ExternalData!$D3073, E:E, ExternalData!$E3073, F:F, ExternalData!$F3073-1, G:G, "&gt;"&amp;ExternalData!$G3073)</f>
        <v>15715</v>
      </c>
      <c r="M3073" s="33">
        <f>ExternalData!$K3073 + SUMIFS(I:I, D:D, ExternalData!$D3073, E:E, ExternalData!$E3073, F:F, ExternalData!$F3073-1, G:G, "&gt;"&amp;ExternalData!$G3073)</f>
        <v>101892</v>
      </c>
    </row>
    <row r="3074" spans="1:13" x14ac:dyDescent="0.25">
      <c r="A3074" s="24" t="s">
        <v>9</v>
      </c>
      <c r="B3074" s="25" t="s">
        <v>37</v>
      </c>
      <c r="C3074" s="25" t="s">
        <v>45</v>
      </c>
      <c r="D3074" s="25" t="s">
        <v>46</v>
      </c>
      <c r="E3074" s="25" t="s">
        <v>15</v>
      </c>
      <c r="F3074" s="25">
        <v>2018</v>
      </c>
      <c r="G3074" s="25">
        <v>5</v>
      </c>
      <c r="H3074" s="25">
        <v>91</v>
      </c>
      <c r="I3074" s="26">
        <v>483</v>
      </c>
      <c r="J3074" s="26">
        <f>SUMIFS(H:H, D:D, ExternalData!$D3074, E:E, ExternalData!$E3074, F:F, ExternalData!$F3074, G:G, "&lt;="&amp;ExternalData!$G3074)</f>
        <v>91</v>
      </c>
      <c r="K3074" s="27">
        <f>SUMIFS(I:I, D:D, ExternalData!$D3074, E:E, ExternalData!$E3074, F:F, ExternalData!$F3074, G:G, "&lt;="&amp;ExternalData!$G3074)</f>
        <v>483</v>
      </c>
      <c r="L3074" s="26">
        <f>ExternalData!$J3074 + SUMIFS(H:H, D:D, ExternalData!$D3074, E:E, ExternalData!$E3074, F:F, ExternalData!$F3074-1, G:G, "&gt;"&amp;ExternalData!$G3074)</f>
        <v>91</v>
      </c>
      <c r="M3074" s="28">
        <f>ExternalData!$K3074 + SUMIFS(I:I, D:D, ExternalData!$D3074, E:E, ExternalData!$E3074, F:F, ExternalData!$F3074-1, G:G, "&gt;"&amp;ExternalData!$G3074)</f>
        <v>483</v>
      </c>
    </row>
    <row r="3075" spans="1:13" x14ac:dyDescent="0.25">
      <c r="A3075" s="29" t="s">
        <v>9</v>
      </c>
      <c r="B3075" s="30" t="s">
        <v>37</v>
      </c>
      <c r="C3075" s="30" t="s">
        <v>45</v>
      </c>
      <c r="D3075" s="30" t="s">
        <v>46</v>
      </c>
      <c r="E3075" s="30" t="s">
        <v>15</v>
      </c>
      <c r="F3075" s="30">
        <v>2018</v>
      </c>
      <c r="G3075" s="30">
        <v>6</v>
      </c>
      <c r="H3075" s="30">
        <v>70</v>
      </c>
      <c r="I3075" s="31">
        <v>399</v>
      </c>
      <c r="J3075" s="31">
        <f>SUMIFS(H:H, D:D, ExternalData!$D3075, E:E, ExternalData!$E3075, F:F, ExternalData!$F3075, G:G, "&lt;="&amp;ExternalData!$G3075)</f>
        <v>161</v>
      </c>
      <c r="K3075" s="32">
        <f>SUMIFS(I:I, D:D, ExternalData!$D3075, E:E, ExternalData!$E3075, F:F, ExternalData!$F3075, G:G, "&lt;="&amp;ExternalData!$G3075)</f>
        <v>882</v>
      </c>
      <c r="L3075" s="31">
        <f>ExternalData!$J3075 + SUMIFS(H:H, D:D, ExternalData!$D3075, E:E, ExternalData!$E3075, F:F, ExternalData!$F3075-1, G:G, "&gt;"&amp;ExternalData!$G3075)</f>
        <v>161</v>
      </c>
      <c r="M3075" s="33">
        <f>ExternalData!$K3075 + SUMIFS(I:I, D:D, ExternalData!$D3075, E:E, ExternalData!$E3075, F:F, ExternalData!$F3075-1, G:G, "&gt;"&amp;ExternalData!$G3075)</f>
        <v>882</v>
      </c>
    </row>
    <row r="3076" spans="1:13" x14ac:dyDescent="0.25">
      <c r="A3076" s="24" t="s">
        <v>9</v>
      </c>
      <c r="B3076" s="25" t="s">
        <v>37</v>
      </c>
      <c r="C3076" s="25" t="s">
        <v>45</v>
      </c>
      <c r="D3076" s="25" t="s">
        <v>46</v>
      </c>
      <c r="E3076" s="25" t="s">
        <v>15</v>
      </c>
      <c r="F3076" s="25">
        <v>2018</v>
      </c>
      <c r="G3076" s="25">
        <v>7</v>
      </c>
      <c r="H3076" s="25">
        <v>56</v>
      </c>
      <c r="I3076" s="26">
        <v>301</v>
      </c>
      <c r="J3076" s="26">
        <f>SUMIFS(H:H, D:D, ExternalData!$D3076, E:E, ExternalData!$E3076, F:F, ExternalData!$F3076, G:G, "&lt;="&amp;ExternalData!$G3076)</f>
        <v>217</v>
      </c>
      <c r="K3076" s="27">
        <f>SUMIFS(I:I, D:D, ExternalData!$D3076, E:E, ExternalData!$E3076, F:F, ExternalData!$F3076, G:G, "&lt;="&amp;ExternalData!$G3076)</f>
        <v>1183</v>
      </c>
      <c r="L3076" s="26">
        <f>ExternalData!$J3076 + SUMIFS(H:H, D:D, ExternalData!$D3076, E:E, ExternalData!$E3076, F:F, ExternalData!$F3076-1, G:G, "&gt;"&amp;ExternalData!$G3076)</f>
        <v>217</v>
      </c>
      <c r="M3076" s="28">
        <f>ExternalData!$K3076 + SUMIFS(I:I, D:D, ExternalData!$D3076, E:E, ExternalData!$E3076, F:F, ExternalData!$F3076-1, G:G, "&gt;"&amp;ExternalData!$G3076)</f>
        <v>1183</v>
      </c>
    </row>
    <row r="3077" spans="1:13" x14ac:dyDescent="0.25">
      <c r="A3077" s="29" t="s">
        <v>9</v>
      </c>
      <c r="B3077" s="30" t="s">
        <v>37</v>
      </c>
      <c r="C3077" s="30" t="s">
        <v>45</v>
      </c>
      <c r="D3077" s="30" t="s">
        <v>46</v>
      </c>
      <c r="E3077" s="30" t="s">
        <v>15</v>
      </c>
      <c r="F3077" s="30">
        <v>2018</v>
      </c>
      <c r="G3077" s="30">
        <v>8</v>
      </c>
      <c r="H3077" s="30">
        <v>364</v>
      </c>
      <c r="I3077" s="31">
        <v>1995</v>
      </c>
      <c r="J3077" s="31">
        <f>SUMIFS(H:H, D:D, ExternalData!$D3077, E:E, ExternalData!$E3077, F:F, ExternalData!$F3077, G:G, "&lt;="&amp;ExternalData!$G3077)</f>
        <v>581</v>
      </c>
      <c r="K3077" s="32">
        <f>SUMIFS(I:I, D:D, ExternalData!$D3077, E:E, ExternalData!$E3077, F:F, ExternalData!$F3077, G:G, "&lt;="&amp;ExternalData!$G3077)</f>
        <v>3178</v>
      </c>
      <c r="L3077" s="31">
        <f>ExternalData!$J3077 + SUMIFS(H:H, D:D, ExternalData!$D3077, E:E, ExternalData!$E3077, F:F, ExternalData!$F3077-1, G:G, "&gt;"&amp;ExternalData!$G3077)</f>
        <v>581</v>
      </c>
      <c r="M3077" s="33">
        <f>ExternalData!$K3077 + SUMIFS(I:I, D:D, ExternalData!$D3077, E:E, ExternalData!$E3077, F:F, ExternalData!$F3077-1, G:G, "&gt;"&amp;ExternalData!$G3077)</f>
        <v>3178</v>
      </c>
    </row>
    <row r="3078" spans="1:13" x14ac:dyDescent="0.25">
      <c r="A3078" s="24" t="s">
        <v>9</v>
      </c>
      <c r="B3078" s="25" t="s">
        <v>37</v>
      </c>
      <c r="C3078" s="25" t="s">
        <v>45</v>
      </c>
      <c r="D3078" s="25" t="s">
        <v>46</v>
      </c>
      <c r="E3078" s="25" t="s">
        <v>15</v>
      </c>
      <c r="F3078" s="25">
        <v>2018</v>
      </c>
      <c r="G3078" s="25">
        <v>9</v>
      </c>
      <c r="H3078" s="25">
        <v>105</v>
      </c>
      <c r="I3078" s="26">
        <v>588</v>
      </c>
      <c r="J3078" s="26">
        <f>SUMIFS(H:H, D:D, ExternalData!$D3078, E:E, ExternalData!$E3078, F:F, ExternalData!$F3078, G:G, "&lt;="&amp;ExternalData!$G3078)</f>
        <v>686</v>
      </c>
      <c r="K3078" s="27">
        <f>SUMIFS(I:I, D:D, ExternalData!$D3078, E:E, ExternalData!$E3078, F:F, ExternalData!$F3078, G:G, "&lt;="&amp;ExternalData!$G3078)</f>
        <v>3766</v>
      </c>
      <c r="L3078" s="26">
        <f>ExternalData!$J3078 + SUMIFS(H:H, D:D, ExternalData!$D3078, E:E, ExternalData!$E3078, F:F, ExternalData!$F3078-1, G:G, "&gt;"&amp;ExternalData!$G3078)</f>
        <v>686</v>
      </c>
      <c r="M3078" s="28">
        <f>ExternalData!$K3078 + SUMIFS(I:I, D:D, ExternalData!$D3078, E:E, ExternalData!$E3078, F:F, ExternalData!$F3078-1, G:G, "&gt;"&amp;ExternalData!$G3078)</f>
        <v>3766</v>
      </c>
    </row>
    <row r="3079" spans="1:13" x14ac:dyDescent="0.25">
      <c r="A3079" s="29" t="s">
        <v>9</v>
      </c>
      <c r="B3079" s="30" t="s">
        <v>37</v>
      </c>
      <c r="C3079" s="30" t="s">
        <v>45</v>
      </c>
      <c r="D3079" s="30" t="s">
        <v>46</v>
      </c>
      <c r="E3079" s="30" t="s">
        <v>15</v>
      </c>
      <c r="F3079" s="30">
        <v>2018</v>
      </c>
      <c r="G3079" s="30">
        <v>10</v>
      </c>
      <c r="H3079" s="30">
        <v>259</v>
      </c>
      <c r="I3079" s="31">
        <v>1421</v>
      </c>
      <c r="J3079" s="31">
        <f>SUMIFS(H:H, D:D, ExternalData!$D3079, E:E, ExternalData!$E3079, F:F, ExternalData!$F3079, G:G, "&lt;="&amp;ExternalData!$G3079)</f>
        <v>945</v>
      </c>
      <c r="K3079" s="32">
        <f>SUMIFS(I:I, D:D, ExternalData!$D3079, E:E, ExternalData!$E3079, F:F, ExternalData!$F3079, G:G, "&lt;="&amp;ExternalData!$G3079)</f>
        <v>5187</v>
      </c>
      <c r="L3079" s="31">
        <f>ExternalData!$J3079 + SUMIFS(H:H, D:D, ExternalData!$D3079, E:E, ExternalData!$E3079, F:F, ExternalData!$F3079-1, G:G, "&gt;"&amp;ExternalData!$G3079)</f>
        <v>945</v>
      </c>
      <c r="M3079" s="33">
        <f>ExternalData!$K3079 + SUMIFS(I:I, D:D, ExternalData!$D3079, E:E, ExternalData!$E3079, F:F, ExternalData!$F3079-1, G:G, "&gt;"&amp;ExternalData!$G3079)</f>
        <v>5187</v>
      </c>
    </row>
    <row r="3080" spans="1:13" x14ac:dyDescent="0.25">
      <c r="A3080" s="24" t="s">
        <v>9</v>
      </c>
      <c r="B3080" s="25" t="s">
        <v>37</v>
      </c>
      <c r="C3080" s="25" t="s">
        <v>45</v>
      </c>
      <c r="D3080" s="25" t="s">
        <v>46</v>
      </c>
      <c r="E3080" s="25" t="s">
        <v>15</v>
      </c>
      <c r="F3080" s="25">
        <v>2018</v>
      </c>
      <c r="G3080" s="25">
        <v>11</v>
      </c>
      <c r="H3080" s="25">
        <v>301</v>
      </c>
      <c r="I3080" s="26">
        <v>1666</v>
      </c>
      <c r="J3080" s="26">
        <f>SUMIFS(H:H, D:D, ExternalData!$D3080, E:E, ExternalData!$E3080, F:F, ExternalData!$F3080, G:G, "&lt;="&amp;ExternalData!$G3080)</f>
        <v>1246</v>
      </c>
      <c r="K3080" s="27">
        <f>SUMIFS(I:I, D:D, ExternalData!$D3080, E:E, ExternalData!$E3080, F:F, ExternalData!$F3080, G:G, "&lt;="&amp;ExternalData!$G3080)</f>
        <v>6853</v>
      </c>
      <c r="L3080" s="26">
        <f>ExternalData!$J3080 + SUMIFS(H:H, D:D, ExternalData!$D3080, E:E, ExternalData!$E3080, F:F, ExternalData!$F3080-1, G:G, "&gt;"&amp;ExternalData!$G3080)</f>
        <v>1246</v>
      </c>
      <c r="M3080" s="28">
        <f>ExternalData!$K3080 + SUMIFS(I:I, D:D, ExternalData!$D3080, E:E, ExternalData!$E3080, F:F, ExternalData!$F3080-1, G:G, "&gt;"&amp;ExternalData!$G3080)</f>
        <v>6853</v>
      </c>
    </row>
    <row r="3081" spans="1:13" x14ac:dyDescent="0.25">
      <c r="A3081" s="29" t="s">
        <v>9</v>
      </c>
      <c r="B3081" s="30" t="s">
        <v>37</v>
      </c>
      <c r="C3081" s="30" t="s">
        <v>45</v>
      </c>
      <c r="D3081" s="30" t="s">
        <v>46</v>
      </c>
      <c r="E3081" s="30" t="s">
        <v>15</v>
      </c>
      <c r="F3081" s="30">
        <v>2018</v>
      </c>
      <c r="G3081" s="30">
        <v>12</v>
      </c>
      <c r="H3081" s="30">
        <v>371</v>
      </c>
      <c r="I3081" s="31">
        <v>2023</v>
      </c>
      <c r="J3081" s="31">
        <f>SUMIFS(H:H, D:D, ExternalData!$D3081, E:E, ExternalData!$E3081, F:F, ExternalData!$F3081, G:G, "&lt;="&amp;ExternalData!$G3081)</f>
        <v>1617</v>
      </c>
      <c r="K3081" s="32">
        <f>SUMIFS(I:I, D:D, ExternalData!$D3081, E:E, ExternalData!$E3081, F:F, ExternalData!$F3081, G:G, "&lt;="&amp;ExternalData!$G3081)</f>
        <v>8876</v>
      </c>
      <c r="L3081" s="31">
        <f>ExternalData!$J3081 + SUMIFS(H:H, D:D, ExternalData!$D3081, E:E, ExternalData!$E3081, F:F, ExternalData!$F3081-1, G:G, "&gt;"&amp;ExternalData!$G3081)</f>
        <v>1617</v>
      </c>
      <c r="M3081" s="33">
        <f>ExternalData!$K3081 + SUMIFS(I:I, D:D, ExternalData!$D3081, E:E, ExternalData!$E3081, F:F, ExternalData!$F3081-1, G:G, "&gt;"&amp;ExternalData!$G3081)</f>
        <v>8876</v>
      </c>
    </row>
    <row r="3082" spans="1:13" x14ac:dyDescent="0.25">
      <c r="A3082" s="24" t="s">
        <v>9</v>
      </c>
      <c r="B3082" s="25" t="s">
        <v>37</v>
      </c>
      <c r="C3082" s="25" t="s">
        <v>45</v>
      </c>
      <c r="D3082" s="25" t="s">
        <v>46</v>
      </c>
      <c r="E3082" s="25" t="s">
        <v>15</v>
      </c>
      <c r="F3082" s="25">
        <v>2019</v>
      </c>
      <c r="G3082" s="25">
        <v>1</v>
      </c>
      <c r="H3082" s="25">
        <v>322</v>
      </c>
      <c r="I3082" s="26">
        <v>1925</v>
      </c>
      <c r="J3082" s="26">
        <f>SUMIFS(H:H, D:D, ExternalData!$D3082, E:E, ExternalData!$E3082, F:F, ExternalData!$F3082, G:G, "&lt;="&amp;ExternalData!$G3082)</f>
        <v>322</v>
      </c>
      <c r="K3082" s="27">
        <f>SUMIFS(I:I, D:D, ExternalData!$D3082, E:E, ExternalData!$E3082, F:F, ExternalData!$F3082, G:G, "&lt;="&amp;ExternalData!$G3082)</f>
        <v>1925</v>
      </c>
      <c r="L3082" s="26">
        <f>ExternalData!$J3082 + SUMIFS(H:H, D:D, ExternalData!$D3082, E:E, ExternalData!$E3082, F:F, ExternalData!$F3082-1, G:G, "&gt;"&amp;ExternalData!$G3082)</f>
        <v>1939</v>
      </c>
      <c r="M3082" s="28">
        <f>ExternalData!$K3082 + SUMIFS(I:I, D:D, ExternalData!$D3082, E:E, ExternalData!$E3082, F:F, ExternalData!$F3082-1, G:G, "&gt;"&amp;ExternalData!$G3082)</f>
        <v>10801</v>
      </c>
    </row>
    <row r="3083" spans="1:13" x14ac:dyDescent="0.25">
      <c r="A3083" s="29" t="s">
        <v>9</v>
      </c>
      <c r="B3083" s="30" t="s">
        <v>37</v>
      </c>
      <c r="C3083" s="30" t="s">
        <v>45</v>
      </c>
      <c r="D3083" s="30" t="s">
        <v>46</v>
      </c>
      <c r="E3083" s="30" t="s">
        <v>15</v>
      </c>
      <c r="F3083" s="30">
        <v>2019</v>
      </c>
      <c r="G3083" s="30">
        <v>2</v>
      </c>
      <c r="H3083" s="30">
        <v>322</v>
      </c>
      <c r="I3083" s="31">
        <v>1939</v>
      </c>
      <c r="J3083" s="31">
        <f>SUMIFS(H:H, D:D, ExternalData!$D3083, E:E, ExternalData!$E3083, F:F, ExternalData!$F3083, G:G, "&lt;="&amp;ExternalData!$G3083)</f>
        <v>644</v>
      </c>
      <c r="K3083" s="32">
        <f>SUMIFS(I:I, D:D, ExternalData!$D3083, E:E, ExternalData!$E3083, F:F, ExternalData!$F3083, G:G, "&lt;="&amp;ExternalData!$G3083)</f>
        <v>3864</v>
      </c>
      <c r="L3083" s="31">
        <f>ExternalData!$J3083 + SUMIFS(H:H, D:D, ExternalData!$D3083, E:E, ExternalData!$E3083, F:F, ExternalData!$F3083-1, G:G, "&gt;"&amp;ExternalData!$G3083)</f>
        <v>2261</v>
      </c>
      <c r="M3083" s="33">
        <f>ExternalData!$K3083 + SUMIFS(I:I, D:D, ExternalData!$D3083, E:E, ExternalData!$E3083, F:F, ExternalData!$F3083-1, G:G, "&gt;"&amp;ExternalData!$G3083)</f>
        <v>12740</v>
      </c>
    </row>
    <row r="3084" spans="1:13" x14ac:dyDescent="0.25">
      <c r="A3084" s="24" t="s">
        <v>9</v>
      </c>
      <c r="B3084" s="25" t="s">
        <v>37</v>
      </c>
      <c r="C3084" s="25" t="s">
        <v>45</v>
      </c>
      <c r="D3084" s="25" t="s">
        <v>46</v>
      </c>
      <c r="E3084" s="25" t="s">
        <v>15</v>
      </c>
      <c r="F3084" s="25">
        <v>2019</v>
      </c>
      <c r="G3084" s="25">
        <v>3</v>
      </c>
      <c r="H3084" s="25">
        <v>329</v>
      </c>
      <c r="I3084" s="26">
        <v>1953</v>
      </c>
      <c r="J3084" s="26">
        <f>SUMIFS(H:H, D:D, ExternalData!$D3084, E:E, ExternalData!$E3084, F:F, ExternalData!$F3084, G:G, "&lt;="&amp;ExternalData!$G3084)</f>
        <v>973</v>
      </c>
      <c r="K3084" s="27">
        <f>SUMIFS(I:I, D:D, ExternalData!$D3084, E:E, ExternalData!$E3084, F:F, ExternalData!$F3084, G:G, "&lt;="&amp;ExternalData!$G3084)</f>
        <v>5817</v>
      </c>
      <c r="L3084" s="26">
        <f>ExternalData!$J3084 + SUMIFS(H:H, D:D, ExternalData!$D3084, E:E, ExternalData!$E3084, F:F, ExternalData!$F3084-1, G:G, "&gt;"&amp;ExternalData!$G3084)</f>
        <v>2590</v>
      </c>
      <c r="M3084" s="28">
        <f>ExternalData!$K3084 + SUMIFS(I:I, D:D, ExternalData!$D3084, E:E, ExternalData!$E3084, F:F, ExternalData!$F3084-1, G:G, "&gt;"&amp;ExternalData!$G3084)</f>
        <v>14693</v>
      </c>
    </row>
    <row r="3085" spans="1:13" x14ac:dyDescent="0.25">
      <c r="A3085" s="29" t="s">
        <v>9</v>
      </c>
      <c r="B3085" s="30" t="s">
        <v>37</v>
      </c>
      <c r="C3085" s="30" t="s">
        <v>45</v>
      </c>
      <c r="D3085" s="30" t="s">
        <v>46</v>
      </c>
      <c r="E3085" s="30" t="s">
        <v>15</v>
      </c>
      <c r="F3085" s="30">
        <v>2019</v>
      </c>
      <c r="G3085" s="30">
        <v>4</v>
      </c>
      <c r="H3085" s="30">
        <v>161</v>
      </c>
      <c r="I3085" s="31">
        <v>952</v>
      </c>
      <c r="J3085" s="31">
        <f>SUMIFS(H:H, D:D, ExternalData!$D3085, E:E, ExternalData!$E3085, F:F, ExternalData!$F3085, G:G, "&lt;="&amp;ExternalData!$G3085)</f>
        <v>1134</v>
      </c>
      <c r="K3085" s="32">
        <f>SUMIFS(I:I, D:D, ExternalData!$D3085, E:E, ExternalData!$E3085, F:F, ExternalData!$F3085, G:G, "&lt;="&amp;ExternalData!$G3085)</f>
        <v>6769</v>
      </c>
      <c r="L3085" s="31">
        <f>ExternalData!$J3085 + SUMIFS(H:H, D:D, ExternalData!$D3085, E:E, ExternalData!$E3085, F:F, ExternalData!$F3085-1, G:G, "&gt;"&amp;ExternalData!$G3085)</f>
        <v>2751</v>
      </c>
      <c r="M3085" s="33">
        <f>ExternalData!$K3085 + SUMIFS(I:I, D:D, ExternalData!$D3085, E:E, ExternalData!$E3085, F:F, ExternalData!$F3085-1, G:G, "&gt;"&amp;ExternalData!$G3085)</f>
        <v>15645</v>
      </c>
    </row>
    <row r="3086" spans="1:13" x14ac:dyDescent="0.25">
      <c r="A3086" s="24" t="s">
        <v>9</v>
      </c>
      <c r="B3086" s="25" t="s">
        <v>37</v>
      </c>
      <c r="C3086" s="25" t="s">
        <v>45</v>
      </c>
      <c r="D3086" s="25" t="s">
        <v>46</v>
      </c>
      <c r="E3086" s="25" t="s">
        <v>15</v>
      </c>
      <c r="F3086" s="25">
        <v>2019</v>
      </c>
      <c r="G3086" s="25">
        <v>5</v>
      </c>
      <c r="H3086" s="25">
        <v>385</v>
      </c>
      <c r="I3086" s="26">
        <v>2310</v>
      </c>
      <c r="J3086" s="26">
        <f>SUMIFS(H:H, D:D, ExternalData!$D3086, E:E, ExternalData!$E3086, F:F, ExternalData!$F3086, G:G, "&lt;="&amp;ExternalData!$G3086)</f>
        <v>1519</v>
      </c>
      <c r="K3086" s="27">
        <f>SUMIFS(I:I, D:D, ExternalData!$D3086, E:E, ExternalData!$E3086, F:F, ExternalData!$F3086, G:G, "&lt;="&amp;ExternalData!$G3086)</f>
        <v>9079</v>
      </c>
      <c r="L3086" s="26">
        <f>ExternalData!$J3086 + SUMIFS(H:H, D:D, ExternalData!$D3086, E:E, ExternalData!$E3086, F:F, ExternalData!$F3086-1, G:G, "&gt;"&amp;ExternalData!$G3086)</f>
        <v>3045</v>
      </c>
      <c r="M3086" s="28">
        <f>ExternalData!$K3086 + SUMIFS(I:I, D:D, ExternalData!$D3086, E:E, ExternalData!$E3086, F:F, ExternalData!$F3086-1, G:G, "&gt;"&amp;ExternalData!$G3086)</f>
        <v>17472</v>
      </c>
    </row>
    <row r="3087" spans="1:13" x14ac:dyDescent="0.25">
      <c r="A3087" s="29" t="s">
        <v>9</v>
      </c>
      <c r="B3087" s="30" t="s">
        <v>37</v>
      </c>
      <c r="C3087" s="30" t="s">
        <v>45</v>
      </c>
      <c r="D3087" s="30" t="s">
        <v>46</v>
      </c>
      <c r="E3087" s="30" t="s">
        <v>15</v>
      </c>
      <c r="F3087" s="30">
        <v>2019</v>
      </c>
      <c r="G3087" s="30">
        <v>6</v>
      </c>
      <c r="H3087" s="30">
        <v>203</v>
      </c>
      <c r="I3087" s="31">
        <v>1218</v>
      </c>
      <c r="J3087" s="31">
        <f>SUMIFS(H:H, D:D, ExternalData!$D3087, E:E, ExternalData!$E3087, F:F, ExternalData!$F3087, G:G, "&lt;="&amp;ExternalData!$G3087)</f>
        <v>1722</v>
      </c>
      <c r="K3087" s="32">
        <f>SUMIFS(I:I, D:D, ExternalData!$D3087, E:E, ExternalData!$E3087, F:F, ExternalData!$F3087, G:G, "&lt;="&amp;ExternalData!$G3087)</f>
        <v>10297</v>
      </c>
      <c r="L3087" s="31">
        <f>ExternalData!$J3087 + SUMIFS(H:H, D:D, ExternalData!$D3087, E:E, ExternalData!$E3087, F:F, ExternalData!$F3087-1, G:G, "&gt;"&amp;ExternalData!$G3087)</f>
        <v>3178</v>
      </c>
      <c r="M3087" s="33">
        <f>ExternalData!$K3087 + SUMIFS(I:I, D:D, ExternalData!$D3087, E:E, ExternalData!$E3087, F:F, ExternalData!$F3087-1, G:G, "&gt;"&amp;ExternalData!$G3087)</f>
        <v>18291</v>
      </c>
    </row>
    <row r="3088" spans="1:13" x14ac:dyDescent="0.25">
      <c r="A3088" s="24" t="s">
        <v>9</v>
      </c>
      <c r="B3088" s="25" t="s">
        <v>37</v>
      </c>
      <c r="C3088" s="25" t="s">
        <v>45</v>
      </c>
      <c r="D3088" s="25" t="s">
        <v>46</v>
      </c>
      <c r="E3088" s="25" t="s">
        <v>15</v>
      </c>
      <c r="F3088" s="25">
        <v>2019</v>
      </c>
      <c r="G3088" s="25">
        <v>7</v>
      </c>
      <c r="H3088" s="25">
        <v>469</v>
      </c>
      <c r="I3088" s="26">
        <v>2828</v>
      </c>
      <c r="J3088" s="26">
        <f>SUMIFS(H:H, D:D, ExternalData!$D3088, E:E, ExternalData!$E3088, F:F, ExternalData!$F3088, G:G, "&lt;="&amp;ExternalData!$G3088)</f>
        <v>2191</v>
      </c>
      <c r="K3088" s="27">
        <f>SUMIFS(I:I, D:D, ExternalData!$D3088, E:E, ExternalData!$E3088, F:F, ExternalData!$F3088, G:G, "&lt;="&amp;ExternalData!$G3088)</f>
        <v>13125</v>
      </c>
      <c r="L3088" s="26">
        <f>ExternalData!$J3088 + SUMIFS(H:H, D:D, ExternalData!$D3088, E:E, ExternalData!$E3088, F:F, ExternalData!$F3088-1, G:G, "&gt;"&amp;ExternalData!$G3088)</f>
        <v>3591</v>
      </c>
      <c r="M3088" s="28">
        <f>ExternalData!$K3088 + SUMIFS(I:I, D:D, ExternalData!$D3088, E:E, ExternalData!$E3088, F:F, ExternalData!$F3088-1, G:G, "&gt;"&amp;ExternalData!$G3088)</f>
        <v>20818</v>
      </c>
    </row>
    <row r="3089" spans="1:13" x14ac:dyDescent="0.25">
      <c r="A3089" s="29" t="s">
        <v>9</v>
      </c>
      <c r="B3089" s="30" t="s">
        <v>37</v>
      </c>
      <c r="C3089" s="30" t="s">
        <v>45</v>
      </c>
      <c r="D3089" s="30" t="s">
        <v>46</v>
      </c>
      <c r="E3089" s="30" t="s">
        <v>15</v>
      </c>
      <c r="F3089" s="30">
        <v>2019</v>
      </c>
      <c r="G3089" s="30">
        <v>8</v>
      </c>
      <c r="H3089" s="30">
        <v>392</v>
      </c>
      <c r="I3089" s="31">
        <v>2352</v>
      </c>
      <c r="J3089" s="31">
        <f>SUMIFS(H:H, D:D, ExternalData!$D3089, E:E, ExternalData!$E3089, F:F, ExternalData!$F3089, G:G, "&lt;="&amp;ExternalData!$G3089)</f>
        <v>2583</v>
      </c>
      <c r="K3089" s="32">
        <f>SUMIFS(I:I, D:D, ExternalData!$D3089, E:E, ExternalData!$E3089, F:F, ExternalData!$F3089, G:G, "&lt;="&amp;ExternalData!$G3089)</f>
        <v>15477</v>
      </c>
      <c r="L3089" s="31">
        <f>ExternalData!$J3089 + SUMIFS(H:H, D:D, ExternalData!$D3089, E:E, ExternalData!$E3089, F:F, ExternalData!$F3089-1, G:G, "&gt;"&amp;ExternalData!$G3089)</f>
        <v>3619</v>
      </c>
      <c r="M3089" s="33">
        <f>ExternalData!$K3089 + SUMIFS(I:I, D:D, ExternalData!$D3089, E:E, ExternalData!$E3089, F:F, ExternalData!$F3089-1, G:G, "&gt;"&amp;ExternalData!$G3089)</f>
        <v>21175</v>
      </c>
    </row>
    <row r="3090" spans="1:13" x14ac:dyDescent="0.25">
      <c r="A3090" s="24" t="s">
        <v>9</v>
      </c>
      <c r="B3090" s="25" t="s">
        <v>37</v>
      </c>
      <c r="C3090" s="25" t="s">
        <v>45</v>
      </c>
      <c r="D3090" s="25" t="s">
        <v>46</v>
      </c>
      <c r="E3090" s="25" t="s">
        <v>15</v>
      </c>
      <c r="F3090" s="25">
        <v>2019</v>
      </c>
      <c r="G3090" s="25">
        <v>9</v>
      </c>
      <c r="H3090" s="25">
        <v>658</v>
      </c>
      <c r="I3090" s="26">
        <v>3941</v>
      </c>
      <c r="J3090" s="26">
        <f>SUMIFS(H:H, D:D, ExternalData!$D3090, E:E, ExternalData!$E3090, F:F, ExternalData!$F3090, G:G, "&lt;="&amp;ExternalData!$G3090)</f>
        <v>3241</v>
      </c>
      <c r="K3090" s="27">
        <f>SUMIFS(I:I, D:D, ExternalData!$D3090, E:E, ExternalData!$E3090, F:F, ExternalData!$F3090, G:G, "&lt;="&amp;ExternalData!$G3090)</f>
        <v>19418</v>
      </c>
      <c r="L3090" s="26">
        <f>ExternalData!$J3090 + SUMIFS(H:H, D:D, ExternalData!$D3090, E:E, ExternalData!$E3090, F:F, ExternalData!$F3090-1, G:G, "&gt;"&amp;ExternalData!$G3090)</f>
        <v>4172</v>
      </c>
      <c r="M3090" s="28">
        <f>ExternalData!$K3090 + SUMIFS(I:I, D:D, ExternalData!$D3090, E:E, ExternalData!$E3090, F:F, ExternalData!$F3090-1, G:G, "&gt;"&amp;ExternalData!$G3090)</f>
        <v>24528</v>
      </c>
    </row>
    <row r="3091" spans="1:13" x14ac:dyDescent="0.25">
      <c r="A3091" s="29" t="s">
        <v>9</v>
      </c>
      <c r="B3091" s="30" t="s">
        <v>37</v>
      </c>
      <c r="C3091" s="30" t="s">
        <v>45</v>
      </c>
      <c r="D3091" s="30" t="s">
        <v>46</v>
      </c>
      <c r="E3091" s="30" t="s">
        <v>15</v>
      </c>
      <c r="F3091" s="30">
        <v>2019</v>
      </c>
      <c r="G3091" s="30">
        <v>10</v>
      </c>
      <c r="H3091" s="30">
        <v>406</v>
      </c>
      <c r="I3091" s="31">
        <v>2450</v>
      </c>
      <c r="J3091" s="31">
        <f>SUMIFS(H:H, D:D, ExternalData!$D3091, E:E, ExternalData!$E3091, F:F, ExternalData!$F3091, G:G, "&lt;="&amp;ExternalData!$G3091)</f>
        <v>3647</v>
      </c>
      <c r="K3091" s="32">
        <f>SUMIFS(I:I, D:D, ExternalData!$D3091, E:E, ExternalData!$E3091, F:F, ExternalData!$F3091, G:G, "&lt;="&amp;ExternalData!$G3091)</f>
        <v>21868</v>
      </c>
      <c r="L3091" s="31">
        <f>ExternalData!$J3091 + SUMIFS(H:H, D:D, ExternalData!$D3091, E:E, ExternalData!$E3091, F:F, ExternalData!$F3091-1, G:G, "&gt;"&amp;ExternalData!$G3091)</f>
        <v>4319</v>
      </c>
      <c r="M3091" s="33">
        <f>ExternalData!$K3091 + SUMIFS(I:I, D:D, ExternalData!$D3091, E:E, ExternalData!$E3091, F:F, ExternalData!$F3091-1, G:G, "&gt;"&amp;ExternalData!$G3091)</f>
        <v>25557</v>
      </c>
    </row>
    <row r="3092" spans="1:13" x14ac:dyDescent="0.25">
      <c r="A3092" s="24" t="s">
        <v>9</v>
      </c>
      <c r="B3092" s="25" t="s">
        <v>37</v>
      </c>
      <c r="C3092" s="25" t="s">
        <v>45</v>
      </c>
      <c r="D3092" s="25" t="s">
        <v>46</v>
      </c>
      <c r="E3092" s="25" t="s">
        <v>15</v>
      </c>
      <c r="F3092" s="25">
        <v>2019</v>
      </c>
      <c r="G3092" s="25">
        <v>11</v>
      </c>
      <c r="H3092" s="25">
        <v>280</v>
      </c>
      <c r="I3092" s="26">
        <v>1680</v>
      </c>
      <c r="J3092" s="26">
        <f>SUMIFS(H:H, D:D, ExternalData!$D3092, E:E, ExternalData!$E3092, F:F, ExternalData!$F3092, G:G, "&lt;="&amp;ExternalData!$G3092)</f>
        <v>3927</v>
      </c>
      <c r="K3092" s="27">
        <f>SUMIFS(I:I, D:D, ExternalData!$D3092, E:E, ExternalData!$E3092, F:F, ExternalData!$F3092, G:G, "&lt;="&amp;ExternalData!$G3092)</f>
        <v>23548</v>
      </c>
      <c r="L3092" s="26">
        <f>ExternalData!$J3092 + SUMIFS(H:H, D:D, ExternalData!$D3092, E:E, ExternalData!$E3092, F:F, ExternalData!$F3092-1, G:G, "&gt;"&amp;ExternalData!$G3092)</f>
        <v>4298</v>
      </c>
      <c r="M3092" s="28">
        <f>ExternalData!$K3092 + SUMIFS(I:I, D:D, ExternalData!$D3092, E:E, ExternalData!$E3092, F:F, ExternalData!$F3092-1, G:G, "&gt;"&amp;ExternalData!$G3092)</f>
        <v>25571</v>
      </c>
    </row>
    <row r="3093" spans="1:13" x14ac:dyDescent="0.25">
      <c r="A3093" s="29" t="s">
        <v>9</v>
      </c>
      <c r="B3093" s="30" t="s">
        <v>37</v>
      </c>
      <c r="C3093" s="30" t="s">
        <v>45</v>
      </c>
      <c r="D3093" s="30" t="s">
        <v>46</v>
      </c>
      <c r="E3093" s="30" t="s">
        <v>15</v>
      </c>
      <c r="F3093" s="30">
        <v>2019</v>
      </c>
      <c r="G3093" s="30">
        <v>12</v>
      </c>
      <c r="H3093" s="30">
        <v>539</v>
      </c>
      <c r="I3093" s="31">
        <v>3227</v>
      </c>
      <c r="J3093" s="31">
        <f>SUMIFS(H:H, D:D, ExternalData!$D3093, E:E, ExternalData!$E3093, F:F, ExternalData!$F3093, G:G, "&lt;="&amp;ExternalData!$G3093)</f>
        <v>4466</v>
      </c>
      <c r="K3093" s="32">
        <f>SUMIFS(I:I, D:D, ExternalData!$D3093, E:E, ExternalData!$E3093, F:F, ExternalData!$F3093, G:G, "&lt;="&amp;ExternalData!$G3093)</f>
        <v>26775</v>
      </c>
      <c r="L3093" s="31">
        <f>ExternalData!$J3093 + SUMIFS(H:H, D:D, ExternalData!$D3093, E:E, ExternalData!$E3093, F:F, ExternalData!$F3093-1, G:G, "&gt;"&amp;ExternalData!$G3093)</f>
        <v>4466</v>
      </c>
      <c r="M3093" s="33">
        <f>ExternalData!$K3093 + SUMIFS(I:I, D:D, ExternalData!$D3093, E:E, ExternalData!$E3093, F:F, ExternalData!$F3093-1, G:G, "&gt;"&amp;ExternalData!$G3093)</f>
        <v>26775</v>
      </c>
    </row>
    <row r="3094" spans="1:13" x14ac:dyDescent="0.25">
      <c r="A3094" s="24" t="s">
        <v>9</v>
      </c>
      <c r="B3094" s="25" t="s">
        <v>37</v>
      </c>
      <c r="C3094" s="25" t="s">
        <v>45</v>
      </c>
      <c r="D3094" s="25" t="s">
        <v>46</v>
      </c>
      <c r="E3094" s="25" t="s">
        <v>15</v>
      </c>
      <c r="F3094" s="25">
        <v>2020</v>
      </c>
      <c r="G3094" s="25">
        <v>1</v>
      </c>
      <c r="H3094" s="25">
        <v>532</v>
      </c>
      <c r="I3094" s="26">
        <v>3199</v>
      </c>
      <c r="J3094" s="26">
        <f>SUMIFS(H:H, D:D, ExternalData!$D3094, E:E, ExternalData!$E3094, F:F, ExternalData!$F3094, G:G, "&lt;="&amp;ExternalData!$G3094)</f>
        <v>532</v>
      </c>
      <c r="K3094" s="27">
        <f>SUMIFS(I:I, D:D, ExternalData!$D3094, E:E, ExternalData!$E3094, F:F, ExternalData!$F3094, G:G, "&lt;="&amp;ExternalData!$G3094)</f>
        <v>3199</v>
      </c>
      <c r="L3094" s="26">
        <f>ExternalData!$J3094 + SUMIFS(H:H, D:D, ExternalData!$D3094, E:E, ExternalData!$E3094, F:F, ExternalData!$F3094-1, G:G, "&gt;"&amp;ExternalData!$G3094)</f>
        <v>4676</v>
      </c>
      <c r="M3094" s="28">
        <f>ExternalData!$K3094 + SUMIFS(I:I, D:D, ExternalData!$D3094, E:E, ExternalData!$E3094, F:F, ExternalData!$F3094-1, G:G, "&gt;"&amp;ExternalData!$G3094)</f>
        <v>28049</v>
      </c>
    </row>
    <row r="3095" spans="1:13" x14ac:dyDescent="0.25">
      <c r="A3095" s="29" t="s">
        <v>9</v>
      </c>
      <c r="B3095" s="30" t="s">
        <v>37</v>
      </c>
      <c r="C3095" s="30" t="s">
        <v>45</v>
      </c>
      <c r="D3095" s="30" t="s">
        <v>46</v>
      </c>
      <c r="E3095" s="30" t="s">
        <v>15</v>
      </c>
      <c r="F3095" s="30">
        <v>2020</v>
      </c>
      <c r="G3095" s="30">
        <v>2</v>
      </c>
      <c r="H3095" s="30">
        <v>357</v>
      </c>
      <c r="I3095" s="31">
        <v>2142</v>
      </c>
      <c r="J3095" s="31">
        <f>SUMIFS(H:H, D:D, ExternalData!$D3095, E:E, ExternalData!$E3095, F:F, ExternalData!$F3095, G:G, "&lt;="&amp;ExternalData!$G3095)</f>
        <v>889</v>
      </c>
      <c r="K3095" s="32">
        <f>SUMIFS(I:I, D:D, ExternalData!$D3095, E:E, ExternalData!$E3095, F:F, ExternalData!$F3095, G:G, "&lt;="&amp;ExternalData!$G3095)</f>
        <v>5341</v>
      </c>
      <c r="L3095" s="31">
        <f>ExternalData!$J3095 + SUMIFS(H:H, D:D, ExternalData!$D3095, E:E, ExternalData!$E3095, F:F, ExternalData!$F3095-1, G:G, "&gt;"&amp;ExternalData!$G3095)</f>
        <v>4711</v>
      </c>
      <c r="M3095" s="33">
        <f>ExternalData!$K3095 + SUMIFS(I:I, D:D, ExternalData!$D3095, E:E, ExternalData!$E3095, F:F, ExternalData!$F3095-1, G:G, "&gt;"&amp;ExternalData!$G3095)</f>
        <v>28252</v>
      </c>
    </row>
    <row r="3096" spans="1:13" x14ac:dyDescent="0.25">
      <c r="A3096" s="24" t="s">
        <v>9</v>
      </c>
      <c r="B3096" s="25" t="s">
        <v>37</v>
      </c>
      <c r="C3096" s="25" t="s">
        <v>45</v>
      </c>
      <c r="D3096" s="25" t="s">
        <v>46</v>
      </c>
      <c r="E3096" s="25" t="s">
        <v>15</v>
      </c>
      <c r="F3096" s="25">
        <v>2020</v>
      </c>
      <c r="G3096" s="25">
        <v>3</v>
      </c>
      <c r="H3096" s="25">
        <v>238</v>
      </c>
      <c r="I3096" s="26">
        <v>1442</v>
      </c>
      <c r="J3096" s="26">
        <f>SUMIFS(H:H, D:D, ExternalData!$D3096, E:E, ExternalData!$E3096, F:F, ExternalData!$F3096, G:G, "&lt;="&amp;ExternalData!$G3096)</f>
        <v>1127</v>
      </c>
      <c r="K3096" s="27">
        <f>SUMIFS(I:I, D:D, ExternalData!$D3096, E:E, ExternalData!$E3096, F:F, ExternalData!$F3096, G:G, "&lt;="&amp;ExternalData!$G3096)</f>
        <v>6783</v>
      </c>
      <c r="L3096" s="26">
        <f>ExternalData!$J3096 + SUMIFS(H:H, D:D, ExternalData!$D3096, E:E, ExternalData!$E3096, F:F, ExternalData!$F3096-1, G:G, "&gt;"&amp;ExternalData!$G3096)</f>
        <v>4620</v>
      </c>
      <c r="M3096" s="28">
        <f>ExternalData!$K3096 + SUMIFS(I:I, D:D, ExternalData!$D3096, E:E, ExternalData!$E3096, F:F, ExternalData!$F3096-1, G:G, "&gt;"&amp;ExternalData!$G3096)</f>
        <v>27741</v>
      </c>
    </row>
    <row r="3097" spans="1:13" x14ac:dyDescent="0.25">
      <c r="A3097" s="29" t="s">
        <v>9</v>
      </c>
      <c r="B3097" s="30" t="s">
        <v>37</v>
      </c>
      <c r="C3097" s="30" t="s">
        <v>45</v>
      </c>
      <c r="D3097" s="30" t="s">
        <v>46</v>
      </c>
      <c r="E3097" s="30" t="s">
        <v>15</v>
      </c>
      <c r="F3097" s="30">
        <v>2020</v>
      </c>
      <c r="G3097" s="30">
        <v>4</v>
      </c>
      <c r="H3097" s="30">
        <v>105</v>
      </c>
      <c r="I3097" s="31">
        <v>616</v>
      </c>
      <c r="J3097" s="31">
        <f>SUMIFS(H:H, D:D, ExternalData!$D3097, E:E, ExternalData!$E3097, F:F, ExternalData!$F3097, G:G, "&lt;="&amp;ExternalData!$G3097)</f>
        <v>1232</v>
      </c>
      <c r="K3097" s="32">
        <f>SUMIFS(I:I, D:D, ExternalData!$D3097, E:E, ExternalData!$E3097, F:F, ExternalData!$F3097, G:G, "&lt;="&amp;ExternalData!$G3097)</f>
        <v>7399</v>
      </c>
      <c r="L3097" s="31">
        <f>ExternalData!$J3097 + SUMIFS(H:H, D:D, ExternalData!$D3097, E:E, ExternalData!$E3097, F:F, ExternalData!$F3097-1, G:G, "&gt;"&amp;ExternalData!$G3097)</f>
        <v>4564</v>
      </c>
      <c r="M3097" s="33">
        <f>ExternalData!$K3097 + SUMIFS(I:I, D:D, ExternalData!$D3097, E:E, ExternalData!$E3097, F:F, ExternalData!$F3097-1, G:G, "&gt;"&amp;ExternalData!$G3097)</f>
        <v>27405</v>
      </c>
    </row>
    <row r="3098" spans="1:13" x14ac:dyDescent="0.25">
      <c r="A3098" s="24" t="s">
        <v>9</v>
      </c>
      <c r="B3098" s="25" t="s">
        <v>37</v>
      </c>
      <c r="C3098" s="25" t="s">
        <v>45</v>
      </c>
      <c r="D3098" s="25" t="s">
        <v>46</v>
      </c>
      <c r="E3098" s="25" t="s">
        <v>15</v>
      </c>
      <c r="F3098" s="25">
        <v>2020</v>
      </c>
      <c r="G3098" s="25">
        <v>5</v>
      </c>
      <c r="H3098" s="25">
        <v>315</v>
      </c>
      <c r="I3098" s="26">
        <v>1890</v>
      </c>
      <c r="J3098" s="26">
        <f>SUMIFS(H:H, D:D, ExternalData!$D3098, E:E, ExternalData!$E3098, F:F, ExternalData!$F3098, G:G, "&lt;="&amp;ExternalData!$G3098)</f>
        <v>1547</v>
      </c>
      <c r="K3098" s="27">
        <f>SUMIFS(I:I, D:D, ExternalData!$D3098, E:E, ExternalData!$E3098, F:F, ExternalData!$F3098, G:G, "&lt;="&amp;ExternalData!$G3098)</f>
        <v>9289</v>
      </c>
      <c r="L3098" s="26">
        <f>ExternalData!$J3098 + SUMIFS(H:H, D:D, ExternalData!$D3098, E:E, ExternalData!$E3098, F:F, ExternalData!$F3098-1, G:G, "&gt;"&amp;ExternalData!$G3098)</f>
        <v>4494</v>
      </c>
      <c r="M3098" s="28">
        <f>ExternalData!$K3098 + SUMIFS(I:I, D:D, ExternalData!$D3098, E:E, ExternalData!$E3098, F:F, ExternalData!$F3098-1, G:G, "&gt;"&amp;ExternalData!$G3098)</f>
        <v>26985</v>
      </c>
    </row>
    <row r="3099" spans="1:13" x14ac:dyDescent="0.25">
      <c r="A3099" s="29" t="s">
        <v>9</v>
      </c>
      <c r="B3099" s="30" t="s">
        <v>37</v>
      </c>
      <c r="C3099" s="30" t="s">
        <v>45</v>
      </c>
      <c r="D3099" s="30" t="s">
        <v>46</v>
      </c>
      <c r="E3099" s="30" t="s">
        <v>15</v>
      </c>
      <c r="F3099" s="30">
        <v>2020</v>
      </c>
      <c r="G3099" s="30">
        <v>6</v>
      </c>
      <c r="H3099" s="30">
        <v>427</v>
      </c>
      <c r="I3099" s="31">
        <v>2576</v>
      </c>
      <c r="J3099" s="31">
        <f>SUMIFS(H:H, D:D, ExternalData!$D3099, E:E, ExternalData!$E3099, F:F, ExternalData!$F3099, G:G, "&lt;="&amp;ExternalData!$G3099)</f>
        <v>1974</v>
      </c>
      <c r="K3099" s="32">
        <f>SUMIFS(I:I, D:D, ExternalData!$D3099, E:E, ExternalData!$E3099, F:F, ExternalData!$F3099, G:G, "&lt;="&amp;ExternalData!$G3099)</f>
        <v>11865</v>
      </c>
      <c r="L3099" s="31">
        <f>ExternalData!$J3099 + SUMIFS(H:H, D:D, ExternalData!$D3099, E:E, ExternalData!$E3099, F:F, ExternalData!$F3099-1, G:G, "&gt;"&amp;ExternalData!$G3099)</f>
        <v>4718</v>
      </c>
      <c r="M3099" s="33">
        <f>ExternalData!$K3099 + SUMIFS(I:I, D:D, ExternalData!$D3099, E:E, ExternalData!$E3099, F:F, ExternalData!$F3099-1, G:G, "&gt;"&amp;ExternalData!$G3099)</f>
        <v>28343</v>
      </c>
    </row>
    <row r="3100" spans="1:13" x14ac:dyDescent="0.25">
      <c r="A3100" s="24" t="s">
        <v>9</v>
      </c>
      <c r="B3100" s="25" t="s">
        <v>37</v>
      </c>
      <c r="C3100" s="25" t="s">
        <v>45</v>
      </c>
      <c r="D3100" s="25" t="s">
        <v>46</v>
      </c>
      <c r="E3100" s="25" t="s">
        <v>15</v>
      </c>
      <c r="F3100" s="25">
        <v>2020</v>
      </c>
      <c r="G3100" s="25">
        <v>7</v>
      </c>
      <c r="H3100" s="25">
        <v>343</v>
      </c>
      <c r="I3100" s="26">
        <v>2051</v>
      </c>
      <c r="J3100" s="26">
        <f>SUMIFS(H:H, D:D, ExternalData!$D3100, E:E, ExternalData!$E3100, F:F, ExternalData!$F3100, G:G, "&lt;="&amp;ExternalData!$G3100)</f>
        <v>2317</v>
      </c>
      <c r="K3100" s="27">
        <f>SUMIFS(I:I, D:D, ExternalData!$D3100, E:E, ExternalData!$E3100, F:F, ExternalData!$F3100, G:G, "&lt;="&amp;ExternalData!$G3100)</f>
        <v>13916</v>
      </c>
      <c r="L3100" s="26">
        <f>ExternalData!$J3100 + SUMIFS(H:H, D:D, ExternalData!$D3100, E:E, ExternalData!$E3100, F:F, ExternalData!$F3100-1, G:G, "&gt;"&amp;ExternalData!$G3100)</f>
        <v>4592</v>
      </c>
      <c r="M3100" s="28">
        <f>ExternalData!$K3100 + SUMIFS(I:I, D:D, ExternalData!$D3100, E:E, ExternalData!$E3100, F:F, ExternalData!$F3100-1, G:G, "&gt;"&amp;ExternalData!$G3100)</f>
        <v>27566</v>
      </c>
    </row>
    <row r="3101" spans="1:13" x14ac:dyDescent="0.25">
      <c r="A3101" s="29" t="s">
        <v>9</v>
      </c>
      <c r="B3101" s="30" t="s">
        <v>37</v>
      </c>
      <c r="C3101" s="30" t="s">
        <v>45</v>
      </c>
      <c r="D3101" s="30" t="s">
        <v>46</v>
      </c>
      <c r="E3101" s="30" t="s">
        <v>15</v>
      </c>
      <c r="F3101" s="30">
        <v>2020</v>
      </c>
      <c r="G3101" s="30">
        <v>8</v>
      </c>
      <c r="H3101" s="30">
        <v>441</v>
      </c>
      <c r="I3101" s="31">
        <v>2618</v>
      </c>
      <c r="J3101" s="31">
        <f>SUMIFS(H:H, D:D, ExternalData!$D3101, E:E, ExternalData!$E3101, F:F, ExternalData!$F3101, G:G, "&lt;="&amp;ExternalData!$G3101)</f>
        <v>2758</v>
      </c>
      <c r="K3101" s="32">
        <f>SUMIFS(I:I, D:D, ExternalData!$D3101, E:E, ExternalData!$E3101, F:F, ExternalData!$F3101, G:G, "&lt;="&amp;ExternalData!$G3101)</f>
        <v>16534</v>
      </c>
      <c r="L3101" s="31">
        <f>ExternalData!$J3101 + SUMIFS(H:H, D:D, ExternalData!$D3101, E:E, ExternalData!$E3101, F:F, ExternalData!$F3101-1, G:G, "&gt;"&amp;ExternalData!$G3101)</f>
        <v>4641</v>
      </c>
      <c r="M3101" s="33">
        <f>ExternalData!$K3101 + SUMIFS(I:I, D:D, ExternalData!$D3101, E:E, ExternalData!$E3101, F:F, ExternalData!$F3101-1, G:G, "&gt;"&amp;ExternalData!$G3101)</f>
        <v>27832</v>
      </c>
    </row>
    <row r="3102" spans="1:13" x14ac:dyDescent="0.25">
      <c r="A3102" s="24" t="s">
        <v>9</v>
      </c>
      <c r="B3102" s="25" t="s">
        <v>37</v>
      </c>
      <c r="C3102" s="25" t="s">
        <v>45</v>
      </c>
      <c r="D3102" s="25" t="s">
        <v>46</v>
      </c>
      <c r="E3102" s="25" t="s">
        <v>15</v>
      </c>
      <c r="F3102" s="25">
        <v>2020</v>
      </c>
      <c r="G3102" s="25">
        <v>9</v>
      </c>
      <c r="H3102" s="25">
        <v>210</v>
      </c>
      <c r="I3102" s="26">
        <v>1260</v>
      </c>
      <c r="J3102" s="26">
        <f>SUMIFS(H:H, D:D, ExternalData!$D3102, E:E, ExternalData!$E3102, F:F, ExternalData!$F3102, G:G, "&lt;="&amp;ExternalData!$G3102)</f>
        <v>2968</v>
      </c>
      <c r="K3102" s="27">
        <f>SUMIFS(I:I, D:D, ExternalData!$D3102, E:E, ExternalData!$E3102, F:F, ExternalData!$F3102, G:G, "&lt;="&amp;ExternalData!$G3102)</f>
        <v>17794</v>
      </c>
      <c r="L3102" s="26">
        <f>ExternalData!$J3102 + SUMIFS(H:H, D:D, ExternalData!$D3102, E:E, ExternalData!$E3102, F:F, ExternalData!$F3102-1, G:G, "&gt;"&amp;ExternalData!$G3102)</f>
        <v>4193</v>
      </c>
      <c r="M3102" s="28">
        <f>ExternalData!$K3102 + SUMIFS(I:I, D:D, ExternalData!$D3102, E:E, ExternalData!$E3102, F:F, ExternalData!$F3102-1, G:G, "&gt;"&amp;ExternalData!$G3102)</f>
        <v>25151</v>
      </c>
    </row>
    <row r="3103" spans="1:13" x14ac:dyDescent="0.25">
      <c r="A3103" s="29" t="s">
        <v>9</v>
      </c>
      <c r="B3103" s="30" t="s">
        <v>37</v>
      </c>
      <c r="C3103" s="30" t="s">
        <v>45</v>
      </c>
      <c r="D3103" s="30" t="s">
        <v>46</v>
      </c>
      <c r="E3103" s="30" t="s">
        <v>15</v>
      </c>
      <c r="F3103" s="30">
        <v>2020</v>
      </c>
      <c r="G3103" s="30">
        <v>10</v>
      </c>
      <c r="H3103" s="30">
        <v>210</v>
      </c>
      <c r="I3103" s="31">
        <v>1246</v>
      </c>
      <c r="J3103" s="31">
        <f>SUMIFS(H:H, D:D, ExternalData!$D3103, E:E, ExternalData!$E3103, F:F, ExternalData!$F3103, G:G, "&lt;="&amp;ExternalData!$G3103)</f>
        <v>3178</v>
      </c>
      <c r="K3103" s="32">
        <f>SUMIFS(I:I, D:D, ExternalData!$D3103, E:E, ExternalData!$E3103, F:F, ExternalData!$F3103, G:G, "&lt;="&amp;ExternalData!$G3103)</f>
        <v>19040</v>
      </c>
      <c r="L3103" s="31">
        <f>ExternalData!$J3103 + SUMIFS(H:H, D:D, ExternalData!$D3103, E:E, ExternalData!$E3103, F:F, ExternalData!$F3103-1, G:G, "&gt;"&amp;ExternalData!$G3103)</f>
        <v>3997</v>
      </c>
      <c r="M3103" s="33">
        <f>ExternalData!$K3103 + SUMIFS(I:I, D:D, ExternalData!$D3103, E:E, ExternalData!$E3103, F:F, ExternalData!$F3103-1, G:G, "&gt;"&amp;ExternalData!$G3103)</f>
        <v>23947</v>
      </c>
    </row>
    <row r="3104" spans="1:13" x14ac:dyDescent="0.25">
      <c r="A3104" s="24" t="s">
        <v>9</v>
      </c>
      <c r="B3104" s="25" t="s">
        <v>37</v>
      </c>
      <c r="C3104" s="25" t="s">
        <v>45</v>
      </c>
      <c r="D3104" s="25" t="s">
        <v>46</v>
      </c>
      <c r="E3104" s="25" t="s">
        <v>15</v>
      </c>
      <c r="F3104" s="25">
        <v>2020</v>
      </c>
      <c r="G3104" s="25">
        <v>11</v>
      </c>
      <c r="H3104" s="25">
        <v>245</v>
      </c>
      <c r="I3104" s="26">
        <v>1470</v>
      </c>
      <c r="J3104" s="26">
        <f>SUMIFS(H:H, D:D, ExternalData!$D3104, E:E, ExternalData!$E3104, F:F, ExternalData!$F3104, G:G, "&lt;="&amp;ExternalData!$G3104)</f>
        <v>3423</v>
      </c>
      <c r="K3104" s="27">
        <f>SUMIFS(I:I, D:D, ExternalData!$D3104, E:E, ExternalData!$E3104, F:F, ExternalData!$F3104, G:G, "&lt;="&amp;ExternalData!$G3104)</f>
        <v>20510</v>
      </c>
      <c r="L3104" s="26">
        <f>ExternalData!$J3104 + SUMIFS(H:H, D:D, ExternalData!$D3104, E:E, ExternalData!$E3104, F:F, ExternalData!$F3104-1, G:G, "&gt;"&amp;ExternalData!$G3104)</f>
        <v>3962</v>
      </c>
      <c r="M3104" s="28">
        <f>ExternalData!$K3104 + SUMIFS(I:I, D:D, ExternalData!$D3104, E:E, ExternalData!$E3104, F:F, ExternalData!$F3104-1, G:G, "&gt;"&amp;ExternalData!$G3104)</f>
        <v>23737</v>
      </c>
    </row>
    <row r="3105" spans="1:13" x14ac:dyDescent="0.25">
      <c r="A3105" s="29" t="s">
        <v>9</v>
      </c>
      <c r="B3105" s="30" t="s">
        <v>37</v>
      </c>
      <c r="C3105" s="30" t="s">
        <v>45</v>
      </c>
      <c r="D3105" s="30" t="s">
        <v>46</v>
      </c>
      <c r="E3105" s="30" t="s">
        <v>15</v>
      </c>
      <c r="F3105" s="30">
        <v>2020</v>
      </c>
      <c r="G3105" s="30">
        <v>12</v>
      </c>
      <c r="H3105" s="30">
        <v>343</v>
      </c>
      <c r="I3105" s="31">
        <v>2037</v>
      </c>
      <c r="J3105" s="31">
        <f>SUMIFS(H:H, D:D, ExternalData!$D3105, E:E, ExternalData!$E3105, F:F, ExternalData!$F3105, G:G, "&lt;="&amp;ExternalData!$G3105)</f>
        <v>3766</v>
      </c>
      <c r="K3105" s="32">
        <f>SUMIFS(I:I, D:D, ExternalData!$D3105, E:E, ExternalData!$E3105, F:F, ExternalData!$F3105, G:G, "&lt;="&amp;ExternalData!$G3105)</f>
        <v>22547</v>
      </c>
      <c r="L3105" s="31">
        <f>ExternalData!$J3105 + SUMIFS(H:H, D:D, ExternalData!$D3105, E:E, ExternalData!$E3105, F:F, ExternalData!$F3105-1, G:G, "&gt;"&amp;ExternalData!$G3105)</f>
        <v>3766</v>
      </c>
      <c r="M3105" s="33">
        <f>ExternalData!$K3105 + SUMIFS(I:I, D:D, ExternalData!$D3105, E:E, ExternalData!$E3105, F:F, ExternalData!$F3105-1, G:G, "&gt;"&amp;ExternalData!$G3105)</f>
        <v>22547</v>
      </c>
    </row>
    <row r="3106" spans="1:13" x14ac:dyDescent="0.25">
      <c r="A3106" s="24" t="s">
        <v>9</v>
      </c>
      <c r="B3106" s="25" t="s">
        <v>37</v>
      </c>
      <c r="C3106" s="25" t="s">
        <v>45</v>
      </c>
      <c r="D3106" s="25" t="s">
        <v>46</v>
      </c>
      <c r="E3106" s="25" t="s">
        <v>15</v>
      </c>
      <c r="F3106" s="25">
        <v>2021</v>
      </c>
      <c r="G3106" s="25">
        <v>1</v>
      </c>
      <c r="H3106" s="25">
        <v>245</v>
      </c>
      <c r="I3106" s="26">
        <v>1491</v>
      </c>
      <c r="J3106" s="26">
        <f>SUMIFS(H:H, D:D, ExternalData!$D3106, E:E, ExternalData!$E3106, F:F, ExternalData!$F3106, G:G, "&lt;="&amp;ExternalData!$G3106)</f>
        <v>245</v>
      </c>
      <c r="K3106" s="27">
        <f>SUMIFS(I:I, D:D, ExternalData!$D3106, E:E, ExternalData!$E3106, F:F, ExternalData!$F3106, G:G, "&lt;="&amp;ExternalData!$G3106)</f>
        <v>1491</v>
      </c>
      <c r="L3106" s="26">
        <f>ExternalData!$J3106 + SUMIFS(H:H, D:D, ExternalData!$D3106, E:E, ExternalData!$E3106, F:F, ExternalData!$F3106-1, G:G, "&gt;"&amp;ExternalData!$G3106)</f>
        <v>3479</v>
      </c>
      <c r="M3106" s="28">
        <f>ExternalData!$K3106 + SUMIFS(I:I, D:D, ExternalData!$D3106, E:E, ExternalData!$E3106, F:F, ExternalData!$F3106-1, G:G, "&gt;"&amp;ExternalData!$G3106)</f>
        <v>20839</v>
      </c>
    </row>
    <row r="3107" spans="1:13" x14ac:dyDescent="0.25">
      <c r="A3107" s="29" t="s">
        <v>9</v>
      </c>
      <c r="B3107" s="30" t="s">
        <v>37</v>
      </c>
      <c r="C3107" s="30" t="s">
        <v>45</v>
      </c>
      <c r="D3107" s="30" t="s">
        <v>46</v>
      </c>
      <c r="E3107" s="30" t="s">
        <v>15</v>
      </c>
      <c r="F3107" s="30">
        <v>2021</v>
      </c>
      <c r="G3107" s="30">
        <v>2</v>
      </c>
      <c r="H3107" s="30">
        <v>329</v>
      </c>
      <c r="I3107" s="31">
        <v>1967</v>
      </c>
      <c r="J3107" s="31">
        <f>SUMIFS(H:H, D:D, ExternalData!$D3107, E:E, ExternalData!$E3107, F:F, ExternalData!$F3107, G:G, "&lt;="&amp;ExternalData!$G3107)</f>
        <v>574</v>
      </c>
      <c r="K3107" s="32">
        <f>SUMIFS(I:I, D:D, ExternalData!$D3107, E:E, ExternalData!$E3107, F:F, ExternalData!$F3107, G:G, "&lt;="&amp;ExternalData!$G3107)</f>
        <v>3458</v>
      </c>
      <c r="L3107" s="31">
        <f>ExternalData!$J3107 + SUMIFS(H:H, D:D, ExternalData!$D3107, E:E, ExternalData!$E3107, F:F, ExternalData!$F3107-1, G:G, "&gt;"&amp;ExternalData!$G3107)</f>
        <v>3451</v>
      </c>
      <c r="M3107" s="33">
        <f>ExternalData!$K3107 + SUMIFS(I:I, D:D, ExternalData!$D3107, E:E, ExternalData!$E3107, F:F, ExternalData!$F3107-1, G:G, "&gt;"&amp;ExternalData!$G3107)</f>
        <v>20664</v>
      </c>
    </row>
    <row r="3108" spans="1:13" x14ac:dyDescent="0.25">
      <c r="A3108" s="24" t="s">
        <v>9</v>
      </c>
      <c r="B3108" s="25" t="s">
        <v>37</v>
      </c>
      <c r="C3108" s="25" t="s">
        <v>45</v>
      </c>
      <c r="D3108" s="25" t="s">
        <v>46</v>
      </c>
      <c r="E3108" s="25" t="s">
        <v>15</v>
      </c>
      <c r="F3108" s="25">
        <v>2021</v>
      </c>
      <c r="G3108" s="25">
        <v>3</v>
      </c>
      <c r="H3108" s="25">
        <v>273</v>
      </c>
      <c r="I3108" s="26">
        <v>1652</v>
      </c>
      <c r="J3108" s="26">
        <f>SUMIFS(H:H, D:D, ExternalData!$D3108, E:E, ExternalData!$E3108, F:F, ExternalData!$F3108, G:G, "&lt;="&amp;ExternalData!$G3108)</f>
        <v>847</v>
      </c>
      <c r="K3108" s="27">
        <f>SUMIFS(I:I, D:D, ExternalData!$D3108, E:E, ExternalData!$E3108, F:F, ExternalData!$F3108, G:G, "&lt;="&amp;ExternalData!$G3108)</f>
        <v>5110</v>
      </c>
      <c r="L3108" s="26">
        <f>ExternalData!$J3108 + SUMIFS(H:H, D:D, ExternalData!$D3108, E:E, ExternalData!$E3108, F:F, ExternalData!$F3108-1, G:G, "&gt;"&amp;ExternalData!$G3108)</f>
        <v>3486</v>
      </c>
      <c r="M3108" s="28">
        <f>ExternalData!$K3108 + SUMIFS(I:I, D:D, ExternalData!$D3108, E:E, ExternalData!$E3108, F:F, ExternalData!$F3108-1, G:G, "&gt;"&amp;ExternalData!$G3108)</f>
        <v>20874</v>
      </c>
    </row>
    <row r="3109" spans="1:13" x14ac:dyDescent="0.25">
      <c r="A3109" s="29" t="s">
        <v>9</v>
      </c>
      <c r="B3109" s="30" t="s">
        <v>37</v>
      </c>
      <c r="C3109" s="30" t="s">
        <v>45</v>
      </c>
      <c r="D3109" s="30" t="s">
        <v>46</v>
      </c>
      <c r="E3109" s="30" t="s">
        <v>15</v>
      </c>
      <c r="F3109" s="30">
        <v>2021</v>
      </c>
      <c r="G3109" s="30">
        <v>4</v>
      </c>
      <c r="H3109" s="30">
        <v>448</v>
      </c>
      <c r="I3109" s="31">
        <v>2688</v>
      </c>
      <c r="J3109" s="31">
        <f>SUMIFS(H:H, D:D, ExternalData!$D3109, E:E, ExternalData!$E3109, F:F, ExternalData!$F3109, G:G, "&lt;="&amp;ExternalData!$G3109)</f>
        <v>1295</v>
      </c>
      <c r="K3109" s="32">
        <f>SUMIFS(I:I, D:D, ExternalData!$D3109, E:E, ExternalData!$E3109, F:F, ExternalData!$F3109, G:G, "&lt;="&amp;ExternalData!$G3109)</f>
        <v>7798</v>
      </c>
      <c r="L3109" s="31">
        <f>ExternalData!$J3109 + SUMIFS(H:H, D:D, ExternalData!$D3109, E:E, ExternalData!$E3109, F:F, ExternalData!$F3109-1, G:G, "&gt;"&amp;ExternalData!$G3109)</f>
        <v>3829</v>
      </c>
      <c r="M3109" s="33">
        <f>ExternalData!$K3109 + SUMIFS(I:I, D:D, ExternalData!$D3109, E:E, ExternalData!$E3109, F:F, ExternalData!$F3109-1, G:G, "&gt;"&amp;ExternalData!$G3109)</f>
        <v>22946</v>
      </c>
    </row>
    <row r="3110" spans="1:13" x14ac:dyDescent="0.25">
      <c r="A3110" s="24" t="s">
        <v>9</v>
      </c>
      <c r="B3110" s="25" t="s">
        <v>37</v>
      </c>
      <c r="C3110" s="25" t="s">
        <v>45</v>
      </c>
      <c r="D3110" s="25" t="s">
        <v>46</v>
      </c>
      <c r="E3110" s="25" t="s">
        <v>15</v>
      </c>
      <c r="F3110" s="25">
        <v>2021</v>
      </c>
      <c r="G3110" s="25">
        <v>5</v>
      </c>
      <c r="H3110" s="25">
        <v>266</v>
      </c>
      <c r="I3110" s="26">
        <v>1575</v>
      </c>
      <c r="J3110" s="26">
        <f>SUMIFS(H:H, D:D, ExternalData!$D3110, E:E, ExternalData!$E3110, F:F, ExternalData!$F3110, G:G, "&lt;="&amp;ExternalData!$G3110)</f>
        <v>1561</v>
      </c>
      <c r="K3110" s="27">
        <f>SUMIFS(I:I, D:D, ExternalData!$D3110, E:E, ExternalData!$E3110, F:F, ExternalData!$F3110, G:G, "&lt;="&amp;ExternalData!$G3110)</f>
        <v>9373</v>
      </c>
      <c r="L3110" s="26">
        <f>ExternalData!$J3110 + SUMIFS(H:H, D:D, ExternalData!$D3110, E:E, ExternalData!$E3110, F:F, ExternalData!$F3110-1, G:G, "&gt;"&amp;ExternalData!$G3110)</f>
        <v>3780</v>
      </c>
      <c r="M3110" s="28">
        <f>ExternalData!$K3110 + SUMIFS(I:I, D:D, ExternalData!$D3110, E:E, ExternalData!$E3110, F:F, ExternalData!$F3110-1, G:G, "&gt;"&amp;ExternalData!$G3110)</f>
        <v>22631</v>
      </c>
    </row>
    <row r="3111" spans="1:13" x14ac:dyDescent="0.25">
      <c r="A3111" s="29" t="s">
        <v>9</v>
      </c>
      <c r="B3111" s="30" t="s">
        <v>37</v>
      </c>
      <c r="C3111" s="30" t="s">
        <v>45</v>
      </c>
      <c r="D3111" s="30" t="s">
        <v>46</v>
      </c>
      <c r="E3111" s="30" t="s">
        <v>15</v>
      </c>
      <c r="F3111" s="30">
        <v>2021</v>
      </c>
      <c r="G3111" s="30">
        <v>6</v>
      </c>
      <c r="H3111" s="30">
        <v>504</v>
      </c>
      <c r="I3111" s="31">
        <v>3038</v>
      </c>
      <c r="J3111" s="31">
        <f>SUMIFS(H:H, D:D, ExternalData!$D3111, E:E, ExternalData!$E3111, F:F, ExternalData!$F3111, G:G, "&lt;="&amp;ExternalData!$G3111)</f>
        <v>2065</v>
      </c>
      <c r="K3111" s="32">
        <f>SUMIFS(I:I, D:D, ExternalData!$D3111, E:E, ExternalData!$E3111, F:F, ExternalData!$F3111, G:G, "&lt;="&amp;ExternalData!$G3111)</f>
        <v>12411</v>
      </c>
      <c r="L3111" s="31">
        <f>ExternalData!$J3111 + SUMIFS(H:H, D:D, ExternalData!$D3111, E:E, ExternalData!$E3111, F:F, ExternalData!$F3111-1, G:G, "&gt;"&amp;ExternalData!$G3111)</f>
        <v>3857</v>
      </c>
      <c r="M3111" s="33">
        <f>ExternalData!$K3111 + SUMIFS(I:I, D:D, ExternalData!$D3111, E:E, ExternalData!$E3111, F:F, ExternalData!$F3111-1, G:G, "&gt;"&amp;ExternalData!$G3111)</f>
        <v>23093</v>
      </c>
    </row>
    <row r="3112" spans="1:13" x14ac:dyDescent="0.25">
      <c r="A3112" s="24" t="s">
        <v>9</v>
      </c>
      <c r="B3112" s="25" t="s">
        <v>37</v>
      </c>
      <c r="C3112" s="25" t="s">
        <v>45</v>
      </c>
      <c r="D3112" s="25" t="s">
        <v>46</v>
      </c>
      <c r="E3112" s="25" t="s">
        <v>15</v>
      </c>
      <c r="F3112" s="25">
        <v>2021</v>
      </c>
      <c r="G3112" s="25">
        <v>7</v>
      </c>
      <c r="H3112" s="25">
        <v>119</v>
      </c>
      <c r="I3112" s="26">
        <v>721</v>
      </c>
      <c r="J3112" s="26">
        <f>SUMIFS(H:H, D:D, ExternalData!$D3112, E:E, ExternalData!$E3112, F:F, ExternalData!$F3112, G:G, "&lt;="&amp;ExternalData!$G3112)</f>
        <v>2184</v>
      </c>
      <c r="K3112" s="27">
        <f>SUMIFS(I:I, D:D, ExternalData!$D3112, E:E, ExternalData!$E3112, F:F, ExternalData!$F3112, G:G, "&lt;="&amp;ExternalData!$G3112)</f>
        <v>13132</v>
      </c>
      <c r="L3112" s="26">
        <f>ExternalData!$J3112 + SUMIFS(H:H, D:D, ExternalData!$D3112, E:E, ExternalData!$E3112, F:F, ExternalData!$F3112-1, G:G, "&gt;"&amp;ExternalData!$G3112)</f>
        <v>3633</v>
      </c>
      <c r="M3112" s="28">
        <f>ExternalData!$K3112 + SUMIFS(I:I, D:D, ExternalData!$D3112, E:E, ExternalData!$E3112, F:F, ExternalData!$F3112-1, G:G, "&gt;"&amp;ExternalData!$G3112)</f>
        <v>21763</v>
      </c>
    </row>
    <row r="3113" spans="1:13" x14ac:dyDescent="0.25">
      <c r="A3113" s="29" t="s">
        <v>9</v>
      </c>
      <c r="B3113" s="30" t="s">
        <v>37</v>
      </c>
      <c r="C3113" s="30" t="s">
        <v>45</v>
      </c>
      <c r="D3113" s="30" t="s">
        <v>46</v>
      </c>
      <c r="E3113" s="30" t="s">
        <v>15</v>
      </c>
      <c r="F3113" s="30">
        <v>2021</v>
      </c>
      <c r="G3113" s="30">
        <v>8</v>
      </c>
      <c r="H3113" s="30">
        <v>602</v>
      </c>
      <c r="I3113" s="31">
        <v>3584</v>
      </c>
      <c r="J3113" s="31">
        <f>SUMIFS(H:H, D:D, ExternalData!$D3113, E:E, ExternalData!$E3113, F:F, ExternalData!$F3113, G:G, "&lt;="&amp;ExternalData!$G3113)</f>
        <v>2786</v>
      </c>
      <c r="K3113" s="32">
        <f>SUMIFS(I:I, D:D, ExternalData!$D3113, E:E, ExternalData!$E3113, F:F, ExternalData!$F3113, G:G, "&lt;="&amp;ExternalData!$G3113)</f>
        <v>16716</v>
      </c>
      <c r="L3113" s="31">
        <f>ExternalData!$J3113 + SUMIFS(H:H, D:D, ExternalData!$D3113, E:E, ExternalData!$E3113, F:F, ExternalData!$F3113-1, G:G, "&gt;"&amp;ExternalData!$G3113)</f>
        <v>3794</v>
      </c>
      <c r="M3113" s="33">
        <f>ExternalData!$K3113 + SUMIFS(I:I, D:D, ExternalData!$D3113, E:E, ExternalData!$E3113, F:F, ExternalData!$F3113-1, G:G, "&gt;"&amp;ExternalData!$G3113)</f>
        <v>22729</v>
      </c>
    </row>
    <row r="3114" spans="1:13" x14ac:dyDescent="0.25">
      <c r="A3114" s="24" t="s">
        <v>9</v>
      </c>
      <c r="B3114" s="25" t="s">
        <v>37</v>
      </c>
      <c r="C3114" s="25" t="s">
        <v>45</v>
      </c>
      <c r="D3114" s="25" t="s">
        <v>46</v>
      </c>
      <c r="E3114" s="25" t="s">
        <v>15</v>
      </c>
      <c r="F3114" s="25">
        <v>2021</v>
      </c>
      <c r="G3114" s="25">
        <v>9</v>
      </c>
      <c r="H3114" s="25">
        <v>280</v>
      </c>
      <c r="I3114" s="26">
        <v>1659</v>
      </c>
      <c r="J3114" s="26">
        <f>SUMIFS(H:H, D:D, ExternalData!$D3114, E:E, ExternalData!$E3114, F:F, ExternalData!$F3114, G:G, "&lt;="&amp;ExternalData!$G3114)</f>
        <v>3066</v>
      </c>
      <c r="K3114" s="27">
        <f>SUMIFS(I:I, D:D, ExternalData!$D3114, E:E, ExternalData!$E3114, F:F, ExternalData!$F3114, G:G, "&lt;="&amp;ExternalData!$G3114)</f>
        <v>18375</v>
      </c>
      <c r="L3114" s="26">
        <f>ExternalData!$J3114 + SUMIFS(H:H, D:D, ExternalData!$D3114, E:E, ExternalData!$E3114, F:F, ExternalData!$F3114-1, G:G, "&gt;"&amp;ExternalData!$G3114)</f>
        <v>3864</v>
      </c>
      <c r="M3114" s="28">
        <f>ExternalData!$K3114 + SUMIFS(I:I, D:D, ExternalData!$D3114, E:E, ExternalData!$E3114, F:F, ExternalData!$F3114-1, G:G, "&gt;"&amp;ExternalData!$G3114)</f>
        <v>23128</v>
      </c>
    </row>
    <row r="3115" spans="1:13" x14ac:dyDescent="0.25">
      <c r="A3115" s="29" t="s">
        <v>9</v>
      </c>
      <c r="B3115" s="30" t="s">
        <v>37</v>
      </c>
      <c r="C3115" s="30" t="s">
        <v>45</v>
      </c>
      <c r="D3115" s="30" t="s">
        <v>46</v>
      </c>
      <c r="E3115" s="30" t="s">
        <v>15</v>
      </c>
      <c r="F3115" s="30">
        <v>2021</v>
      </c>
      <c r="G3115" s="30">
        <v>10</v>
      </c>
      <c r="H3115" s="30">
        <v>399</v>
      </c>
      <c r="I3115" s="31">
        <v>2380</v>
      </c>
      <c r="J3115" s="31">
        <f>SUMIFS(H:H, D:D, ExternalData!$D3115, E:E, ExternalData!$E3115, F:F, ExternalData!$F3115, G:G, "&lt;="&amp;ExternalData!$G3115)</f>
        <v>3465</v>
      </c>
      <c r="K3115" s="32">
        <f>SUMIFS(I:I, D:D, ExternalData!$D3115, E:E, ExternalData!$E3115, F:F, ExternalData!$F3115, G:G, "&lt;="&amp;ExternalData!$G3115)</f>
        <v>20755</v>
      </c>
      <c r="L3115" s="31">
        <f>ExternalData!$J3115 + SUMIFS(H:H, D:D, ExternalData!$D3115, E:E, ExternalData!$E3115, F:F, ExternalData!$F3115-1, G:G, "&gt;"&amp;ExternalData!$G3115)</f>
        <v>4053</v>
      </c>
      <c r="M3115" s="33">
        <f>ExternalData!$K3115 + SUMIFS(I:I, D:D, ExternalData!$D3115, E:E, ExternalData!$E3115, F:F, ExternalData!$F3115-1, G:G, "&gt;"&amp;ExternalData!$G3115)</f>
        <v>24262</v>
      </c>
    </row>
    <row r="3116" spans="1:13" x14ac:dyDescent="0.25">
      <c r="A3116" s="24" t="s">
        <v>9</v>
      </c>
      <c r="B3116" s="25" t="s">
        <v>37</v>
      </c>
      <c r="C3116" s="25" t="s">
        <v>45</v>
      </c>
      <c r="D3116" s="25" t="s">
        <v>46</v>
      </c>
      <c r="E3116" s="25" t="s">
        <v>15</v>
      </c>
      <c r="F3116" s="25">
        <v>2021</v>
      </c>
      <c r="G3116" s="25">
        <v>11</v>
      </c>
      <c r="H3116" s="25">
        <v>623</v>
      </c>
      <c r="I3116" s="26">
        <v>3717</v>
      </c>
      <c r="J3116" s="26">
        <f>SUMIFS(H:H, D:D, ExternalData!$D3116, E:E, ExternalData!$E3116, F:F, ExternalData!$F3116, G:G, "&lt;="&amp;ExternalData!$G3116)</f>
        <v>4088</v>
      </c>
      <c r="K3116" s="27">
        <f>SUMIFS(I:I, D:D, ExternalData!$D3116, E:E, ExternalData!$E3116, F:F, ExternalData!$F3116, G:G, "&lt;="&amp;ExternalData!$G3116)</f>
        <v>24472</v>
      </c>
      <c r="L3116" s="26">
        <f>ExternalData!$J3116 + SUMIFS(H:H, D:D, ExternalData!$D3116, E:E, ExternalData!$E3116, F:F, ExternalData!$F3116-1, G:G, "&gt;"&amp;ExternalData!$G3116)</f>
        <v>4431</v>
      </c>
      <c r="M3116" s="28">
        <f>ExternalData!$K3116 + SUMIFS(I:I, D:D, ExternalData!$D3116, E:E, ExternalData!$E3116, F:F, ExternalData!$F3116-1, G:G, "&gt;"&amp;ExternalData!$G3116)</f>
        <v>26509</v>
      </c>
    </row>
    <row r="3117" spans="1:13" x14ac:dyDescent="0.25">
      <c r="A3117" s="29" t="s">
        <v>9</v>
      </c>
      <c r="B3117" s="30" t="s">
        <v>37</v>
      </c>
      <c r="C3117" s="30" t="s">
        <v>45</v>
      </c>
      <c r="D3117" s="30" t="s">
        <v>46</v>
      </c>
      <c r="E3117" s="30" t="s">
        <v>15</v>
      </c>
      <c r="F3117" s="30">
        <v>2021</v>
      </c>
      <c r="G3117" s="30">
        <v>12</v>
      </c>
      <c r="H3117" s="30">
        <v>399</v>
      </c>
      <c r="I3117" s="31">
        <v>2471</v>
      </c>
      <c r="J3117" s="31">
        <f>SUMIFS(H:H, D:D, ExternalData!$D3117, E:E, ExternalData!$E3117, F:F, ExternalData!$F3117, G:G, "&lt;="&amp;ExternalData!$G3117)</f>
        <v>4487</v>
      </c>
      <c r="K3117" s="32">
        <f>SUMIFS(I:I, D:D, ExternalData!$D3117, E:E, ExternalData!$E3117, F:F, ExternalData!$F3117, G:G, "&lt;="&amp;ExternalData!$G3117)</f>
        <v>26943</v>
      </c>
      <c r="L3117" s="31">
        <f>ExternalData!$J3117 + SUMIFS(H:H, D:D, ExternalData!$D3117, E:E, ExternalData!$E3117, F:F, ExternalData!$F3117-1, G:G, "&gt;"&amp;ExternalData!$G3117)</f>
        <v>4487</v>
      </c>
      <c r="M3117" s="33">
        <f>ExternalData!$K3117 + SUMIFS(I:I, D:D, ExternalData!$D3117, E:E, ExternalData!$E3117, F:F, ExternalData!$F3117-1, G:G, "&gt;"&amp;ExternalData!$G3117)</f>
        <v>26943</v>
      </c>
    </row>
    <row r="3118" spans="1:13" x14ac:dyDescent="0.25">
      <c r="A3118" s="24" t="s">
        <v>9</v>
      </c>
      <c r="B3118" s="25" t="s">
        <v>37</v>
      </c>
      <c r="C3118" s="25" t="s">
        <v>45</v>
      </c>
      <c r="D3118" s="25" t="s">
        <v>46</v>
      </c>
      <c r="E3118" s="25" t="s">
        <v>15</v>
      </c>
      <c r="F3118" s="25">
        <v>2022</v>
      </c>
      <c r="G3118" s="25">
        <v>1</v>
      </c>
      <c r="H3118" s="25">
        <v>539</v>
      </c>
      <c r="I3118" s="26">
        <v>3479</v>
      </c>
      <c r="J3118" s="26">
        <f>SUMIFS(H:H, D:D, ExternalData!$D3118, E:E, ExternalData!$E3118, F:F, ExternalData!$F3118, G:G, "&lt;="&amp;ExternalData!$G3118)</f>
        <v>539</v>
      </c>
      <c r="K3118" s="27">
        <f>SUMIFS(I:I, D:D, ExternalData!$D3118, E:E, ExternalData!$E3118, F:F, ExternalData!$F3118, G:G, "&lt;="&amp;ExternalData!$G3118)</f>
        <v>3479</v>
      </c>
      <c r="L3118" s="26">
        <f>ExternalData!$J3118 + SUMIFS(H:H, D:D, ExternalData!$D3118, E:E, ExternalData!$E3118, F:F, ExternalData!$F3118-1, G:G, "&gt;"&amp;ExternalData!$G3118)</f>
        <v>4781</v>
      </c>
      <c r="M3118" s="28">
        <f>ExternalData!$K3118 + SUMIFS(I:I, D:D, ExternalData!$D3118, E:E, ExternalData!$E3118, F:F, ExternalData!$F3118-1, G:G, "&gt;"&amp;ExternalData!$G3118)</f>
        <v>28931</v>
      </c>
    </row>
    <row r="3119" spans="1:13" x14ac:dyDescent="0.25">
      <c r="A3119" s="29" t="s">
        <v>9</v>
      </c>
      <c r="B3119" s="30" t="s">
        <v>37</v>
      </c>
      <c r="C3119" s="30" t="s">
        <v>45</v>
      </c>
      <c r="D3119" s="30" t="s">
        <v>46</v>
      </c>
      <c r="E3119" s="30" t="s">
        <v>15</v>
      </c>
      <c r="F3119" s="30">
        <v>2022</v>
      </c>
      <c r="G3119" s="30">
        <v>2</v>
      </c>
      <c r="H3119" s="30">
        <v>119</v>
      </c>
      <c r="I3119" s="31">
        <v>777</v>
      </c>
      <c r="J3119" s="31">
        <f>SUMIFS(H:H, D:D, ExternalData!$D3119, E:E, ExternalData!$E3119, F:F, ExternalData!$F3119, G:G, "&lt;="&amp;ExternalData!$G3119)</f>
        <v>658</v>
      </c>
      <c r="K3119" s="32">
        <f>SUMIFS(I:I, D:D, ExternalData!$D3119, E:E, ExternalData!$E3119, F:F, ExternalData!$F3119, G:G, "&lt;="&amp;ExternalData!$G3119)</f>
        <v>4256</v>
      </c>
      <c r="L3119" s="31">
        <f>ExternalData!$J3119 + SUMIFS(H:H, D:D, ExternalData!$D3119, E:E, ExternalData!$E3119, F:F, ExternalData!$F3119-1, G:G, "&gt;"&amp;ExternalData!$G3119)</f>
        <v>4571</v>
      </c>
      <c r="M3119" s="33">
        <f>ExternalData!$K3119 + SUMIFS(I:I, D:D, ExternalData!$D3119, E:E, ExternalData!$E3119, F:F, ExternalData!$F3119-1, G:G, "&gt;"&amp;ExternalData!$G3119)</f>
        <v>27741</v>
      </c>
    </row>
    <row r="3120" spans="1:13" x14ac:dyDescent="0.25">
      <c r="A3120" s="24" t="s">
        <v>9</v>
      </c>
      <c r="B3120" s="25" t="s">
        <v>37</v>
      </c>
      <c r="C3120" s="25" t="s">
        <v>45</v>
      </c>
      <c r="D3120" s="25" t="s">
        <v>46</v>
      </c>
      <c r="E3120" s="25" t="s">
        <v>15</v>
      </c>
      <c r="F3120" s="25">
        <v>2022</v>
      </c>
      <c r="G3120" s="25">
        <v>3</v>
      </c>
      <c r="H3120" s="25">
        <v>378</v>
      </c>
      <c r="I3120" s="26">
        <v>2464</v>
      </c>
      <c r="J3120" s="26">
        <f>SUMIFS(H:H, D:D, ExternalData!$D3120, E:E, ExternalData!$E3120, F:F, ExternalData!$F3120, G:G, "&lt;="&amp;ExternalData!$G3120)</f>
        <v>1036</v>
      </c>
      <c r="K3120" s="27">
        <f>SUMIFS(I:I, D:D, ExternalData!$D3120, E:E, ExternalData!$E3120, F:F, ExternalData!$F3120, G:G, "&lt;="&amp;ExternalData!$G3120)</f>
        <v>6720</v>
      </c>
      <c r="L3120" s="26">
        <f>ExternalData!$J3120 + SUMIFS(H:H, D:D, ExternalData!$D3120, E:E, ExternalData!$E3120, F:F, ExternalData!$F3120-1, G:G, "&gt;"&amp;ExternalData!$G3120)</f>
        <v>4676</v>
      </c>
      <c r="M3120" s="28">
        <f>ExternalData!$K3120 + SUMIFS(I:I, D:D, ExternalData!$D3120, E:E, ExternalData!$E3120, F:F, ExternalData!$F3120-1, G:G, "&gt;"&amp;ExternalData!$G3120)</f>
        <v>28553</v>
      </c>
    </row>
    <row r="3121" spans="1:13" x14ac:dyDescent="0.25">
      <c r="A3121" s="29" t="s">
        <v>9</v>
      </c>
      <c r="B3121" s="30" t="s">
        <v>37</v>
      </c>
      <c r="C3121" s="30" t="s">
        <v>45</v>
      </c>
      <c r="D3121" s="30" t="s">
        <v>46</v>
      </c>
      <c r="E3121" s="30" t="s">
        <v>15</v>
      </c>
      <c r="F3121" s="30">
        <v>2022</v>
      </c>
      <c r="G3121" s="30">
        <v>4</v>
      </c>
      <c r="H3121" s="30">
        <v>287</v>
      </c>
      <c r="I3121" s="31">
        <v>1855</v>
      </c>
      <c r="J3121" s="31">
        <f>SUMIFS(H:H, D:D, ExternalData!$D3121, E:E, ExternalData!$E3121, F:F, ExternalData!$F3121, G:G, "&lt;="&amp;ExternalData!$G3121)</f>
        <v>1323</v>
      </c>
      <c r="K3121" s="32">
        <f>SUMIFS(I:I, D:D, ExternalData!$D3121, E:E, ExternalData!$E3121, F:F, ExternalData!$F3121, G:G, "&lt;="&amp;ExternalData!$G3121)</f>
        <v>8575</v>
      </c>
      <c r="L3121" s="31">
        <f>ExternalData!$J3121 + SUMIFS(H:H, D:D, ExternalData!$D3121, E:E, ExternalData!$E3121, F:F, ExternalData!$F3121-1, G:G, "&gt;"&amp;ExternalData!$G3121)</f>
        <v>4515</v>
      </c>
      <c r="M3121" s="33">
        <f>ExternalData!$K3121 + SUMIFS(I:I, D:D, ExternalData!$D3121, E:E, ExternalData!$E3121, F:F, ExternalData!$F3121-1, G:G, "&gt;"&amp;ExternalData!$G3121)</f>
        <v>27720</v>
      </c>
    </row>
    <row r="3122" spans="1:13" x14ac:dyDescent="0.25">
      <c r="A3122" s="24" t="s">
        <v>9</v>
      </c>
      <c r="B3122" s="25" t="s">
        <v>37</v>
      </c>
      <c r="C3122" s="25" t="s">
        <v>45</v>
      </c>
      <c r="D3122" s="25" t="s">
        <v>46</v>
      </c>
      <c r="E3122" s="25" t="s">
        <v>15</v>
      </c>
      <c r="F3122" s="25">
        <v>2022</v>
      </c>
      <c r="G3122" s="25">
        <v>5</v>
      </c>
      <c r="H3122" s="25">
        <v>588</v>
      </c>
      <c r="I3122" s="26">
        <v>3829</v>
      </c>
      <c r="J3122" s="26">
        <f>SUMIFS(H:H, D:D, ExternalData!$D3122, E:E, ExternalData!$E3122, F:F, ExternalData!$F3122, G:G, "&lt;="&amp;ExternalData!$G3122)</f>
        <v>1911</v>
      </c>
      <c r="K3122" s="27">
        <f>SUMIFS(I:I, D:D, ExternalData!$D3122, E:E, ExternalData!$E3122, F:F, ExternalData!$F3122, G:G, "&lt;="&amp;ExternalData!$G3122)</f>
        <v>12404</v>
      </c>
      <c r="L3122" s="26">
        <f>ExternalData!$J3122 + SUMIFS(H:H, D:D, ExternalData!$D3122, E:E, ExternalData!$E3122, F:F, ExternalData!$F3122-1, G:G, "&gt;"&amp;ExternalData!$G3122)</f>
        <v>4837</v>
      </c>
      <c r="M3122" s="28">
        <f>ExternalData!$K3122 + SUMIFS(I:I, D:D, ExternalData!$D3122, E:E, ExternalData!$E3122, F:F, ExternalData!$F3122-1, G:G, "&gt;"&amp;ExternalData!$G3122)</f>
        <v>29974</v>
      </c>
    </row>
    <row r="3123" spans="1:13" x14ac:dyDescent="0.25">
      <c r="A3123" s="29" t="s">
        <v>9</v>
      </c>
      <c r="B3123" s="30" t="s">
        <v>37</v>
      </c>
      <c r="C3123" s="30" t="s">
        <v>45</v>
      </c>
      <c r="D3123" s="30" t="s">
        <v>46</v>
      </c>
      <c r="E3123" s="30" t="s">
        <v>15</v>
      </c>
      <c r="F3123" s="30">
        <v>2022</v>
      </c>
      <c r="G3123" s="30">
        <v>6</v>
      </c>
      <c r="H3123" s="30">
        <v>609</v>
      </c>
      <c r="I3123" s="31">
        <v>3927</v>
      </c>
      <c r="J3123" s="31">
        <f>SUMIFS(H:H, D:D, ExternalData!$D3123, E:E, ExternalData!$E3123, F:F, ExternalData!$F3123, G:G, "&lt;="&amp;ExternalData!$G3123)</f>
        <v>2520</v>
      </c>
      <c r="K3123" s="32">
        <f>SUMIFS(I:I, D:D, ExternalData!$D3123, E:E, ExternalData!$E3123, F:F, ExternalData!$F3123, G:G, "&lt;="&amp;ExternalData!$G3123)</f>
        <v>16331</v>
      </c>
      <c r="L3123" s="31">
        <f>ExternalData!$J3123 + SUMIFS(H:H, D:D, ExternalData!$D3123, E:E, ExternalData!$E3123, F:F, ExternalData!$F3123-1, G:G, "&gt;"&amp;ExternalData!$G3123)</f>
        <v>4942</v>
      </c>
      <c r="M3123" s="33">
        <f>ExternalData!$K3123 + SUMIFS(I:I, D:D, ExternalData!$D3123, E:E, ExternalData!$E3123, F:F, ExternalData!$F3123-1, G:G, "&gt;"&amp;ExternalData!$G3123)</f>
        <v>30863</v>
      </c>
    </row>
    <row r="3124" spans="1:13" x14ac:dyDescent="0.25">
      <c r="A3124" s="24" t="s">
        <v>9</v>
      </c>
      <c r="B3124" s="25" t="s">
        <v>37</v>
      </c>
      <c r="C3124" s="25" t="s">
        <v>45</v>
      </c>
      <c r="D3124" s="25" t="s">
        <v>46</v>
      </c>
      <c r="E3124" s="25" t="s">
        <v>15</v>
      </c>
      <c r="F3124" s="25">
        <v>2022</v>
      </c>
      <c r="G3124" s="25">
        <v>7</v>
      </c>
      <c r="H3124" s="25">
        <v>385</v>
      </c>
      <c r="I3124" s="26">
        <v>2485</v>
      </c>
      <c r="J3124" s="26">
        <f>SUMIFS(H:H, D:D, ExternalData!$D3124, E:E, ExternalData!$E3124, F:F, ExternalData!$F3124, G:G, "&lt;="&amp;ExternalData!$G3124)</f>
        <v>2905</v>
      </c>
      <c r="K3124" s="27">
        <f>SUMIFS(I:I, D:D, ExternalData!$D3124, E:E, ExternalData!$E3124, F:F, ExternalData!$F3124, G:G, "&lt;="&amp;ExternalData!$G3124)</f>
        <v>18816</v>
      </c>
      <c r="L3124" s="26">
        <f>ExternalData!$J3124 + SUMIFS(H:H, D:D, ExternalData!$D3124, E:E, ExternalData!$E3124, F:F, ExternalData!$F3124-1, G:G, "&gt;"&amp;ExternalData!$G3124)</f>
        <v>5208</v>
      </c>
      <c r="M3124" s="28">
        <f>ExternalData!$K3124 + SUMIFS(I:I, D:D, ExternalData!$D3124, E:E, ExternalData!$E3124, F:F, ExternalData!$F3124-1, G:G, "&gt;"&amp;ExternalData!$G3124)</f>
        <v>32627</v>
      </c>
    </row>
    <row r="3125" spans="1:13" x14ac:dyDescent="0.25">
      <c r="A3125" s="29" t="s">
        <v>9</v>
      </c>
      <c r="B3125" s="30" t="s">
        <v>37</v>
      </c>
      <c r="C3125" s="30" t="s">
        <v>45</v>
      </c>
      <c r="D3125" s="30" t="s">
        <v>46</v>
      </c>
      <c r="E3125" s="30" t="s">
        <v>15</v>
      </c>
      <c r="F3125" s="30">
        <v>2022</v>
      </c>
      <c r="G3125" s="30">
        <v>8</v>
      </c>
      <c r="H3125" s="30">
        <v>434</v>
      </c>
      <c r="I3125" s="31">
        <v>2807</v>
      </c>
      <c r="J3125" s="31">
        <f>SUMIFS(H:H, D:D, ExternalData!$D3125, E:E, ExternalData!$E3125, F:F, ExternalData!$F3125, G:G, "&lt;="&amp;ExternalData!$G3125)</f>
        <v>3339</v>
      </c>
      <c r="K3125" s="32">
        <f>SUMIFS(I:I, D:D, ExternalData!$D3125, E:E, ExternalData!$E3125, F:F, ExternalData!$F3125, G:G, "&lt;="&amp;ExternalData!$G3125)</f>
        <v>21623</v>
      </c>
      <c r="L3125" s="31">
        <f>ExternalData!$J3125 + SUMIFS(H:H, D:D, ExternalData!$D3125, E:E, ExternalData!$E3125, F:F, ExternalData!$F3125-1, G:G, "&gt;"&amp;ExternalData!$G3125)</f>
        <v>5040</v>
      </c>
      <c r="M3125" s="33">
        <f>ExternalData!$K3125 + SUMIFS(I:I, D:D, ExternalData!$D3125, E:E, ExternalData!$E3125, F:F, ExternalData!$F3125-1, G:G, "&gt;"&amp;ExternalData!$G3125)</f>
        <v>31850</v>
      </c>
    </row>
    <row r="3126" spans="1:13" x14ac:dyDescent="0.25">
      <c r="A3126" s="24" t="s">
        <v>9</v>
      </c>
      <c r="B3126" s="25" t="s">
        <v>37</v>
      </c>
      <c r="C3126" s="25" t="s">
        <v>45</v>
      </c>
      <c r="D3126" s="25" t="s">
        <v>46</v>
      </c>
      <c r="E3126" s="25" t="s">
        <v>15</v>
      </c>
      <c r="F3126" s="25">
        <v>2022</v>
      </c>
      <c r="G3126" s="25">
        <v>9</v>
      </c>
      <c r="H3126" s="25">
        <v>273</v>
      </c>
      <c r="I3126" s="26">
        <v>1750</v>
      </c>
      <c r="J3126" s="26">
        <f>SUMIFS(H:H, D:D, ExternalData!$D3126, E:E, ExternalData!$E3126, F:F, ExternalData!$F3126, G:G, "&lt;="&amp;ExternalData!$G3126)</f>
        <v>3612</v>
      </c>
      <c r="K3126" s="27">
        <f>SUMIFS(I:I, D:D, ExternalData!$D3126, E:E, ExternalData!$E3126, F:F, ExternalData!$F3126, G:G, "&lt;="&amp;ExternalData!$G3126)</f>
        <v>23373</v>
      </c>
      <c r="L3126" s="26">
        <f>ExternalData!$J3126 + SUMIFS(H:H, D:D, ExternalData!$D3126, E:E, ExternalData!$E3126, F:F, ExternalData!$F3126-1, G:G, "&gt;"&amp;ExternalData!$G3126)</f>
        <v>5033</v>
      </c>
      <c r="M3126" s="28">
        <f>ExternalData!$K3126 + SUMIFS(I:I, D:D, ExternalData!$D3126, E:E, ExternalData!$E3126, F:F, ExternalData!$F3126-1, G:G, "&gt;"&amp;ExternalData!$G3126)</f>
        <v>31941</v>
      </c>
    </row>
    <row r="3127" spans="1:13" x14ac:dyDescent="0.25">
      <c r="A3127" s="29" t="s">
        <v>9</v>
      </c>
      <c r="B3127" s="30" t="s">
        <v>37</v>
      </c>
      <c r="C3127" s="30" t="s">
        <v>45</v>
      </c>
      <c r="D3127" s="30" t="s">
        <v>46</v>
      </c>
      <c r="E3127" s="30" t="s">
        <v>15</v>
      </c>
      <c r="F3127" s="30">
        <v>2022</v>
      </c>
      <c r="G3127" s="30">
        <v>10</v>
      </c>
      <c r="H3127" s="30">
        <v>441</v>
      </c>
      <c r="I3127" s="31">
        <v>2863</v>
      </c>
      <c r="J3127" s="31">
        <f>SUMIFS(H:H, D:D, ExternalData!$D3127, E:E, ExternalData!$E3127, F:F, ExternalData!$F3127, G:G, "&lt;="&amp;ExternalData!$G3127)</f>
        <v>4053</v>
      </c>
      <c r="K3127" s="32">
        <f>SUMIFS(I:I, D:D, ExternalData!$D3127, E:E, ExternalData!$E3127, F:F, ExternalData!$F3127, G:G, "&lt;="&amp;ExternalData!$G3127)</f>
        <v>26236</v>
      </c>
      <c r="L3127" s="31">
        <f>ExternalData!$J3127 + SUMIFS(H:H, D:D, ExternalData!$D3127, E:E, ExternalData!$E3127, F:F, ExternalData!$F3127-1, G:G, "&gt;"&amp;ExternalData!$G3127)</f>
        <v>5075</v>
      </c>
      <c r="M3127" s="33">
        <f>ExternalData!$K3127 + SUMIFS(I:I, D:D, ExternalData!$D3127, E:E, ExternalData!$E3127, F:F, ExternalData!$F3127-1, G:G, "&gt;"&amp;ExternalData!$G3127)</f>
        <v>32424</v>
      </c>
    </row>
    <row r="3128" spans="1:13" x14ac:dyDescent="0.25">
      <c r="A3128" s="24" t="s">
        <v>9</v>
      </c>
      <c r="B3128" s="25" t="s">
        <v>37</v>
      </c>
      <c r="C3128" s="25" t="s">
        <v>45</v>
      </c>
      <c r="D3128" s="25" t="s">
        <v>46</v>
      </c>
      <c r="E3128" s="25" t="s">
        <v>15</v>
      </c>
      <c r="F3128" s="25">
        <v>2022</v>
      </c>
      <c r="G3128" s="25">
        <v>11</v>
      </c>
      <c r="H3128" s="25">
        <v>420</v>
      </c>
      <c r="I3128" s="26">
        <v>2737</v>
      </c>
      <c r="J3128" s="26">
        <f>SUMIFS(H:H, D:D, ExternalData!$D3128, E:E, ExternalData!$E3128, F:F, ExternalData!$F3128, G:G, "&lt;="&amp;ExternalData!$G3128)</f>
        <v>4473</v>
      </c>
      <c r="K3128" s="27">
        <f>SUMIFS(I:I, D:D, ExternalData!$D3128, E:E, ExternalData!$E3128, F:F, ExternalData!$F3128, G:G, "&lt;="&amp;ExternalData!$G3128)</f>
        <v>28973</v>
      </c>
      <c r="L3128" s="26">
        <f>ExternalData!$J3128 + SUMIFS(H:H, D:D, ExternalData!$D3128, E:E, ExternalData!$E3128, F:F, ExternalData!$F3128-1, G:G, "&gt;"&amp;ExternalData!$G3128)</f>
        <v>4872</v>
      </c>
      <c r="M3128" s="28">
        <f>ExternalData!$K3128 + SUMIFS(I:I, D:D, ExternalData!$D3128, E:E, ExternalData!$E3128, F:F, ExternalData!$F3128-1, G:G, "&gt;"&amp;ExternalData!$G3128)</f>
        <v>31444</v>
      </c>
    </row>
    <row r="3129" spans="1:13" x14ac:dyDescent="0.25">
      <c r="A3129" s="29" t="s">
        <v>9</v>
      </c>
      <c r="B3129" s="30" t="s">
        <v>37</v>
      </c>
      <c r="C3129" s="30" t="s">
        <v>45</v>
      </c>
      <c r="D3129" s="30" t="s">
        <v>46</v>
      </c>
      <c r="E3129" s="30" t="s">
        <v>15</v>
      </c>
      <c r="F3129" s="30">
        <v>2022</v>
      </c>
      <c r="G3129" s="30">
        <v>12</v>
      </c>
      <c r="H3129" s="30">
        <v>336</v>
      </c>
      <c r="I3129" s="31">
        <v>2191</v>
      </c>
      <c r="J3129" s="31">
        <f>SUMIFS(H:H, D:D, ExternalData!$D3129, E:E, ExternalData!$E3129, F:F, ExternalData!$F3129, G:G, "&lt;="&amp;ExternalData!$G3129)</f>
        <v>4809</v>
      </c>
      <c r="K3129" s="32">
        <f>SUMIFS(I:I, D:D, ExternalData!$D3129, E:E, ExternalData!$E3129, F:F, ExternalData!$F3129, G:G, "&lt;="&amp;ExternalData!$G3129)</f>
        <v>31164</v>
      </c>
      <c r="L3129" s="31">
        <f>ExternalData!$J3129 + SUMIFS(H:H, D:D, ExternalData!$D3129, E:E, ExternalData!$E3129, F:F, ExternalData!$F3129-1, G:G, "&gt;"&amp;ExternalData!$G3129)</f>
        <v>4809</v>
      </c>
      <c r="M3129" s="33">
        <f>ExternalData!$K3129 + SUMIFS(I:I, D:D, ExternalData!$D3129, E:E, ExternalData!$E3129, F:F, ExternalData!$F3129-1, G:G, "&gt;"&amp;ExternalData!$G3129)</f>
        <v>31164</v>
      </c>
    </row>
    <row r="3130" spans="1:13" x14ac:dyDescent="0.25">
      <c r="A3130" s="24" t="s">
        <v>9</v>
      </c>
      <c r="B3130" s="25" t="s">
        <v>37</v>
      </c>
      <c r="C3130" s="25" t="s">
        <v>45</v>
      </c>
      <c r="D3130" s="25" t="s">
        <v>46</v>
      </c>
      <c r="E3130" s="25" t="s">
        <v>15</v>
      </c>
      <c r="F3130" s="25">
        <v>2023</v>
      </c>
      <c r="G3130" s="25">
        <v>1</v>
      </c>
      <c r="H3130" s="25">
        <v>553</v>
      </c>
      <c r="I3130" s="26">
        <v>3598</v>
      </c>
      <c r="J3130" s="26">
        <f>SUMIFS(H:H, D:D, ExternalData!$D3130, E:E, ExternalData!$E3130, F:F, ExternalData!$F3130, G:G, "&lt;="&amp;ExternalData!$G3130)</f>
        <v>553</v>
      </c>
      <c r="K3130" s="27">
        <f>SUMIFS(I:I, D:D, ExternalData!$D3130, E:E, ExternalData!$E3130, F:F, ExternalData!$F3130, G:G, "&lt;="&amp;ExternalData!$G3130)</f>
        <v>3598</v>
      </c>
      <c r="L3130" s="26">
        <f>ExternalData!$J3130 + SUMIFS(H:H, D:D, ExternalData!$D3130, E:E, ExternalData!$E3130, F:F, ExternalData!$F3130-1, G:G, "&gt;"&amp;ExternalData!$G3130)</f>
        <v>4823</v>
      </c>
      <c r="M3130" s="28">
        <f>ExternalData!$K3130 + SUMIFS(I:I, D:D, ExternalData!$D3130, E:E, ExternalData!$E3130, F:F, ExternalData!$F3130-1, G:G, "&gt;"&amp;ExternalData!$G3130)</f>
        <v>31283</v>
      </c>
    </row>
    <row r="3131" spans="1:13" x14ac:dyDescent="0.25">
      <c r="A3131" s="29" t="s">
        <v>9</v>
      </c>
      <c r="B3131" s="30" t="s">
        <v>37</v>
      </c>
      <c r="C3131" s="30" t="s">
        <v>45</v>
      </c>
      <c r="D3131" s="30" t="s">
        <v>46</v>
      </c>
      <c r="E3131" s="30" t="s">
        <v>15</v>
      </c>
      <c r="F3131" s="30">
        <v>2023</v>
      </c>
      <c r="G3131" s="30">
        <v>2</v>
      </c>
      <c r="H3131" s="30">
        <v>420</v>
      </c>
      <c r="I3131" s="31">
        <v>2716</v>
      </c>
      <c r="J3131" s="31">
        <f>SUMIFS(H:H, D:D, ExternalData!$D3131, E:E, ExternalData!$E3131, F:F, ExternalData!$F3131, G:G, "&lt;="&amp;ExternalData!$G3131)</f>
        <v>973</v>
      </c>
      <c r="K3131" s="32">
        <f>SUMIFS(I:I, D:D, ExternalData!$D3131, E:E, ExternalData!$E3131, F:F, ExternalData!$F3131, G:G, "&lt;="&amp;ExternalData!$G3131)</f>
        <v>6314</v>
      </c>
      <c r="L3131" s="31">
        <f>ExternalData!$J3131 + SUMIFS(H:H, D:D, ExternalData!$D3131, E:E, ExternalData!$E3131, F:F, ExternalData!$F3131-1, G:G, "&gt;"&amp;ExternalData!$G3131)</f>
        <v>5124</v>
      </c>
      <c r="M3131" s="33">
        <f>ExternalData!$K3131 + SUMIFS(I:I, D:D, ExternalData!$D3131, E:E, ExternalData!$E3131, F:F, ExternalData!$F3131-1, G:G, "&gt;"&amp;ExternalData!$G3131)</f>
        <v>33222</v>
      </c>
    </row>
    <row r="3132" spans="1:13" x14ac:dyDescent="0.25">
      <c r="A3132" s="24" t="s">
        <v>9</v>
      </c>
      <c r="B3132" s="25" t="s">
        <v>37</v>
      </c>
      <c r="C3132" s="25" t="s">
        <v>45</v>
      </c>
      <c r="D3132" s="25" t="s">
        <v>46</v>
      </c>
      <c r="E3132" s="25" t="s">
        <v>15</v>
      </c>
      <c r="F3132" s="25">
        <v>2023</v>
      </c>
      <c r="G3132" s="25">
        <v>3</v>
      </c>
      <c r="H3132" s="25">
        <v>805</v>
      </c>
      <c r="I3132" s="26">
        <v>5194</v>
      </c>
      <c r="J3132" s="26">
        <f>SUMIFS(H:H, D:D, ExternalData!$D3132, E:E, ExternalData!$E3132, F:F, ExternalData!$F3132, G:G, "&lt;="&amp;ExternalData!$G3132)</f>
        <v>1778</v>
      </c>
      <c r="K3132" s="27">
        <f>SUMIFS(I:I, D:D, ExternalData!$D3132, E:E, ExternalData!$E3132, F:F, ExternalData!$F3132, G:G, "&lt;="&amp;ExternalData!$G3132)</f>
        <v>11508</v>
      </c>
      <c r="L3132" s="26">
        <f>ExternalData!$J3132 + SUMIFS(H:H, D:D, ExternalData!$D3132, E:E, ExternalData!$E3132, F:F, ExternalData!$F3132-1, G:G, "&gt;"&amp;ExternalData!$G3132)</f>
        <v>5551</v>
      </c>
      <c r="M3132" s="28">
        <f>ExternalData!$K3132 + SUMIFS(I:I, D:D, ExternalData!$D3132, E:E, ExternalData!$E3132, F:F, ExternalData!$F3132-1, G:G, "&gt;"&amp;ExternalData!$G3132)</f>
        <v>35952</v>
      </c>
    </row>
    <row r="3133" spans="1:13" x14ac:dyDescent="0.25">
      <c r="A3133" s="29" t="s">
        <v>9</v>
      </c>
      <c r="B3133" s="30" t="s">
        <v>47</v>
      </c>
      <c r="C3133" s="30" t="s">
        <v>11</v>
      </c>
      <c r="D3133" s="30" t="s">
        <v>48</v>
      </c>
      <c r="E3133" s="30" t="s">
        <v>13</v>
      </c>
      <c r="F3133" s="30">
        <v>2018</v>
      </c>
      <c r="G3133" s="30">
        <v>1</v>
      </c>
      <c r="H3133" s="30">
        <v>2233</v>
      </c>
      <c r="I3133" s="31">
        <v>89145</v>
      </c>
      <c r="J3133" s="31">
        <f>SUMIFS(H:H, D:D, ExternalData!$D3133, E:E, ExternalData!$E3133, F:F, ExternalData!$F3133, G:G, "&lt;="&amp;ExternalData!$G3133)</f>
        <v>2233</v>
      </c>
      <c r="K3133" s="32">
        <f>SUMIFS(I:I, D:D, ExternalData!$D3133, E:E, ExternalData!$E3133, F:F, ExternalData!$F3133, G:G, "&lt;="&amp;ExternalData!$G3133)</f>
        <v>89145</v>
      </c>
      <c r="L3133" s="31">
        <f>ExternalData!$J3133 + SUMIFS(H:H, D:D, ExternalData!$D3133, E:E, ExternalData!$E3133, F:F, ExternalData!$F3133-1, G:G, "&gt;"&amp;ExternalData!$G3133)</f>
        <v>2233</v>
      </c>
      <c r="M3133" s="33">
        <f>ExternalData!$K3133 + SUMIFS(I:I, D:D, ExternalData!$D3133, E:E, ExternalData!$E3133, F:F, ExternalData!$F3133-1, G:G, "&gt;"&amp;ExternalData!$G3133)</f>
        <v>89145</v>
      </c>
    </row>
    <row r="3134" spans="1:13" x14ac:dyDescent="0.25">
      <c r="A3134" s="24" t="s">
        <v>9</v>
      </c>
      <c r="B3134" s="25" t="s">
        <v>47</v>
      </c>
      <c r="C3134" s="25" t="s">
        <v>11</v>
      </c>
      <c r="D3134" s="25" t="s">
        <v>48</v>
      </c>
      <c r="E3134" s="25" t="s">
        <v>13</v>
      </c>
      <c r="F3134" s="25">
        <v>2018</v>
      </c>
      <c r="G3134" s="25">
        <v>2</v>
      </c>
      <c r="H3134" s="25">
        <v>16695</v>
      </c>
      <c r="I3134" s="26">
        <v>66605</v>
      </c>
      <c r="J3134" s="26">
        <f>SUMIFS(H:H, D:D, ExternalData!$D3134, E:E, ExternalData!$E3134, F:F, ExternalData!$F3134, G:G, "&lt;="&amp;ExternalData!$G3134)</f>
        <v>18928</v>
      </c>
      <c r="K3134" s="27">
        <f>SUMIFS(I:I, D:D, ExternalData!$D3134, E:E, ExternalData!$E3134, F:F, ExternalData!$F3134, G:G, "&lt;="&amp;ExternalData!$G3134)</f>
        <v>155750</v>
      </c>
      <c r="L3134" s="26">
        <f>ExternalData!$J3134 + SUMIFS(H:H, D:D, ExternalData!$D3134, E:E, ExternalData!$E3134, F:F, ExternalData!$F3134-1, G:G, "&gt;"&amp;ExternalData!$G3134)</f>
        <v>18928</v>
      </c>
      <c r="M3134" s="28">
        <f>ExternalData!$K3134 + SUMIFS(I:I, D:D, ExternalData!$D3134, E:E, ExternalData!$E3134, F:F, ExternalData!$F3134-1, G:G, "&gt;"&amp;ExternalData!$G3134)</f>
        <v>155750</v>
      </c>
    </row>
    <row r="3135" spans="1:13" x14ac:dyDescent="0.25">
      <c r="A3135" s="29" t="s">
        <v>9</v>
      </c>
      <c r="B3135" s="30" t="s">
        <v>47</v>
      </c>
      <c r="C3135" s="30" t="s">
        <v>11</v>
      </c>
      <c r="D3135" s="30" t="s">
        <v>48</v>
      </c>
      <c r="E3135" s="30" t="s">
        <v>13</v>
      </c>
      <c r="F3135" s="30">
        <v>2018</v>
      </c>
      <c r="G3135" s="30">
        <v>3</v>
      </c>
      <c r="H3135" s="30">
        <v>2401</v>
      </c>
      <c r="I3135" s="31">
        <v>9590</v>
      </c>
      <c r="J3135" s="31">
        <f>SUMIFS(H:H, D:D, ExternalData!$D3135, E:E, ExternalData!$E3135, F:F, ExternalData!$F3135, G:G, "&lt;="&amp;ExternalData!$G3135)</f>
        <v>21329</v>
      </c>
      <c r="K3135" s="32">
        <f>SUMIFS(I:I, D:D, ExternalData!$D3135, E:E, ExternalData!$E3135, F:F, ExternalData!$F3135, G:G, "&lt;="&amp;ExternalData!$G3135)</f>
        <v>165340</v>
      </c>
      <c r="L3135" s="31">
        <f>ExternalData!$J3135 + SUMIFS(H:H, D:D, ExternalData!$D3135, E:E, ExternalData!$E3135, F:F, ExternalData!$F3135-1, G:G, "&gt;"&amp;ExternalData!$G3135)</f>
        <v>21329</v>
      </c>
      <c r="M3135" s="33">
        <f>ExternalData!$K3135 + SUMIFS(I:I, D:D, ExternalData!$D3135, E:E, ExternalData!$E3135, F:F, ExternalData!$F3135-1, G:G, "&gt;"&amp;ExternalData!$G3135)</f>
        <v>165340</v>
      </c>
    </row>
    <row r="3136" spans="1:13" x14ac:dyDescent="0.25">
      <c r="A3136" s="24" t="s">
        <v>9</v>
      </c>
      <c r="B3136" s="25" t="s">
        <v>47</v>
      </c>
      <c r="C3136" s="25" t="s">
        <v>11</v>
      </c>
      <c r="D3136" s="25" t="s">
        <v>48</v>
      </c>
      <c r="E3136" s="25" t="s">
        <v>13</v>
      </c>
      <c r="F3136" s="25">
        <v>2018</v>
      </c>
      <c r="G3136" s="25">
        <v>4</v>
      </c>
      <c r="H3136" s="25">
        <v>2163</v>
      </c>
      <c r="I3136" s="26">
        <v>8617</v>
      </c>
      <c r="J3136" s="26">
        <f>SUMIFS(H:H, D:D, ExternalData!$D3136, E:E, ExternalData!$E3136, F:F, ExternalData!$F3136, G:G, "&lt;="&amp;ExternalData!$G3136)</f>
        <v>23492</v>
      </c>
      <c r="K3136" s="27">
        <f>SUMIFS(I:I, D:D, ExternalData!$D3136, E:E, ExternalData!$E3136, F:F, ExternalData!$F3136, G:G, "&lt;="&amp;ExternalData!$G3136)</f>
        <v>173957</v>
      </c>
      <c r="L3136" s="26">
        <f>ExternalData!$J3136 + SUMIFS(H:H, D:D, ExternalData!$D3136, E:E, ExternalData!$E3136, F:F, ExternalData!$F3136-1, G:G, "&gt;"&amp;ExternalData!$G3136)</f>
        <v>23492</v>
      </c>
      <c r="M3136" s="28">
        <f>ExternalData!$K3136 + SUMIFS(I:I, D:D, ExternalData!$D3136, E:E, ExternalData!$E3136, F:F, ExternalData!$F3136-1, G:G, "&gt;"&amp;ExternalData!$G3136)</f>
        <v>173957</v>
      </c>
    </row>
    <row r="3137" spans="1:13" x14ac:dyDescent="0.25">
      <c r="A3137" s="29" t="s">
        <v>9</v>
      </c>
      <c r="B3137" s="30" t="s">
        <v>47</v>
      </c>
      <c r="C3137" s="30" t="s">
        <v>11</v>
      </c>
      <c r="D3137" s="30" t="s">
        <v>48</v>
      </c>
      <c r="E3137" s="30" t="s">
        <v>13</v>
      </c>
      <c r="F3137" s="30">
        <v>2018</v>
      </c>
      <c r="G3137" s="30">
        <v>5</v>
      </c>
      <c r="H3137" s="30">
        <v>2016</v>
      </c>
      <c r="I3137" s="31">
        <v>8036</v>
      </c>
      <c r="J3137" s="31">
        <f>SUMIFS(H:H, D:D, ExternalData!$D3137, E:E, ExternalData!$E3137, F:F, ExternalData!$F3137, G:G, "&lt;="&amp;ExternalData!$G3137)</f>
        <v>25508</v>
      </c>
      <c r="K3137" s="32">
        <f>SUMIFS(I:I, D:D, ExternalData!$D3137, E:E, ExternalData!$E3137, F:F, ExternalData!$F3137, G:G, "&lt;="&amp;ExternalData!$G3137)</f>
        <v>181993</v>
      </c>
      <c r="L3137" s="31">
        <f>ExternalData!$J3137 + SUMIFS(H:H, D:D, ExternalData!$D3137, E:E, ExternalData!$E3137, F:F, ExternalData!$F3137-1, G:G, "&gt;"&amp;ExternalData!$G3137)</f>
        <v>25508</v>
      </c>
      <c r="M3137" s="33">
        <f>ExternalData!$K3137 + SUMIFS(I:I, D:D, ExternalData!$D3137, E:E, ExternalData!$E3137, F:F, ExternalData!$F3137-1, G:G, "&gt;"&amp;ExternalData!$G3137)</f>
        <v>181993</v>
      </c>
    </row>
    <row r="3138" spans="1:13" x14ac:dyDescent="0.25">
      <c r="A3138" s="24" t="s">
        <v>9</v>
      </c>
      <c r="B3138" s="25" t="s">
        <v>47</v>
      </c>
      <c r="C3138" s="25" t="s">
        <v>11</v>
      </c>
      <c r="D3138" s="25" t="s">
        <v>48</v>
      </c>
      <c r="E3138" s="25" t="s">
        <v>13</v>
      </c>
      <c r="F3138" s="25">
        <v>2018</v>
      </c>
      <c r="G3138" s="25">
        <v>6</v>
      </c>
      <c r="H3138" s="25">
        <v>23065</v>
      </c>
      <c r="I3138" s="26">
        <v>9212</v>
      </c>
      <c r="J3138" s="26">
        <f>SUMIFS(H:H, D:D, ExternalData!$D3138, E:E, ExternalData!$E3138, F:F, ExternalData!$F3138, G:G, "&lt;="&amp;ExternalData!$G3138)</f>
        <v>48573</v>
      </c>
      <c r="K3138" s="27">
        <f>SUMIFS(I:I, D:D, ExternalData!$D3138, E:E, ExternalData!$E3138, F:F, ExternalData!$F3138, G:G, "&lt;="&amp;ExternalData!$G3138)</f>
        <v>191205</v>
      </c>
      <c r="L3138" s="26">
        <f>ExternalData!$J3138 + SUMIFS(H:H, D:D, ExternalData!$D3138, E:E, ExternalData!$E3138, F:F, ExternalData!$F3138-1, G:G, "&gt;"&amp;ExternalData!$G3138)</f>
        <v>48573</v>
      </c>
      <c r="M3138" s="28">
        <f>ExternalData!$K3138 + SUMIFS(I:I, D:D, ExternalData!$D3138, E:E, ExternalData!$E3138, F:F, ExternalData!$F3138-1, G:G, "&gt;"&amp;ExternalData!$G3138)</f>
        <v>191205</v>
      </c>
    </row>
    <row r="3139" spans="1:13" x14ac:dyDescent="0.25">
      <c r="A3139" s="29" t="s">
        <v>9</v>
      </c>
      <c r="B3139" s="30" t="s">
        <v>47</v>
      </c>
      <c r="C3139" s="30" t="s">
        <v>11</v>
      </c>
      <c r="D3139" s="30" t="s">
        <v>48</v>
      </c>
      <c r="E3139" s="30" t="s">
        <v>13</v>
      </c>
      <c r="F3139" s="30">
        <v>2018</v>
      </c>
      <c r="G3139" s="30">
        <v>7</v>
      </c>
      <c r="H3139" s="30">
        <v>17885</v>
      </c>
      <c r="I3139" s="31">
        <v>71295</v>
      </c>
      <c r="J3139" s="31">
        <f>SUMIFS(H:H, D:D, ExternalData!$D3139, E:E, ExternalData!$E3139, F:F, ExternalData!$F3139, G:G, "&lt;="&amp;ExternalData!$G3139)</f>
        <v>66458</v>
      </c>
      <c r="K3139" s="32">
        <f>SUMIFS(I:I, D:D, ExternalData!$D3139, E:E, ExternalData!$E3139, F:F, ExternalData!$F3139, G:G, "&lt;="&amp;ExternalData!$G3139)</f>
        <v>262500</v>
      </c>
      <c r="L3139" s="31">
        <f>ExternalData!$J3139 + SUMIFS(H:H, D:D, ExternalData!$D3139, E:E, ExternalData!$E3139, F:F, ExternalData!$F3139-1, G:G, "&gt;"&amp;ExternalData!$G3139)</f>
        <v>66458</v>
      </c>
      <c r="M3139" s="33">
        <f>ExternalData!$K3139 + SUMIFS(I:I, D:D, ExternalData!$D3139, E:E, ExternalData!$E3139, F:F, ExternalData!$F3139-1, G:G, "&gt;"&amp;ExternalData!$G3139)</f>
        <v>262500</v>
      </c>
    </row>
    <row r="3140" spans="1:13" x14ac:dyDescent="0.25">
      <c r="A3140" s="24" t="s">
        <v>9</v>
      </c>
      <c r="B3140" s="25" t="s">
        <v>47</v>
      </c>
      <c r="C3140" s="25" t="s">
        <v>11</v>
      </c>
      <c r="D3140" s="25" t="s">
        <v>48</v>
      </c>
      <c r="E3140" s="25" t="s">
        <v>13</v>
      </c>
      <c r="F3140" s="25">
        <v>2018</v>
      </c>
      <c r="G3140" s="25">
        <v>8</v>
      </c>
      <c r="H3140" s="25">
        <v>2422</v>
      </c>
      <c r="I3140" s="26">
        <v>96635</v>
      </c>
      <c r="J3140" s="26">
        <f>SUMIFS(H:H, D:D, ExternalData!$D3140, E:E, ExternalData!$E3140, F:F, ExternalData!$F3140, G:G, "&lt;="&amp;ExternalData!$G3140)</f>
        <v>68880</v>
      </c>
      <c r="K3140" s="27">
        <f>SUMIFS(I:I, D:D, ExternalData!$D3140, E:E, ExternalData!$E3140, F:F, ExternalData!$F3140, G:G, "&lt;="&amp;ExternalData!$G3140)</f>
        <v>359135</v>
      </c>
      <c r="L3140" s="26">
        <f>ExternalData!$J3140 + SUMIFS(H:H, D:D, ExternalData!$D3140, E:E, ExternalData!$E3140, F:F, ExternalData!$F3140-1, G:G, "&gt;"&amp;ExternalData!$G3140)</f>
        <v>68880</v>
      </c>
      <c r="M3140" s="28">
        <f>ExternalData!$K3140 + SUMIFS(I:I, D:D, ExternalData!$D3140, E:E, ExternalData!$E3140, F:F, ExternalData!$F3140-1, G:G, "&gt;"&amp;ExternalData!$G3140)</f>
        <v>359135</v>
      </c>
    </row>
    <row r="3141" spans="1:13" x14ac:dyDescent="0.25">
      <c r="A3141" s="29" t="s">
        <v>9</v>
      </c>
      <c r="B3141" s="30" t="s">
        <v>47</v>
      </c>
      <c r="C3141" s="30" t="s">
        <v>11</v>
      </c>
      <c r="D3141" s="30" t="s">
        <v>48</v>
      </c>
      <c r="E3141" s="30" t="s">
        <v>13</v>
      </c>
      <c r="F3141" s="30">
        <v>2018</v>
      </c>
      <c r="G3141" s="30">
        <v>9</v>
      </c>
      <c r="H3141" s="30">
        <v>2198</v>
      </c>
      <c r="I3141" s="31">
        <v>8764</v>
      </c>
      <c r="J3141" s="31">
        <f>SUMIFS(H:H, D:D, ExternalData!$D3141, E:E, ExternalData!$E3141, F:F, ExternalData!$F3141, G:G, "&lt;="&amp;ExternalData!$G3141)</f>
        <v>71078</v>
      </c>
      <c r="K3141" s="32">
        <f>SUMIFS(I:I, D:D, ExternalData!$D3141, E:E, ExternalData!$E3141, F:F, ExternalData!$F3141, G:G, "&lt;="&amp;ExternalData!$G3141)</f>
        <v>367899</v>
      </c>
      <c r="L3141" s="31">
        <f>ExternalData!$J3141 + SUMIFS(H:H, D:D, ExternalData!$D3141, E:E, ExternalData!$E3141, F:F, ExternalData!$F3141-1, G:G, "&gt;"&amp;ExternalData!$G3141)</f>
        <v>71078</v>
      </c>
      <c r="M3141" s="33">
        <f>ExternalData!$K3141 + SUMIFS(I:I, D:D, ExternalData!$D3141, E:E, ExternalData!$E3141, F:F, ExternalData!$F3141-1, G:G, "&gt;"&amp;ExternalData!$G3141)</f>
        <v>367899</v>
      </c>
    </row>
    <row r="3142" spans="1:13" x14ac:dyDescent="0.25">
      <c r="A3142" s="24" t="s">
        <v>9</v>
      </c>
      <c r="B3142" s="25" t="s">
        <v>47</v>
      </c>
      <c r="C3142" s="25" t="s">
        <v>11</v>
      </c>
      <c r="D3142" s="25" t="s">
        <v>48</v>
      </c>
      <c r="E3142" s="25" t="s">
        <v>13</v>
      </c>
      <c r="F3142" s="25">
        <v>2018</v>
      </c>
      <c r="G3142" s="25">
        <v>10</v>
      </c>
      <c r="H3142" s="25">
        <v>17745</v>
      </c>
      <c r="I3142" s="26">
        <v>70875</v>
      </c>
      <c r="J3142" s="26">
        <f>SUMIFS(H:H, D:D, ExternalData!$D3142, E:E, ExternalData!$E3142, F:F, ExternalData!$F3142, G:G, "&lt;="&amp;ExternalData!$G3142)</f>
        <v>88823</v>
      </c>
      <c r="K3142" s="27">
        <f>SUMIFS(I:I, D:D, ExternalData!$D3142, E:E, ExternalData!$E3142, F:F, ExternalData!$F3142, G:G, "&lt;="&amp;ExternalData!$G3142)</f>
        <v>438774</v>
      </c>
      <c r="L3142" s="26">
        <f>ExternalData!$J3142 + SUMIFS(H:H, D:D, ExternalData!$D3142, E:E, ExternalData!$E3142, F:F, ExternalData!$F3142-1, G:G, "&gt;"&amp;ExternalData!$G3142)</f>
        <v>88823</v>
      </c>
      <c r="M3142" s="28">
        <f>ExternalData!$K3142 + SUMIFS(I:I, D:D, ExternalData!$D3142, E:E, ExternalData!$E3142, F:F, ExternalData!$F3142-1, G:G, "&gt;"&amp;ExternalData!$G3142)</f>
        <v>438774</v>
      </c>
    </row>
    <row r="3143" spans="1:13" x14ac:dyDescent="0.25">
      <c r="A3143" s="29" t="s">
        <v>9</v>
      </c>
      <c r="B3143" s="30" t="s">
        <v>47</v>
      </c>
      <c r="C3143" s="30" t="s">
        <v>11</v>
      </c>
      <c r="D3143" s="30" t="s">
        <v>48</v>
      </c>
      <c r="E3143" s="30" t="s">
        <v>13</v>
      </c>
      <c r="F3143" s="30">
        <v>2018</v>
      </c>
      <c r="G3143" s="30">
        <v>11</v>
      </c>
      <c r="H3143" s="30">
        <v>17885</v>
      </c>
      <c r="I3143" s="31">
        <v>71295</v>
      </c>
      <c r="J3143" s="31">
        <f>SUMIFS(H:H, D:D, ExternalData!$D3143, E:E, ExternalData!$E3143, F:F, ExternalData!$F3143, G:G, "&lt;="&amp;ExternalData!$G3143)</f>
        <v>106708</v>
      </c>
      <c r="K3143" s="32">
        <f>SUMIFS(I:I, D:D, ExternalData!$D3143, E:E, ExternalData!$E3143, F:F, ExternalData!$F3143, G:G, "&lt;="&amp;ExternalData!$G3143)</f>
        <v>510069</v>
      </c>
      <c r="L3143" s="31">
        <f>ExternalData!$J3143 + SUMIFS(H:H, D:D, ExternalData!$D3143, E:E, ExternalData!$E3143, F:F, ExternalData!$F3143-1, G:G, "&gt;"&amp;ExternalData!$G3143)</f>
        <v>106708</v>
      </c>
      <c r="M3143" s="33">
        <f>ExternalData!$K3143 + SUMIFS(I:I, D:D, ExternalData!$D3143, E:E, ExternalData!$E3143, F:F, ExternalData!$F3143-1, G:G, "&gt;"&amp;ExternalData!$G3143)</f>
        <v>510069</v>
      </c>
    </row>
    <row r="3144" spans="1:13" x14ac:dyDescent="0.25">
      <c r="A3144" s="24" t="s">
        <v>9</v>
      </c>
      <c r="B3144" s="25" t="s">
        <v>47</v>
      </c>
      <c r="C3144" s="25" t="s">
        <v>11</v>
      </c>
      <c r="D3144" s="25" t="s">
        <v>48</v>
      </c>
      <c r="E3144" s="25" t="s">
        <v>13</v>
      </c>
      <c r="F3144" s="25">
        <v>2018</v>
      </c>
      <c r="G3144" s="25">
        <v>12</v>
      </c>
      <c r="H3144" s="25">
        <v>24325</v>
      </c>
      <c r="I3144" s="26">
        <v>9702</v>
      </c>
      <c r="J3144" s="26">
        <f>SUMIFS(H:H, D:D, ExternalData!$D3144, E:E, ExternalData!$E3144, F:F, ExternalData!$F3144, G:G, "&lt;="&amp;ExternalData!$G3144)</f>
        <v>131033</v>
      </c>
      <c r="K3144" s="27">
        <f>SUMIFS(I:I, D:D, ExternalData!$D3144, E:E, ExternalData!$E3144, F:F, ExternalData!$F3144, G:G, "&lt;="&amp;ExternalData!$G3144)</f>
        <v>519771</v>
      </c>
      <c r="L3144" s="26">
        <f>ExternalData!$J3144 + SUMIFS(H:H, D:D, ExternalData!$D3144, E:E, ExternalData!$E3144, F:F, ExternalData!$F3144-1, G:G, "&gt;"&amp;ExternalData!$G3144)</f>
        <v>131033</v>
      </c>
      <c r="M3144" s="28">
        <f>ExternalData!$K3144 + SUMIFS(I:I, D:D, ExternalData!$D3144, E:E, ExternalData!$E3144, F:F, ExternalData!$F3144-1, G:G, "&gt;"&amp;ExternalData!$G3144)</f>
        <v>519771</v>
      </c>
    </row>
    <row r="3145" spans="1:13" x14ac:dyDescent="0.25">
      <c r="A3145" s="29" t="s">
        <v>9</v>
      </c>
      <c r="B3145" s="30" t="s">
        <v>47</v>
      </c>
      <c r="C3145" s="30" t="s">
        <v>11</v>
      </c>
      <c r="D3145" s="30" t="s">
        <v>48</v>
      </c>
      <c r="E3145" s="30" t="s">
        <v>13</v>
      </c>
      <c r="F3145" s="30">
        <v>2019</v>
      </c>
      <c r="G3145" s="30">
        <v>1</v>
      </c>
      <c r="H3145" s="30">
        <v>4627</v>
      </c>
      <c r="I3145" s="31">
        <v>18494</v>
      </c>
      <c r="J3145" s="31">
        <f>SUMIFS(H:H, D:D, ExternalData!$D3145, E:E, ExternalData!$E3145, F:F, ExternalData!$F3145, G:G, "&lt;="&amp;ExternalData!$G3145)</f>
        <v>4627</v>
      </c>
      <c r="K3145" s="32">
        <f>SUMIFS(I:I, D:D, ExternalData!$D3145, E:E, ExternalData!$E3145, F:F, ExternalData!$F3145, G:G, "&lt;="&amp;ExternalData!$G3145)</f>
        <v>18494</v>
      </c>
      <c r="L3145" s="31">
        <f>ExternalData!$J3145 + SUMIFS(H:H, D:D, ExternalData!$D3145, E:E, ExternalData!$E3145, F:F, ExternalData!$F3145-1, G:G, "&gt;"&amp;ExternalData!$G3145)</f>
        <v>133427</v>
      </c>
      <c r="M3145" s="33">
        <f>ExternalData!$K3145 + SUMIFS(I:I, D:D, ExternalData!$D3145, E:E, ExternalData!$E3145, F:F, ExternalData!$F3145-1, G:G, "&gt;"&amp;ExternalData!$G3145)</f>
        <v>449120</v>
      </c>
    </row>
    <row r="3146" spans="1:13" x14ac:dyDescent="0.25">
      <c r="A3146" s="24" t="s">
        <v>9</v>
      </c>
      <c r="B3146" s="25" t="s">
        <v>47</v>
      </c>
      <c r="C3146" s="25" t="s">
        <v>11</v>
      </c>
      <c r="D3146" s="25" t="s">
        <v>48</v>
      </c>
      <c r="E3146" s="25" t="s">
        <v>13</v>
      </c>
      <c r="F3146" s="25">
        <v>2019</v>
      </c>
      <c r="G3146" s="25">
        <v>2</v>
      </c>
      <c r="H3146" s="25">
        <v>3696</v>
      </c>
      <c r="I3146" s="26">
        <v>14735</v>
      </c>
      <c r="J3146" s="26">
        <f>SUMIFS(H:H, D:D, ExternalData!$D3146, E:E, ExternalData!$E3146, F:F, ExternalData!$F3146, G:G, "&lt;="&amp;ExternalData!$G3146)</f>
        <v>8323</v>
      </c>
      <c r="K3146" s="27">
        <f>SUMIFS(I:I, D:D, ExternalData!$D3146, E:E, ExternalData!$E3146, F:F, ExternalData!$F3146, G:G, "&lt;="&amp;ExternalData!$G3146)</f>
        <v>33229</v>
      </c>
      <c r="L3146" s="26">
        <f>ExternalData!$J3146 + SUMIFS(H:H, D:D, ExternalData!$D3146, E:E, ExternalData!$E3146, F:F, ExternalData!$F3146-1, G:G, "&gt;"&amp;ExternalData!$G3146)</f>
        <v>120428</v>
      </c>
      <c r="M3146" s="28">
        <f>ExternalData!$K3146 + SUMIFS(I:I, D:D, ExternalData!$D3146, E:E, ExternalData!$E3146, F:F, ExternalData!$F3146-1, G:G, "&gt;"&amp;ExternalData!$G3146)</f>
        <v>397250</v>
      </c>
    </row>
    <row r="3147" spans="1:13" x14ac:dyDescent="0.25">
      <c r="A3147" s="29" t="s">
        <v>9</v>
      </c>
      <c r="B3147" s="30" t="s">
        <v>47</v>
      </c>
      <c r="C3147" s="30" t="s">
        <v>11</v>
      </c>
      <c r="D3147" s="30" t="s">
        <v>48</v>
      </c>
      <c r="E3147" s="30" t="s">
        <v>13</v>
      </c>
      <c r="F3147" s="30">
        <v>2019</v>
      </c>
      <c r="G3147" s="30">
        <v>3</v>
      </c>
      <c r="H3147" s="30">
        <v>3878</v>
      </c>
      <c r="I3147" s="31">
        <v>15498</v>
      </c>
      <c r="J3147" s="31">
        <f>SUMIFS(H:H, D:D, ExternalData!$D3147, E:E, ExternalData!$E3147, F:F, ExternalData!$F3147, G:G, "&lt;="&amp;ExternalData!$G3147)</f>
        <v>12201</v>
      </c>
      <c r="K3147" s="32">
        <f>SUMIFS(I:I, D:D, ExternalData!$D3147, E:E, ExternalData!$E3147, F:F, ExternalData!$F3147, G:G, "&lt;="&amp;ExternalData!$G3147)</f>
        <v>48727</v>
      </c>
      <c r="L3147" s="31">
        <f>ExternalData!$J3147 + SUMIFS(H:H, D:D, ExternalData!$D3147, E:E, ExternalData!$E3147, F:F, ExternalData!$F3147-1, G:G, "&gt;"&amp;ExternalData!$G3147)</f>
        <v>121905</v>
      </c>
      <c r="M3147" s="33">
        <f>ExternalData!$K3147 + SUMIFS(I:I, D:D, ExternalData!$D3147, E:E, ExternalData!$E3147, F:F, ExternalData!$F3147-1, G:G, "&gt;"&amp;ExternalData!$G3147)</f>
        <v>403158</v>
      </c>
    </row>
    <row r="3148" spans="1:13" x14ac:dyDescent="0.25">
      <c r="A3148" s="24" t="s">
        <v>9</v>
      </c>
      <c r="B3148" s="25" t="s">
        <v>47</v>
      </c>
      <c r="C3148" s="25" t="s">
        <v>11</v>
      </c>
      <c r="D3148" s="25" t="s">
        <v>48</v>
      </c>
      <c r="E3148" s="25" t="s">
        <v>13</v>
      </c>
      <c r="F3148" s="25">
        <v>2019</v>
      </c>
      <c r="G3148" s="25">
        <v>4</v>
      </c>
      <c r="H3148" s="25">
        <v>3619</v>
      </c>
      <c r="I3148" s="26">
        <v>14441</v>
      </c>
      <c r="J3148" s="26">
        <f>SUMIFS(H:H, D:D, ExternalData!$D3148, E:E, ExternalData!$E3148, F:F, ExternalData!$F3148, G:G, "&lt;="&amp;ExternalData!$G3148)</f>
        <v>15820</v>
      </c>
      <c r="K3148" s="27">
        <f>SUMIFS(I:I, D:D, ExternalData!$D3148, E:E, ExternalData!$E3148, F:F, ExternalData!$F3148, G:G, "&lt;="&amp;ExternalData!$G3148)</f>
        <v>63168</v>
      </c>
      <c r="L3148" s="26">
        <f>ExternalData!$J3148 + SUMIFS(H:H, D:D, ExternalData!$D3148, E:E, ExternalData!$E3148, F:F, ExternalData!$F3148-1, G:G, "&gt;"&amp;ExternalData!$G3148)</f>
        <v>123361</v>
      </c>
      <c r="M3148" s="28">
        <f>ExternalData!$K3148 + SUMIFS(I:I, D:D, ExternalData!$D3148, E:E, ExternalData!$E3148, F:F, ExternalData!$F3148-1, G:G, "&gt;"&amp;ExternalData!$G3148)</f>
        <v>408982</v>
      </c>
    </row>
    <row r="3149" spans="1:13" x14ac:dyDescent="0.25">
      <c r="A3149" s="29" t="s">
        <v>9</v>
      </c>
      <c r="B3149" s="30" t="s">
        <v>47</v>
      </c>
      <c r="C3149" s="30" t="s">
        <v>11</v>
      </c>
      <c r="D3149" s="30" t="s">
        <v>48</v>
      </c>
      <c r="E3149" s="30" t="s">
        <v>13</v>
      </c>
      <c r="F3149" s="30">
        <v>2019</v>
      </c>
      <c r="G3149" s="30">
        <v>5</v>
      </c>
      <c r="H3149" s="30">
        <v>3906</v>
      </c>
      <c r="I3149" s="31">
        <v>15575</v>
      </c>
      <c r="J3149" s="31">
        <f>SUMIFS(H:H, D:D, ExternalData!$D3149, E:E, ExternalData!$E3149, F:F, ExternalData!$F3149, G:G, "&lt;="&amp;ExternalData!$G3149)</f>
        <v>19726</v>
      </c>
      <c r="K3149" s="32">
        <f>SUMIFS(I:I, D:D, ExternalData!$D3149, E:E, ExternalData!$E3149, F:F, ExternalData!$F3149, G:G, "&lt;="&amp;ExternalData!$G3149)</f>
        <v>78743</v>
      </c>
      <c r="L3149" s="31">
        <f>ExternalData!$J3149 + SUMIFS(H:H, D:D, ExternalData!$D3149, E:E, ExternalData!$E3149, F:F, ExternalData!$F3149-1, G:G, "&gt;"&amp;ExternalData!$G3149)</f>
        <v>125251</v>
      </c>
      <c r="M3149" s="33">
        <f>ExternalData!$K3149 + SUMIFS(I:I, D:D, ExternalData!$D3149, E:E, ExternalData!$E3149, F:F, ExternalData!$F3149-1, G:G, "&gt;"&amp;ExternalData!$G3149)</f>
        <v>416521</v>
      </c>
    </row>
    <row r="3150" spans="1:13" x14ac:dyDescent="0.25">
      <c r="A3150" s="24" t="s">
        <v>9</v>
      </c>
      <c r="B3150" s="25" t="s">
        <v>47</v>
      </c>
      <c r="C3150" s="25" t="s">
        <v>11</v>
      </c>
      <c r="D3150" s="25" t="s">
        <v>48</v>
      </c>
      <c r="E3150" s="25" t="s">
        <v>13</v>
      </c>
      <c r="F3150" s="25">
        <v>2019</v>
      </c>
      <c r="G3150" s="25">
        <v>6</v>
      </c>
      <c r="H3150" s="25">
        <v>3017</v>
      </c>
      <c r="I3150" s="26">
        <v>12061</v>
      </c>
      <c r="J3150" s="26">
        <f>SUMIFS(H:H, D:D, ExternalData!$D3150, E:E, ExternalData!$E3150, F:F, ExternalData!$F3150, G:G, "&lt;="&amp;ExternalData!$G3150)</f>
        <v>22743</v>
      </c>
      <c r="K3150" s="27">
        <f>SUMIFS(I:I, D:D, ExternalData!$D3150, E:E, ExternalData!$E3150, F:F, ExternalData!$F3150, G:G, "&lt;="&amp;ExternalData!$G3150)</f>
        <v>90804</v>
      </c>
      <c r="L3150" s="26">
        <f>ExternalData!$J3150 + SUMIFS(H:H, D:D, ExternalData!$D3150, E:E, ExternalData!$E3150, F:F, ExternalData!$F3150-1, G:G, "&gt;"&amp;ExternalData!$G3150)</f>
        <v>105203</v>
      </c>
      <c r="M3150" s="28">
        <f>ExternalData!$K3150 + SUMIFS(I:I, D:D, ExternalData!$D3150, E:E, ExternalData!$E3150, F:F, ExternalData!$F3150-1, G:G, "&gt;"&amp;ExternalData!$G3150)</f>
        <v>419370</v>
      </c>
    </row>
    <row r="3151" spans="1:13" x14ac:dyDescent="0.25">
      <c r="A3151" s="29" t="s">
        <v>9</v>
      </c>
      <c r="B3151" s="30" t="s">
        <v>47</v>
      </c>
      <c r="C3151" s="30" t="s">
        <v>11</v>
      </c>
      <c r="D3151" s="30" t="s">
        <v>48</v>
      </c>
      <c r="E3151" s="30" t="s">
        <v>13</v>
      </c>
      <c r="F3151" s="30">
        <v>2019</v>
      </c>
      <c r="G3151" s="30">
        <v>7</v>
      </c>
      <c r="H3151" s="30">
        <v>3801</v>
      </c>
      <c r="I3151" s="31">
        <v>15169</v>
      </c>
      <c r="J3151" s="31">
        <f>SUMIFS(H:H, D:D, ExternalData!$D3151, E:E, ExternalData!$E3151, F:F, ExternalData!$F3151, G:G, "&lt;="&amp;ExternalData!$G3151)</f>
        <v>26544</v>
      </c>
      <c r="K3151" s="32">
        <f>SUMIFS(I:I, D:D, ExternalData!$D3151, E:E, ExternalData!$E3151, F:F, ExternalData!$F3151, G:G, "&lt;="&amp;ExternalData!$G3151)</f>
        <v>105973</v>
      </c>
      <c r="L3151" s="31">
        <f>ExternalData!$J3151 + SUMIFS(H:H, D:D, ExternalData!$D3151, E:E, ExternalData!$E3151, F:F, ExternalData!$F3151-1, G:G, "&gt;"&amp;ExternalData!$G3151)</f>
        <v>91119</v>
      </c>
      <c r="M3151" s="33">
        <f>ExternalData!$K3151 + SUMIFS(I:I, D:D, ExternalData!$D3151, E:E, ExternalData!$E3151, F:F, ExternalData!$F3151-1, G:G, "&gt;"&amp;ExternalData!$G3151)</f>
        <v>363244</v>
      </c>
    </row>
    <row r="3152" spans="1:13" x14ac:dyDescent="0.25">
      <c r="A3152" s="24" t="s">
        <v>9</v>
      </c>
      <c r="B3152" s="25" t="s">
        <v>47</v>
      </c>
      <c r="C3152" s="25" t="s">
        <v>11</v>
      </c>
      <c r="D3152" s="25" t="s">
        <v>48</v>
      </c>
      <c r="E3152" s="25" t="s">
        <v>13</v>
      </c>
      <c r="F3152" s="25">
        <v>2019</v>
      </c>
      <c r="G3152" s="25">
        <v>8</v>
      </c>
      <c r="H3152" s="25">
        <v>3353</v>
      </c>
      <c r="I3152" s="26">
        <v>13412</v>
      </c>
      <c r="J3152" s="26">
        <f>SUMIFS(H:H, D:D, ExternalData!$D3152, E:E, ExternalData!$E3152, F:F, ExternalData!$F3152, G:G, "&lt;="&amp;ExternalData!$G3152)</f>
        <v>29897</v>
      </c>
      <c r="K3152" s="27">
        <f>SUMIFS(I:I, D:D, ExternalData!$D3152, E:E, ExternalData!$E3152, F:F, ExternalData!$F3152, G:G, "&lt;="&amp;ExternalData!$G3152)</f>
        <v>119385</v>
      </c>
      <c r="L3152" s="26">
        <f>ExternalData!$J3152 + SUMIFS(H:H, D:D, ExternalData!$D3152, E:E, ExternalData!$E3152, F:F, ExternalData!$F3152-1, G:G, "&gt;"&amp;ExternalData!$G3152)</f>
        <v>92050</v>
      </c>
      <c r="M3152" s="28">
        <f>ExternalData!$K3152 + SUMIFS(I:I, D:D, ExternalData!$D3152, E:E, ExternalData!$E3152, F:F, ExternalData!$F3152-1, G:G, "&gt;"&amp;ExternalData!$G3152)</f>
        <v>280021</v>
      </c>
    </row>
    <row r="3153" spans="1:13" x14ac:dyDescent="0.25">
      <c r="A3153" s="29" t="s">
        <v>9</v>
      </c>
      <c r="B3153" s="30" t="s">
        <v>47</v>
      </c>
      <c r="C3153" s="30" t="s">
        <v>11</v>
      </c>
      <c r="D3153" s="30" t="s">
        <v>48</v>
      </c>
      <c r="E3153" s="30" t="s">
        <v>13</v>
      </c>
      <c r="F3153" s="30">
        <v>2019</v>
      </c>
      <c r="G3153" s="30">
        <v>9</v>
      </c>
      <c r="H3153" s="30">
        <v>3066</v>
      </c>
      <c r="I3153" s="31">
        <v>12236</v>
      </c>
      <c r="J3153" s="31">
        <f>SUMIFS(H:H, D:D, ExternalData!$D3153, E:E, ExternalData!$E3153, F:F, ExternalData!$F3153, G:G, "&lt;="&amp;ExternalData!$G3153)</f>
        <v>32963</v>
      </c>
      <c r="K3153" s="32">
        <f>SUMIFS(I:I, D:D, ExternalData!$D3153, E:E, ExternalData!$E3153, F:F, ExternalData!$F3153, G:G, "&lt;="&amp;ExternalData!$G3153)</f>
        <v>131621</v>
      </c>
      <c r="L3153" s="31">
        <f>ExternalData!$J3153 + SUMIFS(H:H, D:D, ExternalData!$D3153, E:E, ExternalData!$E3153, F:F, ExternalData!$F3153-1, G:G, "&gt;"&amp;ExternalData!$G3153)</f>
        <v>92918</v>
      </c>
      <c r="M3153" s="33">
        <f>ExternalData!$K3153 + SUMIFS(I:I, D:D, ExternalData!$D3153, E:E, ExternalData!$E3153, F:F, ExternalData!$F3153-1, G:G, "&gt;"&amp;ExternalData!$G3153)</f>
        <v>283493</v>
      </c>
    </row>
    <row r="3154" spans="1:13" x14ac:dyDescent="0.25">
      <c r="A3154" s="24" t="s">
        <v>9</v>
      </c>
      <c r="B3154" s="25" t="s">
        <v>47</v>
      </c>
      <c r="C3154" s="25" t="s">
        <v>11</v>
      </c>
      <c r="D3154" s="25" t="s">
        <v>48</v>
      </c>
      <c r="E3154" s="25" t="s">
        <v>13</v>
      </c>
      <c r="F3154" s="25">
        <v>2019</v>
      </c>
      <c r="G3154" s="25">
        <v>10</v>
      </c>
      <c r="H3154" s="25">
        <v>3633</v>
      </c>
      <c r="I3154" s="26">
        <v>14511</v>
      </c>
      <c r="J3154" s="26">
        <f>SUMIFS(H:H, D:D, ExternalData!$D3154, E:E, ExternalData!$E3154, F:F, ExternalData!$F3154, G:G, "&lt;="&amp;ExternalData!$G3154)</f>
        <v>36596</v>
      </c>
      <c r="K3154" s="27">
        <f>SUMIFS(I:I, D:D, ExternalData!$D3154, E:E, ExternalData!$E3154, F:F, ExternalData!$F3154, G:G, "&lt;="&amp;ExternalData!$G3154)</f>
        <v>146132</v>
      </c>
      <c r="L3154" s="26">
        <f>ExternalData!$J3154 + SUMIFS(H:H, D:D, ExternalData!$D3154, E:E, ExternalData!$E3154, F:F, ExternalData!$F3154-1, G:G, "&gt;"&amp;ExternalData!$G3154)</f>
        <v>78806</v>
      </c>
      <c r="M3154" s="28">
        <f>ExternalData!$K3154 + SUMIFS(I:I, D:D, ExternalData!$D3154, E:E, ExternalData!$E3154, F:F, ExternalData!$F3154-1, G:G, "&gt;"&amp;ExternalData!$G3154)</f>
        <v>227129</v>
      </c>
    </row>
    <row r="3155" spans="1:13" x14ac:dyDescent="0.25">
      <c r="A3155" s="29" t="s">
        <v>9</v>
      </c>
      <c r="B3155" s="30" t="s">
        <v>47</v>
      </c>
      <c r="C3155" s="30" t="s">
        <v>11</v>
      </c>
      <c r="D3155" s="30" t="s">
        <v>48</v>
      </c>
      <c r="E3155" s="30" t="s">
        <v>13</v>
      </c>
      <c r="F3155" s="30">
        <v>2019</v>
      </c>
      <c r="G3155" s="30">
        <v>11</v>
      </c>
      <c r="H3155" s="30">
        <v>3444</v>
      </c>
      <c r="I3155" s="31">
        <v>13762</v>
      </c>
      <c r="J3155" s="31">
        <f>SUMIFS(H:H, D:D, ExternalData!$D3155, E:E, ExternalData!$E3155, F:F, ExternalData!$F3155, G:G, "&lt;="&amp;ExternalData!$G3155)</f>
        <v>40040</v>
      </c>
      <c r="K3155" s="32">
        <f>SUMIFS(I:I, D:D, ExternalData!$D3155, E:E, ExternalData!$E3155, F:F, ExternalData!$F3155, G:G, "&lt;="&amp;ExternalData!$G3155)</f>
        <v>159894</v>
      </c>
      <c r="L3155" s="31">
        <f>ExternalData!$J3155 + SUMIFS(H:H, D:D, ExternalData!$D3155, E:E, ExternalData!$E3155, F:F, ExternalData!$F3155-1, G:G, "&gt;"&amp;ExternalData!$G3155)</f>
        <v>64365</v>
      </c>
      <c r="M3155" s="33">
        <f>ExternalData!$K3155 + SUMIFS(I:I, D:D, ExternalData!$D3155, E:E, ExternalData!$E3155, F:F, ExternalData!$F3155-1, G:G, "&gt;"&amp;ExternalData!$G3155)</f>
        <v>169596</v>
      </c>
    </row>
    <row r="3156" spans="1:13" x14ac:dyDescent="0.25">
      <c r="A3156" s="24" t="s">
        <v>9</v>
      </c>
      <c r="B3156" s="25" t="s">
        <v>47</v>
      </c>
      <c r="C3156" s="25" t="s">
        <v>11</v>
      </c>
      <c r="D3156" s="25" t="s">
        <v>48</v>
      </c>
      <c r="E3156" s="25" t="s">
        <v>13</v>
      </c>
      <c r="F3156" s="25">
        <v>2019</v>
      </c>
      <c r="G3156" s="25">
        <v>12</v>
      </c>
      <c r="H3156" s="25">
        <v>3311</v>
      </c>
      <c r="I3156" s="26">
        <v>13223</v>
      </c>
      <c r="J3156" s="26">
        <f>SUMIFS(H:H, D:D, ExternalData!$D3156, E:E, ExternalData!$E3156, F:F, ExternalData!$F3156, G:G, "&lt;="&amp;ExternalData!$G3156)</f>
        <v>43351</v>
      </c>
      <c r="K3156" s="27">
        <f>SUMIFS(I:I, D:D, ExternalData!$D3156, E:E, ExternalData!$E3156, F:F, ExternalData!$F3156, G:G, "&lt;="&amp;ExternalData!$G3156)</f>
        <v>173117</v>
      </c>
      <c r="L3156" s="26">
        <f>ExternalData!$J3156 + SUMIFS(H:H, D:D, ExternalData!$D3156, E:E, ExternalData!$E3156, F:F, ExternalData!$F3156-1, G:G, "&gt;"&amp;ExternalData!$G3156)</f>
        <v>43351</v>
      </c>
      <c r="M3156" s="28">
        <f>ExternalData!$K3156 + SUMIFS(I:I, D:D, ExternalData!$D3156, E:E, ExternalData!$E3156, F:F, ExternalData!$F3156-1, G:G, "&gt;"&amp;ExternalData!$G3156)</f>
        <v>173117</v>
      </c>
    </row>
    <row r="3157" spans="1:13" x14ac:dyDescent="0.25">
      <c r="A3157" s="29" t="s">
        <v>9</v>
      </c>
      <c r="B3157" s="30" t="s">
        <v>47</v>
      </c>
      <c r="C3157" s="30" t="s">
        <v>11</v>
      </c>
      <c r="D3157" s="30" t="s">
        <v>48</v>
      </c>
      <c r="E3157" s="30" t="s">
        <v>13</v>
      </c>
      <c r="F3157" s="30">
        <v>2020</v>
      </c>
      <c r="G3157" s="30">
        <v>1</v>
      </c>
      <c r="H3157" s="30">
        <v>58065</v>
      </c>
      <c r="I3157" s="31">
        <v>23184</v>
      </c>
      <c r="J3157" s="31">
        <f>SUMIFS(H:H, D:D, ExternalData!$D3157, E:E, ExternalData!$E3157, F:F, ExternalData!$F3157, G:G, "&lt;="&amp;ExternalData!$G3157)</f>
        <v>58065</v>
      </c>
      <c r="K3157" s="32">
        <f>SUMIFS(I:I, D:D, ExternalData!$D3157, E:E, ExternalData!$E3157, F:F, ExternalData!$F3157, G:G, "&lt;="&amp;ExternalData!$G3157)</f>
        <v>23184</v>
      </c>
      <c r="L3157" s="31">
        <f>ExternalData!$J3157 + SUMIFS(H:H, D:D, ExternalData!$D3157, E:E, ExternalData!$E3157, F:F, ExternalData!$F3157-1, G:G, "&gt;"&amp;ExternalData!$G3157)</f>
        <v>96789</v>
      </c>
      <c r="M3157" s="33">
        <f>ExternalData!$K3157 + SUMIFS(I:I, D:D, ExternalData!$D3157, E:E, ExternalData!$E3157, F:F, ExternalData!$F3157-1, G:G, "&gt;"&amp;ExternalData!$G3157)</f>
        <v>177807</v>
      </c>
    </row>
    <row r="3158" spans="1:13" x14ac:dyDescent="0.25">
      <c r="A3158" s="24" t="s">
        <v>9</v>
      </c>
      <c r="B3158" s="25" t="s">
        <v>47</v>
      </c>
      <c r="C3158" s="25" t="s">
        <v>11</v>
      </c>
      <c r="D3158" s="25" t="s">
        <v>48</v>
      </c>
      <c r="E3158" s="25" t="s">
        <v>13</v>
      </c>
      <c r="F3158" s="25">
        <v>2020</v>
      </c>
      <c r="G3158" s="25">
        <v>2</v>
      </c>
      <c r="H3158" s="25">
        <v>48615</v>
      </c>
      <c r="I3158" s="26">
        <v>193935</v>
      </c>
      <c r="J3158" s="26">
        <f>SUMIFS(H:H, D:D, ExternalData!$D3158, E:E, ExternalData!$E3158, F:F, ExternalData!$F3158, G:G, "&lt;="&amp;ExternalData!$G3158)</f>
        <v>106680</v>
      </c>
      <c r="K3158" s="27">
        <f>SUMIFS(I:I, D:D, ExternalData!$D3158, E:E, ExternalData!$E3158, F:F, ExternalData!$F3158, G:G, "&lt;="&amp;ExternalData!$G3158)</f>
        <v>217119</v>
      </c>
      <c r="L3158" s="26">
        <f>ExternalData!$J3158 + SUMIFS(H:H, D:D, ExternalData!$D3158, E:E, ExternalData!$E3158, F:F, ExternalData!$F3158-1, G:G, "&gt;"&amp;ExternalData!$G3158)</f>
        <v>141708</v>
      </c>
      <c r="M3158" s="28">
        <f>ExternalData!$K3158 + SUMIFS(I:I, D:D, ExternalData!$D3158, E:E, ExternalData!$E3158, F:F, ExternalData!$F3158-1, G:G, "&gt;"&amp;ExternalData!$G3158)</f>
        <v>357007</v>
      </c>
    </row>
    <row r="3159" spans="1:13" x14ac:dyDescent="0.25">
      <c r="A3159" s="29" t="s">
        <v>9</v>
      </c>
      <c r="B3159" s="30" t="s">
        <v>47</v>
      </c>
      <c r="C3159" s="30" t="s">
        <v>11</v>
      </c>
      <c r="D3159" s="30" t="s">
        <v>48</v>
      </c>
      <c r="E3159" s="30" t="s">
        <v>13</v>
      </c>
      <c r="F3159" s="30">
        <v>2020</v>
      </c>
      <c r="G3159" s="30">
        <v>3</v>
      </c>
      <c r="H3159" s="30">
        <v>71715</v>
      </c>
      <c r="I3159" s="31">
        <v>28623</v>
      </c>
      <c r="J3159" s="31">
        <f>SUMIFS(H:H, D:D, ExternalData!$D3159, E:E, ExternalData!$E3159, F:F, ExternalData!$F3159, G:G, "&lt;="&amp;ExternalData!$G3159)</f>
        <v>178395</v>
      </c>
      <c r="K3159" s="32">
        <f>SUMIFS(I:I, D:D, ExternalData!$D3159, E:E, ExternalData!$E3159, F:F, ExternalData!$F3159, G:G, "&lt;="&amp;ExternalData!$G3159)</f>
        <v>245742</v>
      </c>
      <c r="L3159" s="31">
        <f>ExternalData!$J3159 + SUMIFS(H:H, D:D, ExternalData!$D3159, E:E, ExternalData!$E3159, F:F, ExternalData!$F3159-1, G:G, "&gt;"&amp;ExternalData!$G3159)</f>
        <v>209545</v>
      </c>
      <c r="M3159" s="33">
        <f>ExternalData!$K3159 + SUMIFS(I:I, D:D, ExternalData!$D3159, E:E, ExternalData!$E3159, F:F, ExternalData!$F3159-1, G:G, "&gt;"&amp;ExternalData!$G3159)</f>
        <v>370132</v>
      </c>
    </row>
    <row r="3160" spans="1:13" x14ac:dyDescent="0.25">
      <c r="A3160" s="24" t="s">
        <v>9</v>
      </c>
      <c r="B3160" s="25" t="s">
        <v>47</v>
      </c>
      <c r="C3160" s="25" t="s">
        <v>11</v>
      </c>
      <c r="D3160" s="25" t="s">
        <v>48</v>
      </c>
      <c r="E3160" s="25" t="s">
        <v>13</v>
      </c>
      <c r="F3160" s="25">
        <v>2020</v>
      </c>
      <c r="G3160" s="25">
        <v>4</v>
      </c>
      <c r="H3160" s="25">
        <v>46935</v>
      </c>
      <c r="I3160" s="26">
        <v>187425</v>
      </c>
      <c r="J3160" s="26">
        <f>SUMIFS(H:H, D:D, ExternalData!$D3160, E:E, ExternalData!$E3160, F:F, ExternalData!$F3160, G:G, "&lt;="&amp;ExternalData!$G3160)</f>
        <v>225330</v>
      </c>
      <c r="K3160" s="27">
        <f>SUMIFS(I:I, D:D, ExternalData!$D3160, E:E, ExternalData!$E3160, F:F, ExternalData!$F3160, G:G, "&lt;="&amp;ExternalData!$G3160)</f>
        <v>433167</v>
      </c>
      <c r="L3160" s="26">
        <f>ExternalData!$J3160 + SUMIFS(H:H, D:D, ExternalData!$D3160, E:E, ExternalData!$E3160, F:F, ExternalData!$F3160-1, G:G, "&gt;"&amp;ExternalData!$G3160)</f>
        <v>252861</v>
      </c>
      <c r="M3160" s="28">
        <f>ExternalData!$K3160 + SUMIFS(I:I, D:D, ExternalData!$D3160, E:E, ExternalData!$E3160, F:F, ExternalData!$F3160-1, G:G, "&gt;"&amp;ExternalData!$G3160)</f>
        <v>543116</v>
      </c>
    </row>
    <row r="3161" spans="1:13" x14ac:dyDescent="0.25">
      <c r="A3161" s="29" t="s">
        <v>9</v>
      </c>
      <c r="B3161" s="30" t="s">
        <v>47</v>
      </c>
      <c r="C3161" s="30" t="s">
        <v>11</v>
      </c>
      <c r="D3161" s="30" t="s">
        <v>48</v>
      </c>
      <c r="E3161" s="30" t="s">
        <v>13</v>
      </c>
      <c r="F3161" s="30">
        <v>2020</v>
      </c>
      <c r="G3161" s="30">
        <v>5</v>
      </c>
      <c r="H3161" s="30">
        <v>39375</v>
      </c>
      <c r="I3161" s="31">
        <v>15729</v>
      </c>
      <c r="J3161" s="31">
        <f>SUMIFS(H:H, D:D, ExternalData!$D3161, E:E, ExternalData!$E3161, F:F, ExternalData!$F3161, G:G, "&lt;="&amp;ExternalData!$G3161)</f>
        <v>264705</v>
      </c>
      <c r="K3161" s="32">
        <f>SUMIFS(I:I, D:D, ExternalData!$D3161, E:E, ExternalData!$E3161, F:F, ExternalData!$F3161, G:G, "&lt;="&amp;ExternalData!$G3161)</f>
        <v>448896</v>
      </c>
      <c r="L3161" s="31">
        <f>ExternalData!$J3161 + SUMIFS(H:H, D:D, ExternalData!$D3161, E:E, ExternalData!$E3161, F:F, ExternalData!$F3161-1, G:G, "&gt;"&amp;ExternalData!$G3161)</f>
        <v>288330</v>
      </c>
      <c r="M3161" s="33">
        <f>ExternalData!$K3161 + SUMIFS(I:I, D:D, ExternalData!$D3161, E:E, ExternalData!$E3161, F:F, ExternalData!$F3161-1, G:G, "&gt;"&amp;ExternalData!$G3161)</f>
        <v>543270</v>
      </c>
    </row>
    <row r="3162" spans="1:13" x14ac:dyDescent="0.25">
      <c r="A3162" s="24" t="s">
        <v>9</v>
      </c>
      <c r="B3162" s="25" t="s">
        <v>47</v>
      </c>
      <c r="C3162" s="25" t="s">
        <v>11</v>
      </c>
      <c r="D3162" s="25" t="s">
        <v>48</v>
      </c>
      <c r="E3162" s="25" t="s">
        <v>13</v>
      </c>
      <c r="F3162" s="25">
        <v>2020</v>
      </c>
      <c r="G3162" s="25">
        <v>6</v>
      </c>
      <c r="H3162" s="25">
        <v>4158</v>
      </c>
      <c r="I3162" s="26">
        <v>165585</v>
      </c>
      <c r="J3162" s="26">
        <f>SUMIFS(H:H, D:D, ExternalData!$D3162, E:E, ExternalData!$E3162, F:F, ExternalData!$F3162, G:G, "&lt;="&amp;ExternalData!$G3162)</f>
        <v>268863</v>
      </c>
      <c r="K3162" s="27">
        <f>SUMIFS(I:I, D:D, ExternalData!$D3162, E:E, ExternalData!$E3162, F:F, ExternalData!$F3162, G:G, "&lt;="&amp;ExternalData!$G3162)</f>
        <v>614481</v>
      </c>
      <c r="L3162" s="26">
        <f>ExternalData!$J3162 + SUMIFS(H:H, D:D, ExternalData!$D3162, E:E, ExternalData!$E3162, F:F, ExternalData!$F3162-1, G:G, "&gt;"&amp;ExternalData!$G3162)</f>
        <v>289471</v>
      </c>
      <c r="M3162" s="28">
        <f>ExternalData!$K3162 + SUMIFS(I:I, D:D, ExternalData!$D3162, E:E, ExternalData!$E3162, F:F, ExternalData!$F3162-1, G:G, "&gt;"&amp;ExternalData!$G3162)</f>
        <v>696794</v>
      </c>
    </row>
    <row r="3163" spans="1:13" x14ac:dyDescent="0.25">
      <c r="A3163" s="29" t="s">
        <v>9</v>
      </c>
      <c r="B3163" s="30" t="s">
        <v>47</v>
      </c>
      <c r="C3163" s="30" t="s">
        <v>11</v>
      </c>
      <c r="D3163" s="30" t="s">
        <v>48</v>
      </c>
      <c r="E3163" s="30" t="s">
        <v>13</v>
      </c>
      <c r="F3163" s="30">
        <v>2020</v>
      </c>
      <c r="G3163" s="30">
        <v>7</v>
      </c>
      <c r="H3163" s="30">
        <v>5103</v>
      </c>
      <c r="I3163" s="31">
        <v>20391</v>
      </c>
      <c r="J3163" s="31">
        <f>SUMIFS(H:H, D:D, ExternalData!$D3163, E:E, ExternalData!$E3163, F:F, ExternalData!$F3163, G:G, "&lt;="&amp;ExternalData!$G3163)</f>
        <v>273966</v>
      </c>
      <c r="K3163" s="32">
        <f>SUMIFS(I:I, D:D, ExternalData!$D3163, E:E, ExternalData!$E3163, F:F, ExternalData!$F3163, G:G, "&lt;="&amp;ExternalData!$G3163)</f>
        <v>634872</v>
      </c>
      <c r="L3163" s="31">
        <f>ExternalData!$J3163 + SUMIFS(H:H, D:D, ExternalData!$D3163, E:E, ExternalData!$E3163, F:F, ExternalData!$F3163-1, G:G, "&gt;"&amp;ExternalData!$G3163)</f>
        <v>290773</v>
      </c>
      <c r="M3163" s="33">
        <f>ExternalData!$K3163 + SUMIFS(I:I, D:D, ExternalData!$D3163, E:E, ExternalData!$E3163, F:F, ExternalData!$F3163-1, G:G, "&gt;"&amp;ExternalData!$G3163)</f>
        <v>702016</v>
      </c>
    </row>
    <row r="3164" spans="1:13" x14ac:dyDescent="0.25">
      <c r="A3164" s="24" t="s">
        <v>9</v>
      </c>
      <c r="B3164" s="25" t="s">
        <v>47</v>
      </c>
      <c r="C3164" s="25" t="s">
        <v>11</v>
      </c>
      <c r="D3164" s="25" t="s">
        <v>48</v>
      </c>
      <c r="E3164" s="25" t="s">
        <v>13</v>
      </c>
      <c r="F3164" s="25">
        <v>2020</v>
      </c>
      <c r="G3164" s="25">
        <v>8</v>
      </c>
      <c r="H3164" s="25">
        <v>10794</v>
      </c>
      <c r="I3164" s="26">
        <v>430815</v>
      </c>
      <c r="J3164" s="26">
        <f>SUMIFS(H:H, D:D, ExternalData!$D3164, E:E, ExternalData!$E3164, F:F, ExternalData!$F3164, G:G, "&lt;="&amp;ExternalData!$G3164)</f>
        <v>284760</v>
      </c>
      <c r="K3164" s="27">
        <f>SUMIFS(I:I, D:D, ExternalData!$D3164, E:E, ExternalData!$E3164, F:F, ExternalData!$F3164, G:G, "&lt;="&amp;ExternalData!$G3164)</f>
        <v>1065687</v>
      </c>
      <c r="L3164" s="26">
        <f>ExternalData!$J3164 + SUMIFS(H:H, D:D, ExternalData!$D3164, E:E, ExternalData!$E3164, F:F, ExternalData!$F3164-1, G:G, "&gt;"&amp;ExternalData!$G3164)</f>
        <v>298214</v>
      </c>
      <c r="M3164" s="28">
        <f>ExternalData!$K3164 + SUMIFS(I:I, D:D, ExternalData!$D3164, E:E, ExternalData!$E3164, F:F, ExternalData!$F3164-1, G:G, "&gt;"&amp;ExternalData!$G3164)</f>
        <v>1119419</v>
      </c>
    </row>
    <row r="3165" spans="1:13" x14ac:dyDescent="0.25">
      <c r="A3165" s="29" t="s">
        <v>9</v>
      </c>
      <c r="B3165" s="30" t="s">
        <v>47</v>
      </c>
      <c r="C3165" s="30" t="s">
        <v>11</v>
      </c>
      <c r="D3165" s="30" t="s">
        <v>48</v>
      </c>
      <c r="E3165" s="30" t="s">
        <v>13</v>
      </c>
      <c r="F3165" s="30">
        <v>2020</v>
      </c>
      <c r="G3165" s="30">
        <v>9</v>
      </c>
      <c r="H3165" s="30">
        <v>59535</v>
      </c>
      <c r="I3165" s="31">
        <v>237615</v>
      </c>
      <c r="J3165" s="31">
        <f>SUMIFS(H:H, D:D, ExternalData!$D3165, E:E, ExternalData!$E3165, F:F, ExternalData!$F3165, G:G, "&lt;="&amp;ExternalData!$G3165)</f>
        <v>344295</v>
      </c>
      <c r="K3165" s="32">
        <f>SUMIFS(I:I, D:D, ExternalData!$D3165, E:E, ExternalData!$E3165, F:F, ExternalData!$F3165, G:G, "&lt;="&amp;ExternalData!$G3165)</f>
        <v>1303302</v>
      </c>
      <c r="L3165" s="31">
        <f>ExternalData!$J3165 + SUMIFS(H:H, D:D, ExternalData!$D3165, E:E, ExternalData!$E3165, F:F, ExternalData!$F3165-1, G:G, "&gt;"&amp;ExternalData!$G3165)</f>
        <v>354683</v>
      </c>
      <c r="M3165" s="33">
        <f>ExternalData!$K3165 + SUMIFS(I:I, D:D, ExternalData!$D3165, E:E, ExternalData!$E3165, F:F, ExternalData!$F3165-1, G:G, "&gt;"&amp;ExternalData!$G3165)</f>
        <v>1344798</v>
      </c>
    </row>
    <row r="3166" spans="1:13" x14ac:dyDescent="0.25">
      <c r="A3166" s="24" t="s">
        <v>9</v>
      </c>
      <c r="B3166" s="25" t="s">
        <v>47</v>
      </c>
      <c r="C3166" s="25" t="s">
        <v>11</v>
      </c>
      <c r="D3166" s="25" t="s">
        <v>48</v>
      </c>
      <c r="E3166" s="25" t="s">
        <v>13</v>
      </c>
      <c r="F3166" s="25">
        <v>2020</v>
      </c>
      <c r="G3166" s="25">
        <v>10</v>
      </c>
      <c r="H3166" s="25">
        <v>4935</v>
      </c>
      <c r="I3166" s="26">
        <v>197085</v>
      </c>
      <c r="J3166" s="26">
        <f>SUMIFS(H:H, D:D, ExternalData!$D3166, E:E, ExternalData!$E3166, F:F, ExternalData!$F3166, G:G, "&lt;="&amp;ExternalData!$G3166)</f>
        <v>349230</v>
      </c>
      <c r="K3166" s="27">
        <f>SUMIFS(I:I, D:D, ExternalData!$D3166, E:E, ExternalData!$E3166, F:F, ExternalData!$F3166, G:G, "&lt;="&amp;ExternalData!$G3166)</f>
        <v>1500387</v>
      </c>
      <c r="L3166" s="26">
        <f>ExternalData!$J3166 + SUMIFS(H:H, D:D, ExternalData!$D3166, E:E, ExternalData!$E3166, F:F, ExternalData!$F3166-1, G:G, "&gt;"&amp;ExternalData!$G3166)</f>
        <v>355985</v>
      </c>
      <c r="M3166" s="28">
        <f>ExternalData!$K3166 + SUMIFS(I:I, D:D, ExternalData!$D3166, E:E, ExternalData!$E3166, F:F, ExternalData!$F3166-1, G:G, "&gt;"&amp;ExternalData!$G3166)</f>
        <v>1527372</v>
      </c>
    </row>
    <row r="3167" spans="1:13" x14ac:dyDescent="0.25">
      <c r="A3167" s="29" t="s">
        <v>9</v>
      </c>
      <c r="B3167" s="30" t="s">
        <v>47</v>
      </c>
      <c r="C3167" s="30" t="s">
        <v>11</v>
      </c>
      <c r="D3167" s="30" t="s">
        <v>48</v>
      </c>
      <c r="E3167" s="30" t="s">
        <v>13</v>
      </c>
      <c r="F3167" s="30">
        <v>2020</v>
      </c>
      <c r="G3167" s="30">
        <v>11</v>
      </c>
      <c r="H3167" s="30">
        <v>3570</v>
      </c>
      <c r="I3167" s="31">
        <v>142695</v>
      </c>
      <c r="J3167" s="31">
        <f>SUMIFS(H:H, D:D, ExternalData!$D3167, E:E, ExternalData!$E3167, F:F, ExternalData!$F3167, G:G, "&lt;="&amp;ExternalData!$G3167)</f>
        <v>352800</v>
      </c>
      <c r="K3167" s="32">
        <f>SUMIFS(I:I, D:D, ExternalData!$D3167, E:E, ExternalData!$E3167, F:F, ExternalData!$F3167, G:G, "&lt;="&amp;ExternalData!$G3167)</f>
        <v>1643082</v>
      </c>
      <c r="L3167" s="31">
        <f>ExternalData!$J3167 + SUMIFS(H:H, D:D, ExternalData!$D3167, E:E, ExternalData!$E3167, F:F, ExternalData!$F3167-1, G:G, "&gt;"&amp;ExternalData!$G3167)</f>
        <v>356111</v>
      </c>
      <c r="M3167" s="33">
        <f>ExternalData!$K3167 + SUMIFS(I:I, D:D, ExternalData!$D3167, E:E, ExternalData!$E3167, F:F, ExternalData!$F3167-1, G:G, "&gt;"&amp;ExternalData!$G3167)</f>
        <v>1656305</v>
      </c>
    </row>
    <row r="3168" spans="1:13" x14ac:dyDescent="0.25">
      <c r="A3168" s="24" t="s">
        <v>9</v>
      </c>
      <c r="B3168" s="25" t="s">
        <v>47</v>
      </c>
      <c r="C3168" s="25" t="s">
        <v>11</v>
      </c>
      <c r="D3168" s="25" t="s">
        <v>48</v>
      </c>
      <c r="E3168" s="25" t="s">
        <v>13</v>
      </c>
      <c r="F3168" s="25">
        <v>2020</v>
      </c>
      <c r="G3168" s="25">
        <v>12</v>
      </c>
      <c r="H3168" s="25">
        <v>42735</v>
      </c>
      <c r="I3168" s="26">
        <v>17052</v>
      </c>
      <c r="J3168" s="26">
        <f>SUMIFS(H:H, D:D, ExternalData!$D3168, E:E, ExternalData!$E3168, F:F, ExternalData!$F3168, G:G, "&lt;="&amp;ExternalData!$G3168)</f>
        <v>395535</v>
      </c>
      <c r="K3168" s="27">
        <f>SUMIFS(I:I, D:D, ExternalData!$D3168, E:E, ExternalData!$E3168, F:F, ExternalData!$F3168, G:G, "&lt;="&amp;ExternalData!$G3168)</f>
        <v>1660134</v>
      </c>
      <c r="L3168" s="26">
        <f>ExternalData!$J3168 + SUMIFS(H:H, D:D, ExternalData!$D3168, E:E, ExternalData!$E3168, F:F, ExternalData!$F3168-1, G:G, "&gt;"&amp;ExternalData!$G3168)</f>
        <v>395535</v>
      </c>
      <c r="M3168" s="28">
        <f>ExternalData!$K3168 + SUMIFS(I:I, D:D, ExternalData!$D3168, E:E, ExternalData!$E3168, F:F, ExternalData!$F3168-1, G:G, "&gt;"&amp;ExternalData!$G3168)</f>
        <v>1660134</v>
      </c>
    </row>
    <row r="3169" spans="1:13" x14ac:dyDescent="0.25">
      <c r="A3169" s="29" t="s">
        <v>9</v>
      </c>
      <c r="B3169" s="30" t="s">
        <v>47</v>
      </c>
      <c r="C3169" s="30" t="s">
        <v>11</v>
      </c>
      <c r="D3169" s="30" t="s">
        <v>48</v>
      </c>
      <c r="E3169" s="30" t="s">
        <v>13</v>
      </c>
      <c r="F3169" s="30">
        <v>2021</v>
      </c>
      <c r="G3169" s="30">
        <v>1</v>
      </c>
      <c r="H3169" s="30">
        <v>61341</v>
      </c>
      <c r="I3169" s="31">
        <v>245686</v>
      </c>
      <c r="J3169" s="31">
        <f>SUMIFS(H:H, D:D, ExternalData!$D3169, E:E, ExternalData!$E3169, F:F, ExternalData!$F3169, G:G, "&lt;="&amp;ExternalData!$G3169)</f>
        <v>61341</v>
      </c>
      <c r="K3169" s="32">
        <f>SUMIFS(I:I, D:D, ExternalData!$D3169, E:E, ExternalData!$E3169, F:F, ExternalData!$F3169, G:G, "&lt;="&amp;ExternalData!$G3169)</f>
        <v>245686</v>
      </c>
      <c r="L3169" s="31">
        <f>ExternalData!$J3169 + SUMIFS(H:H, D:D, ExternalData!$D3169, E:E, ExternalData!$E3169, F:F, ExternalData!$F3169-1, G:G, "&gt;"&amp;ExternalData!$G3169)</f>
        <v>398811</v>
      </c>
      <c r="M3169" s="33">
        <f>ExternalData!$K3169 + SUMIFS(I:I, D:D, ExternalData!$D3169, E:E, ExternalData!$E3169, F:F, ExternalData!$F3169-1, G:G, "&gt;"&amp;ExternalData!$G3169)</f>
        <v>1882636</v>
      </c>
    </row>
    <row r="3170" spans="1:13" x14ac:dyDescent="0.25">
      <c r="A3170" s="24" t="s">
        <v>9</v>
      </c>
      <c r="B3170" s="25" t="s">
        <v>47</v>
      </c>
      <c r="C3170" s="25" t="s">
        <v>11</v>
      </c>
      <c r="D3170" s="25" t="s">
        <v>48</v>
      </c>
      <c r="E3170" s="25" t="s">
        <v>13</v>
      </c>
      <c r="F3170" s="25">
        <v>2021</v>
      </c>
      <c r="G3170" s="25">
        <v>2</v>
      </c>
      <c r="H3170" s="25">
        <v>65527</v>
      </c>
      <c r="I3170" s="26">
        <v>262269</v>
      </c>
      <c r="J3170" s="26">
        <f>SUMIFS(H:H, D:D, ExternalData!$D3170, E:E, ExternalData!$E3170, F:F, ExternalData!$F3170, G:G, "&lt;="&amp;ExternalData!$G3170)</f>
        <v>126868</v>
      </c>
      <c r="K3170" s="27">
        <f>SUMIFS(I:I, D:D, ExternalData!$D3170, E:E, ExternalData!$E3170, F:F, ExternalData!$F3170, G:G, "&lt;="&amp;ExternalData!$G3170)</f>
        <v>507955</v>
      </c>
      <c r="L3170" s="26">
        <f>ExternalData!$J3170 + SUMIFS(H:H, D:D, ExternalData!$D3170, E:E, ExternalData!$E3170, F:F, ExternalData!$F3170-1, G:G, "&gt;"&amp;ExternalData!$G3170)</f>
        <v>415723</v>
      </c>
      <c r="M3170" s="28">
        <f>ExternalData!$K3170 + SUMIFS(I:I, D:D, ExternalData!$D3170, E:E, ExternalData!$E3170, F:F, ExternalData!$F3170-1, G:G, "&gt;"&amp;ExternalData!$G3170)</f>
        <v>1950970</v>
      </c>
    </row>
    <row r="3171" spans="1:13" x14ac:dyDescent="0.25">
      <c r="A3171" s="29" t="s">
        <v>9</v>
      </c>
      <c r="B3171" s="30" t="s">
        <v>47</v>
      </c>
      <c r="C3171" s="30" t="s">
        <v>11</v>
      </c>
      <c r="D3171" s="30" t="s">
        <v>48</v>
      </c>
      <c r="E3171" s="30" t="s">
        <v>13</v>
      </c>
      <c r="F3171" s="30">
        <v>2021</v>
      </c>
      <c r="G3171" s="30">
        <v>3</v>
      </c>
      <c r="H3171" s="30">
        <v>72772</v>
      </c>
      <c r="I3171" s="31">
        <v>289961</v>
      </c>
      <c r="J3171" s="31">
        <f>SUMIFS(H:H, D:D, ExternalData!$D3171, E:E, ExternalData!$E3171, F:F, ExternalData!$F3171, G:G, "&lt;="&amp;ExternalData!$G3171)</f>
        <v>199640</v>
      </c>
      <c r="K3171" s="32">
        <f>SUMIFS(I:I, D:D, ExternalData!$D3171, E:E, ExternalData!$E3171, F:F, ExternalData!$F3171, G:G, "&lt;="&amp;ExternalData!$G3171)</f>
        <v>797916</v>
      </c>
      <c r="L3171" s="31">
        <f>ExternalData!$J3171 + SUMIFS(H:H, D:D, ExternalData!$D3171, E:E, ExternalData!$E3171, F:F, ExternalData!$F3171-1, G:G, "&gt;"&amp;ExternalData!$G3171)</f>
        <v>416780</v>
      </c>
      <c r="M3171" s="33">
        <f>ExternalData!$K3171 + SUMIFS(I:I, D:D, ExternalData!$D3171, E:E, ExternalData!$E3171, F:F, ExternalData!$F3171-1, G:G, "&gt;"&amp;ExternalData!$G3171)</f>
        <v>2212308</v>
      </c>
    </row>
    <row r="3172" spans="1:13" x14ac:dyDescent="0.25">
      <c r="A3172" s="24" t="s">
        <v>9</v>
      </c>
      <c r="B3172" s="25" t="s">
        <v>47</v>
      </c>
      <c r="C3172" s="25" t="s">
        <v>11</v>
      </c>
      <c r="D3172" s="25" t="s">
        <v>48</v>
      </c>
      <c r="E3172" s="25" t="s">
        <v>13</v>
      </c>
      <c r="F3172" s="25">
        <v>2021</v>
      </c>
      <c r="G3172" s="25">
        <v>4</v>
      </c>
      <c r="H3172" s="25">
        <v>75509</v>
      </c>
      <c r="I3172" s="26">
        <v>301231</v>
      </c>
      <c r="J3172" s="26">
        <f>SUMIFS(H:H, D:D, ExternalData!$D3172, E:E, ExternalData!$E3172, F:F, ExternalData!$F3172, G:G, "&lt;="&amp;ExternalData!$G3172)</f>
        <v>275149</v>
      </c>
      <c r="K3172" s="27">
        <f>SUMIFS(I:I, D:D, ExternalData!$D3172, E:E, ExternalData!$E3172, F:F, ExternalData!$F3172, G:G, "&lt;="&amp;ExternalData!$G3172)</f>
        <v>1099147</v>
      </c>
      <c r="L3172" s="26">
        <f>ExternalData!$J3172 + SUMIFS(H:H, D:D, ExternalData!$D3172, E:E, ExternalData!$E3172, F:F, ExternalData!$F3172-1, G:G, "&gt;"&amp;ExternalData!$G3172)</f>
        <v>445354</v>
      </c>
      <c r="M3172" s="28">
        <f>ExternalData!$K3172 + SUMIFS(I:I, D:D, ExternalData!$D3172, E:E, ExternalData!$E3172, F:F, ExternalData!$F3172-1, G:G, "&gt;"&amp;ExternalData!$G3172)</f>
        <v>2326114</v>
      </c>
    </row>
    <row r="3173" spans="1:13" x14ac:dyDescent="0.25">
      <c r="A3173" s="29" t="s">
        <v>9</v>
      </c>
      <c r="B3173" s="30" t="s">
        <v>47</v>
      </c>
      <c r="C3173" s="30" t="s">
        <v>11</v>
      </c>
      <c r="D3173" s="30" t="s">
        <v>48</v>
      </c>
      <c r="E3173" s="30" t="s">
        <v>13</v>
      </c>
      <c r="F3173" s="30">
        <v>2021</v>
      </c>
      <c r="G3173" s="30">
        <v>5</v>
      </c>
      <c r="H3173" s="30">
        <v>59731</v>
      </c>
      <c r="I3173" s="31">
        <v>238602</v>
      </c>
      <c r="J3173" s="31">
        <f>SUMIFS(H:H, D:D, ExternalData!$D3173, E:E, ExternalData!$E3173, F:F, ExternalData!$F3173, G:G, "&lt;="&amp;ExternalData!$G3173)</f>
        <v>334880</v>
      </c>
      <c r="K3173" s="32">
        <f>SUMIFS(I:I, D:D, ExternalData!$D3173, E:E, ExternalData!$E3173, F:F, ExternalData!$F3173, G:G, "&lt;="&amp;ExternalData!$G3173)</f>
        <v>1337749</v>
      </c>
      <c r="L3173" s="31">
        <f>ExternalData!$J3173 + SUMIFS(H:H, D:D, ExternalData!$D3173, E:E, ExternalData!$E3173, F:F, ExternalData!$F3173-1, G:G, "&gt;"&amp;ExternalData!$G3173)</f>
        <v>465710</v>
      </c>
      <c r="M3173" s="33">
        <f>ExternalData!$K3173 + SUMIFS(I:I, D:D, ExternalData!$D3173, E:E, ExternalData!$E3173, F:F, ExternalData!$F3173-1, G:G, "&gt;"&amp;ExternalData!$G3173)</f>
        <v>2548987</v>
      </c>
    </row>
    <row r="3174" spans="1:13" x14ac:dyDescent="0.25">
      <c r="A3174" s="24" t="s">
        <v>9</v>
      </c>
      <c r="B3174" s="25" t="s">
        <v>47</v>
      </c>
      <c r="C3174" s="25" t="s">
        <v>11</v>
      </c>
      <c r="D3174" s="25" t="s">
        <v>48</v>
      </c>
      <c r="E3174" s="25" t="s">
        <v>13</v>
      </c>
      <c r="F3174" s="25">
        <v>2021</v>
      </c>
      <c r="G3174" s="25">
        <v>6</v>
      </c>
      <c r="H3174" s="25">
        <v>59892</v>
      </c>
      <c r="I3174" s="26">
        <v>238924</v>
      </c>
      <c r="J3174" s="26">
        <f>SUMIFS(H:H, D:D, ExternalData!$D3174, E:E, ExternalData!$E3174, F:F, ExternalData!$F3174, G:G, "&lt;="&amp;ExternalData!$G3174)</f>
        <v>394772</v>
      </c>
      <c r="K3174" s="27">
        <f>SUMIFS(I:I, D:D, ExternalData!$D3174, E:E, ExternalData!$E3174, F:F, ExternalData!$F3174, G:G, "&lt;="&amp;ExternalData!$G3174)</f>
        <v>1576673</v>
      </c>
      <c r="L3174" s="26">
        <f>ExternalData!$J3174 + SUMIFS(H:H, D:D, ExternalData!$D3174, E:E, ExternalData!$E3174, F:F, ExternalData!$F3174-1, G:G, "&gt;"&amp;ExternalData!$G3174)</f>
        <v>521444</v>
      </c>
      <c r="M3174" s="28">
        <f>ExternalData!$K3174 + SUMIFS(I:I, D:D, ExternalData!$D3174, E:E, ExternalData!$E3174, F:F, ExternalData!$F3174-1, G:G, "&gt;"&amp;ExternalData!$G3174)</f>
        <v>2622326</v>
      </c>
    </row>
    <row r="3175" spans="1:13" x14ac:dyDescent="0.25">
      <c r="A3175" s="29" t="s">
        <v>9</v>
      </c>
      <c r="B3175" s="30" t="s">
        <v>47</v>
      </c>
      <c r="C3175" s="30" t="s">
        <v>11</v>
      </c>
      <c r="D3175" s="30" t="s">
        <v>48</v>
      </c>
      <c r="E3175" s="30" t="s">
        <v>13</v>
      </c>
      <c r="F3175" s="30">
        <v>2021</v>
      </c>
      <c r="G3175" s="30">
        <v>7</v>
      </c>
      <c r="H3175" s="30">
        <v>82271</v>
      </c>
      <c r="I3175" s="31">
        <v>32844</v>
      </c>
      <c r="J3175" s="31">
        <f>SUMIFS(H:H, D:D, ExternalData!$D3175, E:E, ExternalData!$E3175, F:F, ExternalData!$F3175, G:G, "&lt;="&amp;ExternalData!$G3175)</f>
        <v>477043</v>
      </c>
      <c r="K3175" s="32">
        <f>SUMIFS(I:I, D:D, ExternalData!$D3175, E:E, ExternalData!$E3175, F:F, ExternalData!$F3175, G:G, "&lt;="&amp;ExternalData!$G3175)</f>
        <v>1609517</v>
      </c>
      <c r="L3175" s="31">
        <f>ExternalData!$J3175 + SUMIFS(H:H, D:D, ExternalData!$D3175, E:E, ExternalData!$E3175, F:F, ExternalData!$F3175-1, G:G, "&gt;"&amp;ExternalData!$G3175)</f>
        <v>598612</v>
      </c>
      <c r="M3175" s="33">
        <f>ExternalData!$K3175 + SUMIFS(I:I, D:D, ExternalData!$D3175, E:E, ExternalData!$E3175, F:F, ExternalData!$F3175-1, G:G, "&gt;"&amp;ExternalData!$G3175)</f>
        <v>2634779</v>
      </c>
    </row>
    <row r="3176" spans="1:13" x14ac:dyDescent="0.25">
      <c r="A3176" s="24" t="s">
        <v>9</v>
      </c>
      <c r="B3176" s="25" t="s">
        <v>47</v>
      </c>
      <c r="C3176" s="25" t="s">
        <v>11</v>
      </c>
      <c r="D3176" s="25" t="s">
        <v>48</v>
      </c>
      <c r="E3176" s="25" t="s">
        <v>13</v>
      </c>
      <c r="F3176" s="25">
        <v>2021</v>
      </c>
      <c r="G3176" s="25">
        <v>8</v>
      </c>
      <c r="H3176" s="25">
        <v>42504</v>
      </c>
      <c r="I3176" s="26">
        <v>169372</v>
      </c>
      <c r="J3176" s="26">
        <f>SUMIFS(H:H, D:D, ExternalData!$D3176, E:E, ExternalData!$E3176, F:F, ExternalData!$F3176, G:G, "&lt;="&amp;ExternalData!$G3176)</f>
        <v>519547</v>
      </c>
      <c r="K3176" s="27">
        <f>SUMIFS(I:I, D:D, ExternalData!$D3176, E:E, ExternalData!$E3176, F:F, ExternalData!$F3176, G:G, "&lt;="&amp;ExternalData!$G3176)</f>
        <v>1778889</v>
      </c>
      <c r="L3176" s="26">
        <f>ExternalData!$J3176 + SUMIFS(H:H, D:D, ExternalData!$D3176, E:E, ExternalData!$E3176, F:F, ExternalData!$F3176-1, G:G, "&gt;"&amp;ExternalData!$G3176)</f>
        <v>630322</v>
      </c>
      <c r="M3176" s="28">
        <f>ExternalData!$K3176 + SUMIFS(I:I, D:D, ExternalData!$D3176, E:E, ExternalData!$E3176, F:F, ExternalData!$F3176-1, G:G, "&gt;"&amp;ExternalData!$G3176)</f>
        <v>2373336</v>
      </c>
    </row>
    <row r="3177" spans="1:13" x14ac:dyDescent="0.25">
      <c r="A3177" s="29" t="s">
        <v>9</v>
      </c>
      <c r="B3177" s="30" t="s">
        <v>47</v>
      </c>
      <c r="C3177" s="30" t="s">
        <v>11</v>
      </c>
      <c r="D3177" s="30" t="s">
        <v>48</v>
      </c>
      <c r="E3177" s="30" t="s">
        <v>13</v>
      </c>
      <c r="F3177" s="30">
        <v>2021</v>
      </c>
      <c r="G3177" s="30">
        <v>9</v>
      </c>
      <c r="H3177" s="30">
        <v>36064</v>
      </c>
      <c r="I3177" s="31">
        <v>14329</v>
      </c>
      <c r="J3177" s="31">
        <f>SUMIFS(H:H, D:D, ExternalData!$D3177, E:E, ExternalData!$E3177, F:F, ExternalData!$F3177, G:G, "&lt;="&amp;ExternalData!$G3177)</f>
        <v>555611</v>
      </c>
      <c r="K3177" s="32">
        <f>SUMIFS(I:I, D:D, ExternalData!$D3177, E:E, ExternalData!$E3177, F:F, ExternalData!$F3177, G:G, "&lt;="&amp;ExternalData!$G3177)</f>
        <v>1793218</v>
      </c>
      <c r="L3177" s="31">
        <f>ExternalData!$J3177 + SUMIFS(H:H, D:D, ExternalData!$D3177, E:E, ExternalData!$E3177, F:F, ExternalData!$F3177-1, G:G, "&gt;"&amp;ExternalData!$G3177)</f>
        <v>606851</v>
      </c>
      <c r="M3177" s="33">
        <f>ExternalData!$K3177 + SUMIFS(I:I, D:D, ExternalData!$D3177, E:E, ExternalData!$E3177, F:F, ExternalData!$F3177-1, G:G, "&gt;"&amp;ExternalData!$G3177)</f>
        <v>2150050</v>
      </c>
    </row>
    <row r="3178" spans="1:13" x14ac:dyDescent="0.25">
      <c r="A3178" s="24" t="s">
        <v>9</v>
      </c>
      <c r="B3178" s="25" t="s">
        <v>47</v>
      </c>
      <c r="C3178" s="25" t="s">
        <v>11</v>
      </c>
      <c r="D3178" s="25" t="s">
        <v>48</v>
      </c>
      <c r="E3178" s="25" t="s">
        <v>13</v>
      </c>
      <c r="F3178" s="25">
        <v>2021</v>
      </c>
      <c r="G3178" s="25">
        <v>10</v>
      </c>
      <c r="H3178" s="25">
        <v>19803</v>
      </c>
      <c r="I3178" s="26">
        <v>78407</v>
      </c>
      <c r="J3178" s="26">
        <f>SUMIFS(H:H, D:D, ExternalData!$D3178, E:E, ExternalData!$E3178, F:F, ExternalData!$F3178, G:G, "&lt;="&amp;ExternalData!$G3178)</f>
        <v>575414</v>
      </c>
      <c r="K3178" s="27">
        <f>SUMIFS(I:I, D:D, ExternalData!$D3178, E:E, ExternalData!$E3178, F:F, ExternalData!$F3178, G:G, "&lt;="&amp;ExternalData!$G3178)</f>
        <v>1871625</v>
      </c>
      <c r="L3178" s="26">
        <f>ExternalData!$J3178 + SUMIFS(H:H, D:D, ExternalData!$D3178, E:E, ExternalData!$E3178, F:F, ExternalData!$F3178-1, G:G, "&gt;"&amp;ExternalData!$G3178)</f>
        <v>621719</v>
      </c>
      <c r="M3178" s="28">
        <f>ExternalData!$K3178 + SUMIFS(I:I, D:D, ExternalData!$D3178, E:E, ExternalData!$E3178, F:F, ExternalData!$F3178-1, G:G, "&gt;"&amp;ExternalData!$G3178)</f>
        <v>2031372</v>
      </c>
    </row>
    <row r="3179" spans="1:13" x14ac:dyDescent="0.25">
      <c r="A3179" s="29" t="s">
        <v>9</v>
      </c>
      <c r="B3179" s="30" t="s">
        <v>47</v>
      </c>
      <c r="C3179" s="30" t="s">
        <v>11</v>
      </c>
      <c r="D3179" s="30" t="s">
        <v>48</v>
      </c>
      <c r="E3179" s="30" t="s">
        <v>13</v>
      </c>
      <c r="F3179" s="30">
        <v>2021</v>
      </c>
      <c r="G3179" s="30">
        <v>11</v>
      </c>
      <c r="H3179" s="30">
        <v>8694</v>
      </c>
      <c r="I3179" s="31">
        <v>34776</v>
      </c>
      <c r="J3179" s="31">
        <f>SUMIFS(H:H, D:D, ExternalData!$D3179, E:E, ExternalData!$E3179, F:F, ExternalData!$F3179, G:G, "&lt;="&amp;ExternalData!$G3179)</f>
        <v>584108</v>
      </c>
      <c r="K3179" s="32">
        <f>SUMIFS(I:I, D:D, ExternalData!$D3179, E:E, ExternalData!$E3179, F:F, ExternalData!$F3179, G:G, "&lt;="&amp;ExternalData!$G3179)</f>
        <v>1906401</v>
      </c>
      <c r="L3179" s="31">
        <f>ExternalData!$J3179 + SUMIFS(H:H, D:D, ExternalData!$D3179, E:E, ExternalData!$E3179, F:F, ExternalData!$F3179-1, G:G, "&gt;"&amp;ExternalData!$G3179)</f>
        <v>626843</v>
      </c>
      <c r="M3179" s="33">
        <f>ExternalData!$K3179 + SUMIFS(I:I, D:D, ExternalData!$D3179, E:E, ExternalData!$E3179, F:F, ExternalData!$F3179-1, G:G, "&gt;"&amp;ExternalData!$G3179)</f>
        <v>1923453</v>
      </c>
    </row>
    <row r="3180" spans="1:13" x14ac:dyDescent="0.25">
      <c r="A3180" s="24" t="s">
        <v>9</v>
      </c>
      <c r="B3180" s="25" t="s">
        <v>47</v>
      </c>
      <c r="C3180" s="25" t="s">
        <v>11</v>
      </c>
      <c r="D3180" s="25" t="s">
        <v>48</v>
      </c>
      <c r="E3180" s="25" t="s">
        <v>13</v>
      </c>
      <c r="F3180" s="25">
        <v>2021</v>
      </c>
      <c r="G3180" s="25">
        <v>12</v>
      </c>
      <c r="H3180" s="25">
        <v>8211</v>
      </c>
      <c r="I3180" s="26">
        <v>32844</v>
      </c>
      <c r="J3180" s="26">
        <f>SUMIFS(H:H, D:D, ExternalData!$D3180, E:E, ExternalData!$E3180, F:F, ExternalData!$F3180, G:G, "&lt;="&amp;ExternalData!$G3180)</f>
        <v>592319</v>
      </c>
      <c r="K3180" s="27">
        <f>SUMIFS(I:I, D:D, ExternalData!$D3180, E:E, ExternalData!$E3180, F:F, ExternalData!$F3180, G:G, "&lt;="&amp;ExternalData!$G3180)</f>
        <v>1939245</v>
      </c>
      <c r="L3180" s="26">
        <f>ExternalData!$J3180 + SUMIFS(H:H, D:D, ExternalData!$D3180, E:E, ExternalData!$E3180, F:F, ExternalData!$F3180-1, G:G, "&gt;"&amp;ExternalData!$G3180)</f>
        <v>592319</v>
      </c>
      <c r="M3180" s="28">
        <f>ExternalData!$K3180 + SUMIFS(I:I, D:D, ExternalData!$D3180, E:E, ExternalData!$E3180, F:F, ExternalData!$F3180-1, G:G, "&gt;"&amp;ExternalData!$G3180)</f>
        <v>1939245</v>
      </c>
    </row>
    <row r="3181" spans="1:13" x14ac:dyDescent="0.25">
      <c r="A3181" s="29" t="s">
        <v>9</v>
      </c>
      <c r="B3181" s="30" t="s">
        <v>47</v>
      </c>
      <c r="C3181" s="30" t="s">
        <v>11</v>
      </c>
      <c r="D3181" s="30" t="s">
        <v>48</v>
      </c>
      <c r="E3181" s="30" t="s">
        <v>13</v>
      </c>
      <c r="F3181" s="30">
        <v>2022</v>
      </c>
      <c r="G3181" s="30">
        <v>1</v>
      </c>
      <c r="H3181" s="30">
        <v>567</v>
      </c>
      <c r="I3181" s="31">
        <v>2205</v>
      </c>
      <c r="J3181" s="31">
        <f>SUMIFS(H:H, D:D, ExternalData!$D3181, E:E, ExternalData!$E3181, F:F, ExternalData!$F3181, G:G, "&lt;="&amp;ExternalData!$G3181)</f>
        <v>567</v>
      </c>
      <c r="K3181" s="32">
        <f>SUMIFS(I:I, D:D, ExternalData!$D3181, E:E, ExternalData!$E3181, F:F, ExternalData!$F3181, G:G, "&lt;="&amp;ExternalData!$G3181)</f>
        <v>2205</v>
      </c>
      <c r="L3181" s="31">
        <f>ExternalData!$J3181 + SUMIFS(H:H, D:D, ExternalData!$D3181, E:E, ExternalData!$E3181, F:F, ExternalData!$F3181-1, G:G, "&gt;"&amp;ExternalData!$G3181)</f>
        <v>531545</v>
      </c>
      <c r="M3181" s="33">
        <f>ExternalData!$K3181 + SUMIFS(I:I, D:D, ExternalData!$D3181, E:E, ExternalData!$E3181, F:F, ExternalData!$F3181-1, G:G, "&gt;"&amp;ExternalData!$G3181)</f>
        <v>1695764</v>
      </c>
    </row>
    <row r="3182" spans="1:13" x14ac:dyDescent="0.25">
      <c r="A3182" s="24" t="s">
        <v>9</v>
      </c>
      <c r="B3182" s="25" t="s">
        <v>47</v>
      </c>
      <c r="C3182" s="25" t="s">
        <v>11</v>
      </c>
      <c r="D3182" s="25" t="s">
        <v>48</v>
      </c>
      <c r="E3182" s="25" t="s">
        <v>13</v>
      </c>
      <c r="F3182" s="25">
        <v>2022</v>
      </c>
      <c r="G3182" s="25">
        <v>2</v>
      </c>
      <c r="H3182" s="25">
        <v>273</v>
      </c>
      <c r="I3182" s="26">
        <v>1071</v>
      </c>
      <c r="J3182" s="26">
        <f>SUMIFS(H:H, D:D, ExternalData!$D3182, E:E, ExternalData!$E3182, F:F, ExternalData!$F3182, G:G, "&lt;="&amp;ExternalData!$G3182)</f>
        <v>840</v>
      </c>
      <c r="K3182" s="27">
        <f>SUMIFS(I:I, D:D, ExternalData!$D3182, E:E, ExternalData!$E3182, F:F, ExternalData!$F3182, G:G, "&lt;="&amp;ExternalData!$G3182)</f>
        <v>3276</v>
      </c>
      <c r="L3182" s="26">
        <f>ExternalData!$J3182 + SUMIFS(H:H, D:D, ExternalData!$D3182, E:E, ExternalData!$E3182, F:F, ExternalData!$F3182-1, G:G, "&gt;"&amp;ExternalData!$G3182)</f>
        <v>466291</v>
      </c>
      <c r="M3182" s="28">
        <f>ExternalData!$K3182 + SUMIFS(I:I, D:D, ExternalData!$D3182, E:E, ExternalData!$E3182, F:F, ExternalData!$F3182-1, G:G, "&gt;"&amp;ExternalData!$G3182)</f>
        <v>1434566</v>
      </c>
    </row>
    <row r="3183" spans="1:13" x14ac:dyDescent="0.25">
      <c r="A3183" s="29" t="s">
        <v>9</v>
      </c>
      <c r="B3183" s="30" t="s">
        <v>47</v>
      </c>
      <c r="C3183" s="30" t="s">
        <v>11</v>
      </c>
      <c r="D3183" s="30" t="s">
        <v>48</v>
      </c>
      <c r="E3183" s="30" t="s">
        <v>13</v>
      </c>
      <c r="F3183" s="30">
        <v>2022</v>
      </c>
      <c r="G3183" s="30">
        <v>3</v>
      </c>
      <c r="H3183" s="30">
        <v>966</v>
      </c>
      <c r="I3183" s="31">
        <v>3885</v>
      </c>
      <c r="J3183" s="31">
        <f>SUMIFS(H:H, D:D, ExternalData!$D3183, E:E, ExternalData!$E3183, F:F, ExternalData!$F3183, G:G, "&lt;="&amp;ExternalData!$G3183)</f>
        <v>1806</v>
      </c>
      <c r="K3183" s="32">
        <f>SUMIFS(I:I, D:D, ExternalData!$D3183, E:E, ExternalData!$E3183, F:F, ExternalData!$F3183, G:G, "&lt;="&amp;ExternalData!$G3183)</f>
        <v>7161</v>
      </c>
      <c r="L3183" s="31">
        <f>ExternalData!$J3183 + SUMIFS(H:H, D:D, ExternalData!$D3183, E:E, ExternalData!$E3183, F:F, ExternalData!$F3183-1, G:G, "&gt;"&amp;ExternalData!$G3183)</f>
        <v>394485</v>
      </c>
      <c r="M3183" s="33">
        <f>ExternalData!$K3183 + SUMIFS(I:I, D:D, ExternalData!$D3183, E:E, ExternalData!$E3183, F:F, ExternalData!$F3183-1, G:G, "&gt;"&amp;ExternalData!$G3183)</f>
        <v>1148490</v>
      </c>
    </row>
    <row r="3184" spans="1:13" x14ac:dyDescent="0.25">
      <c r="A3184" s="24" t="s">
        <v>9</v>
      </c>
      <c r="B3184" s="25" t="s">
        <v>47</v>
      </c>
      <c r="C3184" s="25" t="s">
        <v>11</v>
      </c>
      <c r="D3184" s="25" t="s">
        <v>48</v>
      </c>
      <c r="E3184" s="25" t="s">
        <v>13</v>
      </c>
      <c r="F3184" s="25">
        <v>2022</v>
      </c>
      <c r="G3184" s="25">
        <v>4</v>
      </c>
      <c r="H3184" s="25">
        <v>609</v>
      </c>
      <c r="I3184" s="26">
        <v>2457</v>
      </c>
      <c r="J3184" s="26">
        <f>SUMIFS(H:H, D:D, ExternalData!$D3184, E:E, ExternalData!$E3184, F:F, ExternalData!$F3184, G:G, "&lt;="&amp;ExternalData!$G3184)</f>
        <v>2415</v>
      </c>
      <c r="K3184" s="27">
        <f>SUMIFS(I:I, D:D, ExternalData!$D3184, E:E, ExternalData!$E3184, F:F, ExternalData!$F3184, G:G, "&lt;="&amp;ExternalData!$G3184)</f>
        <v>9618</v>
      </c>
      <c r="L3184" s="26">
        <f>ExternalData!$J3184 + SUMIFS(H:H, D:D, ExternalData!$D3184, E:E, ExternalData!$E3184, F:F, ExternalData!$F3184-1, G:G, "&gt;"&amp;ExternalData!$G3184)</f>
        <v>319585</v>
      </c>
      <c r="M3184" s="28">
        <f>ExternalData!$K3184 + SUMIFS(I:I, D:D, ExternalData!$D3184, E:E, ExternalData!$E3184, F:F, ExternalData!$F3184-1, G:G, "&gt;"&amp;ExternalData!$G3184)</f>
        <v>849716</v>
      </c>
    </row>
    <row r="3185" spans="1:13" x14ac:dyDescent="0.25">
      <c r="A3185" s="29" t="s">
        <v>9</v>
      </c>
      <c r="B3185" s="30" t="s">
        <v>47</v>
      </c>
      <c r="C3185" s="30" t="s">
        <v>11</v>
      </c>
      <c r="D3185" s="30" t="s">
        <v>48</v>
      </c>
      <c r="E3185" s="30" t="s">
        <v>13</v>
      </c>
      <c r="F3185" s="30">
        <v>2022</v>
      </c>
      <c r="G3185" s="30">
        <v>5</v>
      </c>
      <c r="H3185" s="30">
        <v>777</v>
      </c>
      <c r="I3185" s="31">
        <v>3150</v>
      </c>
      <c r="J3185" s="31">
        <f>SUMIFS(H:H, D:D, ExternalData!$D3185, E:E, ExternalData!$E3185, F:F, ExternalData!$F3185, G:G, "&lt;="&amp;ExternalData!$G3185)</f>
        <v>3192</v>
      </c>
      <c r="K3185" s="32">
        <f>SUMIFS(I:I, D:D, ExternalData!$D3185, E:E, ExternalData!$E3185, F:F, ExternalData!$F3185, G:G, "&lt;="&amp;ExternalData!$G3185)</f>
        <v>12768</v>
      </c>
      <c r="L3185" s="31">
        <f>ExternalData!$J3185 + SUMIFS(H:H, D:D, ExternalData!$D3185, E:E, ExternalData!$E3185, F:F, ExternalData!$F3185-1, G:G, "&gt;"&amp;ExternalData!$G3185)</f>
        <v>260631</v>
      </c>
      <c r="M3185" s="33">
        <f>ExternalData!$K3185 + SUMIFS(I:I, D:D, ExternalData!$D3185, E:E, ExternalData!$E3185, F:F, ExternalData!$F3185-1, G:G, "&gt;"&amp;ExternalData!$G3185)</f>
        <v>614264</v>
      </c>
    </row>
    <row r="3186" spans="1:13" x14ac:dyDescent="0.25">
      <c r="A3186" s="24" t="s">
        <v>9</v>
      </c>
      <c r="B3186" s="25" t="s">
        <v>47</v>
      </c>
      <c r="C3186" s="25" t="s">
        <v>11</v>
      </c>
      <c r="D3186" s="25" t="s">
        <v>48</v>
      </c>
      <c r="E3186" s="25" t="s">
        <v>13</v>
      </c>
      <c r="F3186" s="25">
        <v>2022</v>
      </c>
      <c r="G3186" s="25">
        <v>6</v>
      </c>
      <c r="H3186" s="25">
        <v>441</v>
      </c>
      <c r="I3186" s="26">
        <v>1827</v>
      </c>
      <c r="J3186" s="26">
        <f>SUMIFS(H:H, D:D, ExternalData!$D3186, E:E, ExternalData!$E3186, F:F, ExternalData!$F3186, G:G, "&lt;="&amp;ExternalData!$G3186)</f>
        <v>3633</v>
      </c>
      <c r="K3186" s="27">
        <f>SUMIFS(I:I, D:D, ExternalData!$D3186, E:E, ExternalData!$E3186, F:F, ExternalData!$F3186, G:G, "&lt;="&amp;ExternalData!$G3186)</f>
        <v>14595</v>
      </c>
      <c r="L3186" s="26">
        <f>ExternalData!$J3186 + SUMIFS(H:H, D:D, ExternalData!$D3186, E:E, ExternalData!$E3186, F:F, ExternalData!$F3186-1, G:G, "&gt;"&amp;ExternalData!$G3186)</f>
        <v>201180</v>
      </c>
      <c r="M3186" s="28">
        <f>ExternalData!$K3186 + SUMIFS(I:I, D:D, ExternalData!$D3186, E:E, ExternalData!$E3186, F:F, ExternalData!$F3186-1, G:G, "&gt;"&amp;ExternalData!$G3186)</f>
        <v>377167</v>
      </c>
    </row>
    <row r="3187" spans="1:13" x14ac:dyDescent="0.25">
      <c r="A3187" s="29" t="s">
        <v>9</v>
      </c>
      <c r="B3187" s="30" t="s">
        <v>47</v>
      </c>
      <c r="C3187" s="30" t="s">
        <v>11</v>
      </c>
      <c r="D3187" s="30" t="s">
        <v>48</v>
      </c>
      <c r="E3187" s="30" t="s">
        <v>13</v>
      </c>
      <c r="F3187" s="30">
        <v>2022</v>
      </c>
      <c r="G3187" s="30">
        <v>7</v>
      </c>
      <c r="H3187" s="30">
        <v>567</v>
      </c>
      <c r="I3187" s="31">
        <v>2268</v>
      </c>
      <c r="J3187" s="31">
        <f>SUMIFS(H:H, D:D, ExternalData!$D3187, E:E, ExternalData!$E3187, F:F, ExternalData!$F3187, G:G, "&lt;="&amp;ExternalData!$G3187)</f>
        <v>4200</v>
      </c>
      <c r="K3187" s="32">
        <f>SUMIFS(I:I, D:D, ExternalData!$D3187, E:E, ExternalData!$E3187, F:F, ExternalData!$F3187, G:G, "&lt;="&amp;ExternalData!$G3187)</f>
        <v>16863</v>
      </c>
      <c r="L3187" s="31">
        <f>ExternalData!$J3187 + SUMIFS(H:H, D:D, ExternalData!$D3187, E:E, ExternalData!$E3187, F:F, ExternalData!$F3187-1, G:G, "&gt;"&amp;ExternalData!$G3187)</f>
        <v>119476</v>
      </c>
      <c r="M3187" s="33">
        <f>ExternalData!$K3187 + SUMIFS(I:I, D:D, ExternalData!$D3187, E:E, ExternalData!$E3187, F:F, ExternalData!$F3187-1, G:G, "&gt;"&amp;ExternalData!$G3187)</f>
        <v>346591</v>
      </c>
    </row>
    <row r="3188" spans="1:13" x14ac:dyDescent="0.25">
      <c r="A3188" s="24" t="s">
        <v>9</v>
      </c>
      <c r="B3188" s="25" t="s">
        <v>47</v>
      </c>
      <c r="C3188" s="25" t="s">
        <v>11</v>
      </c>
      <c r="D3188" s="25" t="s">
        <v>48</v>
      </c>
      <c r="E3188" s="25" t="s">
        <v>13</v>
      </c>
      <c r="F3188" s="25">
        <v>2022</v>
      </c>
      <c r="G3188" s="25">
        <v>8</v>
      </c>
      <c r="H3188" s="25">
        <v>210</v>
      </c>
      <c r="I3188" s="26">
        <v>882</v>
      </c>
      <c r="J3188" s="26">
        <f>SUMIFS(H:H, D:D, ExternalData!$D3188, E:E, ExternalData!$E3188, F:F, ExternalData!$F3188, G:G, "&lt;="&amp;ExternalData!$G3188)</f>
        <v>4410</v>
      </c>
      <c r="K3188" s="27">
        <f>SUMIFS(I:I, D:D, ExternalData!$D3188, E:E, ExternalData!$E3188, F:F, ExternalData!$F3188, G:G, "&lt;="&amp;ExternalData!$G3188)</f>
        <v>17745</v>
      </c>
      <c r="L3188" s="26">
        <f>ExternalData!$J3188 + SUMIFS(H:H, D:D, ExternalData!$D3188, E:E, ExternalData!$E3188, F:F, ExternalData!$F3188-1, G:G, "&gt;"&amp;ExternalData!$G3188)</f>
        <v>77182</v>
      </c>
      <c r="M3188" s="28">
        <f>ExternalData!$K3188 + SUMIFS(I:I, D:D, ExternalData!$D3188, E:E, ExternalData!$E3188, F:F, ExternalData!$F3188-1, G:G, "&gt;"&amp;ExternalData!$G3188)</f>
        <v>178101</v>
      </c>
    </row>
    <row r="3189" spans="1:13" x14ac:dyDescent="0.25">
      <c r="A3189" s="29" t="s">
        <v>9</v>
      </c>
      <c r="B3189" s="30" t="s">
        <v>47</v>
      </c>
      <c r="C3189" s="30" t="s">
        <v>11</v>
      </c>
      <c r="D3189" s="30" t="s">
        <v>48</v>
      </c>
      <c r="E3189" s="30" t="s">
        <v>13</v>
      </c>
      <c r="F3189" s="30">
        <v>2022</v>
      </c>
      <c r="G3189" s="30">
        <v>11</v>
      </c>
      <c r="H3189" s="30">
        <v>294</v>
      </c>
      <c r="I3189" s="31">
        <v>1155</v>
      </c>
      <c r="J3189" s="31">
        <f>SUMIFS(H:H, D:D, ExternalData!$D3189, E:E, ExternalData!$E3189, F:F, ExternalData!$F3189, G:G, "&lt;="&amp;ExternalData!$G3189)</f>
        <v>4704</v>
      </c>
      <c r="K3189" s="32">
        <f>SUMIFS(I:I, D:D, ExternalData!$D3189, E:E, ExternalData!$E3189, F:F, ExternalData!$F3189, G:G, "&lt;="&amp;ExternalData!$G3189)</f>
        <v>18900</v>
      </c>
      <c r="L3189" s="31">
        <f>ExternalData!$J3189 + SUMIFS(H:H, D:D, ExternalData!$D3189, E:E, ExternalData!$E3189, F:F, ExternalData!$F3189-1, G:G, "&gt;"&amp;ExternalData!$G3189)</f>
        <v>12915</v>
      </c>
      <c r="M3189" s="33">
        <f>ExternalData!$K3189 + SUMIFS(I:I, D:D, ExternalData!$D3189, E:E, ExternalData!$E3189, F:F, ExternalData!$F3189-1, G:G, "&gt;"&amp;ExternalData!$G3189)</f>
        <v>51744</v>
      </c>
    </row>
    <row r="3190" spans="1:13" x14ac:dyDescent="0.25">
      <c r="A3190" s="24" t="s">
        <v>9</v>
      </c>
      <c r="B3190" s="25" t="s">
        <v>47</v>
      </c>
      <c r="C3190" s="25" t="s">
        <v>11</v>
      </c>
      <c r="D3190" s="25" t="s">
        <v>48</v>
      </c>
      <c r="E3190" s="25" t="s">
        <v>13</v>
      </c>
      <c r="F3190" s="25">
        <v>2022</v>
      </c>
      <c r="G3190" s="25">
        <v>12</v>
      </c>
      <c r="H3190" s="25">
        <v>189</v>
      </c>
      <c r="I3190" s="26">
        <v>756</v>
      </c>
      <c r="J3190" s="26">
        <f>SUMIFS(H:H, D:D, ExternalData!$D3190, E:E, ExternalData!$E3190, F:F, ExternalData!$F3190, G:G, "&lt;="&amp;ExternalData!$G3190)</f>
        <v>4893</v>
      </c>
      <c r="K3190" s="27">
        <f>SUMIFS(I:I, D:D, ExternalData!$D3190, E:E, ExternalData!$E3190, F:F, ExternalData!$F3190, G:G, "&lt;="&amp;ExternalData!$G3190)</f>
        <v>19656</v>
      </c>
      <c r="L3190" s="26">
        <f>ExternalData!$J3190 + SUMIFS(H:H, D:D, ExternalData!$D3190, E:E, ExternalData!$E3190, F:F, ExternalData!$F3190-1, G:G, "&gt;"&amp;ExternalData!$G3190)</f>
        <v>4893</v>
      </c>
      <c r="M3190" s="28">
        <f>ExternalData!$K3190 + SUMIFS(I:I, D:D, ExternalData!$D3190, E:E, ExternalData!$E3190, F:F, ExternalData!$F3190-1, G:G, "&gt;"&amp;ExternalData!$G3190)</f>
        <v>19656</v>
      </c>
    </row>
    <row r="3191" spans="1:13" x14ac:dyDescent="0.25">
      <c r="A3191" s="29" t="s">
        <v>9</v>
      </c>
      <c r="B3191" s="30" t="s">
        <v>47</v>
      </c>
      <c r="C3191" s="30" t="s">
        <v>11</v>
      </c>
      <c r="D3191" s="30" t="s">
        <v>48</v>
      </c>
      <c r="E3191" s="30" t="s">
        <v>13</v>
      </c>
      <c r="F3191" s="30">
        <v>2023</v>
      </c>
      <c r="G3191" s="30">
        <v>2</v>
      </c>
      <c r="H3191" s="30">
        <v>168</v>
      </c>
      <c r="I3191" s="31">
        <v>700</v>
      </c>
      <c r="J3191" s="31">
        <f>SUMIFS(H:H, D:D, ExternalData!$D3191, E:E, ExternalData!$E3191, F:F, ExternalData!$F3191, G:G, "&lt;="&amp;ExternalData!$G3191)</f>
        <v>168</v>
      </c>
      <c r="K3191" s="32">
        <f>SUMIFS(I:I, D:D, ExternalData!$D3191, E:E, ExternalData!$E3191, F:F, ExternalData!$F3191, G:G, "&lt;="&amp;ExternalData!$G3191)</f>
        <v>700</v>
      </c>
      <c r="L3191" s="31">
        <f>ExternalData!$J3191 + SUMIFS(H:H, D:D, ExternalData!$D3191, E:E, ExternalData!$E3191, F:F, ExternalData!$F3191-1, G:G, "&gt;"&amp;ExternalData!$G3191)</f>
        <v>4221</v>
      </c>
      <c r="M3191" s="33">
        <f>ExternalData!$K3191 + SUMIFS(I:I, D:D, ExternalData!$D3191, E:E, ExternalData!$E3191, F:F, ExternalData!$F3191-1, G:G, "&gt;"&amp;ExternalData!$G3191)</f>
        <v>17080</v>
      </c>
    </row>
    <row r="3192" spans="1:13" x14ac:dyDescent="0.25">
      <c r="A3192" s="24" t="s">
        <v>9</v>
      </c>
      <c r="B3192" s="25" t="s">
        <v>47</v>
      </c>
      <c r="C3192" s="25" t="s">
        <v>11</v>
      </c>
      <c r="D3192" s="25" t="s">
        <v>48</v>
      </c>
      <c r="E3192" s="25" t="s">
        <v>14</v>
      </c>
      <c r="F3192" s="25">
        <v>2018</v>
      </c>
      <c r="G3192" s="25">
        <v>1</v>
      </c>
      <c r="H3192" s="25">
        <v>2387</v>
      </c>
      <c r="I3192" s="26">
        <v>9541</v>
      </c>
      <c r="J3192" s="26">
        <f>SUMIFS(H:H, D:D, ExternalData!$D3192, E:E, ExternalData!$E3192, F:F, ExternalData!$F3192, G:G, "&lt;="&amp;ExternalData!$G3192)</f>
        <v>2387</v>
      </c>
      <c r="K3192" s="27">
        <f>SUMIFS(I:I, D:D, ExternalData!$D3192, E:E, ExternalData!$E3192, F:F, ExternalData!$F3192, G:G, "&lt;="&amp;ExternalData!$G3192)</f>
        <v>9541</v>
      </c>
      <c r="L3192" s="26">
        <f>ExternalData!$J3192 + SUMIFS(H:H, D:D, ExternalData!$D3192, E:E, ExternalData!$E3192, F:F, ExternalData!$F3192-1, G:G, "&gt;"&amp;ExternalData!$G3192)</f>
        <v>2387</v>
      </c>
      <c r="M3192" s="28">
        <f>ExternalData!$K3192 + SUMIFS(I:I, D:D, ExternalData!$D3192, E:E, ExternalData!$E3192, F:F, ExternalData!$F3192-1, G:G, "&gt;"&amp;ExternalData!$G3192)</f>
        <v>9541</v>
      </c>
    </row>
    <row r="3193" spans="1:13" x14ac:dyDescent="0.25">
      <c r="A3193" s="29" t="s">
        <v>9</v>
      </c>
      <c r="B3193" s="30" t="s">
        <v>47</v>
      </c>
      <c r="C3193" s="30" t="s">
        <v>11</v>
      </c>
      <c r="D3193" s="30" t="s">
        <v>48</v>
      </c>
      <c r="E3193" s="30" t="s">
        <v>14</v>
      </c>
      <c r="F3193" s="30">
        <v>2018</v>
      </c>
      <c r="G3193" s="30">
        <v>2</v>
      </c>
      <c r="H3193" s="30">
        <v>1967</v>
      </c>
      <c r="I3193" s="31">
        <v>78645</v>
      </c>
      <c r="J3193" s="31">
        <f>SUMIFS(H:H, D:D, ExternalData!$D3193, E:E, ExternalData!$E3193, F:F, ExternalData!$F3193, G:G, "&lt;="&amp;ExternalData!$G3193)</f>
        <v>4354</v>
      </c>
      <c r="K3193" s="32">
        <f>SUMIFS(I:I, D:D, ExternalData!$D3193, E:E, ExternalData!$E3193, F:F, ExternalData!$F3193, G:G, "&lt;="&amp;ExternalData!$G3193)</f>
        <v>88186</v>
      </c>
      <c r="L3193" s="31">
        <f>ExternalData!$J3193 + SUMIFS(H:H, D:D, ExternalData!$D3193, E:E, ExternalData!$E3193, F:F, ExternalData!$F3193-1, G:G, "&gt;"&amp;ExternalData!$G3193)</f>
        <v>4354</v>
      </c>
      <c r="M3193" s="33">
        <f>ExternalData!$K3193 + SUMIFS(I:I, D:D, ExternalData!$D3193, E:E, ExternalData!$E3193, F:F, ExternalData!$F3193-1, G:G, "&gt;"&amp;ExternalData!$G3193)</f>
        <v>88186</v>
      </c>
    </row>
    <row r="3194" spans="1:13" x14ac:dyDescent="0.25">
      <c r="A3194" s="24" t="s">
        <v>9</v>
      </c>
      <c r="B3194" s="25" t="s">
        <v>47</v>
      </c>
      <c r="C3194" s="25" t="s">
        <v>11</v>
      </c>
      <c r="D3194" s="25" t="s">
        <v>48</v>
      </c>
      <c r="E3194" s="25" t="s">
        <v>14</v>
      </c>
      <c r="F3194" s="25">
        <v>2018</v>
      </c>
      <c r="G3194" s="25">
        <v>3</v>
      </c>
      <c r="H3194" s="25">
        <v>1855</v>
      </c>
      <c r="I3194" s="26">
        <v>73955</v>
      </c>
      <c r="J3194" s="26">
        <f>SUMIFS(H:H, D:D, ExternalData!$D3194, E:E, ExternalData!$E3194, F:F, ExternalData!$F3194, G:G, "&lt;="&amp;ExternalData!$G3194)</f>
        <v>6209</v>
      </c>
      <c r="K3194" s="27">
        <f>SUMIFS(I:I, D:D, ExternalData!$D3194, E:E, ExternalData!$E3194, F:F, ExternalData!$F3194, G:G, "&lt;="&amp;ExternalData!$G3194)</f>
        <v>162141</v>
      </c>
      <c r="L3194" s="26">
        <f>ExternalData!$J3194 + SUMIFS(H:H, D:D, ExternalData!$D3194, E:E, ExternalData!$E3194, F:F, ExternalData!$F3194-1, G:G, "&gt;"&amp;ExternalData!$G3194)</f>
        <v>6209</v>
      </c>
      <c r="M3194" s="28">
        <f>ExternalData!$K3194 + SUMIFS(I:I, D:D, ExternalData!$D3194, E:E, ExternalData!$E3194, F:F, ExternalData!$F3194-1, G:G, "&gt;"&amp;ExternalData!$G3194)</f>
        <v>162141</v>
      </c>
    </row>
    <row r="3195" spans="1:13" x14ac:dyDescent="0.25">
      <c r="A3195" s="29" t="s">
        <v>9</v>
      </c>
      <c r="B3195" s="30" t="s">
        <v>47</v>
      </c>
      <c r="C3195" s="30" t="s">
        <v>11</v>
      </c>
      <c r="D3195" s="30" t="s">
        <v>48</v>
      </c>
      <c r="E3195" s="30" t="s">
        <v>14</v>
      </c>
      <c r="F3195" s="30">
        <v>2018</v>
      </c>
      <c r="G3195" s="30">
        <v>4</v>
      </c>
      <c r="H3195" s="30">
        <v>1365</v>
      </c>
      <c r="I3195" s="31">
        <v>54285</v>
      </c>
      <c r="J3195" s="31">
        <f>SUMIFS(H:H, D:D, ExternalData!$D3195, E:E, ExternalData!$E3195, F:F, ExternalData!$F3195, G:G, "&lt;="&amp;ExternalData!$G3195)</f>
        <v>7574</v>
      </c>
      <c r="K3195" s="32">
        <f>SUMIFS(I:I, D:D, ExternalData!$D3195, E:E, ExternalData!$E3195, F:F, ExternalData!$F3195, G:G, "&lt;="&amp;ExternalData!$G3195)</f>
        <v>216426</v>
      </c>
      <c r="L3195" s="31">
        <f>ExternalData!$J3195 + SUMIFS(H:H, D:D, ExternalData!$D3195, E:E, ExternalData!$E3195, F:F, ExternalData!$F3195-1, G:G, "&gt;"&amp;ExternalData!$G3195)</f>
        <v>7574</v>
      </c>
      <c r="M3195" s="33">
        <f>ExternalData!$K3195 + SUMIFS(I:I, D:D, ExternalData!$D3195, E:E, ExternalData!$E3195, F:F, ExternalData!$F3195-1, G:G, "&gt;"&amp;ExternalData!$G3195)</f>
        <v>216426</v>
      </c>
    </row>
    <row r="3196" spans="1:13" x14ac:dyDescent="0.25">
      <c r="A3196" s="24" t="s">
        <v>9</v>
      </c>
      <c r="B3196" s="25" t="s">
        <v>47</v>
      </c>
      <c r="C3196" s="25" t="s">
        <v>11</v>
      </c>
      <c r="D3196" s="25" t="s">
        <v>48</v>
      </c>
      <c r="E3196" s="25" t="s">
        <v>14</v>
      </c>
      <c r="F3196" s="25">
        <v>2018</v>
      </c>
      <c r="G3196" s="25">
        <v>5</v>
      </c>
      <c r="H3196" s="25">
        <v>2373</v>
      </c>
      <c r="I3196" s="26">
        <v>9464</v>
      </c>
      <c r="J3196" s="26">
        <f>SUMIFS(H:H, D:D, ExternalData!$D3196, E:E, ExternalData!$E3196, F:F, ExternalData!$F3196, G:G, "&lt;="&amp;ExternalData!$G3196)</f>
        <v>9947</v>
      </c>
      <c r="K3196" s="27">
        <f>SUMIFS(I:I, D:D, ExternalData!$D3196, E:E, ExternalData!$E3196, F:F, ExternalData!$F3196, G:G, "&lt;="&amp;ExternalData!$G3196)</f>
        <v>225890</v>
      </c>
      <c r="L3196" s="26">
        <f>ExternalData!$J3196 + SUMIFS(H:H, D:D, ExternalData!$D3196, E:E, ExternalData!$E3196, F:F, ExternalData!$F3196-1, G:G, "&gt;"&amp;ExternalData!$G3196)</f>
        <v>9947</v>
      </c>
      <c r="M3196" s="28">
        <f>ExternalData!$K3196 + SUMIFS(I:I, D:D, ExternalData!$D3196, E:E, ExternalData!$E3196, F:F, ExternalData!$F3196-1, G:G, "&gt;"&amp;ExternalData!$G3196)</f>
        <v>225890</v>
      </c>
    </row>
    <row r="3197" spans="1:13" x14ac:dyDescent="0.25">
      <c r="A3197" s="29" t="s">
        <v>9</v>
      </c>
      <c r="B3197" s="30" t="s">
        <v>47</v>
      </c>
      <c r="C3197" s="30" t="s">
        <v>11</v>
      </c>
      <c r="D3197" s="30" t="s">
        <v>48</v>
      </c>
      <c r="E3197" s="30" t="s">
        <v>14</v>
      </c>
      <c r="F3197" s="30">
        <v>2018</v>
      </c>
      <c r="G3197" s="30">
        <v>6</v>
      </c>
      <c r="H3197" s="30">
        <v>2121</v>
      </c>
      <c r="I3197" s="31">
        <v>84595</v>
      </c>
      <c r="J3197" s="31">
        <f>SUMIFS(H:H, D:D, ExternalData!$D3197, E:E, ExternalData!$E3197, F:F, ExternalData!$F3197, G:G, "&lt;="&amp;ExternalData!$G3197)</f>
        <v>12068</v>
      </c>
      <c r="K3197" s="32">
        <f>SUMIFS(I:I, D:D, ExternalData!$D3197, E:E, ExternalData!$E3197, F:F, ExternalData!$F3197, G:G, "&lt;="&amp;ExternalData!$G3197)</f>
        <v>310485</v>
      </c>
      <c r="L3197" s="31">
        <f>ExternalData!$J3197 + SUMIFS(H:H, D:D, ExternalData!$D3197, E:E, ExternalData!$E3197, F:F, ExternalData!$F3197-1, G:G, "&gt;"&amp;ExternalData!$G3197)</f>
        <v>12068</v>
      </c>
      <c r="M3197" s="33">
        <f>ExternalData!$K3197 + SUMIFS(I:I, D:D, ExternalData!$D3197, E:E, ExternalData!$E3197, F:F, ExternalData!$F3197-1, G:G, "&gt;"&amp;ExternalData!$G3197)</f>
        <v>310485</v>
      </c>
    </row>
    <row r="3198" spans="1:13" x14ac:dyDescent="0.25">
      <c r="A3198" s="24" t="s">
        <v>9</v>
      </c>
      <c r="B3198" s="25" t="s">
        <v>47</v>
      </c>
      <c r="C3198" s="25" t="s">
        <v>11</v>
      </c>
      <c r="D3198" s="25" t="s">
        <v>48</v>
      </c>
      <c r="E3198" s="25" t="s">
        <v>14</v>
      </c>
      <c r="F3198" s="25">
        <v>2018</v>
      </c>
      <c r="G3198" s="25">
        <v>7</v>
      </c>
      <c r="H3198" s="25">
        <v>2009</v>
      </c>
      <c r="I3198" s="26">
        <v>79975</v>
      </c>
      <c r="J3198" s="26">
        <f>SUMIFS(H:H, D:D, ExternalData!$D3198, E:E, ExternalData!$E3198, F:F, ExternalData!$F3198, G:G, "&lt;="&amp;ExternalData!$G3198)</f>
        <v>14077</v>
      </c>
      <c r="K3198" s="27">
        <f>SUMIFS(I:I, D:D, ExternalData!$D3198, E:E, ExternalData!$E3198, F:F, ExternalData!$F3198, G:G, "&lt;="&amp;ExternalData!$G3198)</f>
        <v>390460</v>
      </c>
      <c r="L3198" s="26">
        <f>ExternalData!$J3198 + SUMIFS(H:H, D:D, ExternalData!$D3198, E:E, ExternalData!$E3198, F:F, ExternalData!$F3198-1, G:G, "&gt;"&amp;ExternalData!$G3198)</f>
        <v>14077</v>
      </c>
      <c r="M3198" s="28">
        <f>ExternalData!$K3198 + SUMIFS(I:I, D:D, ExternalData!$D3198, E:E, ExternalData!$E3198, F:F, ExternalData!$F3198-1, G:G, "&gt;"&amp;ExternalData!$G3198)</f>
        <v>390460</v>
      </c>
    </row>
    <row r="3199" spans="1:13" x14ac:dyDescent="0.25">
      <c r="A3199" s="29" t="s">
        <v>9</v>
      </c>
      <c r="B3199" s="30" t="s">
        <v>47</v>
      </c>
      <c r="C3199" s="30" t="s">
        <v>11</v>
      </c>
      <c r="D3199" s="30" t="s">
        <v>48</v>
      </c>
      <c r="E3199" s="30" t="s">
        <v>14</v>
      </c>
      <c r="F3199" s="30">
        <v>2018</v>
      </c>
      <c r="G3199" s="30">
        <v>8</v>
      </c>
      <c r="H3199" s="30">
        <v>2338</v>
      </c>
      <c r="I3199" s="31">
        <v>9324</v>
      </c>
      <c r="J3199" s="31">
        <f>SUMIFS(H:H, D:D, ExternalData!$D3199, E:E, ExternalData!$E3199, F:F, ExternalData!$F3199, G:G, "&lt;="&amp;ExternalData!$G3199)</f>
        <v>16415</v>
      </c>
      <c r="K3199" s="32">
        <f>SUMIFS(I:I, D:D, ExternalData!$D3199, E:E, ExternalData!$E3199, F:F, ExternalData!$F3199, G:G, "&lt;="&amp;ExternalData!$G3199)</f>
        <v>399784</v>
      </c>
      <c r="L3199" s="31">
        <f>ExternalData!$J3199 + SUMIFS(H:H, D:D, ExternalData!$D3199, E:E, ExternalData!$E3199, F:F, ExternalData!$F3199-1, G:G, "&gt;"&amp;ExternalData!$G3199)</f>
        <v>16415</v>
      </c>
      <c r="M3199" s="33">
        <f>ExternalData!$K3199 + SUMIFS(I:I, D:D, ExternalData!$D3199, E:E, ExternalData!$E3199, F:F, ExternalData!$F3199-1, G:G, "&gt;"&amp;ExternalData!$G3199)</f>
        <v>399784</v>
      </c>
    </row>
    <row r="3200" spans="1:13" x14ac:dyDescent="0.25">
      <c r="A3200" s="24" t="s">
        <v>9</v>
      </c>
      <c r="B3200" s="25" t="s">
        <v>47</v>
      </c>
      <c r="C3200" s="25" t="s">
        <v>11</v>
      </c>
      <c r="D3200" s="25" t="s">
        <v>48</v>
      </c>
      <c r="E3200" s="25" t="s">
        <v>14</v>
      </c>
      <c r="F3200" s="25">
        <v>2018</v>
      </c>
      <c r="G3200" s="25">
        <v>9</v>
      </c>
      <c r="H3200" s="25">
        <v>1771</v>
      </c>
      <c r="I3200" s="26">
        <v>7084</v>
      </c>
      <c r="J3200" s="26">
        <f>SUMIFS(H:H, D:D, ExternalData!$D3200, E:E, ExternalData!$E3200, F:F, ExternalData!$F3200, G:G, "&lt;="&amp;ExternalData!$G3200)</f>
        <v>18186</v>
      </c>
      <c r="K3200" s="27">
        <f>SUMIFS(I:I, D:D, ExternalData!$D3200, E:E, ExternalData!$E3200, F:F, ExternalData!$F3200, G:G, "&lt;="&amp;ExternalData!$G3200)</f>
        <v>406868</v>
      </c>
      <c r="L3200" s="26">
        <f>ExternalData!$J3200 + SUMIFS(H:H, D:D, ExternalData!$D3200, E:E, ExternalData!$E3200, F:F, ExternalData!$F3200-1, G:G, "&gt;"&amp;ExternalData!$G3200)</f>
        <v>18186</v>
      </c>
      <c r="M3200" s="28">
        <f>ExternalData!$K3200 + SUMIFS(I:I, D:D, ExternalData!$D3200, E:E, ExternalData!$E3200, F:F, ExternalData!$F3200-1, G:G, "&gt;"&amp;ExternalData!$G3200)</f>
        <v>406868</v>
      </c>
    </row>
    <row r="3201" spans="1:13" x14ac:dyDescent="0.25">
      <c r="A3201" s="29" t="s">
        <v>9</v>
      </c>
      <c r="B3201" s="30" t="s">
        <v>47</v>
      </c>
      <c r="C3201" s="30" t="s">
        <v>11</v>
      </c>
      <c r="D3201" s="30" t="s">
        <v>48</v>
      </c>
      <c r="E3201" s="30" t="s">
        <v>14</v>
      </c>
      <c r="F3201" s="30">
        <v>2018</v>
      </c>
      <c r="G3201" s="30">
        <v>10</v>
      </c>
      <c r="H3201" s="30">
        <v>2352</v>
      </c>
      <c r="I3201" s="31">
        <v>9401</v>
      </c>
      <c r="J3201" s="31">
        <f>SUMIFS(H:H, D:D, ExternalData!$D3201, E:E, ExternalData!$E3201, F:F, ExternalData!$F3201, G:G, "&lt;="&amp;ExternalData!$G3201)</f>
        <v>20538</v>
      </c>
      <c r="K3201" s="32">
        <f>SUMIFS(I:I, D:D, ExternalData!$D3201, E:E, ExternalData!$E3201, F:F, ExternalData!$F3201, G:G, "&lt;="&amp;ExternalData!$G3201)</f>
        <v>416269</v>
      </c>
      <c r="L3201" s="31">
        <f>ExternalData!$J3201 + SUMIFS(H:H, D:D, ExternalData!$D3201, E:E, ExternalData!$E3201, F:F, ExternalData!$F3201-1, G:G, "&gt;"&amp;ExternalData!$G3201)</f>
        <v>20538</v>
      </c>
      <c r="M3201" s="33">
        <f>ExternalData!$K3201 + SUMIFS(I:I, D:D, ExternalData!$D3201, E:E, ExternalData!$E3201, F:F, ExternalData!$F3201-1, G:G, "&gt;"&amp;ExternalData!$G3201)</f>
        <v>416269</v>
      </c>
    </row>
    <row r="3202" spans="1:13" x14ac:dyDescent="0.25">
      <c r="A3202" s="24" t="s">
        <v>9</v>
      </c>
      <c r="B3202" s="25" t="s">
        <v>47</v>
      </c>
      <c r="C3202" s="25" t="s">
        <v>11</v>
      </c>
      <c r="D3202" s="25" t="s">
        <v>48</v>
      </c>
      <c r="E3202" s="25" t="s">
        <v>14</v>
      </c>
      <c r="F3202" s="25">
        <v>2018</v>
      </c>
      <c r="G3202" s="25">
        <v>11</v>
      </c>
      <c r="H3202" s="25">
        <v>1603</v>
      </c>
      <c r="I3202" s="26">
        <v>64085</v>
      </c>
      <c r="J3202" s="26">
        <f>SUMIFS(H:H, D:D, ExternalData!$D3202, E:E, ExternalData!$E3202, F:F, ExternalData!$F3202, G:G, "&lt;="&amp;ExternalData!$G3202)</f>
        <v>22141</v>
      </c>
      <c r="K3202" s="27">
        <f>SUMIFS(I:I, D:D, ExternalData!$D3202, E:E, ExternalData!$E3202, F:F, ExternalData!$F3202, G:G, "&lt;="&amp;ExternalData!$G3202)</f>
        <v>480354</v>
      </c>
      <c r="L3202" s="26">
        <f>ExternalData!$J3202 + SUMIFS(H:H, D:D, ExternalData!$D3202, E:E, ExternalData!$E3202, F:F, ExternalData!$F3202-1, G:G, "&gt;"&amp;ExternalData!$G3202)</f>
        <v>22141</v>
      </c>
      <c r="M3202" s="28">
        <f>ExternalData!$K3202 + SUMIFS(I:I, D:D, ExternalData!$D3202, E:E, ExternalData!$E3202, F:F, ExternalData!$F3202-1, G:G, "&gt;"&amp;ExternalData!$G3202)</f>
        <v>480354</v>
      </c>
    </row>
    <row r="3203" spans="1:13" x14ac:dyDescent="0.25">
      <c r="A3203" s="29" t="s">
        <v>9</v>
      </c>
      <c r="B3203" s="30" t="s">
        <v>47</v>
      </c>
      <c r="C3203" s="30" t="s">
        <v>11</v>
      </c>
      <c r="D3203" s="30" t="s">
        <v>48</v>
      </c>
      <c r="E3203" s="30" t="s">
        <v>14</v>
      </c>
      <c r="F3203" s="30">
        <v>2018</v>
      </c>
      <c r="G3203" s="30">
        <v>12</v>
      </c>
      <c r="H3203" s="30">
        <v>16835</v>
      </c>
      <c r="I3203" s="31">
        <v>67305</v>
      </c>
      <c r="J3203" s="31">
        <f>SUMIFS(H:H, D:D, ExternalData!$D3203, E:E, ExternalData!$E3203, F:F, ExternalData!$F3203, G:G, "&lt;="&amp;ExternalData!$G3203)</f>
        <v>38976</v>
      </c>
      <c r="K3203" s="32">
        <f>SUMIFS(I:I, D:D, ExternalData!$D3203, E:E, ExternalData!$E3203, F:F, ExternalData!$F3203, G:G, "&lt;="&amp;ExternalData!$G3203)</f>
        <v>547659</v>
      </c>
      <c r="L3203" s="31">
        <f>ExternalData!$J3203 + SUMIFS(H:H, D:D, ExternalData!$D3203, E:E, ExternalData!$E3203, F:F, ExternalData!$F3203-1, G:G, "&gt;"&amp;ExternalData!$G3203)</f>
        <v>38976</v>
      </c>
      <c r="M3203" s="33">
        <f>ExternalData!$K3203 + SUMIFS(I:I, D:D, ExternalData!$D3203, E:E, ExternalData!$E3203, F:F, ExternalData!$F3203-1, G:G, "&gt;"&amp;ExternalData!$G3203)</f>
        <v>547659</v>
      </c>
    </row>
    <row r="3204" spans="1:13" x14ac:dyDescent="0.25">
      <c r="A3204" s="24" t="s">
        <v>9</v>
      </c>
      <c r="B3204" s="25" t="s">
        <v>47</v>
      </c>
      <c r="C3204" s="25" t="s">
        <v>11</v>
      </c>
      <c r="D3204" s="25" t="s">
        <v>48</v>
      </c>
      <c r="E3204" s="25" t="s">
        <v>14</v>
      </c>
      <c r="F3204" s="25">
        <v>2019</v>
      </c>
      <c r="G3204" s="25">
        <v>1</v>
      </c>
      <c r="H3204" s="25">
        <v>3437</v>
      </c>
      <c r="I3204" s="26">
        <v>13741</v>
      </c>
      <c r="J3204" s="26">
        <f>SUMIFS(H:H, D:D, ExternalData!$D3204, E:E, ExternalData!$E3204, F:F, ExternalData!$F3204, G:G, "&lt;="&amp;ExternalData!$G3204)</f>
        <v>3437</v>
      </c>
      <c r="K3204" s="27">
        <f>SUMIFS(I:I, D:D, ExternalData!$D3204, E:E, ExternalData!$E3204, F:F, ExternalData!$F3204, G:G, "&lt;="&amp;ExternalData!$G3204)</f>
        <v>13741</v>
      </c>
      <c r="L3204" s="26">
        <f>ExternalData!$J3204 + SUMIFS(H:H, D:D, ExternalData!$D3204, E:E, ExternalData!$E3204, F:F, ExternalData!$F3204-1, G:G, "&gt;"&amp;ExternalData!$G3204)</f>
        <v>40026</v>
      </c>
      <c r="M3204" s="28">
        <f>ExternalData!$K3204 + SUMIFS(I:I, D:D, ExternalData!$D3204, E:E, ExternalData!$E3204, F:F, ExternalData!$F3204-1, G:G, "&gt;"&amp;ExternalData!$G3204)</f>
        <v>551859</v>
      </c>
    </row>
    <row r="3205" spans="1:13" x14ac:dyDescent="0.25">
      <c r="A3205" s="29" t="s">
        <v>9</v>
      </c>
      <c r="B3205" s="30" t="s">
        <v>47</v>
      </c>
      <c r="C3205" s="30" t="s">
        <v>11</v>
      </c>
      <c r="D3205" s="30" t="s">
        <v>48</v>
      </c>
      <c r="E3205" s="30" t="s">
        <v>14</v>
      </c>
      <c r="F3205" s="30">
        <v>2019</v>
      </c>
      <c r="G3205" s="30">
        <v>2</v>
      </c>
      <c r="H3205" s="30">
        <v>2975</v>
      </c>
      <c r="I3205" s="31">
        <v>11851</v>
      </c>
      <c r="J3205" s="31">
        <f>SUMIFS(H:H, D:D, ExternalData!$D3205, E:E, ExternalData!$E3205, F:F, ExternalData!$F3205, G:G, "&lt;="&amp;ExternalData!$G3205)</f>
        <v>6412</v>
      </c>
      <c r="K3205" s="32">
        <f>SUMIFS(I:I, D:D, ExternalData!$D3205, E:E, ExternalData!$E3205, F:F, ExternalData!$F3205, G:G, "&lt;="&amp;ExternalData!$G3205)</f>
        <v>25592</v>
      </c>
      <c r="L3205" s="31">
        <f>ExternalData!$J3205 + SUMIFS(H:H, D:D, ExternalData!$D3205, E:E, ExternalData!$E3205, F:F, ExternalData!$F3205-1, G:G, "&gt;"&amp;ExternalData!$G3205)</f>
        <v>41034</v>
      </c>
      <c r="M3205" s="33">
        <f>ExternalData!$K3205 + SUMIFS(I:I, D:D, ExternalData!$D3205, E:E, ExternalData!$E3205, F:F, ExternalData!$F3205-1, G:G, "&gt;"&amp;ExternalData!$G3205)</f>
        <v>485065</v>
      </c>
    </row>
    <row r="3206" spans="1:13" x14ac:dyDescent="0.25">
      <c r="A3206" s="24" t="s">
        <v>9</v>
      </c>
      <c r="B3206" s="25" t="s">
        <v>47</v>
      </c>
      <c r="C3206" s="25" t="s">
        <v>11</v>
      </c>
      <c r="D3206" s="25" t="s">
        <v>48</v>
      </c>
      <c r="E3206" s="25" t="s">
        <v>14</v>
      </c>
      <c r="F3206" s="25">
        <v>2019</v>
      </c>
      <c r="G3206" s="25">
        <v>3</v>
      </c>
      <c r="H3206" s="25">
        <v>2310</v>
      </c>
      <c r="I3206" s="26">
        <v>9233</v>
      </c>
      <c r="J3206" s="26">
        <f>SUMIFS(H:H, D:D, ExternalData!$D3206, E:E, ExternalData!$E3206, F:F, ExternalData!$F3206, G:G, "&lt;="&amp;ExternalData!$G3206)</f>
        <v>8722</v>
      </c>
      <c r="K3206" s="27">
        <f>SUMIFS(I:I, D:D, ExternalData!$D3206, E:E, ExternalData!$E3206, F:F, ExternalData!$F3206, G:G, "&lt;="&amp;ExternalData!$G3206)</f>
        <v>34825</v>
      </c>
      <c r="L3206" s="26">
        <f>ExternalData!$J3206 + SUMIFS(H:H, D:D, ExternalData!$D3206, E:E, ExternalData!$E3206, F:F, ExternalData!$F3206-1, G:G, "&gt;"&amp;ExternalData!$G3206)</f>
        <v>41489</v>
      </c>
      <c r="M3206" s="28">
        <f>ExternalData!$K3206 + SUMIFS(I:I, D:D, ExternalData!$D3206, E:E, ExternalData!$E3206, F:F, ExternalData!$F3206-1, G:G, "&gt;"&amp;ExternalData!$G3206)</f>
        <v>420343</v>
      </c>
    </row>
    <row r="3207" spans="1:13" x14ac:dyDescent="0.25">
      <c r="A3207" s="29" t="s">
        <v>9</v>
      </c>
      <c r="B3207" s="30" t="s">
        <v>47</v>
      </c>
      <c r="C3207" s="30" t="s">
        <v>11</v>
      </c>
      <c r="D3207" s="30" t="s">
        <v>48</v>
      </c>
      <c r="E3207" s="30" t="s">
        <v>14</v>
      </c>
      <c r="F3207" s="30">
        <v>2019</v>
      </c>
      <c r="G3207" s="30">
        <v>4</v>
      </c>
      <c r="H3207" s="30">
        <v>2688</v>
      </c>
      <c r="I3207" s="31">
        <v>10724</v>
      </c>
      <c r="J3207" s="31">
        <f>SUMIFS(H:H, D:D, ExternalData!$D3207, E:E, ExternalData!$E3207, F:F, ExternalData!$F3207, G:G, "&lt;="&amp;ExternalData!$G3207)</f>
        <v>11410</v>
      </c>
      <c r="K3207" s="32">
        <f>SUMIFS(I:I, D:D, ExternalData!$D3207, E:E, ExternalData!$E3207, F:F, ExternalData!$F3207, G:G, "&lt;="&amp;ExternalData!$G3207)</f>
        <v>45549</v>
      </c>
      <c r="L3207" s="31">
        <f>ExternalData!$J3207 + SUMIFS(H:H, D:D, ExternalData!$D3207, E:E, ExternalData!$E3207, F:F, ExternalData!$F3207-1, G:G, "&gt;"&amp;ExternalData!$G3207)</f>
        <v>42812</v>
      </c>
      <c r="M3207" s="33">
        <f>ExternalData!$K3207 + SUMIFS(I:I, D:D, ExternalData!$D3207, E:E, ExternalData!$E3207, F:F, ExternalData!$F3207-1, G:G, "&gt;"&amp;ExternalData!$G3207)</f>
        <v>376782</v>
      </c>
    </row>
    <row r="3208" spans="1:13" x14ac:dyDescent="0.25">
      <c r="A3208" s="24" t="s">
        <v>9</v>
      </c>
      <c r="B3208" s="25" t="s">
        <v>47</v>
      </c>
      <c r="C3208" s="25" t="s">
        <v>11</v>
      </c>
      <c r="D3208" s="25" t="s">
        <v>48</v>
      </c>
      <c r="E3208" s="25" t="s">
        <v>14</v>
      </c>
      <c r="F3208" s="25">
        <v>2019</v>
      </c>
      <c r="G3208" s="25">
        <v>5</v>
      </c>
      <c r="H3208" s="25">
        <v>3514</v>
      </c>
      <c r="I3208" s="26">
        <v>13993</v>
      </c>
      <c r="J3208" s="26">
        <f>SUMIFS(H:H, D:D, ExternalData!$D3208, E:E, ExternalData!$E3208, F:F, ExternalData!$F3208, G:G, "&lt;="&amp;ExternalData!$G3208)</f>
        <v>14924</v>
      </c>
      <c r="K3208" s="27">
        <f>SUMIFS(I:I, D:D, ExternalData!$D3208, E:E, ExternalData!$E3208, F:F, ExternalData!$F3208, G:G, "&lt;="&amp;ExternalData!$G3208)</f>
        <v>59542</v>
      </c>
      <c r="L3208" s="26">
        <f>ExternalData!$J3208 + SUMIFS(H:H, D:D, ExternalData!$D3208, E:E, ExternalData!$E3208, F:F, ExternalData!$F3208-1, G:G, "&gt;"&amp;ExternalData!$G3208)</f>
        <v>43953</v>
      </c>
      <c r="M3208" s="28">
        <f>ExternalData!$K3208 + SUMIFS(I:I, D:D, ExternalData!$D3208, E:E, ExternalData!$E3208, F:F, ExternalData!$F3208-1, G:G, "&gt;"&amp;ExternalData!$G3208)</f>
        <v>381311</v>
      </c>
    </row>
    <row r="3209" spans="1:13" x14ac:dyDescent="0.25">
      <c r="A3209" s="29" t="s">
        <v>9</v>
      </c>
      <c r="B3209" s="30" t="s">
        <v>47</v>
      </c>
      <c r="C3209" s="30" t="s">
        <v>11</v>
      </c>
      <c r="D3209" s="30" t="s">
        <v>48</v>
      </c>
      <c r="E3209" s="30" t="s">
        <v>14</v>
      </c>
      <c r="F3209" s="30">
        <v>2019</v>
      </c>
      <c r="G3209" s="30">
        <v>6</v>
      </c>
      <c r="H3209" s="30">
        <v>3507</v>
      </c>
      <c r="I3209" s="31">
        <v>14014</v>
      </c>
      <c r="J3209" s="31">
        <f>SUMIFS(H:H, D:D, ExternalData!$D3209, E:E, ExternalData!$E3209, F:F, ExternalData!$F3209, G:G, "&lt;="&amp;ExternalData!$G3209)</f>
        <v>18431</v>
      </c>
      <c r="K3209" s="32">
        <f>SUMIFS(I:I, D:D, ExternalData!$D3209, E:E, ExternalData!$E3209, F:F, ExternalData!$F3209, G:G, "&lt;="&amp;ExternalData!$G3209)</f>
        <v>73556</v>
      </c>
      <c r="L3209" s="31">
        <f>ExternalData!$J3209 + SUMIFS(H:H, D:D, ExternalData!$D3209, E:E, ExternalData!$E3209, F:F, ExternalData!$F3209-1, G:G, "&gt;"&amp;ExternalData!$G3209)</f>
        <v>45339</v>
      </c>
      <c r="M3209" s="33">
        <f>ExternalData!$K3209 + SUMIFS(I:I, D:D, ExternalData!$D3209, E:E, ExternalData!$E3209, F:F, ExternalData!$F3209-1, G:G, "&gt;"&amp;ExternalData!$G3209)</f>
        <v>310730</v>
      </c>
    </row>
    <row r="3210" spans="1:13" x14ac:dyDescent="0.25">
      <c r="A3210" s="24" t="s">
        <v>9</v>
      </c>
      <c r="B3210" s="25" t="s">
        <v>47</v>
      </c>
      <c r="C3210" s="25" t="s">
        <v>11</v>
      </c>
      <c r="D3210" s="25" t="s">
        <v>48</v>
      </c>
      <c r="E3210" s="25" t="s">
        <v>14</v>
      </c>
      <c r="F3210" s="25">
        <v>2019</v>
      </c>
      <c r="G3210" s="25">
        <v>7</v>
      </c>
      <c r="H3210" s="25">
        <v>2884</v>
      </c>
      <c r="I3210" s="26">
        <v>11473</v>
      </c>
      <c r="J3210" s="26">
        <f>SUMIFS(H:H, D:D, ExternalData!$D3210, E:E, ExternalData!$E3210, F:F, ExternalData!$F3210, G:G, "&lt;="&amp;ExternalData!$G3210)</f>
        <v>21315</v>
      </c>
      <c r="K3210" s="27">
        <f>SUMIFS(I:I, D:D, ExternalData!$D3210, E:E, ExternalData!$E3210, F:F, ExternalData!$F3210, G:G, "&lt;="&amp;ExternalData!$G3210)</f>
        <v>85029</v>
      </c>
      <c r="L3210" s="26">
        <f>ExternalData!$J3210 + SUMIFS(H:H, D:D, ExternalData!$D3210, E:E, ExternalData!$E3210, F:F, ExternalData!$F3210-1, G:G, "&gt;"&amp;ExternalData!$G3210)</f>
        <v>46214</v>
      </c>
      <c r="M3210" s="28">
        <f>ExternalData!$K3210 + SUMIFS(I:I, D:D, ExternalData!$D3210, E:E, ExternalData!$E3210, F:F, ExternalData!$F3210-1, G:G, "&gt;"&amp;ExternalData!$G3210)</f>
        <v>242228</v>
      </c>
    </row>
    <row r="3211" spans="1:13" x14ac:dyDescent="0.25">
      <c r="A3211" s="29" t="s">
        <v>9</v>
      </c>
      <c r="B3211" s="30" t="s">
        <v>47</v>
      </c>
      <c r="C3211" s="30" t="s">
        <v>11</v>
      </c>
      <c r="D3211" s="30" t="s">
        <v>48</v>
      </c>
      <c r="E3211" s="30" t="s">
        <v>14</v>
      </c>
      <c r="F3211" s="30">
        <v>2019</v>
      </c>
      <c r="G3211" s="30">
        <v>8</v>
      </c>
      <c r="H3211" s="30">
        <v>2849</v>
      </c>
      <c r="I3211" s="31">
        <v>11347</v>
      </c>
      <c r="J3211" s="31">
        <f>SUMIFS(H:H, D:D, ExternalData!$D3211, E:E, ExternalData!$E3211, F:F, ExternalData!$F3211, G:G, "&lt;="&amp;ExternalData!$G3211)</f>
        <v>24164</v>
      </c>
      <c r="K3211" s="32">
        <f>SUMIFS(I:I, D:D, ExternalData!$D3211, E:E, ExternalData!$E3211, F:F, ExternalData!$F3211, G:G, "&lt;="&amp;ExternalData!$G3211)</f>
        <v>96376</v>
      </c>
      <c r="L3211" s="31">
        <f>ExternalData!$J3211 + SUMIFS(H:H, D:D, ExternalData!$D3211, E:E, ExternalData!$E3211, F:F, ExternalData!$F3211-1, G:G, "&gt;"&amp;ExternalData!$G3211)</f>
        <v>46725</v>
      </c>
      <c r="M3211" s="33">
        <f>ExternalData!$K3211 + SUMIFS(I:I, D:D, ExternalData!$D3211, E:E, ExternalData!$E3211, F:F, ExternalData!$F3211-1, G:G, "&gt;"&amp;ExternalData!$G3211)</f>
        <v>244251</v>
      </c>
    </row>
    <row r="3212" spans="1:13" x14ac:dyDescent="0.25">
      <c r="A3212" s="24" t="s">
        <v>9</v>
      </c>
      <c r="B3212" s="25" t="s">
        <v>47</v>
      </c>
      <c r="C3212" s="25" t="s">
        <v>11</v>
      </c>
      <c r="D3212" s="25" t="s">
        <v>48</v>
      </c>
      <c r="E3212" s="25" t="s">
        <v>14</v>
      </c>
      <c r="F3212" s="25">
        <v>2019</v>
      </c>
      <c r="G3212" s="25">
        <v>9</v>
      </c>
      <c r="H3212" s="25">
        <v>2597</v>
      </c>
      <c r="I3212" s="26">
        <v>10353</v>
      </c>
      <c r="J3212" s="26">
        <f>SUMIFS(H:H, D:D, ExternalData!$D3212, E:E, ExternalData!$E3212, F:F, ExternalData!$F3212, G:G, "&lt;="&amp;ExternalData!$G3212)</f>
        <v>26761</v>
      </c>
      <c r="K3212" s="27">
        <f>SUMIFS(I:I, D:D, ExternalData!$D3212, E:E, ExternalData!$E3212, F:F, ExternalData!$F3212, G:G, "&lt;="&amp;ExternalData!$G3212)</f>
        <v>106729</v>
      </c>
      <c r="L3212" s="26">
        <f>ExternalData!$J3212 + SUMIFS(H:H, D:D, ExternalData!$D3212, E:E, ExternalData!$E3212, F:F, ExternalData!$F3212-1, G:G, "&gt;"&amp;ExternalData!$G3212)</f>
        <v>47551</v>
      </c>
      <c r="M3212" s="28">
        <f>ExternalData!$K3212 + SUMIFS(I:I, D:D, ExternalData!$D3212, E:E, ExternalData!$E3212, F:F, ExternalData!$F3212-1, G:G, "&gt;"&amp;ExternalData!$G3212)</f>
        <v>247520</v>
      </c>
    </row>
    <row r="3213" spans="1:13" x14ac:dyDescent="0.25">
      <c r="A3213" s="29" t="s">
        <v>9</v>
      </c>
      <c r="B3213" s="30" t="s">
        <v>47</v>
      </c>
      <c r="C3213" s="30" t="s">
        <v>11</v>
      </c>
      <c r="D3213" s="30" t="s">
        <v>48</v>
      </c>
      <c r="E3213" s="30" t="s">
        <v>14</v>
      </c>
      <c r="F3213" s="30">
        <v>2019</v>
      </c>
      <c r="G3213" s="30">
        <v>10</v>
      </c>
      <c r="H3213" s="30">
        <v>2457</v>
      </c>
      <c r="I3213" s="31">
        <v>9814</v>
      </c>
      <c r="J3213" s="31">
        <f>SUMIFS(H:H, D:D, ExternalData!$D3213, E:E, ExternalData!$E3213, F:F, ExternalData!$F3213, G:G, "&lt;="&amp;ExternalData!$G3213)</f>
        <v>29218</v>
      </c>
      <c r="K3213" s="32">
        <f>SUMIFS(I:I, D:D, ExternalData!$D3213, E:E, ExternalData!$E3213, F:F, ExternalData!$F3213, G:G, "&lt;="&amp;ExternalData!$G3213)</f>
        <v>116543</v>
      </c>
      <c r="L3213" s="31">
        <f>ExternalData!$J3213 + SUMIFS(H:H, D:D, ExternalData!$D3213, E:E, ExternalData!$E3213, F:F, ExternalData!$F3213-1, G:G, "&gt;"&amp;ExternalData!$G3213)</f>
        <v>47656</v>
      </c>
      <c r="M3213" s="33">
        <f>ExternalData!$K3213 + SUMIFS(I:I, D:D, ExternalData!$D3213, E:E, ExternalData!$E3213, F:F, ExternalData!$F3213-1, G:G, "&gt;"&amp;ExternalData!$G3213)</f>
        <v>247933</v>
      </c>
    </row>
    <row r="3214" spans="1:13" x14ac:dyDescent="0.25">
      <c r="A3214" s="24" t="s">
        <v>9</v>
      </c>
      <c r="B3214" s="25" t="s">
        <v>47</v>
      </c>
      <c r="C3214" s="25" t="s">
        <v>11</v>
      </c>
      <c r="D3214" s="25" t="s">
        <v>48</v>
      </c>
      <c r="E3214" s="25" t="s">
        <v>14</v>
      </c>
      <c r="F3214" s="25">
        <v>2019</v>
      </c>
      <c r="G3214" s="25">
        <v>11</v>
      </c>
      <c r="H3214" s="25">
        <v>3360</v>
      </c>
      <c r="I3214" s="26">
        <v>13398</v>
      </c>
      <c r="J3214" s="26">
        <f>SUMIFS(H:H, D:D, ExternalData!$D3214, E:E, ExternalData!$E3214, F:F, ExternalData!$F3214, G:G, "&lt;="&amp;ExternalData!$G3214)</f>
        <v>32578</v>
      </c>
      <c r="K3214" s="27">
        <f>SUMIFS(I:I, D:D, ExternalData!$D3214, E:E, ExternalData!$E3214, F:F, ExternalData!$F3214, G:G, "&lt;="&amp;ExternalData!$G3214)</f>
        <v>129941</v>
      </c>
      <c r="L3214" s="26">
        <f>ExternalData!$J3214 + SUMIFS(H:H, D:D, ExternalData!$D3214, E:E, ExternalData!$E3214, F:F, ExternalData!$F3214-1, G:G, "&gt;"&amp;ExternalData!$G3214)</f>
        <v>49413</v>
      </c>
      <c r="M3214" s="28">
        <f>ExternalData!$K3214 + SUMIFS(I:I, D:D, ExternalData!$D3214, E:E, ExternalData!$E3214, F:F, ExternalData!$F3214-1, G:G, "&gt;"&amp;ExternalData!$G3214)</f>
        <v>197246</v>
      </c>
    </row>
    <row r="3215" spans="1:13" x14ac:dyDescent="0.25">
      <c r="A3215" s="29" t="s">
        <v>9</v>
      </c>
      <c r="B3215" s="30" t="s">
        <v>47</v>
      </c>
      <c r="C3215" s="30" t="s">
        <v>11</v>
      </c>
      <c r="D3215" s="30" t="s">
        <v>48</v>
      </c>
      <c r="E3215" s="30" t="s">
        <v>14</v>
      </c>
      <c r="F3215" s="30">
        <v>2019</v>
      </c>
      <c r="G3215" s="30">
        <v>12</v>
      </c>
      <c r="H3215" s="30">
        <v>2947</v>
      </c>
      <c r="I3215" s="31">
        <v>11746</v>
      </c>
      <c r="J3215" s="31">
        <f>SUMIFS(H:H, D:D, ExternalData!$D3215, E:E, ExternalData!$E3215, F:F, ExternalData!$F3215, G:G, "&lt;="&amp;ExternalData!$G3215)</f>
        <v>35525</v>
      </c>
      <c r="K3215" s="32">
        <f>SUMIFS(I:I, D:D, ExternalData!$D3215, E:E, ExternalData!$E3215, F:F, ExternalData!$F3215, G:G, "&lt;="&amp;ExternalData!$G3215)</f>
        <v>141687</v>
      </c>
      <c r="L3215" s="31">
        <f>ExternalData!$J3215 + SUMIFS(H:H, D:D, ExternalData!$D3215, E:E, ExternalData!$E3215, F:F, ExternalData!$F3215-1, G:G, "&gt;"&amp;ExternalData!$G3215)</f>
        <v>35525</v>
      </c>
      <c r="M3215" s="33">
        <f>ExternalData!$K3215 + SUMIFS(I:I, D:D, ExternalData!$D3215, E:E, ExternalData!$E3215, F:F, ExternalData!$F3215-1, G:G, "&gt;"&amp;ExternalData!$G3215)</f>
        <v>141687</v>
      </c>
    </row>
    <row r="3216" spans="1:13" x14ac:dyDescent="0.25">
      <c r="A3216" s="24" t="s">
        <v>9</v>
      </c>
      <c r="B3216" s="25" t="s">
        <v>47</v>
      </c>
      <c r="C3216" s="25" t="s">
        <v>11</v>
      </c>
      <c r="D3216" s="25" t="s">
        <v>48</v>
      </c>
      <c r="E3216" s="25" t="s">
        <v>14</v>
      </c>
      <c r="F3216" s="25">
        <v>2020</v>
      </c>
      <c r="G3216" s="25">
        <v>1</v>
      </c>
      <c r="H3216" s="25">
        <v>3738</v>
      </c>
      <c r="I3216" s="26">
        <v>14910</v>
      </c>
      <c r="J3216" s="26">
        <f>SUMIFS(H:H, D:D, ExternalData!$D3216, E:E, ExternalData!$E3216, F:F, ExternalData!$F3216, G:G, "&lt;="&amp;ExternalData!$G3216)</f>
        <v>3738</v>
      </c>
      <c r="K3216" s="27">
        <f>SUMIFS(I:I, D:D, ExternalData!$D3216, E:E, ExternalData!$E3216, F:F, ExternalData!$F3216, G:G, "&lt;="&amp;ExternalData!$G3216)</f>
        <v>14910</v>
      </c>
      <c r="L3216" s="26">
        <f>ExternalData!$J3216 + SUMIFS(H:H, D:D, ExternalData!$D3216, E:E, ExternalData!$E3216, F:F, ExternalData!$F3216-1, G:G, "&gt;"&amp;ExternalData!$G3216)</f>
        <v>35826</v>
      </c>
      <c r="M3216" s="28">
        <f>ExternalData!$K3216 + SUMIFS(I:I, D:D, ExternalData!$D3216, E:E, ExternalData!$E3216, F:F, ExternalData!$F3216-1, G:G, "&gt;"&amp;ExternalData!$G3216)</f>
        <v>142856</v>
      </c>
    </row>
    <row r="3217" spans="1:13" x14ac:dyDescent="0.25">
      <c r="A3217" s="29" t="s">
        <v>9</v>
      </c>
      <c r="B3217" s="30" t="s">
        <v>47</v>
      </c>
      <c r="C3217" s="30" t="s">
        <v>11</v>
      </c>
      <c r="D3217" s="30" t="s">
        <v>48</v>
      </c>
      <c r="E3217" s="30" t="s">
        <v>14</v>
      </c>
      <c r="F3217" s="30">
        <v>2020</v>
      </c>
      <c r="G3217" s="30">
        <v>2</v>
      </c>
      <c r="H3217" s="30">
        <v>35175</v>
      </c>
      <c r="I3217" s="31">
        <v>14007</v>
      </c>
      <c r="J3217" s="31">
        <f>SUMIFS(H:H, D:D, ExternalData!$D3217, E:E, ExternalData!$E3217, F:F, ExternalData!$F3217, G:G, "&lt;="&amp;ExternalData!$G3217)</f>
        <v>38913</v>
      </c>
      <c r="K3217" s="32">
        <f>SUMIFS(I:I, D:D, ExternalData!$D3217, E:E, ExternalData!$E3217, F:F, ExternalData!$F3217, G:G, "&lt;="&amp;ExternalData!$G3217)</f>
        <v>28917</v>
      </c>
      <c r="L3217" s="31">
        <f>ExternalData!$J3217 + SUMIFS(H:H, D:D, ExternalData!$D3217, E:E, ExternalData!$E3217, F:F, ExternalData!$F3217-1, G:G, "&gt;"&amp;ExternalData!$G3217)</f>
        <v>68026</v>
      </c>
      <c r="M3217" s="33">
        <f>ExternalData!$K3217 + SUMIFS(I:I, D:D, ExternalData!$D3217, E:E, ExternalData!$E3217, F:F, ExternalData!$F3217-1, G:G, "&gt;"&amp;ExternalData!$G3217)</f>
        <v>145012</v>
      </c>
    </row>
    <row r="3218" spans="1:13" x14ac:dyDescent="0.25">
      <c r="A3218" s="24" t="s">
        <v>9</v>
      </c>
      <c r="B3218" s="25" t="s">
        <v>47</v>
      </c>
      <c r="C3218" s="25" t="s">
        <v>11</v>
      </c>
      <c r="D3218" s="25" t="s">
        <v>48</v>
      </c>
      <c r="E3218" s="25" t="s">
        <v>14</v>
      </c>
      <c r="F3218" s="25">
        <v>2020</v>
      </c>
      <c r="G3218" s="25">
        <v>3</v>
      </c>
      <c r="H3218" s="25">
        <v>5124</v>
      </c>
      <c r="I3218" s="26">
        <v>20475</v>
      </c>
      <c r="J3218" s="26">
        <f>SUMIFS(H:H, D:D, ExternalData!$D3218, E:E, ExternalData!$E3218, F:F, ExternalData!$F3218, G:G, "&lt;="&amp;ExternalData!$G3218)</f>
        <v>44037</v>
      </c>
      <c r="K3218" s="27">
        <f>SUMIFS(I:I, D:D, ExternalData!$D3218, E:E, ExternalData!$E3218, F:F, ExternalData!$F3218, G:G, "&lt;="&amp;ExternalData!$G3218)</f>
        <v>49392</v>
      </c>
      <c r="L3218" s="26">
        <f>ExternalData!$J3218 + SUMIFS(H:H, D:D, ExternalData!$D3218, E:E, ExternalData!$E3218, F:F, ExternalData!$F3218-1, G:G, "&gt;"&amp;ExternalData!$G3218)</f>
        <v>70840</v>
      </c>
      <c r="M3218" s="28">
        <f>ExternalData!$K3218 + SUMIFS(I:I, D:D, ExternalData!$D3218, E:E, ExternalData!$E3218, F:F, ExternalData!$F3218-1, G:G, "&gt;"&amp;ExternalData!$G3218)</f>
        <v>156254</v>
      </c>
    </row>
    <row r="3219" spans="1:13" x14ac:dyDescent="0.25">
      <c r="A3219" s="29" t="s">
        <v>9</v>
      </c>
      <c r="B3219" s="30" t="s">
        <v>47</v>
      </c>
      <c r="C3219" s="30" t="s">
        <v>11</v>
      </c>
      <c r="D3219" s="30" t="s">
        <v>48</v>
      </c>
      <c r="E3219" s="30" t="s">
        <v>14</v>
      </c>
      <c r="F3219" s="30">
        <v>2020</v>
      </c>
      <c r="G3219" s="30">
        <v>4</v>
      </c>
      <c r="H3219" s="30">
        <v>42105</v>
      </c>
      <c r="I3219" s="31">
        <v>167895</v>
      </c>
      <c r="J3219" s="31">
        <f>SUMIFS(H:H, D:D, ExternalData!$D3219, E:E, ExternalData!$E3219, F:F, ExternalData!$F3219, G:G, "&lt;="&amp;ExternalData!$G3219)</f>
        <v>86142</v>
      </c>
      <c r="K3219" s="32">
        <f>SUMIFS(I:I, D:D, ExternalData!$D3219, E:E, ExternalData!$E3219, F:F, ExternalData!$F3219, G:G, "&lt;="&amp;ExternalData!$G3219)</f>
        <v>217287</v>
      </c>
      <c r="L3219" s="31">
        <f>ExternalData!$J3219 + SUMIFS(H:H, D:D, ExternalData!$D3219, E:E, ExternalData!$E3219, F:F, ExternalData!$F3219-1, G:G, "&gt;"&amp;ExternalData!$G3219)</f>
        <v>110257</v>
      </c>
      <c r="M3219" s="33">
        <f>ExternalData!$K3219 + SUMIFS(I:I, D:D, ExternalData!$D3219, E:E, ExternalData!$E3219, F:F, ExternalData!$F3219-1, G:G, "&gt;"&amp;ExternalData!$G3219)</f>
        <v>313425</v>
      </c>
    </row>
    <row r="3220" spans="1:13" x14ac:dyDescent="0.25">
      <c r="A3220" s="24" t="s">
        <v>9</v>
      </c>
      <c r="B3220" s="25" t="s">
        <v>47</v>
      </c>
      <c r="C3220" s="25" t="s">
        <v>11</v>
      </c>
      <c r="D3220" s="25" t="s">
        <v>48</v>
      </c>
      <c r="E3220" s="25" t="s">
        <v>14</v>
      </c>
      <c r="F3220" s="25">
        <v>2020</v>
      </c>
      <c r="G3220" s="25">
        <v>5</v>
      </c>
      <c r="H3220" s="25">
        <v>43365</v>
      </c>
      <c r="I3220" s="26">
        <v>172935</v>
      </c>
      <c r="J3220" s="26">
        <f>SUMIFS(H:H, D:D, ExternalData!$D3220, E:E, ExternalData!$E3220, F:F, ExternalData!$F3220, G:G, "&lt;="&amp;ExternalData!$G3220)</f>
        <v>129507</v>
      </c>
      <c r="K3220" s="27">
        <f>SUMIFS(I:I, D:D, ExternalData!$D3220, E:E, ExternalData!$E3220, F:F, ExternalData!$F3220, G:G, "&lt;="&amp;ExternalData!$G3220)</f>
        <v>390222</v>
      </c>
      <c r="L3220" s="26">
        <f>ExternalData!$J3220 + SUMIFS(H:H, D:D, ExternalData!$D3220, E:E, ExternalData!$E3220, F:F, ExternalData!$F3220-1, G:G, "&gt;"&amp;ExternalData!$G3220)</f>
        <v>150108</v>
      </c>
      <c r="M3220" s="28">
        <f>ExternalData!$K3220 + SUMIFS(I:I, D:D, ExternalData!$D3220, E:E, ExternalData!$E3220, F:F, ExternalData!$F3220-1, G:G, "&gt;"&amp;ExternalData!$G3220)</f>
        <v>472367</v>
      </c>
    </row>
    <row r="3221" spans="1:13" x14ac:dyDescent="0.25">
      <c r="A3221" s="29" t="s">
        <v>9</v>
      </c>
      <c r="B3221" s="30" t="s">
        <v>47</v>
      </c>
      <c r="C3221" s="30" t="s">
        <v>11</v>
      </c>
      <c r="D3221" s="30" t="s">
        <v>48</v>
      </c>
      <c r="E3221" s="30" t="s">
        <v>14</v>
      </c>
      <c r="F3221" s="30">
        <v>2020</v>
      </c>
      <c r="G3221" s="30">
        <v>6</v>
      </c>
      <c r="H3221" s="30">
        <v>4620</v>
      </c>
      <c r="I3221" s="31">
        <v>18438</v>
      </c>
      <c r="J3221" s="31">
        <f>SUMIFS(H:H, D:D, ExternalData!$D3221, E:E, ExternalData!$E3221, F:F, ExternalData!$F3221, G:G, "&lt;="&amp;ExternalData!$G3221)</f>
        <v>134127</v>
      </c>
      <c r="K3221" s="32">
        <f>SUMIFS(I:I, D:D, ExternalData!$D3221, E:E, ExternalData!$E3221, F:F, ExternalData!$F3221, G:G, "&lt;="&amp;ExternalData!$G3221)</f>
        <v>408660</v>
      </c>
      <c r="L3221" s="31">
        <f>ExternalData!$J3221 + SUMIFS(H:H, D:D, ExternalData!$D3221, E:E, ExternalData!$E3221, F:F, ExternalData!$F3221-1, G:G, "&gt;"&amp;ExternalData!$G3221)</f>
        <v>151221</v>
      </c>
      <c r="M3221" s="33">
        <f>ExternalData!$K3221 + SUMIFS(I:I, D:D, ExternalData!$D3221, E:E, ExternalData!$E3221, F:F, ExternalData!$F3221-1, G:G, "&gt;"&amp;ExternalData!$G3221)</f>
        <v>476791</v>
      </c>
    </row>
    <row r="3222" spans="1:13" x14ac:dyDescent="0.25">
      <c r="A3222" s="24" t="s">
        <v>9</v>
      </c>
      <c r="B3222" s="25" t="s">
        <v>47</v>
      </c>
      <c r="C3222" s="25" t="s">
        <v>11</v>
      </c>
      <c r="D3222" s="25" t="s">
        <v>48</v>
      </c>
      <c r="E3222" s="25" t="s">
        <v>14</v>
      </c>
      <c r="F3222" s="25">
        <v>2020</v>
      </c>
      <c r="G3222" s="25">
        <v>7</v>
      </c>
      <c r="H3222" s="25">
        <v>38115</v>
      </c>
      <c r="I3222" s="26">
        <v>152355</v>
      </c>
      <c r="J3222" s="26">
        <f>SUMIFS(H:H, D:D, ExternalData!$D3222, E:E, ExternalData!$E3222, F:F, ExternalData!$F3222, G:G, "&lt;="&amp;ExternalData!$G3222)</f>
        <v>172242</v>
      </c>
      <c r="K3222" s="27">
        <f>SUMIFS(I:I, D:D, ExternalData!$D3222, E:E, ExternalData!$E3222, F:F, ExternalData!$F3222, G:G, "&lt;="&amp;ExternalData!$G3222)</f>
        <v>561015</v>
      </c>
      <c r="L3222" s="26">
        <f>ExternalData!$J3222 + SUMIFS(H:H, D:D, ExternalData!$D3222, E:E, ExternalData!$E3222, F:F, ExternalData!$F3222-1, G:G, "&gt;"&amp;ExternalData!$G3222)</f>
        <v>186452</v>
      </c>
      <c r="M3222" s="28">
        <f>ExternalData!$K3222 + SUMIFS(I:I, D:D, ExternalData!$D3222, E:E, ExternalData!$E3222, F:F, ExternalData!$F3222-1, G:G, "&gt;"&amp;ExternalData!$G3222)</f>
        <v>617673</v>
      </c>
    </row>
    <row r="3223" spans="1:13" x14ac:dyDescent="0.25">
      <c r="A3223" s="29" t="s">
        <v>9</v>
      </c>
      <c r="B3223" s="30" t="s">
        <v>47</v>
      </c>
      <c r="C3223" s="30" t="s">
        <v>11</v>
      </c>
      <c r="D3223" s="30" t="s">
        <v>48</v>
      </c>
      <c r="E3223" s="30" t="s">
        <v>14</v>
      </c>
      <c r="F3223" s="30">
        <v>2020</v>
      </c>
      <c r="G3223" s="30">
        <v>8</v>
      </c>
      <c r="H3223" s="30">
        <v>4242</v>
      </c>
      <c r="I3223" s="31">
        <v>16989</v>
      </c>
      <c r="J3223" s="31">
        <f>SUMIFS(H:H, D:D, ExternalData!$D3223, E:E, ExternalData!$E3223, F:F, ExternalData!$F3223, G:G, "&lt;="&amp;ExternalData!$G3223)</f>
        <v>176484</v>
      </c>
      <c r="K3223" s="32">
        <f>SUMIFS(I:I, D:D, ExternalData!$D3223, E:E, ExternalData!$E3223, F:F, ExternalData!$F3223, G:G, "&lt;="&amp;ExternalData!$G3223)</f>
        <v>578004</v>
      </c>
      <c r="L3223" s="31">
        <f>ExternalData!$J3223 + SUMIFS(H:H, D:D, ExternalData!$D3223, E:E, ExternalData!$E3223, F:F, ExternalData!$F3223-1, G:G, "&gt;"&amp;ExternalData!$G3223)</f>
        <v>187845</v>
      </c>
      <c r="M3223" s="33">
        <f>ExternalData!$K3223 + SUMIFS(I:I, D:D, ExternalData!$D3223, E:E, ExternalData!$E3223, F:F, ExternalData!$F3223-1, G:G, "&gt;"&amp;ExternalData!$G3223)</f>
        <v>623315</v>
      </c>
    </row>
    <row r="3224" spans="1:13" x14ac:dyDescent="0.25">
      <c r="A3224" s="24" t="s">
        <v>9</v>
      </c>
      <c r="B3224" s="25" t="s">
        <v>47</v>
      </c>
      <c r="C3224" s="25" t="s">
        <v>11</v>
      </c>
      <c r="D3224" s="25" t="s">
        <v>48</v>
      </c>
      <c r="E3224" s="25" t="s">
        <v>14</v>
      </c>
      <c r="F3224" s="25">
        <v>2020</v>
      </c>
      <c r="G3224" s="25">
        <v>9</v>
      </c>
      <c r="H3224" s="25">
        <v>4536</v>
      </c>
      <c r="I3224" s="26">
        <v>18081</v>
      </c>
      <c r="J3224" s="26">
        <f>SUMIFS(H:H, D:D, ExternalData!$D3224, E:E, ExternalData!$E3224, F:F, ExternalData!$F3224, G:G, "&lt;="&amp;ExternalData!$G3224)</f>
        <v>181020</v>
      </c>
      <c r="K3224" s="27">
        <f>SUMIFS(I:I, D:D, ExternalData!$D3224, E:E, ExternalData!$E3224, F:F, ExternalData!$F3224, G:G, "&lt;="&amp;ExternalData!$G3224)</f>
        <v>596085</v>
      </c>
      <c r="L3224" s="26">
        <f>ExternalData!$J3224 + SUMIFS(H:H, D:D, ExternalData!$D3224, E:E, ExternalData!$E3224, F:F, ExternalData!$F3224-1, G:G, "&gt;"&amp;ExternalData!$G3224)</f>
        <v>189784</v>
      </c>
      <c r="M3224" s="28">
        <f>ExternalData!$K3224 + SUMIFS(I:I, D:D, ExternalData!$D3224, E:E, ExternalData!$E3224, F:F, ExternalData!$F3224-1, G:G, "&gt;"&amp;ExternalData!$G3224)</f>
        <v>631043</v>
      </c>
    </row>
    <row r="3225" spans="1:13" x14ac:dyDescent="0.25">
      <c r="A3225" s="29" t="s">
        <v>9</v>
      </c>
      <c r="B3225" s="30" t="s">
        <v>47</v>
      </c>
      <c r="C3225" s="30" t="s">
        <v>11</v>
      </c>
      <c r="D3225" s="30" t="s">
        <v>48</v>
      </c>
      <c r="E3225" s="30" t="s">
        <v>14</v>
      </c>
      <c r="F3225" s="30">
        <v>2020</v>
      </c>
      <c r="G3225" s="30">
        <v>10</v>
      </c>
      <c r="H3225" s="30">
        <v>4494</v>
      </c>
      <c r="I3225" s="31">
        <v>17934</v>
      </c>
      <c r="J3225" s="31">
        <f>SUMIFS(H:H, D:D, ExternalData!$D3225, E:E, ExternalData!$E3225, F:F, ExternalData!$F3225, G:G, "&lt;="&amp;ExternalData!$G3225)</f>
        <v>185514</v>
      </c>
      <c r="K3225" s="32">
        <f>SUMIFS(I:I, D:D, ExternalData!$D3225, E:E, ExternalData!$E3225, F:F, ExternalData!$F3225, G:G, "&lt;="&amp;ExternalData!$G3225)</f>
        <v>614019</v>
      </c>
      <c r="L3225" s="31">
        <f>ExternalData!$J3225 + SUMIFS(H:H, D:D, ExternalData!$D3225, E:E, ExternalData!$E3225, F:F, ExternalData!$F3225-1, G:G, "&gt;"&amp;ExternalData!$G3225)</f>
        <v>191821</v>
      </c>
      <c r="M3225" s="33">
        <f>ExternalData!$K3225 + SUMIFS(I:I, D:D, ExternalData!$D3225, E:E, ExternalData!$E3225, F:F, ExternalData!$F3225-1, G:G, "&gt;"&amp;ExternalData!$G3225)</f>
        <v>639163</v>
      </c>
    </row>
    <row r="3226" spans="1:13" x14ac:dyDescent="0.25">
      <c r="A3226" s="24" t="s">
        <v>9</v>
      </c>
      <c r="B3226" s="25" t="s">
        <v>47</v>
      </c>
      <c r="C3226" s="25" t="s">
        <v>11</v>
      </c>
      <c r="D3226" s="25" t="s">
        <v>48</v>
      </c>
      <c r="E3226" s="25" t="s">
        <v>14</v>
      </c>
      <c r="F3226" s="25">
        <v>2020</v>
      </c>
      <c r="G3226" s="25">
        <v>11</v>
      </c>
      <c r="H3226" s="25">
        <v>44835</v>
      </c>
      <c r="I3226" s="26">
        <v>17850</v>
      </c>
      <c r="J3226" s="26">
        <f>SUMIFS(H:H, D:D, ExternalData!$D3226, E:E, ExternalData!$E3226, F:F, ExternalData!$F3226, G:G, "&lt;="&amp;ExternalData!$G3226)</f>
        <v>230349</v>
      </c>
      <c r="K3226" s="27">
        <f>SUMIFS(I:I, D:D, ExternalData!$D3226, E:E, ExternalData!$E3226, F:F, ExternalData!$F3226, G:G, "&lt;="&amp;ExternalData!$G3226)</f>
        <v>631869</v>
      </c>
      <c r="L3226" s="26">
        <f>ExternalData!$J3226 + SUMIFS(H:H, D:D, ExternalData!$D3226, E:E, ExternalData!$E3226, F:F, ExternalData!$F3226-1, G:G, "&gt;"&amp;ExternalData!$G3226)</f>
        <v>233296</v>
      </c>
      <c r="M3226" s="28">
        <f>ExternalData!$K3226 + SUMIFS(I:I, D:D, ExternalData!$D3226, E:E, ExternalData!$E3226, F:F, ExternalData!$F3226-1, G:G, "&gt;"&amp;ExternalData!$G3226)</f>
        <v>643615</v>
      </c>
    </row>
    <row r="3227" spans="1:13" x14ac:dyDescent="0.25">
      <c r="A3227" s="29" t="s">
        <v>9</v>
      </c>
      <c r="B3227" s="30" t="s">
        <v>47</v>
      </c>
      <c r="C3227" s="30" t="s">
        <v>11</v>
      </c>
      <c r="D3227" s="30" t="s">
        <v>48</v>
      </c>
      <c r="E3227" s="30" t="s">
        <v>14</v>
      </c>
      <c r="F3227" s="30">
        <v>2020</v>
      </c>
      <c r="G3227" s="30">
        <v>12</v>
      </c>
      <c r="H3227" s="30">
        <v>40635</v>
      </c>
      <c r="I3227" s="31">
        <v>16212</v>
      </c>
      <c r="J3227" s="31">
        <f>SUMIFS(H:H, D:D, ExternalData!$D3227, E:E, ExternalData!$E3227, F:F, ExternalData!$F3227, G:G, "&lt;="&amp;ExternalData!$G3227)</f>
        <v>270984</v>
      </c>
      <c r="K3227" s="32">
        <f>SUMIFS(I:I, D:D, ExternalData!$D3227, E:E, ExternalData!$E3227, F:F, ExternalData!$F3227, G:G, "&lt;="&amp;ExternalData!$G3227)</f>
        <v>648081</v>
      </c>
      <c r="L3227" s="31">
        <f>ExternalData!$J3227 + SUMIFS(H:H, D:D, ExternalData!$D3227, E:E, ExternalData!$E3227, F:F, ExternalData!$F3227-1, G:G, "&gt;"&amp;ExternalData!$G3227)</f>
        <v>270984</v>
      </c>
      <c r="M3227" s="33">
        <f>ExternalData!$K3227 + SUMIFS(I:I, D:D, ExternalData!$D3227, E:E, ExternalData!$E3227, F:F, ExternalData!$F3227-1, G:G, "&gt;"&amp;ExternalData!$G3227)</f>
        <v>648081</v>
      </c>
    </row>
    <row r="3228" spans="1:13" x14ac:dyDescent="0.25">
      <c r="A3228" s="24" t="s">
        <v>9</v>
      </c>
      <c r="B3228" s="25" t="s">
        <v>47</v>
      </c>
      <c r="C3228" s="25" t="s">
        <v>11</v>
      </c>
      <c r="D3228" s="25" t="s">
        <v>48</v>
      </c>
      <c r="E3228" s="25" t="s">
        <v>14</v>
      </c>
      <c r="F3228" s="25">
        <v>2021</v>
      </c>
      <c r="G3228" s="25">
        <v>1</v>
      </c>
      <c r="H3228" s="25">
        <v>58443</v>
      </c>
      <c r="I3228" s="26">
        <v>233611</v>
      </c>
      <c r="J3228" s="26">
        <f>SUMIFS(H:H, D:D, ExternalData!$D3228, E:E, ExternalData!$E3228, F:F, ExternalData!$F3228, G:G, "&lt;="&amp;ExternalData!$G3228)</f>
        <v>58443</v>
      </c>
      <c r="K3228" s="27">
        <f>SUMIFS(I:I, D:D, ExternalData!$D3228, E:E, ExternalData!$E3228, F:F, ExternalData!$F3228, G:G, "&lt;="&amp;ExternalData!$G3228)</f>
        <v>233611</v>
      </c>
      <c r="L3228" s="26">
        <f>ExternalData!$J3228 + SUMIFS(H:H, D:D, ExternalData!$D3228, E:E, ExternalData!$E3228, F:F, ExternalData!$F3228-1, G:G, "&gt;"&amp;ExternalData!$G3228)</f>
        <v>325689</v>
      </c>
      <c r="M3228" s="28">
        <f>ExternalData!$K3228 + SUMIFS(I:I, D:D, ExternalData!$D3228, E:E, ExternalData!$E3228, F:F, ExternalData!$F3228-1, G:G, "&gt;"&amp;ExternalData!$G3228)</f>
        <v>866782</v>
      </c>
    </row>
    <row r="3229" spans="1:13" x14ac:dyDescent="0.25">
      <c r="A3229" s="29" t="s">
        <v>9</v>
      </c>
      <c r="B3229" s="30" t="s">
        <v>47</v>
      </c>
      <c r="C3229" s="30" t="s">
        <v>11</v>
      </c>
      <c r="D3229" s="30" t="s">
        <v>48</v>
      </c>
      <c r="E3229" s="30" t="s">
        <v>14</v>
      </c>
      <c r="F3229" s="30">
        <v>2021</v>
      </c>
      <c r="G3229" s="30">
        <v>2</v>
      </c>
      <c r="H3229" s="30">
        <v>77119</v>
      </c>
      <c r="I3229" s="31">
        <v>307027</v>
      </c>
      <c r="J3229" s="31">
        <f>SUMIFS(H:H, D:D, ExternalData!$D3229, E:E, ExternalData!$E3229, F:F, ExternalData!$F3229, G:G, "&lt;="&amp;ExternalData!$G3229)</f>
        <v>135562</v>
      </c>
      <c r="K3229" s="32">
        <f>SUMIFS(I:I, D:D, ExternalData!$D3229, E:E, ExternalData!$E3229, F:F, ExternalData!$F3229, G:G, "&lt;="&amp;ExternalData!$G3229)</f>
        <v>540638</v>
      </c>
      <c r="L3229" s="31">
        <f>ExternalData!$J3229 + SUMIFS(H:H, D:D, ExternalData!$D3229, E:E, ExternalData!$E3229, F:F, ExternalData!$F3229-1, G:G, "&gt;"&amp;ExternalData!$G3229)</f>
        <v>367633</v>
      </c>
      <c r="M3229" s="33">
        <f>ExternalData!$K3229 + SUMIFS(I:I, D:D, ExternalData!$D3229, E:E, ExternalData!$E3229, F:F, ExternalData!$F3229-1, G:G, "&gt;"&amp;ExternalData!$G3229)</f>
        <v>1159802</v>
      </c>
    </row>
    <row r="3230" spans="1:13" x14ac:dyDescent="0.25">
      <c r="A3230" s="24" t="s">
        <v>9</v>
      </c>
      <c r="B3230" s="25" t="s">
        <v>47</v>
      </c>
      <c r="C3230" s="25" t="s">
        <v>11</v>
      </c>
      <c r="D3230" s="25" t="s">
        <v>48</v>
      </c>
      <c r="E3230" s="25" t="s">
        <v>14</v>
      </c>
      <c r="F3230" s="25">
        <v>2021</v>
      </c>
      <c r="G3230" s="25">
        <v>3</v>
      </c>
      <c r="H3230" s="25">
        <v>82593</v>
      </c>
      <c r="I3230" s="26">
        <v>329728</v>
      </c>
      <c r="J3230" s="26">
        <f>SUMIFS(H:H, D:D, ExternalData!$D3230, E:E, ExternalData!$E3230, F:F, ExternalData!$F3230, G:G, "&lt;="&amp;ExternalData!$G3230)</f>
        <v>218155</v>
      </c>
      <c r="K3230" s="27">
        <f>SUMIFS(I:I, D:D, ExternalData!$D3230, E:E, ExternalData!$E3230, F:F, ExternalData!$F3230, G:G, "&lt;="&amp;ExternalData!$G3230)</f>
        <v>870366</v>
      </c>
      <c r="L3230" s="26">
        <f>ExternalData!$J3230 + SUMIFS(H:H, D:D, ExternalData!$D3230, E:E, ExternalData!$E3230, F:F, ExternalData!$F3230-1, G:G, "&gt;"&amp;ExternalData!$G3230)</f>
        <v>445102</v>
      </c>
      <c r="M3230" s="28">
        <f>ExternalData!$K3230 + SUMIFS(I:I, D:D, ExternalData!$D3230, E:E, ExternalData!$E3230, F:F, ExternalData!$F3230-1, G:G, "&gt;"&amp;ExternalData!$G3230)</f>
        <v>1469055</v>
      </c>
    </row>
    <row r="3231" spans="1:13" x14ac:dyDescent="0.25">
      <c r="A3231" s="29" t="s">
        <v>9</v>
      </c>
      <c r="B3231" s="30" t="s">
        <v>47</v>
      </c>
      <c r="C3231" s="30" t="s">
        <v>11</v>
      </c>
      <c r="D3231" s="30" t="s">
        <v>48</v>
      </c>
      <c r="E3231" s="30" t="s">
        <v>14</v>
      </c>
      <c r="F3231" s="30">
        <v>2021</v>
      </c>
      <c r="G3231" s="30">
        <v>4</v>
      </c>
      <c r="H3231" s="30">
        <v>81949</v>
      </c>
      <c r="I3231" s="31">
        <v>327313</v>
      </c>
      <c r="J3231" s="31">
        <f>SUMIFS(H:H, D:D, ExternalData!$D3231, E:E, ExternalData!$E3231, F:F, ExternalData!$F3231, G:G, "&lt;="&amp;ExternalData!$G3231)</f>
        <v>300104</v>
      </c>
      <c r="K3231" s="32">
        <f>SUMIFS(I:I, D:D, ExternalData!$D3231, E:E, ExternalData!$E3231, F:F, ExternalData!$F3231, G:G, "&lt;="&amp;ExternalData!$G3231)</f>
        <v>1197679</v>
      </c>
      <c r="L3231" s="31">
        <f>ExternalData!$J3231 + SUMIFS(H:H, D:D, ExternalData!$D3231, E:E, ExternalData!$E3231, F:F, ExternalData!$F3231-1, G:G, "&gt;"&amp;ExternalData!$G3231)</f>
        <v>484946</v>
      </c>
      <c r="M3231" s="33">
        <f>ExternalData!$K3231 + SUMIFS(I:I, D:D, ExternalData!$D3231, E:E, ExternalData!$E3231, F:F, ExternalData!$F3231-1, G:G, "&gt;"&amp;ExternalData!$G3231)</f>
        <v>1628473</v>
      </c>
    </row>
    <row r="3232" spans="1:13" x14ac:dyDescent="0.25">
      <c r="A3232" s="24" t="s">
        <v>9</v>
      </c>
      <c r="B3232" s="25" t="s">
        <v>47</v>
      </c>
      <c r="C3232" s="25" t="s">
        <v>11</v>
      </c>
      <c r="D3232" s="25" t="s">
        <v>48</v>
      </c>
      <c r="E3232" s="25" t="s">
        <v>14</v>
      </c>
      <c r="F3232" s="25">
        <v>2021</v>
      </c>
      <c r="G3232" s="25">
        <v>5</v>
      </c>
      <c r="H3232" s="25">
        <v>8533</v>
      </c>
      <c r="I3232" s="26">
        <v>340837</v>
      </c>
      <c r="J3232" s="26">
        <f>SUMIFS(H:H, D:D, ExternalData!$D3232, E:E, ExternalData!$E3232, F:F, ExternalData!$F3232, G:G, "&lt;="&amp;ExternalData!$G3232)</f>
        <v>308637</v>
      </c>
      <c r="K3232" s="27">
        <f>SUMIFS(I:I, D:D, ExternalData!$D3232, E:E, ExternalData!$E3232, F:F, ExternalData!$F3232, G:G, "&lt;="&amp;ExternalData!$G3232)</f>
        <v>1538516</v>
      </c>
      <c r="L3232" s="26">
        <f>ExternalData!$J3232 + SUMIFS(H:H, D:D, ExternalData!$D3232, E:E, ExternalData!$E3232, F:F, ExternalData!$F3232-1, G:G, "&gt;"&amp;ExternalData!$G3232)</f>
        <v>450114</v>
      </c>
      <c r="M3232" s="28">
        <f>ExternalData!$K3232 + SUMIFS(I:I, D:D, ExternalData!$D3232, E:E, ExternalData!$E3232, F:F, ExternalData!$F3232-1, G:G, "&gt;"&amp;ExternalData!$G3232)</f>
        <v>1796375</v>
      </c>
    </row>
    <row r="3233" spans="1:13" x14ac:dyDescent="0.25">
      <c r="A3233" s="29" t="s">
        <v>9</v>
      </c>
      <c r="B3233" s="30" t="s">
        <v>47</v>
      </c>
      <c r="C3233" s="30" t="s">
        <v>11</v>
      </c>
      <c r="D3233" s="30" t="s">
        <v>48</v>
      </c>
      <c r="E3233" s="30" t="s">
        <v>14</v>
      </c>
      <c r="F3233" s="30">
        <v>2021</v>
      </c>
      <c r="G3233" s="30">
        <v>6</v>
      </c>
      <c r="H3233" s="30">
        <v>68747</v>
      </c>
      <c r="I3233" s="31">
        <v>274666</v>
      </c>
      <c r="J3233" s="31">
        <f>SUMIFS(H:H, D:D, ExternalData!$D3233, E:E, ExternalData!$E3233, F:F, ExternalData!$F3233, G:G, "&lt;="&amp;ExternalData!$G3233)</f>
        <v>377384</v>
      </c>
      <c r="K3233" s="32">
        <f>SUMIFS(I:I, D:D, ExternalData!$D3233, E:E, ExternalData!$E3233, F:F, ExternalData!$F3233, G:G, "&lt;="&amp;ExternalData!$G3233)</f>
        <v>1813182</v>
      </c>
      <c r="L3233" s="31">
        <f>ExternalData!$J3233 + SUMIFS(H:H, D:D, ExternalData!$D3233, E:E, ExternalData!$E3233, F:F, ExternalData!$F3233-1, G:G, "&gt;"&amp;ExternalData!$G3233)</f>
        <v>514241</v>
      </c>
      <c r="M3233" s="33">
        <f>ExternalData!$K3233 + SUMIFS(I:I, D:D, ExternalData!$D3233, E:E, ExternalData!$E3233, F:F, ExternalData!$F3233-1, G:G, "&gt;"&amp;ExternalData!$G3233)</f>
        <v>2052603</v>
      </c>
    </row>
    <row r="3234" spans="1:13" x14ac:dyDescent="0.25">
      <c r="A3234" s="24" t="s">
        <v>9</v>
      </c>
      <c r="B3234" s="25" t="s">
        <v>47</v>
      </c>
      <c r="C3234" s="25" t="s">
        <v>11</v>
      </c>
      <c r="D3234" s="25" t="s">
        <v>48</v>
      </c>
      <c r="E3234" s="25" t="s">
        <v>14</v>
      </c>
      <c r="F3234" s="25">
        <v>2021</v>
      </c>
      <c r="G3234" s="25">
        <v>7</v>
      </c>
      <c r="H3234" s="25">
        <v>89194</v>
      </c>
      <c r="I3234" s="26">
        <v>356132</v>
      </c>
      <c r="J3234" s="26">
        <f>SUMIFS(H:H, D:D, ExternalData!$D3234, E:E, ExternalData!$E3234, F:F, ExternalData!$F3234, G:G, "&lt;="&amp;ExternalData!$G3234)</f>
        <v>466578</v>
      </c>
      <c r="K3234" s="27">
        <f>SUMIFS(I:I, D:D, ExternalData!$D3234, E:E, ExternalData!$E3234, F:F, ExternalData!$F3234, G:G, "&lt;="&amp;ExternalData!$G3234)</f>
        <v>2169314</v>
      </c>
      <c r="L3234" s="26">
        <f>ExternalData!$J3234 + SUMIFS(H:H, D:D, ExternalData!$D3234, E:E, ExternalData!$E3234, F:F, ExternalData!$F3234-1, G:G, "&gt;"&amp;ExternalData!$G3234)</f>
        <v>565320</v>
      </c>
      <c r="M3234" s="28">
        <f>ExternalData!$K3234 + SUMIFS(I:I, D:D, ExternalData!$D3234, E:E, ExternalData!$E3234, F:F, ExternalData!$F3234-1, G:G, "&gt;"&amp;ExternalData!$G3234)</f>
        <v>2256380</v>
      </c>
    </row>
    <row r="3235" spans="1:13" x14ac:dyDescent="0.25">
      <c r="A3235" s="29" t="s">
        <v>9</v>
      </c>
      <c r="B3235" s="30" t="s">
        <v>47</v>
      </c>
      <c r="C3235" s="30" t="s">
        <v>11</v>
      </c>
      <c r="D3235" s="30" t="s">
        <v>48</v>
      </c>
      <c r="E3235" s="30" t="s">
        <v>14</v>
      </c>
      <c r="F3235" s="30">
        <v>2021</v>
      </c>
      <c r="G3235" s="30">
        <v>8</v>
      </c>
      <c r="H3235" s="30">
        <v>52164</v>
      </c>
      <c r="I3235" s="31">
        <v>208173</v>
      </c>
      <c r="J3235" s="31">
        <f>SUMIFS(H:H, D:D, ExternalData!$D3235, E:E, ExternalData!$E3235, F:F, ExternalData!$F3235, G:G, "&lt;="&amp;ExternalData!$G3235)</f>
        <v>518742</v>
      </c>
      <c r="K3235" s="32">
        <f>SUMIFS(I:I, D:D, ExternalData!$D3235, E:E, ExternalData!$E3235, F:F, ExternalData!$F3235, G:G, "&lt;="&amp;ExternalData!$G3235)</f>
        <v>2377487</v>
      </c>
      <c r="L3235" s="31">
        <f>ExternalData!$J3235 + SUMIFS(H:H, D:D, ExternalData!$D3235, E:E, ExternalData!$E3235, F:F, ExternalData!$F3235-1, G:G, "&gt;"&amp;ExternalData!$G3235)</f>
        <v>613242</v>
      </c>
      <c r="M3235" s="33">
        <f>ExternalData!$K3235 + SUMIFS(I:I, D:D, ExternalData!$D3235, E:E, ExternalData!$E3235, F:F, ExternalData!$F3235-1, G:G, "&gt;"&amp;ExternalData!$G3235)</f>
        <v>2447564</v>
      </c>
    </row>
    <row r="3236" spans="1:13" x14ac:dyDescent="0.25">
      <c r="A3236" s="24" t="s">
        <v>9</v>
      </c>
      <c r="B3236" s="25" t="s">
        <v>47</v>
      </c>
      <c r="C3236" s="25" t="s">
        <v>11</v>
      </c>
      <c r="D3236" s="25" t="s">
        <v>48</v>
      </c>
      <c r="E3236" s="25" t="s">
        <v>14</v>
      </c>
      <c r="F3236" s="25">
        <v>2021</v>
      </c>
      <c r="G3236" s="25">
        <v>9</v>
      </c>
      <c r="H3236" s="25">
        <v>32361</v>
      </c>
      <c r="I3236" s="26">
        <v>129444</v>
      </c>
      <c r="J3236" s="26">
        <f>SUMIFS(H:H, D:D, ExternalData!$D3236, E:E, ExternalData!$E3236, F:F, ExternalData!$F3236, G:G, "&lt;="&amp;ExternalData!$G3236)</f>
        <v>551103</v>
      </c>
      <c r="K3236" s="27">
        <f>SUMIFS(I:I, D:D, ExternalData!$D3236, E:E, ExternalData!$E3236, F:F, ExternalData!$F3236, G:G, "&lt;="&amp;ExternalData!$G3236)</f>
        <v>2506931</v>
      </c>
      <c r="L3236" s="26">
        <f>ExternalData!$J3236 + SUMIFS(H:H, D:D, ExternalData!$D3236, E:E, ExternalData!$E3236, F:F, ExternalData!$F3236-1, G:G, "&gt;"&amp;ExternalData!$G3236)</f>
        <v>641067</v>
      </c>
      <c r="M3236" s="28">
        <f>ExternalData!$K3236 + SUMIFS(I:I, D:D, ExternalData!$D3236, E:E, ExternalData!$E3236, F:F, ExternalData!$F3236-1, G:G, "&gt;"&amp;ExternalData!$G3236)</f>
        <v>2558927</v>
      </c>
    </row>
    <row r="3237" spans="1:13" x14ac:dyDescent="0.25">
      <c r="A3237" s="29" t="s">
        <v>9</v>
      </c>
      <c r="B3237" s="30" t="s">
        <v>47</v>
      </c>
      <c r="C3237" s="30" t="s">
        <v>11</v>
      </c>
      <c r="D3237" s="30" t="s">
        <v>48</v>
      </c>
      <c r="E3237" s="30" t="s">
        <v>14</v>
      </c>
      <c r="F3237" s="30">
        <v>2021</v>
      </c>
      <c r="G3237" s="30">
        <v>10</v>
      </c>
      <c r="H3237" s="30">
        <v>19803</v>
      </c>
      <c r="I3237" s="31">
        <v>79534</v>
      </c>
      <c r="J3237" s="31">
        <f>SUMIFS(H:H, D:D, ExternalData!$D3237, E:E, ExternalData!$E3237, F:F, ExternalData!$F3237, G:G, "&lt;="&amp;ExternalData!$G3237)</f>
        <v>570906</v>
      </c>
      <c r="K3237" s="32">
        <f>SUMIFS(I:I, D:D, ExternalData!$D3237, E:E, ExternalData!$E3237, F:F, ExternalData!$F3237, G:G, "&lt;="&amp;ExternalData!$G3237)</f>
        <v>2586465</v>
      </c>
      <c r="L3237" s="31">
        <f>ExternalData!$J3237 + SUMIFS(H:H, D:D, ExternalData!$D3237, E:E, ExternalData!$E3237, F:F, ExternalData!$F3237-1, G:G, "&gt;"&amp;ExternalData!$G3237)</f>
        <v>656376</v>
      </c>
      <c r="M3237" s="33">
        <f>ExternalData!$K3237 + SUMIFS(I:I, D:D, ExternalData!$D3237, E:E, ExternalData!$E3237, F:F, ExternalData!$F3237-1, G:G, "&gt;"&amp;ExternalData!$G3237)</f>
        <v>2620527</v>
      </c>
    </row>
    <row r="3238" spans="1:13" x14ac:dyDescent="0.25">
      <c r="A3238" s="24" t="s">
        <v>9</v>
      </c>
      <c r="B3238" s="25" t="s">
        <v>47</v>
      </c>
      <c r="C3238" s="25" t="s">
        <v>11</v>
      </c>
      <c r="D3238" s="25" t="s">
        <v>48</v>
      </c>
      <c r="E3238" s="25" t="s">
        <v>14</v>
      </c>
      <c r="F3238" s="25">
        <v>2021</v>
      </c>
      <c r="G3238" s="25">
        <v>11</v>
      </c>
      <c r="H3238" s="25">
        <v>805</v>
      </c>
      <c r="I3238" s="26">
        <v>31878</v>
      </c>
      <c r="J3238" s="26">
        <f>SUMIFS(H:H, D:D, ExternalData!$D3238, E:E, ExternalData!$E3238, F:F, ExternalData!$F3238, G:G, "&lt;="&amp;ExternalData!$G3238)</f>
        <v>571711</v>
      </c>
      <c r="K3238" s="27">
        <f>SUMIFS(I:I, D:D, ExternalData!$D3238, E:E, ExternalData!$E3238, F:F, ExternalData!$F3238, G:G, "&lt;="&amp;ExternalData!$G3238)</f>
        <v>2618343</v>
      </c>
      <c r="L3238" s="26">
        <f>ExternalData!$J3238 + SUMIFS(H:H, D:D, ExternalData!$D3238, E:E, ExternalData!$E3238, F:F, ExternalData!$F3238-1, G:G, "&gt;"&amp;ExternalData!$G3238)</f>
        <v>612346</v>
      </c>
      <c r="M3238" s="28">
        <f>ExternalData!$K3238 + SUMIFS(I:I, D:D, ExternalData!$D3238, E:E, ExternalData!$E3238, F:F, ExternalData!$F3238-1, G:G, "&gt;"&amp;ExternalData!$G3238)</f>
        <v>2634555</v>
      </c>
    </row>
    <row r="3239" spans="1:13" x14ac:dyDescent="0.25">
      <c r="A3239" s="29" t="s">
        <v>9</v>
      </c>
      <c r="B3239" s="30" t="s">
        <v>47</v>
      </c>
      <c r="C3239" s="30" t="s">
        <v>11</v>
      </c>
      <c r="D3239" s="30" t="s">
        <v>48</v>
      </c>
      <c r="E3239" s="30" t="s">
        <v>14</v>
      </c>
      <c r="F3239" s="30">
        <v>2021</v>
      </c>
      <c r="G3239" s="30">
        <v>12</v>
      </c>
      <c r="H3239" s="30">
        <v>805</v>
      </c>
      <c r="I3239" s="31">
        <v>3220</v>
      </c>
      <c r="J3239" s="31">
        <f>SUMIFS(H:H, D:D, ExternalData!$D3239, E:E, ExternalData!$E3239, F:F, ExternalData!$F3239, G:G, "&lt;="&amp;ExternalData!$G3239)</f>
        <v>572516</v>
      </c>
      <c r="K3239" s="32">
        <f>SUMIFS(I:I, D:D, ExternalData!$D3239, E:E, ExternalData!$E3239, F:F, ExternalData!$F3239, G:G, "&lt;="&amp;ExternalData!$G3239)</f>
        <v>2621563</v>
      </c>
      <c r="L3239" s="31">
        <f>ExternalData!$J3239 + SUMIFS(H:H, D:D, ExternalData!$D3239, E:E, ExternalData!$E3239, F:F, ExternalData!$F3239-1, G:G, "&gt;"&amp;ExternalData!$G3239)</f>
        <v>572516</v>
      </c>
      <c r="M3239" s="33">
        <f>ExternalData!$K3239 + SUMIFS(I:I, D:D, ExternalData!$D3239, E:E, ExternalData!$E3239, F:F, ExternalData!$F3239-1, G:G, "&gt;"&amp;ExternalData!$G3239)</f>
        <v>2621563</v>
      </c>
    </row>
    <row r="3240" spans="1:13" x14ac:dyDescent="0.25">
      <c r="A3240" s="24" t="s">
        <v>9</v>
      </c>
      <c r="B3240" s="25" t="s">
        <v>47</v>
      </c>
      <c r="C3240" s="25" t="s">
        <v>11</v>
      </c>
      <c r="D3240" s="25" t="s">
        <v>48</v>
      </c>
      <c r="E3240" s="25" t="s">
        <v>14</v>
      </c>
      <c r="F3240" s="25">
        <v>2022</v>
      </c>
      <c r="G3240" s="25">
        <v>1</v>
      </c>
      <c r="H3240" s="25">
        <v>315</v>
      </c>
      <c r="I3240" s="26">
        <v>1281</v>
      </c>
      <c r="J3240" s="26">
        <f>SUMIFS(H:H, D:D, ExternalData!$D3240, E:E, ExternalData!$E3240, F:F, ExternalData!$F3240, G:G, "&lt;="&amp;ExternalData!$G3240)</f>
        <v>315</v>
      </c>
      <c r="K3240" s="27">
        <f>SUMIFS(I:I, D:D, ExternalData!$D3240, E:E, ExternalData!$E3240, F:F, ExternalData!$F3240, G:G, "&lt;="&amp;ExternalData!$G3240)</f>
        <v>1281</v>
      </c>
      <c r="L3240" s="26">
        <f>ExternalData!$J3240 + SUMIFS(H:H, D:D, ExternalData!$D3240, E:E, ExternalData!$E3240, F:F, ExternalData!$F3240-1, G:G, "&gt;"&amp;ExternalData!$G3240)</f>
        <v>514388</v>
      </c>
      <c r="M3240" s="28">
        <f>ExternalData!$K3240 + SUMIFS(I:I, D:D, ExternalData!$D3240, E:E, ExternalData!$E3240, F:F, ExternalData!$F3240-1, G:G, "&gt;"&amp;ExternalData!$G3240)</f>
        <v>2389233</v>
      </c>
    </row>
    <row r="3241" spans="1:13" x14ac:dyDescent="0.25">
      <c r="A3241" s="29" t="s">
        <v>9</v>
      </c>
      <c r="B3241" s="30" t="s">
        <v>47</v>
      </c>
      <c r="C3241" s="30" t="s">
        <v>11</v>
      </c>
      <c r="D3241" s="30" t="s">
        <v>48</v>
      </c>
      <c r="E3241" s="30" t="s">
        <v>14</v>
      </c>
      <c r="F3241" s="30">
        <v>2022</v>
      </c>
      <c r="G3241" s="30">
        <v>2</v>
      </c>
      <c r="H3241" s="30">
        <v>336</v>
      </c>
      <c r="I3241" s="31">
        <v>1344</v>
      </c>
      <c r="J3241" s="31">
        <f>SUMIFS(H:H, D:D, ExternalData!$D3241, E:E, ExternalData!$E3241, F:F, ExternalData!$F3241, G:G, "&lt;="&amp;ExternalData!$G3241)</f>
        <v>651</v>
      </c>
      <c r="K3241" s="32">
        <f>SUMIFS(I:I, D:D, ExternalData!$D3241, E:E, ExternalData!$E3241, F:F, ExternalData!$F3241, G:G, "&lt;="&amp;ExternalData!$G3241)</f>
        <v>2625</v>
      </c>
      <c r="L3241" s="31">
        <f>ExternalData!$J3241 + SUMIFS(H:H, D:D, ExternalData!$D3241, E:E, ExternalData!$E3241, F:F, ExternalData!$F3241-1, G:G, "&gt;"&amp;ExternalData!$G3241)</f>
        <v>437605</v>
      </c>
      <c r="M3241" s="33">
        <f>ExternalData!$K3241 + SUMIFS(I:I, D:D, ExternalData!$D3241, E:E, ExternalData!$E3241, F:F, ExternalData!$F3241-1, G:G, "&gt;"&amp;ExternalData!$G3241)</f>
        <v>2083550</v>
      </c>
    </row>
    <row r="3242" spans="1:13" x14ac:dyDescent="0.25">
      <c r="A3242" s="24" t="s">
        <v>9</v>
      </c>
      <c r="B3242" s="25" t="s">
        <v>47</v>
      </c>
      <c r="C3242" s="25" t="s">
        <v>11</v>
      </c>
      <c r="D3242" s="25" t="s">
        <v>48</v>
      </c>
      <c r="E3242" s="25" t="s">
        <v>14</v>
      </c>
      <c r="F3242" s="25">
        <v>2022</v>
      </c>
      <c r="G3242" s="25">
        <v>3</v>
      </c>
      <c r="H3242" s="25">
        <v>168</v>
      </c>
      <c r="I3242" s="26">
        <v>651</v>
      </c>
      <c r="J3242" s="26">
        <f>SUMIFS(H:H, D:D, ExternalData!$D3242, E:E, ExternalData!$E3242, F:F, ExternalData!$F3242, G:G, "&lt;="&amp;ExternalData!$G3242)</f>
        <v>819</v>
      </c>
      <c r="K3242" s="27">
        <f>SUMIFS(I:I, D:D, ExternalData!$D3242, E:E, ExternalData!$E3242, F:F, ExternalData!$F3242, G:G, "&lt;="&amp;ExternalData!$G3242)</f>
        <v>3276</v>
      </c>
      <c r="L3242" s="26">
        <f>ExternalData!$J3242 + SUMIFS(H:H, D:D, ExternalData!$D3242, E:E, ExternalData!$E3242, F:F, ExternalData!$F3242-1, G:G, "&gt;"&amp;ExternalData!$G3242)</f>
        <v>355180</v>
      </c>
      <c r="M3242" s="28">
        <f>ExternalData!$K3242 + SUMIFS(I:I, D:D, ExternalData!$D3242, E:E, ExternalData!$E3242, F:F, ExternalData!$F3242-1, G:G, "&gt;"&amp;ExternalData!$G3242)</f>
        <v>1754473</v>
      </c>
    </row>
    <row r="3243" spans="1:13" x14ac:dyDescent="0.25">
      <c r="A3243" s="29" t="s">
        <v>9</v>
      </c>
      <c r="B3243" s="30" t="s">
        <v>47</v>
      </c>
      <c r="C3243" s="30" t="s">
        <v>11</v>
      </c>
      <c r="D3243" s="30" t="s">
        <v>48</v>
      </c>
      <c r="E3243" s="30" t="s">
        <v>14</v>
      </c>
      <c r="F3243" s="30">
        <v>2022</v>
      </c>
      <c r="G3243" s="30">
        <v>4</v>
      </c>
      <c r="H3243" s="30">
        <v>294</v>
      </c>
      <c r="I3243" s="31">
        <v>1134</v>
      </c>
      <c r="J3243" s="31">
        <f>SUMIFS(H:H, D:D, ExternalData!$D3243, E:E, ExternalData!$E3243, F:F, ExternalData!$F3243, G:G, "&lt;="&amp;ExternalData!$G3243)</f>
        <v>1113</v>
      </c>
      <c r="K3243" s="32">
        <f>SUMIFS(I:I, D:D, ExternalData!$D3243, E:E, ExternalData!$E3243, F:F, ExternalData!$F3243, G:G, "&lt;="&amp;ExternalData!$G3243)</f>
        <v>4410</v>
      </c>
      <c r="L3243" s="31">
        <f>ExternalData!$J3243 + SUMIFS(H:H, D:D, ExternalData!$D3243, E:E, ExternalData!$E3243, F:F, ExternalData!$F3243-1, G:G, "&gt;"&amp;ExternalData!$G3243)</f>
        <v>273525</v>
      </c>
      <c r="M3243" s="33">
        <f>ExternalData!$K3243 + SUMIFS(I:I, D:D, ExternalData!$D3243, E:E, ExternalData!$E3243, F:F, ExternalData!$F3243-1, G:G, "&gt;"&amp;ExternalData!$G3243)</f>
        <v>1428294</v>
      </c>
    </row>
    <row r="3244" spans="1:13" x14ac:dyDescent="0.25">
      <c r="A3244" s="24" t="s">
        <v>9</v>
      </c>
      <c r="B3244" s="25" t="s">
        <v>47</v>
      </c>
      <c r="C3244" s="25" t="s">
        <v>11</v>
      </c>
      <c r="D3244" s="25" t="s">
        <v>48</v>
      </c>
      <c r="E3244" s="25" t="s">
        <v>14</v>
      </c>
      <c r="F3244" s="25">
        <v>2022</v>
      </c>
      <c r="G3244" s="25">
        <v>5</v>
      </c>
      <c r="H3244" s="25">
        <v>399</v>
      </c>
      <c r="I3244" s="26">
        <v>1617</v>
      </c>
      <c r="J3244" s="26">
        <f>SUMIFS(H:H, D:D, ExternalData!$D3244, E:E, ExternalData!$E3244, F:F, ExternalData!$F3244, G:G, "&lt;="&amp;ExternalData!$G3244)</f>
        <v>1512</v>
      </c>
      <c r="K3244" s="27">
        <f>SUMIFS(I:I, D:D, ExternalData!$D3244, E:E, ExternalData!$E3244, F:F, ExternalData!$F3244, G:G, "&lt;="&amp;ExternalData!$G3244)</f>
        <v>6027</v>
      </c>
      <c r="L3244" s="26">
        <f>ExternalData!$J3244 + SUMIFS(H:H, D:D, ExternalData!$D3244, E:E, ExternalData!$E3244, F:F, ExternalData!$F3244-1, G:G, "&gt;"&amp;ExternalData!$G3244)</f>
        <v>265391</v>
      </c>
      <c r="M3244" s="28">
        <f>ExternalData!$K3244 + SUMIFS(I:I, D:D, ExternalData!$D3244, E:E, ExternalData!$E3244, F:F, ExternalData!$F3244-1, G:G, "&gt;"&amp;ExternalData!$G3244)</f>
        <v>1089074</v>
      </c>
    </row>
    <row r="3245" spans="1:13" x14ac:dyDescent="0.25">
      <c r="A3245" s="29" t="s">
        <v>9</v>
      </c>
      <c r="B3245" s="30" t="s">
        <v>47</v>
      </c>
      <c r="C3245" s="30" t="s">
        <v>11</v>
      </c>
      <c r="D3245" s="30" t="s">
        <v>48</v>
      </c>
      <c r="E3245" s="30" t="s">
        <v>14</v>
      </c>
      <c r="F3245" s="30">
        <v>2022</v>
      </c>
      <c r="G3245" s="30">
        <v>6</v>
      </c>
      <c r="H3245" s="30">
        <v>147</v>
      </c>
      <c r="I3245" s="31">
        <v>651</v>
      </c>
      <c r="J3245" s="31">
        <f>SUMIFS(H:H, D:D, ExternalData!$D3245, E:E, ExternalData!$E3245, F:F, ExternalData!$F3245, G:G, "&lt;="&amp;ExternalData!$G3245)</f>
        <v>1659</v>
      </c>
      <c r="K3245" s="32">
        <f>SUMIFS(I:I, D:D, ExternalData!$D3245, E:E, ExternalData!$E3245, F:F, ExternalData!$F3245, G:G, "&lt;="&amp;ExternalData!$G3245)</f>
        <v>6678</v>
      </c>
      <c r="L3245" s="31">
        <f>ExternalData!$J3245 + SUMIFS(H:H, D:D, ExternalData!$D3245, E:E, ExternalData!$E3245, F:F, ExternalData!$F3245-1, G:G, "&gt;"&amp;ExternalData!$G3245)</f>
        <v>196791</v>
      </c>
      <c r="M3245" s="33">
        <f>ExternalData!$K3245 + SUMIFS(I:I, D:D, ExternalData!$D3245, E:E, ExternalData!$E3245, F:F, ExternalData!$F3245-1, G:G, "&gt;"&amp;ExternalData!$G3245)</f>
        <v>815059</v>
      </c>
    </row>
    <row r="3246" spans="1:13" x14ac:dyDescent="0.25">
      <c r="A3246" s="24" t="s">
        <v>9</v>
      </c>
      <c r="B3246" s="25" t="s">
        <v>47</v>
      </c>
      <c r="C3246" s="25" t="s">
        <v>11</v>
      </c>
      <c r="D3246" s="25" t="s">
        <v>48</v>
      </c>
      <c r="E3246" s="25" t="s">
        <v>14</v>
      </c>
      <c r="F3246" s="25">
        <v>2022</v>
      </c>
      <c r="G3246" s="25">
        <v>7</v>
      </c>
      <c r="H3246" s="25">
        <v>105</v>
      </c>
      <c r="I3246" s="26">
        <v>420</v>
      </c>
      <c r="J3246" s="26">
        <f>SUMIFS(H:H, D:D, ExternalData!$D3246, E:E, ExternalData!$E3246, F:F, ExternalData!$F3246, G:G, "&lt;="&amp;ExternalData!$G3246)</f>
        <v>1764</v>
      </c>
      <c r="K3246" s="27">
        <f>SUMIFS(I:I, D:D, ExternalData!$D3246, E:E, ExternalData!$E3246, F:F, ExternalData!$F3246, G:G, "&lt;="&amp;ExternalData!$G3246)</f>
        <v>7098</v>
      </c>
      <c r="L3246" s="26">
        <f>ExternalData!$J3246 + SUMIFS(H:H, D:D, ExternalData!$D3246, E:E, ExternalData!$E3246, F:F, ExternalData!$F3246-1, G:G, "&gt;"&amp;ExternalData!$G3246)</f>
        <v>107702</v>
      </c>
      <c r="M3246" s="28">
        <f>ExternalData!$K3246 + SUMIFS(I:I, D:D, ExternalData!$D3246, E:E, ExternalData!$E3246, F:F, ExternalData!$F3246-1, G:G, "&gt;"&amp;ExternalData!$G3246)</f>
        <v>459347</v>
      </c>
    </row>
    <row r="3247" spans="1:13" x14ac:dyDescent="0.25">
      <c r="A3247" s="29" t="s">
        <v>9</v>
      </c>
      <c r="B3247" s="30" t="s">
        <v>47</v>
      </c>
      <c r="C3247" s="30" t="s">
        <v>11</v>
      </c>
      <c r="D3247" s="30" t="s">
        <v>48</v>
      </c>
      <c r="E3247" s="30" t="s">
        <v>14</v>
      </c>
      <c r="F3247" s="30">
        <v>2022</v>
      </c>
      <c r="G3247" s="30">
        <v>8</v>
      </c>
      <c r="H3247" s="30">
        <v>147</v>
      </c>
      <c r="I3247" s="31">
        <v>588</v>
      </c>
      <c r="J3247" s="31">
        <f>SUMIFS(H:H, D:D, ExternalData!$D3247, E:E, ExternalData!$E3247, F:F, ExternalData!$F3247, G:G, "&lt;="&amp;ExternalData!$G3247)</f>
        <v>1911</v>
      </c>
      <c r="K3247" s="32">
        <f>SUMIFS(I:I, D:D, ExternalData!$D3247, E:E, ExternalData!$E3247, F:F, ExternalData!$F3247, G:G, "&lt;="&amp;ExternalData!$G3247)</f>
        <v>7686</v>
      </c>
      <c r="L3247" s="31">
        <f>ExternalData!$J3247 + SUMIFS(H:H, D:D, ExternalData!$D3247, E:E, ExternalData!$E3247, F:F, ExternalData!$F3247-1, G:G, "&gt;"&amp;ExternalData!$G3247)</f>
        <v>55685</v>
      </c>
      <c r="M3247" s="33">
        <f>ExternalData!$K3247 + SUMIFS(I:I, D:D, ExternalData!$D3247, E:E, ExternalData!$E3247, F:F, ExternalData!$F3247-1, G:G, "&gt;"&amp;ExternalData!$G3247)</f>
        <v>251762</v>
      </c>
    </row>
    <row r="3248" spans="1:13" x14ac:dyDescent="0.25">
      <c r="A3248" s="24" t="s">
        <v>9</v>
      </c>
      <c r="B3248" s="25" t="s">
        <v>47</v>
      </c>
      <c r="C3248" s="25" t="s">
        <v>11</v>
      </c>
      <c r="D3248" s="25" t="s">
        <v>48</v>
      </c>
      <c r="E3248" s="25" t="s">
        <v>14</v>
      </c>
      <c r="F3248" s="25">
        <v>2022</v>
      </c>
      <c r="G3248" s="25">
        <v>9</v>
      </c>
      <c r="H3248" s="25">
        <v>42</v>
      </c>
      <c r="I3248" s="26">
        <v>147</v>
      </c>
      <c r="J3248" s="26">
        <f>SUMIFS(H:H, D:D, ExternalData!$D3248, E:E, ExternalData!$E3248, F:F, ExternalData!$F3248, G:G, "&lt;="&amp;ExternalData!$G3248)</f>
        <v>1953</v>
      </c>
      <c r="K3248" s="27">
        <f>SUMIFS(I:I, D:D, ExternalData!$D3248, E:E, ExternalData!$E3248, F:F, ExternalData!$F3248, G:G, "&lt;="&amp;ExternalData!$G3248)</f>
        <v>7833</v>
      </c>
      <c r="L3248" s="26">
        <f>ExternalData!$J3248 + SUMIFS(H:H, D:D, ExternalData!$D3248, E:E, ExternalData!$E3248, F:F, ExternalData!$F3248-1, G:G, "&gt;"&amp;ExternalData!$G3248)</f>
        <v>23366</v>
      </c>
      <c r="M3248" s="28">
        <f>ExternalData!$K3248 + SUMIFS(I:I, D:D, ExternalData!$D3248, E:E, ExternalData!$E3248, F:F, ExternalData!$F3248-1, G:G, "&gt;"&amp;ExternalData!$G3248)</f>
        <v>122465</v>
      </c>
    </row>
    <row r="3249" spans="1:13" x14ac:dyDescent="0.25">
      <c r="A3249" s="29" t="s">
        <v>9</v>
      </c>
      <c r="B3249" s="30" t="s">
        <v>47</v>
      </c>
      <c r="C3249" s="30" t="s">
        <v>11</v>
      </c>
      <c r="D3249" s="30" t="s">
        <v>48</v>
      </c>
      <c r="E3249" s="30" t="s">
        <v>14</v>
      </c>
      <c r="F3249" s="30">
        <v>2022</v>
      </c>
      <c r="G3249" s="30">
        <v>11</v>
      </c>
      <c r="H3249" s="30">
        <v>84</v>
      </c>
      <c r="I3249" s="31">
        <v>399</v>
      </c>
      <c r="J3249" s="31">
        <f>SUMIFS(H:H, D:D, ExternalData!$D3249, E:E, ExternalData!$E3249, F:F, ExternalData!$F3249, G:G, "&lt;="&amp;ExternalData!$G3249)</f>
        <v>2037</v>
      </c>
      <c r="K3249" s="32">
        <f>SUMIFS(I:I, D:D, ExternalData!$D3249, E:E, ExternalData!$E3249, F:F, ExternalData!$F3249, G:G, "&lt;="&amp;ExternalData!$G3249)</f>
        <v>8232</v>
      </c>
      <c r="L3249" s="31">
        <f>ExternalData!$J3249 + SUMIFS(H:H, D:D, ExternalData!$D3249, E:E, ExternalData!$E3249, F:F, ExternalData!$F3249-1, G:G, "&gt;"&amp;ExternalData!$G3249)</f>
        <v>2842</v>
      </c>
      <c r="M3249" s="33">
        <f>ExternalData!$K3249 + SUMIFS(I:I, D:D, ExternalData!$D3249, E:E, ExternalData!$E3249, F:F, ExternalData!$F3249-1, G:G, "&gt;"&amp;ExternalData!$G3249)</f>
        <v>11452</v>
      </c>
    </row>
    <row r="3250" spans="1:13" x14ac:dyDescent="0.25">
      <c r="A3250" s="24" t="s">
        <v>9</v>
      </c>
      <c r="B3250" s="25" t="s">
        <v>47</v>
      </c>
      <c r="C3250" s="25" t="s">
        <v>11</v>
      </c>
      <c r="D3250" s="25" t="s">
        <v>48</v>
      </c>
      <c r="E3250" s="25" t="s">
        <v>14</v>
      </c>
      <c r="F3250" s="25">
        <v>2022</v>
      </c>
      <c r="G3250" s="25">
        <v>12</v>
      </c>
      <c r="H3250" s="25">
        <v>84</v>
      </c>
      <c r="I3250" s="26">
        <v>336</v>
      </c>
      <c r="J3250" s="26">
        <f>SUMIFS(H:H, D:D, ExternalData!$D3250, E:E, ExternalData!$E3250, F:F, ExternalData!$F3250, G:G, "&lt;="&amp;ExternalData!$G3250)</f>
        <v>2121</v>
      </c>
      <c r="K3250" s="27">
        <f>SUMIFS(I:I, D:D, ExternalData!$D3250, E:E, ExternalData!$E3250, F:F, ExternalData!$F3250, G:G, "&lt;="&amp;ExternalData!$G3250)</f>
        <v>8568</v>
      </c>
      <c r="L3250" s="26">
        <f>ExternalData!$J3250 + SUMIFS(H:H, D:D, ExternalData!$D3250, E:E, ExternalData!$E3250, F:F, ExternalData!$F3250-1, G:G, "&gt;"&amp;ExternalData!$G3250)</f>
        <v>2121</v>
      </c>
      <c r="M3250" s="28">
        <f>ExternalData!$K3250 + SUMIFS(I:I, D:D, ExternalData!$D3250, E:E, ExternalData!$E3250, F:F, ExternalData!$F3250-1, G:G, "&gt;"&amp;ExternalData!$G3250)</f>
        <v>8568</v>
      </c>
    </row>
    <row r="3251" spans="1:13" x14ac:dyDescent="0.25">
      <c r="A3251" s="29" t="s">
        <v>9</v>
      </c>
      <c r="B3251" s="30" t="s">
        <v>47</v>
      </c>
      <c r="C3251" s="30" t="s">
        <v>11</v>
      </c>
      <c r="D3251" s="30" t="s">
        <v>48</v>
      </c>
      <c r="E3251" s="30" t="s">
        <v>15</v>
      </c>
      <c r="F3251" s="30">
        <v>2018</v>
      </c>
      <c r="G3251" s="30">
        <v>1</v>
      </c>
      <c r="H3251" s="30">
        <v>2009</v>
      </c>
      <c r="I3251" s="31">
        <v>8001</v>
      </c>
      <c r="J3251" s="31">
        <f>SUMIFS(H:H, D:D, ExternalData!$D3251, E:E, ExternalData!$E3251, F:F, ExternalData!$F3251, G:G, "&lt;="&amp;ExternalData!$G3251)</f>
        <v>2009</v>
      </c>
      <c r="K3251" s="32">
        <f>SUMIFS(I:I, D:D, ExternalData!$D3251, E:E, ExternalData!$E3251, F:F, ExternalData!$F3251, G:G, "&lt;="&amp;ExternalData!$G3251)</f>
        <v>8001</v>
      </c>
      <c r="L3251" s="31">
        <f>ExternalData!$J3251 + SUMIFS(H:H, D:D, ExternalData!$D3251, E:E, ExternalData!$E3251, F:F, ExternalData!$F3251-1, G:G, "&gt;"&amp;ExternalData!$G3251)</f>
        <v>2009</v>
      </c>
      <c r="M3251" s="33">
        <f>ExternalData!$K3251 + SUMIFS(I:I, D:D, ExternalData!$D3251, E:E, ExternalData!$E3251, F:F, ExternalData!$F3251-1, G:G, "&gt;"&amp;ExternalData!$G3251)</f>
        <v>8001</v>
      </c>
    </row>
    <row r="3252" spans="1:13" x14ac:dyDescent="0.25">
      <c r="A3252" s="24" t="s">
        <v>9</v>
      </c>
      <c r="B3252" s="25" t="s">
        <v>47</v>
      </c>
      <c r="C3252" s="25" t="s">
        <v>11</v>
      </c>
      <c r="D3252" s="25" t="s">
        <v>48</v>
      </c>
      <c r="E3252" s="25" t="s">
        <v>15</v>
      </c>
      <c r="F3252" s="25">
        <v>2018</v>
      </c>
      <c r="G3252" s="25">
        <v>2</v>
      </c>
      <c r="H3252" s="25">
        <v>16485</v>
      </c>
      <c r="I3252" s="26">
        <v>65765</v>
      </c>
      <c r="J3252" s="26">
        <f>SUMIFS(H:H, D:D, ExternalData!$D3252, E:E, ExternalData!$E3252, F:F, ExternalData!$F3252, G:G, "&lt;="&amp;ExternalData!$G3252)</f>
        <v>18494</v>
      </c>
      <c r="K3252" s="27">
        <f>SUMIFS(I:I, D:D, ExternalData!$D3252, E:E, ExternalData!$E3252, F:F, ExternalData!$F3252, G:G, "&lt;="&amp;ExternalData!$G3252)</f>
        <v>73766</v>
      </c>
      <c r="L3252" s="26">
        <f>ExternalData!$J3252 + SUMIFS(H:H, D:D, ExternalData!$D3252, E:E, ExternalData!$E3252, F:F, ExternalData!$F3252-1, G:G, "&gt;"&amp;ExternalData!$G3252)</f>
        <v>18494</v>
      </c>
      <c r="M3252" s="28">
        <f>ExternalData!$K3252 + SUMIFS(I:I, D:D, ExternalData!$D3252, E:E, ExternalData!$E3252, F:F, ExternalData!$F3252-1, G:G, "&gt;"&amp;ExternalData!$G3252)</f>
        <v>73766</v>
      </c>
    </row>
    <row r="3253" spans="1:13" x14ac:dyDescent="0.25">
      <c r="A3253" s="29" t="s">
        <v>9</v>
      </c>
      <c r="B3253" s="30" t="s">
        <v>47</v>
      </c>
      <c r="C3253" s="30" t="s">
        <v>11</v>
      </c>
      <c r="D3253" s="30" t="s">
        <v>48</v>
      </c>
      <c r="E3253" s="30" t="s">
        <v>15</v>
      </c>
      <c r="F3253" s="30">
        <v>2018</v>
      </c>
      <c r="G3253" s="30">
        <v>3</v>
      </c>
      <c r="H3253" s="30">
        <v>22505</v>
      </c>
      <c r="I3253" s="31">
        <v>89705</v>
      </c>
      <c r="J3253" s="31">
        <f>SUMIFS(H:H, D:D, ExternalData!$D3253, E:E, ExternalData!$E3253, F:F, ExternalData!$F3253, G:G, "&lt;="&amp;ExternalData!$G3253)</f>
        <v>40999</v>
      </c>
      <c r="K3253" s="32">
        <f>SUMIFS(I:I, D:D, ExternalData!$D3253, E:E, ExternalData!$E3253, F:F, ExternalData!$F3253, G:G, "&lt;="&amp;ExternalData!$G3253)</f>
        <v>163471</v>
      </c>
      <c r="L3253" s="31">
        <f>ExternalData!$J3253 + SUMIFS(H:H, D:D, ExternalData!$D3253, E:E, ExternalData!$E3253, F:F, ExternalData!$F3253-1, G:G, "&gt;"&amp;ExternalData!$G3253)</f>
        <v>40999</v>
      </c>
      <c r="M3253" s="33">
        <f>ExternalData!$K3253 + SUMIFS(I:I, D:D, ExternalData!$D3253, E:E, ExternalData!$E3253, F:F, ExternalData!$F3253-1, G:G, "&gt;"&amp;ExternalData!$G3253)</f>
        <v>163471</v>
      </c>
    </row>
    <row r="3254" spans="1:13" x14ac:dyDescent="0.25">
      <c r="A3254" s="24" t="s">
        <v>9</v>
      </c>
      <c r="B3254" s="25" t="s">
        <v>47</v>
      </c>
      <c r="C3254" s="25" t="s">
        <v>11</v>
      </c>
      <c r="D3254" s="25" t="s">
        <v>48</v>
      </c>
      <c r="E3254" s="25" t="s">
        <v>15</v>
      </c>
      <c r="F3254" s="25">
        <v>2018</v>
      </c>
      <c r="G3254" s="25">
        <v>4</v>
      </c>
      <c r="H3254" s="25">
        <v>15365</v>
      </c>
      <c r="I3254" s="26">
        <v>61285</v>
      </c>
      <c r="J3254" s="26">
        <f>SUMIFS(H:H, D:D, ExternalData!$D3254, E:E, ExternalData!$E3254, F:F, ExternalData!$F3254, G:G, "&lt;="&amp;ExternalData!$G3254)</f>
        <v>56364</v>
      </c>
      <c r="K3254" s="27">
        <f>SUMIFS(I:I, D:D, ExternalData!$D3254, E:E, ExternalData!$E3254, F:F, ExternalData!$F3254, G:G, "&lt;="&amp;ExternalData!$G3254)</f>
        <v>224756</v>
      </c>
      <c r="L3254" s="26">
        <f>ExternalData!$J3254 + SUMIFS(H:H, D:D, ExternalData!$D3254, E:E, ExternalData!$E3254, F:F, ExternalData!$F3254-1, G:G, "&gt;"&amp;ExternalData!$G3254)</f>
        <v>56364</v>
      </c>
      <c r="M3254" s="28">
        <f>ExternalData!$K3254 + SUMIFS(I:I, D:D, ExternalData!$D3254, E:E, ExternalData!$E3254, F:F, ExternalData!$F3254-1, G:G, "&gt;"&amp;ExternalData!$G3254)</f>
        <v>224756</v>
      </c>
    </row>
    <row r="3255" spans="1:13" x14ac:dyDescent="0.25">
      <c r="A3255" s="29" t="s">
        <v>9</v>
      </c>
      <c r="B3255" s="30" t="s">
        <v>47</v>
      </c>
      <c r="C3255" s="30" t="s">
        <v>11</v>
      </c>
      <c r="D3255" s="30" t="s">
        <v>48</v>
      </c>
      <c r="E3255" s="30" t="s">
        <v>15</v>
      </c>
      <c r="F3255" s="30">
        <v>2018</v>
      </c>
      <c r="G3255" s="30">
        <v>5</v>
      </c>
      <c r="H3255" s="30">
        <v>23485</v>
      </c>
      <c r="I3255" s="31">
        <v>9359</v>
      </c>
      <c r="J3255" s="31">
        <f>SUMIFS(H:H, D:D, ExternalData!$D3255, E:E, ExternalData!$E3255, F:F, ExternalData!$F3255, G:G, "&lt;="&amp;ExternalData!$G3255)</f>
        <v>79849</v>
      </c>
      <c r="K3255" s="32">
        <f>SUMIFS(I:I, D:D, ExternalData!$D3255, E:E, ExternalData!$E3255, F:F, ExternalData!$F3255, G:G, "&lt;="&amp;ExternalData!$G3255)</f>
        <v>234115</v>
      </c>
      <c r="L3255" s="31">
        <f>ExternalData!$J3255 + SUMIFS(H:H, D:D, ExternalData!$D3255, E:E, ExternalData!$E3255, F:F, ExternalData!$F3255-1, G:G, "&gt;"&amp;ExternalData!$G3255)</f>
        <v>79849</v>
      </c>
      <c r="M3255" s="33">
        <f>ExternalData!$K3255 + SUMIFS(I:I, D:D, ExternalData!$D3255, E:E, ExternalData!$E3255, F:F, ExternalData!$F3255-1, G:G, "&gt;"&amp;ExternalData!$G3255)</f>
        <v>234115</v>
      </c>
    </row>
    <row r="3256" spans="1:13" x14ac:dyDescent="0.25">
      <c r="A3256" s="24" t="s">
        <v>9</v>
      </c>
      <c r="B3256" s="25" t="s">
        <v>47</v>
      </c>
      <c r="C3256" s="25" t="s">
        <v>11</v>
      </c>
      <c r="D3256" s="25" t="s">
        <v>48</v>
      </c>
      <c r="E3256" s="25" t="s">
        <v>15</v>
      </c>
      <c r="F3256" s="25">
        <v>2018</v>
      </c>
      <c r="G3256" s="25">
        <v>6</v>
      </c>
      <c r="H3256" s="25">
        <v>15925</v>
      </c>
      <c r="I3256" s="26">
        <v>63735</v>
      </c>
      <c r="J3256" s="26">
        <f>SUMIFS(H:H, D:D, ExternalData!$D3256, E:E, ExternalData!$E3256, F:F, ExternalData!$F3256, G:G, "&lt;="&amp;ExternalData!$G3256)</f>
        <v>95774</v>
      </c>
      <c r="K3256" s="27">
        <f>SUMIFS(I:I, D:D, ExternalData!$D3256, E:E, ExternalData!$E3256, F:F, ExternalData!$F3256, G:G, "&lt;="&amp;ExternalData!$G3256)</f>
        <v>297850</v>
      </c>
      <c r="L3256" s="26">
        <f>ExternalData!$J3256 + SUMIFS(H:H, D:D, ExternalData!$D3256, E:E, ExternalData!$E3256, F:F, ExternalData!$F3256-1, G:G, "&gt;"&amp;ExternalData!$G3256)</f>
        <v>95774</v>
      </c>
      <c r="M3256" s="28">
        <f>ExternalData!$K3256 + SUMIFS(I:I, D:D, ExternalData!$D3256, E:E, ExternalData!$E3256, F:F, ExternalData!$F3256-1, G:G, "&gt;"&amp;ExternalData!$G3256)</f>
        <v>297850</v>
      </c>
    </row>
    <row r="3257" spans="1:13" x14ac:dyDescent="0.25">
      <c r="A3257" s="29" t="s">
        <v>9</v>
      </c>
      <c r="B3257" s="30" t="s">
        <v>47</v>
      </c>
      <c r="C3257" s="30" t="s">
        <v>11</v>
      </c>
      <c r="D3257" s="30" t="s">
        <v>48</v>
      </c>
      <c r="E3257" s="30" t="s">
        <v>15</v>
      </c>
      <c r="F3257" s="30">
        <v>2018</v>
      </c>
      <c r="G3257" s="30">
        <v>7</v>
      </c>
      <c r="H3257" s="30">
        <v>14525</v>
      </c>
      <c r="I3257" s="31">
        <v>5796</v>
      </c>
      <c r="J3257" s="31">
        <f>SUMIFS(H:H, D:D, ExternalData!$D3257, E:E, ExternalData!$E3257, F:F, ExternalData!$F3257, G:G, "&lt;="&amp;ExternalData!$G3257)</f>
        <v>110299</v>
      </c>
      <c r="K3257" s="32">
        <f>SUMIFS(I:I, D:D, ExternalData!$D3257, E:E, ExternalData!$E3257, F:F, ExternalData!$F3257, G:G, "&lt;="&amp;ExternalData!$G3257)</f>
        <v>303646</v>
      </c>
      <c r="L3257" s="31">
        <f>ExternalData!$J3257 + SUMIFS(H:H, D:D, ExternalData!$D3257, E:E, ExternalData!$E3257, F:F, ExternalData!$F3257-1, G:G, "&gt;"&amp;ExternalData!$G3257)</f>
        <v>110299</v>
      </c>
      <c r="M3257" s="33">
        <f>ExternalData!$K3257 + SUMIFS(I:I, D:D, ExternalData!$D3257, E:E, ExternalData!$E3257, F:F, ExternalData!$F3257-1, G:G, "&gt;"&amp;ExternalData!$G3257)</f>
        <v>303646</v>
      </c>
    </row>
    <row r="3258" spans="1:13" x14ac:dyDescent="0.25">
      <c r="A3258" s="24" t="s">
        <v>9</v>
      </c>
      <c r="B3258" s="25" t="s">
        <v>47</v>
      </c>
      <c r="C3258" s="25" t="s">
        <v>11</v>
      </c>
      <c r="D3258" s="25" t="s">
        <v>48</v>
      </c>
      <c r="E3258" s="25" t="s">
        <v>15</v>
      </c>
      <c r="F3258" s="25">
        <v>2018</v>
      </c>
      <c r="G3258" s="25">
        <v>8</v>
      </c>
      <c r="H3258" s="25">
        <v>16135</v>
      </c>
      <c r="I3258" s="26">
        <v>6447</v>
      </c>
      <c r="J3258" s="26">
        <f>SUMIFS(H:H, D:D, ExternalData!$D3258, E:E, ExternalData!$E3258, F:F, ExternalData!$F3258, G:G, "&lt;="&amp;ExternalData!$G3258)</f>
        <v>126434</v>
      </c>
      <c r="K3258" s="27">
        <f>SUMIFS(I:I, D:D, ExternalData!$D3258, E:E, ExternalData!$E3258, F:F, ExternalData!$F3258, G:G, "&lt;="&amp;ExternalData!$G3258)</f>
        <v>310093</v>
      </c>
      <c r="L3258" s="26">
        <f>ExternalData!$J3258 + SUMIFS(H:H, D:D, ExternalData!$D3258, E:E, ExternalData!$E3258, F:F, ExternalData!$F3258-1, G:G, "&gt;"&amp;ExternalData!$G3258)</f>
        <v>126434</v>
      </c>
      <c r="M3258" s="28">
        <f>ExternalData!$K3258 + SUMIFS(I:I, D:D, ExternalData!$D3258, E:E, ExternalData!$E3258, F:F, ExternalData!$F3258-1, G:G, "&gt;"&amp;ExternalData!$G3258)</f>
        <v>310093</v>
      </c>
    </row>
    <row r="3259" spans="1:13" x14ac:dyDescent="0.25">
      <c r="A3259" s="29" t="s">
        <v>9</v>
      </c>
      <c r="B3259" s="30" t="s">
        <v>47</v>
      </c>
      <c r="C3259" s="30" t="s">
        <v>11</v>
      </c>
      <c r="D3259" s="30" t="s">
        <v>48</v>
      </c>
      <c r="E3259" s="30" t="s">
        <v>15</v>
      </c>
      <c r="F3259" s="30">
        <v>2018</v>
      </c>
      <c r="G3259" s="30">
        <v>9</v>
      </c>
      <c r="H3259" s="30">
        <v>9765</v>
      </c>
      <c r="I3259" s="31">
        <v>3892</v>
      </c>
      <c r="J3259" s="31">
        <f>SUMIFS(H:H, D:D, ExternalData!$D3259, E:E, ExternalData!$E3259, F:F, ExternalData!$F3259, G:G, "&lt;="&amp;ExternalData!$G3259)</f>
        <v>136199</v>
      </c>
      <c r="K3259" s="32">
        <f>SUMIFS(I:I, D:D, ExternalData!$D3259, E:E, ExternalData!$E3259, F:F, ExternalData!$F3259, G:G, "&lt;="&amp;ExternalData!$G3259)</f>
        <v>313985</v>
      </c>
      <c r="L3259" s="31">
        <f>ExternalData!$J3259 + SUMIFS(H:H, D:D, ExternalData!$D3259, E:E, ExternalData!$E3259, F:F, ExternalData!$F3259-1, G:G, "&gt;"&amp;ExternalData!$G3259)</f>
        <v>136199</v>
      </c>
      <c r="M3259" s="33">
        <f>ExternalData!$K3259 + SUMIFS(I:I, D:D, ExternalData!$D3259, E:E, ExternalData!$E3259, F:F, ExternalData!$F3259-1, G:G, "&gt;"&amp;ExternalData!$G3259)</f>
        <v>313985</v>
      </c>
    </row>
    <row r="3260" spans="1:13" x14ac:dyDescent="0.25">
      <c r="A3260" s="24" t="s">
        <v>9</v>
      </c>
      <c r="B3260" s="25" t="s">
        <v>47</v>
      </c>
      <c r="C3260" s="25" t="s">
        <v>11</v>
      </c>
      <c r="D3260" s="25" t="s">
        <v>48</v>
      </c>
      <c r="E3260" s="25" t="s">
        <v>15</v>
      </c>
      <c r="F3260" s="25">
        <v>2018</v>
      </c>
      <c r="G3260" s="25">
        <v>10</v>
      </c>
      <c r="H3260" s="25">
        <v>15155</v>
      </c>
      <c r="I3260" s="26">
        <v>6048</v>
      </c>
      <c r="J3260" s="26">
        <f>SUMIFS(H:H, D:D, ExternalData!$D3260, E:E, ExternalData!$E3260, F:F, ExternalData!$F3260, G:G, "&lt;="&amp;ExternalData!$G3260)</f>
        <v>151354</v>
      </c>
      <c r="K3260" s="27">
        <f>SUMIFS(I:I, D:D, ExternalData!$D3260, E:E, ExternalData!$E3260, F:F, ExternalData!$F3260, G:G, "&lt;="&amp;ExternalData!$G3260)</f>
        <v>320033</v>
      </c>
      <c r="L3260" s="26">
        <f>ExternalData!$J3260 + SUMIFS(H:H, D:D, ExternalData!$D3260, E:E, ExternalData!$E3260, F:F, ExternalData!$F3260-1, G:G, "&gt;"&amp;ExternalData!$G3260)</f>
        <v>151354</v>
      </c>
      <c r="M3260" s="28">
        <f>ExternalData!$K3260 + SUMIFS(I:I, D:D, ExternalData!$D3260, E:E, ExternalData!$E3260, F:F, ExternalData!$F3260-1, G:G, "&gt;"&amp;ExternalData!$G3260)</f>
        <v>320033</v>
      </c>
    </row>
    <row r="3261" spans="1:13" x14ac:dyDescent="0.25">
      <c r="A3261" s="29" t="s">
        <v>9</v>
      </c>
      <c r="B3261" s="30" t="s">
        <v>47</v>
      </c>
      <c r="C3261" s="30" t="s">
        <v>11</v>
      </c>
      <c r="D3261" s="30" t="s">
        <v>48</v>
      </c>
      <c r="E3261" s="30" t="s">
        <v>15</v>
      </c>
      <c r="F3261" s="30">
        <v>2018</v>
      </c>
      <c r="G3261" s="30">
        <v>11</v>
      </c>
      <c r="H3261" s="30">
        <v>11655</v>
      </c>
      <c r="I3261" s="31">
        <v>46515</v>
      </c>
      <c r="J3261" s="31">
        <f>SUMIFS(H:H, D:D, ExternalData!$D3261, E:E, ExternalData!$E3261, F:F, ExternalData!$F3261, G:G, "&lt;="&amp;ExternalData!$G3261)</f>
        <v>163009</v>
      </c>
      <c r="K3261" s="32">
        <f>SUMIFS(I:I, D:D, ExternalData!$D3261, E:E, ExternalData!$E3261, F:F, ExternalData!$F3261, G:G, "&lt;="&amp;ExternalData!$G3261)</f>
        <v>366548</v>
      </c>
      <c r="L3261" s="31">
        <f>ExternalData!$J3261 + SUMIFS(H:H, D:D, ExternalData!$D3261, E:E, ExternalData!$E3261, F:F, ExternalData!$F3261-1, G:G, "&gt;"&amp;ExternalData!$G3261)</f>
        <v>163009</v>
      </c>
      <c r="M3261" s="33">
        <f>ExternalData!$K3261 + SUMIFS(I:I, D:D, ExternalData!$D3261, E:E, ExternalData!$E3261, F:F, ExternalData!$F3261-1, G:G, "&gt;"&amp;ExternalData!$G3261)</f>
        <v>366548</v>
      </c>
    </row>
    <row r="3262" spans="1:13" x14ac:dyDescent="0.25">
      <c r="A3262" s="24" t="s">
        <v>9</v>
      </c>
      <c r="B3262" s="25" t="s">
        <v>47</v>
      </c>
      <c r="C3262" s="25" t="s">
        <v>11</v>
      </c>
      <c r="D3262" s="25" t="s">
        <v>48</v>
      </c>
      <c r="E3262" s="25" t="s">
        <v>15</v>
      </c>
      <c r="F3262" s="25">
        <v>2018</v>
      </c>
      <c r="G3262" s="25">
        <v>12</v>
      </c>
      <c r="H3262" s="25">
        <v>1267</v>
      </c>
      <c r="I3262" s="26">
        <v>50575</v>
      </c>
      <c r="J3262" s="26">
        <f>SUMIFS(H:H, D:D, ExternalData!$D3262, E:E, ExternalData!$E3262, F:F, ExternalData!$F3262, G:G, "&lt;="&amp;ExternalData!$G3262)</f>
        <v>164276</v>
      </c>
      <c r="K3262" s="27">
        <f>SUMIFS(I:I, D:D, ExternalData!$D3262, E:E, ExternalData!$E3262, F:F, ExternalData!$F3262, G:G, "&lt;="&amp;ExternalData!$G3262)</f>
        <v>417123</v>
      </c>
      <c r="L3262" s="26">
        <f>ExternalData!$J3262 + SUMIFS(H:H, D:D, ExternalData!$D3262, E:E, ExternalData!$E3262, F:F, ExternalData!$F3262-1, G:G, "&gt;"&amp;ExternalData!$G3262)</f>
        <v>164276</v>
      </c>
      <c r="M3262" s="28">
        <f>ExternalData!$K3262 + SUMIFS(I:I, D:D, ExternalData!$D3262, E:E, ExternalData!$E3262, F:F, ExternalData!$F3262-1, G:G, "&gt;"&amp;ExternalData!$G3262)</f>
        <v>417123</v>
      </c>
    </row>
    <row r="3263" spans="1:13" x14ac:dyDescent="0.25">
      <c r="A3263" s="29" t="s">
        <v>9</v>
      </c>
      <c r="B3263" s="30" t="s">
        <v>47</v>
      </c>
      <c r="C3263" s="30" t="s">
        <v>11</v>
      </c>
      <c r="D3263" s="30" t="s">
        <v>48</v>
      </c>
      <c r="E3263" s="30" t="s">
        <v>15</v>
      </c>
      <c r="F3263" s="30">
        <v>2019</v>
      </c>
      <c r="G3263" s="30">
        <v>1</v>
      </c>
      <c r="H3263" s="30">
        <v>3059</v>
      </c>
      <c r="I3263" s="31">
        <v>12208</v>
      </c>
      <c r="J3263" s="31">
        <f>SUMIFS(H:H, D:D, ExternalData!$D3263, E:E, ExternalData!$E3263, F:F, ExternalData!$F3263, G:G, "&lt;="&amp;ExternalData!$G3263)</f>
        <v>3059</v>
      </c>
      <c r="K3263" s="32">
        <f>SUMIFS(I:I, D:D, ExternalData!$D3263, E:E, ExternalData!$E3263, F:F, ExternalData!$F3263, G:G, "&lt;="&amp;ExternalData!$G3263)</f>
        <v>12208</v>
      </c>
      <c r="L3263" s="31">
        <f>ExternalData!$J3263 + SUMIFS(H:H, D:D, ExternalData!$D3263, E:E, ExternalData!$E3263, F:F, ExternalData!$F3263-1, G:G, "&gt;"&amp;ExternalData!$G3263)</f>
        <v>165326</v>
      </c>
      <c r="M3263" s="33">
        <f>ExternalData!$K3263 + SUMIFS(I:I, D:D, ExternalData!$D3263, E:E, ExternalData!$E3263, F:F, ExternalData!$F3263-1, G:G, "&gt;"&amp;ExternalData!$G3263)</f>
        <v>421330</v>
      </c>
    </row>
    <row r="3264" spans="1:13" x14ac:dyDescent="0.25">
      <c r="A3264" s="24" t="s">
        <v>9</v>
      </c>
      <c r="B3264" s="25" t="s">
        <v>47</v>
      </c>
      <c r="C3264" s="25" t="s">
        <v>11</v>
      </c>
      <c r="D3264" s="25" t="s">
        <v>48</v>
      </c>
      <c r="E3264" s="25" t="s">
        <v>15</v>
      </c>
      <c r="F3264" s="25">
        <v>2019</v>
      </c>
      <c r="G3264" s="25">
        <v>2</v>
      </c>
      <c r="H3264" s="25">
        <v>3129</v>
      </c>
      <c r="I3264" s="26">
        <v>12460</v>
      </c>
      <c r="J3264" s="26">
        <f>SUMIFS(H:H, D:D, ExternalData!$D3264, E:E, ExternalData!$E3264, F:F, ExternalData!$F3264, G:G, "&lt;="&amp;ExternalData!$G3264)</f>
        <v>6188</v>
      </c>
      <c r="K3264" s="27">
        <f>SUMIFS(I:I, D:D, ExternalData!$D3264, E:E, ExternalData!$E3264, F:F, ExternalData!$F3264, G:G, "&lt;="&amp;ExternalData!$G3264)</f>
        <v>24668</v>
      </c>
      <c r="L3264" s="26">
        <f>ExternalData!$J3264 + SUMIFS(H:H, D:D, ExternalData!$D3264, E:E, ExternalData!$E3264, F:F, ExternalData!$F3264-1, G:G, "&gt;"&amp;ExternalData!$G3264)</f>
        <v>151970</v>
      </c>
      <c r="M3264" s="28">
        <f>ExternalData!$K3264 + SUMIFS(I:I, D:D, ExternalData!$D3264, E:E, ExternalData!$E3264, F:F, ExternalData!$F3264-1, G:G, "&gt;"&amp;ExternalData!$G3264)</f>
        <v>368025</v>
      </c>
    </row>
    <row r="3265" spans="1:13" x14ac:dyDescent="0.25">
      <c r="A3265" s="29" t="s">
        <v>9</v>
      </c>
      <c r="B3265" s="30" t="s">
        <v>47</v>
      </c>
      <c r="C3265" s="30" t="s">
        <v>11</v>
      </c>
      <c r="D3265" s="30" t="s">
        <v>48</v>
      </c>
      <c r="E3265" s="30" t="s">
        <v>15</v>
      </c>
      <c r="F3265" s="30">
        <v>2019</v>
      </c>
      <c r="G3265" s="30">
        <v>3</v>
      </c>
      <c r="H3265" s="30">
        <v>2730</v>
      </c>
      <c r="I3265" s="31">
        <v>10878</v>
      </c>
      <c r="J3265" s="31">
        <f>SUMIFS(H:H, D:D, ExternalData!$D3265, E:E, ExternalData!$E3265, F:F, ExternalData!$F3265, G:G, "&lt;="&amp;ExternalData!$G3265)</f>
        <v>8918</v>
      </c>
      <c r="K3265" s="32">
        <f>SUMIFS(I:I, D:D, ExternalData!$D3265, E:E, ExternalData!$E3265, F:F, ExternalData!$F3265, G:G, "&lt;="&amp;ExternalData!$G3265)</f>
        <v>35546</v>
      </c>
      <c r="L3265" s="31">
        <f>ExternalData!$J3265 + SUMIFS(H:H, D:D, ExternalData!$D3265, E:E, ExternalData!$E3265, F:F, ExternalData!$F3265-1, G:G, "&gt;"&amp;ExternalData!$G3265)</f>
        <v>132195</v>
      </c>
      <c r="M3265" s="33">
        <f>ExternalData!$K3265 + SUMIFS(I:I, D:D, ExternalData!$D3265, E:E, ExternalData!$E3265, F:F, ExternalData!$F3265-1, G:G, "&gt;"&amp;ExternalData!$G3265)</f>
        <v>289198</v>
      </c>
    </row>
    <row r="3266" spans="1:13" x14ac:dyDescent="0.25">
      <c r="A3266" s="24" t="s">
        <v>9</v>
      </c>
      <c r="B3266" s="25" t="s">
        <v>47</v>
      </c>
      <c r="C3266" s="25" t="s">
        <v>11</v>
      </c>
      <c r="D3266" s="25" t="s">
        <v>48</v>
      </c>
      <c r="E3266" s="25" t="s">
        <v>15</v>
      </c>
      <c r="F3266" s="25">
        <v>2019</v>
      </c>
      <c r="G3266" s="25">
        <v>4</v>
      </c>
      <c r="H3266" s="25">
        <v>3920</v>
      </c>
      <c r="I3266" s="26">
        <v>15659</v>
      </c>
      <c r="J3266" s="26">
        <f>SUMIFS(H:H, D:D, ExternalData!$D3266, E:E, ExternalData!$E3266, F:F, ExternalData!$F3266, G:G, "&lt;="&amp;ExternalData!$G3266)</f>
        <v>12838</v>
      </c>
      <c r="K3266" s="27">
        <f>SUMIFS(I:I, D:D, ExternalData!$D3266, E:E, ExternalData!$E3266, F:F, ExternalData!$F3266, G:G, "&lt;="&amp;ExternalData!$G3266)</f>
        <v>51205</v>
      </c>
      <c r="L3266" s="26">
        <f>ExternalData!$J3266 + SUMIFS(H:H, D:D, ExternalData!$D3266, E:E, ExternalData!$E3266, F:F, ExternalData!$F3266-1, G:G, "&gt;"&amp;ExternalData!$G3266)</f>
        <v>120750</v>
      </c>
      <c r="M3266" s="28">
        <f>ExternalData!$K3266 + SUMIFS(I:I, D:D, ExternalData!$D3266, E:E, ExternalData!$E3266, F:F, ExternalData!$F3266-1, G:G, "&gt;"&amp;ExternalData!$G3266)</f>
        <v>243572</v>
      </c>
    </row>
    <row r="3267" spans="1:13" x14ac:dyDescent="0.25">
      <c r="A3267" s="29" t="s">
        <v>9</v>
      </c>
      <c r="B3267" s="30" t="s">
        <v>47</v>
      </c>
      <c r="C3267" s="30" t="s">
        <v>11</v>
      </c>
      <c r="D3267" s="30" t="s">
        <v>48</v>
      </c>
      <c r="E3267" s="30" t="s">
        <v>15</v>
      </c>
      <c r="F3267" s="30">
        <v>2019</v>
      </c>
      <c r="G3267" s="30">
        <v>5</v>
      </c>
      <c r="H3267" s="30">
        <v>3409</v>
      </c>
      <c r="I3267" s="31">
        <v>13622</v>
      </c>
      <c r="J3267" s="31">
        <f>SUMIFS(H:H, D:D, ExternalData!$D3267, E:E, ExternalData!$E3267, F:F, ExternalData!$F3267, G:G, "&lt;="&amp;ExternalData!$G3267)</f>
        <v>16247</v>
      </c>
      <c r="K3267" s="32">
        <f>SUMIFS(I:I, D:D, ExternalData!$D3267, E:E, ExternalData!$E3267, F:F, ExternalData!$F3267, G:G, "&lt;="&amp;ExternalData!$G3267)</f>
        <v>64827</v>
      </c>
      <c r="L3267" s="31">
        <f>ExternalData!$J3267 + SUMIFS(H:H, D:D, ExternalData!$D3267, E:E, ExternalData!$E3267, F:F, ExternalData!$F3267-1, G:G, "&gt;"&amp;ExternalData!$G3267)</f>
        <v>100674</v>
      </c>
      <c r="M3267" s="33">
        <f>ExternalData!$K3267 + SUMIFS(I:I, D:D, ExternalData!$D3267, E:E, ExternalData!$E3267, F:F, ExternalData!$F3267-1, G:G, "&gt;"&amp;ExternalData!$G3267)</f>
        <v>247835</v>
      </c>
    </row>
    <row r="3268" spans="1:13" x14ac:dyDescent="0.25">
      <c r="A3268" s="24" t="s">
        <v>9</v>
      </c>
      <c r="B3268" s="25" t="s">
        <v>47</v>
      </c>
      <c r="C3268" s="25" t="s">
        <v>11</v>
      </c>
      <c r="D3268" s="25" t="s">
        <v>48</v>
      </c>
      <c r="E3268" s="25" t="s">
        <v>15</v>
      </c>
      <c r="F3268" s="25">
        <v>2019</v>
      </c>
      <c r="G3268" s="25">
        <v>6</v>
      </c>
      <c r="H3268" s="25">
        <v>3829</v>
      </c>
      <c r="I3268" s="26">
        <v>15295</v>
      </c>
      <c r="J3268" s="26">
        <f>SUMIFS(H:H, D:D, ExternalData!$D3268, E:E, ExternalData!$E3268, F:F, ExternalData!$F3268, G:G, "&lt;="&amp;ExternalData!$G3268)</f>
        <v>20076</v>
      </c>
      <c r="K3268" s="27">
        <f>SUMIFS(I:I, D:D, ExternalData!$D3268, E:E, ExternalData!$E3268, F:F, ExternalData!$F3268, G:G, "&lt;="&amp;ExternalData!$G3268)</f>
        <v>80122</v>
      </c>
      <c r="L3268" s="26">
        <f>ExternalData!$J3268 + SUMIFS(H:H, D:D, ExternalData!$D3268, E:E, ExternalData!$E3268, F:F, ExternalData!$F3268-1, G:G, "&gt;"&amp;ExternalData!$G3268)</f>
        <v>88578</v>
      </c>
      <c r="M3268" s="28">
        <f>ExternalData!$K3268 + SUMIFS(I:I, D:D, ExternalData!$D3268, E:E, ExternalData!$E3268, F:F, ExternalData!$F3268-1, G:G, "&gt;"&amp;ExternalData!$G3268)</f>
        <v>199395</v>
      </c>
    </row>
    <row r="3269" spans="1:13" x14ac:dyDescent="0.25">
      <c r="A3269" s="29" t="s">
        <v>9</v>
      </c>
      <c r="B3269" s="30" t="s">
        <v>47</v>
      </c>
      <c r="C3269" s="30" t="s">
        <v>11</v>
      </c>
      <c r="D3269" s="30" t="s">
        <v>48</v>
      </c>
      <c r="E3269" s="30" t="s">
        <v>15</v>
      </c>
      <c r="F3269" s="30">
        <v>2019</v>
      </c>
      <c r="G3269" s="30">
        <v>7</v>
      </c>
      <c r="H3269" s="30">
        <v>3591</v>
      </c>
      <c r="I3269" s="31">
        <v>14308</v>
      </c>
      <c r="J3269" s="31">
        <f>SUMIFS(H:H, D:D, ExternalData!$D3269, E:E, ExternalData!$E3269, F:F, ExternalData!$F3269, G:G, "&lt;="&amp;ExternalData!$G3269)</f>
        <v>23667</v>
      </c>
      <c r="K3269" s="32">
        <f>SUMIFS(I:I, D:D, ExternalData!$D3269, E:E, ExternalData!$E3269, F:F, ExternalData!$F3269, G:G, "&lt;="&amp;ExternalData!$G3269)</f>
        <v>94430</v>
      </c>
      <c r="L3269" s="31">
        <f>ExternalData!$J3269 + SUMIFS(H:H, D:D, ExternalData!$D3269, E:E, ExternalData!$E3269, F:F, ExternalData!$F3269-1, G:G, "&gt;"&amp;ExternalData!$G3269)</f>
        <v>77644</v>
      </c>
      <c r="M3269" s="33">
        <f>ExternalData!$K3269 + SUMIFS(I:I, D:D, ExternalData!$D3269, E:E, ExternalData!$E3269, F:F, ExternalData!$F3269-1, G:G, "&gt;"&amp;ExternalData!$G3269)</f>
        <v>207907</v>
      </c>
    </row>
    <row r="3270" spans="1:13" x14ac:dyDescent="0.25">
      <c r="A3270" s="24" t="s">
        <v>9</v>
      </c>
      <c r="B3270" s="25" t="s">
        <v>47</v>
      </c>
      <c r="C3270" s="25" t="s">
        <v>11</v>
      </c>
      <c r="D3270" s="25" t="s">
        <v>48</v>
      </c>
      <c r="E3270" s="25" t="s">
        <v>15</v>
      </c>
      <c r="F3270" s="25">
        <v>2019</v>
      </c>
      <c r="G3270" s="25">
        <v>8</v>
      </c>
      <c r="H3270" s="25">
        <v>2688</v>
      </c>
      <c r="I3270" s="26">
        <v>10738</v>
      </c>
      <c r="J3270" s="26">
        <f>SUMIFS(H:H, D:D, ExternalData!$D3270, E:E, ExternalData!$E3270, F:F, ExternalData!$F3270, G:G, "&lt;="&amp;ExternalData!$G3270)</f>
        <v>26355</v>
      </c>
      <c r="K3270" s="27">
        <f>SUMIFS(I:I, D:D, ExternalData!$D3270, E:E, ExternalData!$E3270, F:F, ExternalData!$F3270, G:G, "&lt;="&amp;ExternalData!$G3270)</f>
        <v>105168</v>
      </c>
      <c r="L3270" s="26">
        <f>ExternalData!$J3270 + SUMIFS(H:H, D:D, ExternalData!$D3270, E:E, ExternalData!$E3270, F:F, ExternalData!$F3270-1, G:G, "&gt;"&amp;ExternalData!$G3270)</f>
        <v>64197</v>
      </c>
      <c r="M3270" s="28">
        <f>ExternalData!$K3270 + SUMIFS(I:I, D:D, ExternalData!$D3270, E:E, ExternalData!$E3270, F:F, ExternalData!$F3270-1, G:G, "&gt;"&amp;ExternalData!$G3270)</f>
        <v>212198</v>
      </c>
    </row>
    <row r="3271" spans="1:13" x14ac:dyDescent="0.25">
      <c r="A3271" s="29" t="s">
        <v>9</v>
      </c>
      <c r="B3271" s="30" t="s">
        <v>47</v>
      </c>
      <c r="C3271" s="30" t="s">
        <v>11</v>
      </c>
      <c r="D3271" s="30" t="s">
        <v>48</v>
      </c>
      <c r="E3271" s="30" t="s">
        <v>15</v>
      </c>
      <c r="F3271" s="30">
        <v>2019</v>
      </c>
      <c r="G3271" s="30">
        <v>9</v>
      </c>
      <c r="H3271" s="30">
        <v>2744</v>
      </c>
      <c r="I3271" s="31">
        <v>10955</v>
      </c>
      <c r="J3271" s="31">
        <f>SUMIFS(H:H, D:D, ExternalData!$D3271, E:E, ExternalData!$E3271, F:F, ExternalData!$F3271, G:G, "&lt;="&amp;ExternalData!$G3271)</f>
        <v>29099</v>
      </c>
      <c r="K3271" s="32">
        <f>SUMIFS(I:I, D:D, ExternalData!$D3271, E:E, ExternalData!$E3271, F:F, ExternalData!$F3271, G:G, "&lt;="&amp;ExternalData!$G3271)</f>
        <v>116123</v>
      </c>
      <c r="L3271" s="31">
        <f>ExternalData!$J3271 + SUMIFS(H:H, D:D, ExternalData!$D3271, E:E, ExternalData!$E3271, F:F, ExternalData!$F3271-1, G:G, "&gt;"&amp;ExternalData!$G3271)</f>
        <v>57176</v>
      </c>
      <c r="M3271" s="33">
        <f>ExternalData!$K3271 + SUMIFS(I:I, D:D, ExternalData!$D3271, E:E, ExternalData!$E3271, F:F, ExternalData!$F3271-1, G:G, "&gt;"&amp;ExternalData!$G3271)</f>
        <v>219261</v>
      </c>
    </row>
    <row r="3272" spans="1:13" x14ac:dyDescent="0.25">
      <c r="A3272" s="24" t="s">
        <v>9</v>
      </c>
      <c r="B3272" s="25" t="s">
        <v>47</v>
      </c>
      <c r="C3272" s="25" t="s">
        <v>11</v>
      </c>
      <c r="D3272" s="25" t="s">
        <v>48</v>
      </c>
      <c r="E3272" s="25" t="s">
        <v>15</v>
      </c>
      <c r="F3272" s="25">
        <v>2019</v>
      </c>
      <c r="G3272" s="25">
        <v>10</v>
      </c>
      <c r="H3272" s="25">
        <v>3241</v>
      </c>
      <c r="I3272" s="26">
        <v>12922</v>
      </c>
      <c r="J3272" s="26">
        <f>SUMIFS(H:H, D:D, ExternalData!$D3272, E:E, ExternalData!$E3272, F:F, ExternalData!$F3272, G:G, "&lt;="&amp;ExternalData!$G3272)</f>
        <v>32340</v>
      </c>
      <c r="K3272" s="27">
        <f>SUMIFS(I:I, D:D, ExternalData!$D3272, E:E, ExternalData!$E3272, F:F, ExternalData!$F3272, G:G, "&lt;="&amp;ExternalData!$G3272)</f>
        <v>129045</v>
      </c>
      <c r="L3272" s="26">
        <f>ExternalData!$J3272 + SUMIFS(H:H, D:D, ExternalData!$D3272, E:E, ExternalData!$E3272, F:F, ExternalData!$F3272-1, G:G, "&gt;"&amp;ExternalData!$G3272)</f>
        <v>45262</v>
      </c>
      <c r="M3272" s="28">
        <f>ExternalData!$K3272 + SUMIFS(I:I, D:D, ExternalData!$D3272, E:E, ExternalData!$E3272, F:F, ExternalData!$F3272-1, G:G, "&gt;"&amp;ExternalData!$G3272)</f>
        <v>226135</v>
      </c>
    </row>
    <row r="3273" spans="1:13" x14ac:dyDescent="0.25">
      <c r="A3273" s="29" t="s">
        <v>9</v>
      </c>
      <c r="B3273" s="30" t="s">
        <v>47</v>
      </c>
      <c r="C3273" s="30" t="s">
        <v>11</v>
      </c>
      <c r="D3273" s="30" t="s">
        <v>48</v>
      </c>
      <c r="E3273" s="30" t="s">
        <v>15</v>
      </c>
      <c r="F3273" s="30">
        <v>2019</v>
      </c>
      <c r="G3273" s="30">
        <v>11</v>
      </c>
      <c r="H3273" s="30">
        <v>2373</v>
      </c>
      <c r="I3273" s="31">
        <v>9464</v>
      </c>
      <c r="J3273" s="31">
        <f>SUMIFS(H:H, D:D, ExternalData!$D3273, E:E, ExternalData!$E3273, F:F, ExternalData!$F3273, G:G, "&lt;="&amp;ExternalData!$G3273)</f>
        <v>34713</v>
      </c>
      <c r="K3273" s="32">
        <f>SUMIFS(I:I, D:D, ExternalData!$D3273, E:E, ExternalData!$E3273, F:F, ExternalData!$F3273, G:G, "&lt;="&amp;ExternalData!$G3273)</f>
        <v>138509</v>
      </c>
      <c r="L3273" s="31">
        <f>ExternalData!$J3273 + SUMIFS(H:H, D:D, ExternalData!$D3273, E:E, ExternalData!$E3273, F:F, ExternalData!$F3273-1, G:G, "&gt;"&amp;ExternalData!$G3273)</f>
        <v>35980</v>
      </c>
      <c r="M3273" s="33">
        <f>ExternalData!$K3273 + SUMIFS(I:I, D:D, ExternalData!$D3273, E:E, ExternalData!$E3273, F:F, ExternalData!$F3273-1, G:G, "&gt;"&amp;ExternalData!$G3273)</f>
        <v>189084</v>
      </c>
    </row>
    <row r="3274" spans="1:13" x14ac:dyDescent="0.25">
      <c r="A3274" s="24" t="s">
        <v>9</v>
      </c>
      <c r="B3274" s="25" t="s">
        <v>47</v>
      </c>
      <c r="C3274" s="25" t="s">
        <v>11</v>
      </c>
      <c r="D3274" s="25" t="s">
        <v>48</v>
      </c>
      <c r="E3274" s="25" t="s">
        <v>15</v>
      </c>
      <c r="F3274" s="25">
        <v>2019</v>
      </c>
      <c r="G3274" s="25">
        <v>12</v>
      </c>
      <c r="H3274" s="25">
        <v>1974</v>
      </c>
      <c r="I3274" s="26">
        <v>7882</v>
      </c>
      <c r="J3274" s="26">
        <f>SUMIFS(H:H, D:D, ExternalData!$D3274, E:E, ExternalData!$E3274, F:F, ExternalData!$F3274, G:G, "&lt;="&amp;ExternalData!$G3274)</f>
        <v>36687</v>
      </c>
      <c r="K3274" s="27">
        <f>SUMIFS(I:I, D:D, ExternalData!$D3274, E:E, ExternalData!$E3274, F:F, ExternalData!$F3274, G:G, "&lt;="&amp;ExternalData!$G3274)</f>
        <v>146391</v>
      </c>
      <c r="L3274" s="26">
        <f>ExternalData!$J3274 + SUMIFS(H:H, D:D, ExternalData!$D3274, E:E, ExternalData!$E3274, F:F, ExternalData!$F3274-1, G:G, "&gt;"&amp;ExternalData!$G3274)</f>
        <v>36687</v>
      </c>
      <c r="M3274" s="28">
        <f>ExternalData!$K3274 + SUMIFS(I:I, D:D, ExternalData!$D3274, E:E, ExternalData!$E3274, F:F, ExternalData!$F3274-1, G:G, "&gt;"&amp;ExternalData!$G3274)</f>
        <v>146391</v>
      </c>
    </row>
    <row r="3275" spans="1:13" x14ac:dyDescent="0.25">
      <c r="A3275" s="29" t="s">
        <v>9</v>
      </c>
      <c r="B3275" s="30" t="s">
        <v>47</v>
      </c>
      <c r="C3275" s="30" t="s">
        <v>11</v>
      </c>
      <c r="D3275" s="30" t="s">
        <v>48</v>
      </c>
      <c r="E3275" s="30" t="s">
        <v>15</v>
      </c>
      <c r="F3275" s="30">
        <v>2020</v>
      </c>
      <c r="G3275" s="30">
        <v>1</v>
      </c>
      <c r="H3275" s="30">
        <v>2835</v>
      </c>
      <c r="I3275" s="31">
        <v>113505</v>
      </c>
      <c r="J3275" s="31">
        <f>SUMIFS(H:H, D:D, ExternalData!$D3275, E:E, ExternalData!$E3275, F:F, ExternalData!$F3275, G:G, "&lt;="&amp;ExternalData!$G3275)</f>
        <v>2835</v>
      </c>
      <c r="K3275" s="32">
        <f>SUMIFS(I:I, D:D, ExternalData!$D3275, E:E, ExternalData!$E3275, F:F, ExternalData!$F3275, G:G, "&lt;="&amp;ExternalData!$G3275)</f>
        <v>113505</v>
      </c>
      <c r="L3275" s="31">
        <f>ExternalData!$J3275 + SUMIFS(H:H, D:D, ExternalData!$D3275, E:E, ExternalData!$E3275, F:F, ExternalData!$F3275-1, G:G, "&gt;"&amp;ExternalData!$G3275)</f>
        <v>36463</v>
      </c>
      <c r="M3275" s="33">
        <f>ExternalData!$K3275 + SUMIFS(I:I, D:D, ExternalData!$D3275, E:E, ExternalData!$E3275, F:F, ExternalData!$F3275-1, G:G, "&gt;"&amp;ExternalData!$G3275)</f>
        <v>247688</v>
      </c>
    </row>
    <row r="3276" spans="1:13" x14ac:dyDescent="0.25">
      <c r="A3276" s="24" t="s">
        <v>9</v>
      </c>
      <c r="B3276" s="25" t="s">
        <v>47</v>
      </c>
      <c r="C3276" s="25" t="s">
        <v>11</v>
      </c>
      <c r="D3276" s="25" t="s">
        <v>48</v>
      </c>
      <c r="E3276" s="25" t="s">
        <v>15</v>
      </c>
      <c r="F3276" s="25">
        <v>2020</v>
      </c>
      <c r="G3276" s="25">
        <v>2</v>
      </c>
      <c r="H3276" s="25">
        <v>2835</v>
      </c>
      <c r="I3276" s="26">
        <v>11277</v>
      </c>
      <c r="J3276" s="26">
        <f>SUMIFS(H:H, D:D, ExternalData!$D3276, E:E, ExternalData!$E3276, F:F, ExternalData!$F3276, G:G, "&lt;="&amp;ExternalData!$G3276)</f>
        <v>5670</v>
      </c>
      <c r="K3276" s="27">
        <f>SUMIFS(I:I, D:D, ExternalData!$D3276, E:E, ExternalData!$E3276, F:F, ExternalData!$F3276, G:G, "&lt;="&amp;ExternalData!$G3276)</f>
        <v>124782</v>
      </c>
      <c r="L3276" s="26">
        <f>ExternalData!$J3276 + SUMIFS(H:H, D:D, ExternalData!$D3276, E:E, ExternalData!$E3276, F:F, ExternalData!$F3276-1, G:G, "&gt;"&amp;ExternalData!$G3276)</f>
        <v>36169</v>
      </c>
      <c r="M3276" s="28">
        <f>ExternalData!$K3276 + SUMIFS(I:I, D:D, ExternalData!$D3276, E:E, ExternalData!$E3276, F:F, ExternalData!$F3276-1, G:G, "&gt;"&amp;ExternalData!$G3276)</f>
        <v>246505</v>
      </c>
    </row>
    <row r="3277" spans="1:13" x14ac:dyDescent="0.25">
      <c r="A3277" s="29" t="s">
        <v>9</v>
      </c>
      <c r="B3277" s="30" t="s">
        <v>47</v>
      </c>
      <c r="C3277" s="30" t="s">
        <v>11</v>
      </c>
      <c r="D3277" s="30" t="s">
        <v>48</v>
      </c>
      <c r="E3277" s="30" t="s">
        <v>15</v>
      </c>
      <c r="F3277" s="30">
        <v>2020</v>
      </c>
      <c r="G3277" s="30">
        <v>3</v>
      </c>
      <c r="H3277" s="30">
        <v>27405</v>
      </c>
      <c r="I3277" s="31">
        <v>10962</v>
      </c>
      <c r="J3277" s="31">
        <f>SUMIFS(H:H, D:D, ExternalData!$D3277, E:E, ExternalData!$E3277, F:F, ExternalData!$F3277, G:G, "&lt;="&amp;ExternalData!$G3277)</f>
        <v>33075</v>
      </c>
      <c r="K3277" s="32">
        <f>SUMIFS(I:I, D:D, ExternalData!$D3277, E:E, ExternalData!$E3277, F:F, ExternalData!$F3277, G:G, "&lt;="&amp;ExternalData!$G3277)</f>
        <v>135744</v>
      </c>
      <c r="L3277" s="31">
        <f>ExternalData!$J3277 + SUMIFS(H:H, D:D, ExternalData!$D3277, E:E, ExternalData!$E3277, F:F, ExternalData!$F3277-1, G:G, "&gt;"&amp;ExternalData!$G3277)</f>
        <v>60844</v>
      </c>
      <c r="M3277" s="33">
        <f>ExternalData!$K3277 + SUMIFS(I:I, D:D, ExternalData!$D3277, E:E, ExternalData!$E3277, F:F, ExternalData!$F3277-1, G:G, "&gt;"&amp;ExternalData!$G3277)</f>
        <v>246589</v>
      </c>
    </row>
    <row r="3278" spans="1:13" x14ac:dyDescent="0.25">
      <c r="A3278" s="24" t="s">
        <v>9</v>
      </c>
      <c r="B3278" s="25" t="s">
        <v>47</v>
      </c>
      <c r="C3278" s="25" t="s">
        <v>11</v>
      </c>
      <c r="D3278" s="25" t="s">
        <v>48</v>
      </c>
      <c r="E3278" s="25" t="s">
        <v>15</v>
      </c>
      <c r="F3278" s="25">
        <v>2020</v>
      </c>
      <c r="G3278" s="25">
        <v>4</v>
      </c>
      <c r="H3278" s="25">
        <v>2898</v>
      </c>
      <c r="I3278" s="26">
        <v>115605</v>
      </c>
      <c r="J3278" s="26">
        <f>SUMIFS(H:H, D:D, ExternalData!$D3278, E:E, ExternalData!$E3278, F:F, ExternalData!$F3278, G:G, "&lt;="&amp;ExternalData!$G3278)</f>
        <v>35973</v>
      </c>
      <c r="K3278" s="27">
        <f>SUMIFS(I:I, D:D, ExternalData!$D3278, E:E, ExternalData!$E3278, F:F, ExternalData!$F3278, G:G, "&lt;="&amp;ExternalData!$G3278)</f>
        <v>251349</v>
      </c>
      <c r="L3278" s="26">
        <f>ExternalData!$J3278 + SUMIFS(H:H, D:D, ExternalData!$D3278, E:E, ExternalData!$E3278, F:F, ExternalData!$F3278-1, G:G, "&gt;"&amp;ExternalData!$G3278)</f>
        <v>59822</v>
      </c>
      <c r="M3278" s="28">
        <f>ExternalData!$K3278 + SUMIFS(I:I, D:D, ExternalData!$D3278, E:E, ExternalData!$E3278, F:F, ExternalData!$F3278-1, G:G, "&gt;"&amp;ExternalData!$G3278)</f>
        <v>346535</v>
      </c>
    </row>
    <row r="3279" spans="1:13" x14ac:dyDescent="0.25">
      <c r="A3279" s="29" t="s">
        <v>9</v>
      </c>
      <c r="B3279" s="30" t="s">
        <v>47</v>
      </c>
      <c r="C3279" s="30" t="s">
        <v>11</v>
      </c>
      <c r="D3279" s="30" t="s">
        <v>48</v>
      </c>
      <c r="E3279" s="30" t="s">
        <v>15</v>
      </c>
      <c r="F3279" s="30">
        <v>2020</v>
      </c>
      <c r="G3279" s="30">
        <v>5</v>
      </c>
      <c r="H3279" s="30">
        <v>2184</v>
      </c>
      <c r="I3279" s="31">
        <v>87045</v>
      </c>
      <c r="J3279" s="31">
        <f>SUMIFS(H:H, D:D, ExternalData!$D3279, E:E, ExternalData!$E3279, F:F, ExternalData!$F3279, G:G, "&lt;="&amp;ExternalData!$G3279)</f>
        <v>38157</v>
      </c>
      <c r="K3279" s="32">
        <f>SUMIFS(I:I, D:D, ExternalData!$D3279, E:E, ExternalData!$E3279, F:F, ExternalData!$F3279, G:G, "&lt;="&amp;ExternalData!$G3279)</f>
        <v>338394</v>
      </c>
      <c r="L3279" s="31">
        <f>ExternalData!$J3279 + SUMIFS(H:H, D:D, ExternalData!$D3279, E:E, ExternalData!$E3279, F:F, ExternalData!$F3279-1, G:G, "&gt;"&amp;ExternalData!$G3279)</f>
        <v>58597</v>
      </c>
      <c r="M3279" s="33">
        <f>ExternalData!$K3279 + SUMIFS(I:I, D:D, ExternalData!$D3279, E:E, ExternalData!$E3279, F:F, ExternalData!$F3279-1, G:G, "&gt;"&amp;ExternalData!$G3279)</f>
        <v>419958</v>
      </c>
    </row>
    <row r="3280" spans="1:13" x14ac:dyDescent="0.25">
      <c r="A3280" s="24" t="s">
        <v>9</v>
      </c>
      <c r="B3280" s="25" t="s">
        <v>47</v>
      </c>
      <c r="C3280" s="25" t="s">
        <v>11</v>
      </c>
      <c r="D3280" s="25" t="s">
        <v>48</v>
      </c>
      <c r="E3280" s="25" t="s">
        <v>15</v>
      </c>
      <c r="F3280" s="25">
        <v>2020</v>
      </c>
      <c r="G3280" s="25">
        <v>6</v>
      </c>
      <c r="H3280" s="25">
        <v>20685</v>
      </c>
      <c r="I3280" s="26">
        <v>8253</v>
      </c>
      <c r="J3280" s="26">
        <f>SUMIFS(H:H, D:D, ExternalData!$D3280, E:E, ExternalData!$E3280, F:F, ExternalData!$F3280, G:G, "&lt;="&amp;ExternalData!$G3280)</f>
        <v>58842</v>
      </c>
      <c r="K3280" s="27">
        <f>SUMIFS(I:I, D:D, ExternalData!$D3280, E:E, ExternalData!$E3280, F:F, ExternalData!$F3280, G:G, "&lt;="&amp;ExternalData!$G3280)</f>
        <v>346647</v>
      </c>
      <c r="L3280" s="26">
        <f>ExternalData!$J3280 + SUMIFS(H:H, D:D, ExternalData!$D3280, E:E, ExternalData!$E3280, F:F, ExternalData!$F3280-1, G:G, "&gt;"&amp;ExternalData!$G3280)</f>
        <v>75453</v>
      </c>
      <c r="M3280" s="28">
        <f>ExternalData!$K3280 + SUMIFS(I:I, D:D, ExternalData!$D3280, E:E, ExternalData!$E3280, F:F, ExternalData!$F3280-1, G:G, "&gt;"&amp;ExternalData!$G3280)</f>
        <v>412916</v>
      </c>
    </row>
    <row r="3281" spans="1:13" x14ac:dyDescent="0.25">
      <c r="A3281" s="29" t="s">
        <v>9</v>
      </c>
      <c r="B3281" s="30" t="s">
        <v>47</v>
      </c>
      <c r="C3281" s="30" t="s">
        <v>11</v>
      </c>
      <c r="D3281" s="30" t="s">
        <v>48</v>
      </c>
      <c r="E3281" s="30" t="s">
        <v>15</v>
      </c>
      <c r="F3281" s="30">
        <v>2020</v>
      </c>
      <c r="G3281" s="30">
        <v>7</v>
      </c>
      <c r="H3281" s="30">
        <v>2667</v>
      </c>
      <c r="I3281" s="31">
        <v>106155</v>
      </c>
      <c r="J3281" s="31">
        <f>SUMIFS(H:H, D:D, ExternalData!$D3281, E:E, ExternalData!$E3281, F:F, ExternalData!$F3281, G:G, "&lt;="&amp;ExternalData!$G3281)</f>
        <v>61509</v>
      </c>
      <c r="K3281" s="32">
        <f>SUMIFS(I:I, D:D, ExternalData!$D3281, E:E, ExternalData!$E3281, F:F, ExternalData!$F3281, G:G, "&lt;="&amp;ExternalData!$G3281)</f>
        <v>452802</v>
      </c>
      <c r="L3281" s="31">
        <f>ExternalData!$J3281 + SUMIFS(H:H, D:D, ExternalData!$D3281, E:E, ExternalData!$E3281, F:F, ExternalData!$F3281-1, G:G, "&gt;"&amp;ExternalData!$G3281)</f>
        <v>74529</v>
      </c>
      <c r="M3281" s="33">
        <f>ExternalData!$K3281 + SUMIFS(I:I, D:D, ExternalData!$D3281, E:E, ExternalData!$E3281, F:F, ExternalData!$F3281-1, G:G, "&gt;"&amp;ExternalData!$G3281)</f>
        <v>504763</v>
      </c>
    </row>
    <row r="3282" spans="1:13" x14ac:dyDescent="0.25">
      <c r="A3282" s="24" t="s">
        <v>9</v>
      </c>
      <c r="B3282" s="25" t="s">
        <v>47</v>
      </c>
      <c r="C3282" s="25" t="s">
        <v>11</v>
      </c>
      <c r="D3282" s="25" t="s">
        <v>48</v>
      </c>
      <c r="E3282" s="25" t="s">
        <v>15</v>
      </c>
      <c r="F3282" s="25">
        <v>2020</v>
      </c>
      <c r="G3282" s="25">
        <v>8</v>
      </c>
      <c r="H3282" s="25">
        <v>1827</v>
      </c>
      <c r="I3282" s="26">
        <v>7266</v>
      </c>
      <c r="J3282" s="26">
        <f>SUMIFS(H:H, D:D, ExternalData!$D3282, E:E, ExternalData!$E3282, F:F, ExternalData!$F3282, G:G, "&lt;="&amp;ExternalData!$G3282)</f>
        <v>63336</v>
      </c>
      <c r="K3282" s="27">
        <f>SUMIFS(I:I, D:D, ExternalData!$D3282, E:E, ExternalData!$E3282, F:F, ExternalData!$F3282, G:G, "&lt;="&amp;ExternalData!$G3282)</f>
        <v>460068</v>
      </c>
      <c r="L3282" s="26">
        <f>ExternalData!$J3282 + SUMIFS(H:H, D:D, ExternalData!$D3282, E:E, ExternalData!$E3282, F:F, ExternalData!$F3282-1, G:G, "&gt;"&amp;ExternalData!$G3282)</f>
        <v>73668</v>
      </c>
      <c r="M3282" s="28">
        <f>ExternalData!$K3282 + SUMIFS(I:I, D:D, ExternalData!$D3282, E:E, ExternalData!$E3282, F:F, ExternalData!$F3282-1, G:G, "&gt;"&amp;ExternalData!$G3282)</f>
        <v>501291</v>
      </c>
    </row>
    <row r="3283" spans="1:13" x14ac:dyDescent="0.25">
      <c r="A3283" s="29" t="s">
        <v>9</v>
      </c>
      <c r="B3283" s="30" t="s">
        <v>47</v>
      </c>
      <c r="C3283" s="30" t="s">
        <v>11</v>
      </c>
      <c r="D3283" s="30" t="s">
        <v>48</v>
      </c>
      <c r="E3283" s="30" t="s">
        <v>15</v>
      </c>
      <c r="F3283" s="30">
        <v>2020</v>
      </c>
      <c r="G3283" s="30">
        <v>9</v>
      </c>
      <c r="H3283" s="30">
        <v>20055</v>
      </c>
      <c r="I3283" s="31">
        <v>8001</v>
      </c>
      <c r="J3283" s="31">
        <f>SUMIFS(H:H, D:D, ExternalData!$D3283, E:E, ExternalData!$E3283, F:F, ExternalData!$F3283, G:G, "&lt;="&amp;ExternalData!$G3283)</f>
        <v>83391</v>
      </c>
      <c r="K3283" s="32">
        <f>SUMIFS(I:I, D:D, ExternalData!$D3283, E:E, ExternalData!$E3283, F:F, ExternalData!$F3283, G:G, "&lt;="&amp;ExternalData!$G3283)</f>
        <v>468069</v>
      </c>
      <c r="L3283" s="31">
        <f>ExternalData!$J3283 + SUMIFS(H:H, D:D, ExternalData!$D3283, E:E, ExternalData!$E3283, F:F, ExternalData!$F3283-1, G:G, "&gt;"&amp;ExternalData!$G3283)</f>
        <v>90979</v>
      </c>
      <c r="M3283" s="33">
        <f>ExternalData!$K3283 + SUMIFS(I:I, D:D, ExternalData!$D3283, E:E, ExternalData!$E3283, F:F, ExternalData!$F3283-1, G:G, "&gt;"&amp;ExternalData!$G3283)</f>
        <v>498337</v>
      </c>
    </row>
    <row r="3284" spans="1:13" x14ac:dyDescent="0.25">
      <c r="A3284" s="24" t="s">
        <v>9</v>
      </c>
      <c r="B3284" s="25" t="s">
        <v>47</v>
      </c>
      <c r="C3284" s="25" t="s">
        <v>11</v>
      </c>
      <c r="D3284" s="25" t="s">
        <v>48</v>
      </c>
      <c r="E3284" s="25" t="s">
        <v>15</v>
      </c>
      <c r="F3284" s="25">
        <v>2020</v>
      </c>
      <c r="G3284" s="25">
        <v>10</v>
      </c>
      <c r="H3284" s="25">
        <v>24675</v>
      </c>
      <c r="I3284" s="26">
        <v>98175</v>
      </c>
      <c r="J3284" s="26">
        <f>SUMIFS(H:H, D:D, ExternalData!$D3284, E:E, ExternalData!$E3284, F:F, ExternalData!$F3284, G:G, "&lt;="&amp;ExternalData!$G3284)</f>
        <v>108066</v>
      </c>
      <c r="K3284" s="27">
        <f>SUMIFS(I:I, D:D, ExternalData!$D3284, E:E, ExternalData!$E3284, F:F, ExternalData!$F3284, G:G, "&lt;="&amp;ExternalData!$G3284)</f>
        <v>566244</v>
      </c>
      <c r="L3284" s="26">
        <f>ExternalData!$J3284 + SUMIFS(H:H, D:D, ExternalData!$D3284, E:E, ExternalData!$E3284, F:F, ExternalData!$F3284-1, G:G, "&gt;"&amp;ExternalData!$G3284)</f>
        <v>112413</v>
      </c>
      <c r="M3284" s="28">
        <f>ExternalData!$K3284 + SUMIFS(I:I, D:D, ExternalData!$D3284, E:E, ExternalData!$E3284, F:F, ExternalData!$F3284-1, G:G, "&gt;"&amp;ExternalData!$G3284)</f>
        <v>583590</v>
      </c>
    </row>
    <row r="3285" spans="1:13" x14ac:dyDescent="0.25">
      <c r="A3285" s="29" t="s">
        <v>9</v>
      </c>
      <c r="B3285" s="30" t="s">
        <v>47</v>
      </c>
      <c r="C3285" s="30" t="s">
        <v>11</v>
      </c>
      <c r="D3285" s="30" t="s">
        <v>48</v>
      </c>
      <c r="E3285" s="30" t="s">
        <v>15</v>
      </c>
      <c r="F3285" s="30">
        <v>2020</v>
      </c>
      <c r="G3285" s="30">
        <v>11</v>
      </c>
      <c r="H3285" s="30">
        <v>3129</v>
      </c>
      <c r="I3285" s="31">
        <v>12432</v>
      </c>
      <c r="J3285" s="31">
        <f>SUMIFS(H:H, D:D, ExternalData!$D3285, E:E, ExternalData!$E3285, F:F, ExternalData!$F3285, G:G, "&lt;="&amp;ExternalData!$G3285)</f>
        <v>111195</v>
      </c>
      <c r="K3285" s="32">
        <f>SUMIFS(I:I, D:D, ExternalData!$D3285, E:E, ExternalData!$E3285, F:F, ExternalData!$F3285, G:G, "&lt;="&amp;ExternalData!$G3285)</f>
        <v>578676</v>
      </c>
      <c r="L3285" s="31">
        <f>ExternalData!$J3285 + SUMIFS(H:H, D:D, ExternalData!$D3285, E:E, ExternalData!$E3285, F:F, ExternalData!$F3285-1, G:G, "&gt;"&amp;ExternalData!$G3285)</f>
        <v>113169</v>
      </c>
      <c r="M3285" s="33">
        <f>ExternalData!$K3285 + SUMIFS(I:I, D:D, ExternalData!$D3285, E:E, ExternalData!$E3285, F:F, ExternalData!$F3285-1, G:G, "&gt;"&amp;ExternalData!$G3285)</f>
        <v>586558</v>
      </c>
    </row>
    <row r="3286" spans="1:13" x14ac:dyDescent="0.25">
      <c r="A3286" s="24" t="s">
        <v>9</v>
      </c>
      <c r="B3286" s="25" t="s">
        <v>47</v>
      </c>
      <c r="C3286" s="25" t="s">
        <v>11</v>
      </c>
      <c r="D3286" s="25" t="s">
        <v>48</v>
      </c>
      <c r="E3286" s="25" t="s">
        <v>15</v>
      </c>
      <c r="F3286" s="25">
        <v>2020</v>
      </c>
      <c r="G3286" s="25">
        <v>12</v>
      </c>
      <c r="H3286" s="25">
        <v>2415</v>
      </c>
      <c r="I3286" s="26">
        <v>9660</v>
      </c>
      <c r="J3286" s="26">
        <f>SUMIFS(H:H, D:D, ExternalData!$D3286, E:E, ExternalData!$E3286, F:F, ExternalData!$F3286, G:G, "&lt;="&amp;ExternalData!$G3286)</f>
        <v>113610</v>
      </c>
      <c r="K3286" s="27">
        <f>SUMIFS(I:I, D:D, ExternalData!$D3286, E:E, ExternalData!$E3286, F:F, ExternalData!$F3286, G:G, "&lt;="&amp;ExternalData!$G3286)</f>
        <v>588336</v>
      </c>
      <c r="L3286" s="26">
        <f>ExternalData!$J3286 + SUMIFS(H:H, D:D, ExternalData!$D3286, E:E, ExternalData!$E3286, F:F, ExternalData!$F3286-1, G:G, "&gt;"&amp;ExternalData!$G3286)</f>
        <v>113610</v>
      </c>
      <c r="M3286" s="28">
        <f>ExternalData!$K3286 + SUMIFS(I:I, D:D, ExternalData!$D3286, E:E, ExternalData!$E3286, F:F, ExternalData!$F3286-1, G:G, "&gt;"&amp;ExternalData!$G3286)</f>
        <v>588336</v>
      </c>
    </row>
    <row r="3287" spans="1:13" x14ac:dyDescent="0.25">
      <c r="A3287" s="29" t="s">
        <v>9</v>
      </c>
      <c r="B3287" s="30" t="s">
        <v>47</v>
      </c>
      <c r="C3287" s="30" t="s">
        <v>11</v>
      </c>
      <c r="D3287" s="30" t="s">
        <v>48</v>
      </c>
      <c r="E3287" s="30" t="s">
        <v>15</v>
      </c>
      <c r="F3287" s="30">
        <v>2021</v>
      </c>
      <c r="G3287" s="30">
        <v>1</v>
      </c>
      <c r="H3287" s="30">
        <v>23345</v>
      </c>
      <c r="I3287" s="31">
        <v>93058</v>
      </c>
      <c r="J3287" s="31">
        <f>SUMIFS(H:H, D:D, ExternalData!$D3287, E:E, ExternalData!$E3287, F:F, ExternalData!$F3287, G:G, "&lt;="&amp;ExternalData!$G3287)</f>
        <v>23345</v>
      </c>
      <c r="K3287" s="32">
        <f>SUMIFS(I:I, D:D, ExternalData!$D3287, E:E, ExternalData!$E3287, F:F, ExternalData!$F3287, G:G, "&lt;="&amp;ExternalData!$G3287)</f>
        <v>93058</v>
      </c>
      <c r="L3287" s="31">
        <f>ExternalData!$J3287 + SUMIFS(H:H, D:D, ExternalData!$D3287, E:E, ExternalData!$E3287, F:F, ExternalData!$F3287-1, G:G, "&gt;"&amp;ExternalData!$G3287)</f>
        <v>134120</v>
      </c>
      <c r="M3287" s="33">
        <f>ExternalData!$K3287 + SUMIFS(I:I, D:D, ExternalData!$D3287, E:E, ExternalData!$E3287, F:F, ExternalData!$F3287-1, G:G, "&gt;"&amp;ExternalData!$G3287)</f>
        <v>567889</v>
      </c>
    </row>
    <row r="3288" spans="1:13" x14ac:dyDescent="0.25">
      <c r="A3288" s="24" t="s">
        <v>9</v>
      </c>
      <c r="B3288" s="25" t="s">
        <v>47</v>
      </c>
      <c r="C3288" s="25" t="s">
        <v>11</v>
      </c>
      <c r="D3288" s="25" t="s">
        <v>48</v>
      </c>
      <c r="E3288" s="25" t="s">
        <v>15</v>
      </c>
      <c r="F3288" s="25">
        <v>2021</v>
      </c>
      <c r="G3288" s="25">
        <v>2</v>
      </c>
      <c r="H3288" s="25">
        <v>29302</v>
      </c>
      <c r="I3288" s="26">
        <v>117047</v>
      </c>
      <c r="J3288" s="26">
        <f>SUMIFS(H:H, D:D, ExternalData!$D3288, E:E, ExternalData!$E3288, F:F, ExternalData!$F3288, G:G, "&lt;="&amp;ExternalData!$G3288)</f>
        <v>52647</v>
      </c>
      <c r="K3288" s="27">
        <f>SUMIFS(I:I, D:D, ExternalData!$D3288, E:E, ExternalData!$E3288, F:F, ExternalData!$F3288, G:G, "&lt;="&amp;ExternalData!$G3288)</f>
        <v>210105</v>
      </c>
      <c r="L3288" s="26">
        <f>ExternalData!$J3288 + SUMIFS(H:H, D:D, ExternalData!$D3288, E:E, ExternalData!$E3288, F:F, ExternalData!$F3288-1, G:G, "&gt;"&amp;ExternalData!$G3288)</f>
        <v>160587</v>
      </c>
      <c r="M3288" s="28">
        <f>ExternalData!$K3288 + SUMIFS(I:I, D:D, ExternalData!$D3288, E:E, ExternalData!$E3288, F:F, ExternalData!$F3288-1, G:G, "&gt;"&amp;ExternalData!$G3288)</f>
        <v>673659</v>
      </c>
    </row>
    <row r="3289" spans="1:13" x14ac:dyDescent="0.25">
      <c r="A3289" s="29" t="s">
        <v>9</v>
      </c>
      <c r="B3289" s="30" t="s">
        <v>47</v>
      </c>
      <c r="C3289" s="30" t="s">
        <v>11</v>
      </c>
      <c r="D3289" s="30" t="s">
        <v>48</v>
      </c>
      <c r="E3289" s="30" t="s">
        <v>15</v>
      </c>
      <c r="F3289" s="30">
        <v>2021</v>
      </c>
      <c r="G3289" s="30">
        <v>3</v>
      </c>
      <c r="H3289" s="30">
        <v>31395</v>
      </c>
      <c r="I3289" s="31">
        <v>125258</v>
      </c>
      <c r="J3289" s="31">
        <f>SUMIFS(H:H, D:D, ExternalData!$D3289, E:E, ExternalData!$E3289, F:F, ExternalData!$F3289, G:G, "&lt;="&amp;ExternalData!$G3289)</f>
        <v>84042</v>
      </c>
      <c r="K3289" s="32">
        <f>SUMIFS(I:I, D:D, ExternalData!$D3289, E:E, ExternalData!$E3289, F:F, ExternalData!$F3289, G:G, "&lt;="&amp;ExternalData!$G3289)</f>
        <v>335363</v>
      </c>
      <c r="L3289" s="31">
        <f>ExternalData!$J3289 + SUMIFS(H:H, D:D, ExternalData!$D3289, E:E, ExternalData!$E3289, F:F, ExternalData!$F3289-1, G:G, "&gt;"&amp;ExternalData!$G3289)</f>
        <v>164577</v>
      </c>
      <c r="M3289" s="33">
        <f>ExternalData!$K3289 + SUMIFS(I:I, D:D, ExternalData!$D3289, E:E, ExternalData!$E3289, F:F, ExternalData!$F3289-1, G:G, "&gt;"&amp;ExternalData!$G3289)</f>
        <v>787955</v>
      </c>
    </row>
    <row r="3290" spans="1:13" x14ac:dyDescent="0.25">
      <c r="A3290" s="24" t="s">
        <v>9</v>
      </c>
      <c r="B3290" s="25" t="s">
        <v>47</v>
      </c>
      <c r="C3290" s="25" t="s">
        <v>11</v>
      </c>
      <c r="D3290" s="25" t="s">
        <v>48</v>
      </c>
      <c r="E3290" s="25" t="s">
        <v>15</v>
      </c>
      <c r="F3290" s="25">
        <v>2021</v>
      </c>
      <c r="G3290" s="25">
        <v>4</v>
      </c>
      <c r="H3290" s="25">
        <v>30912</v>
      </c>
      <c r="I3290" s="26">
        <v>123004</v>
      </c>
      <c r="J3290" s="26">
        <f>SUMIFS(H:H, D:D, ExternalData!$D3290, E:E, ExternalData!$E3290, F:F, ExternalData!$F3290, G:G, "&lt;="&amp;ExternalData!$G3290)</f>
        <v>114954</v>
      </c>
      <c r="K3290" s="27">
        <f>SUMIFS(I:I, D:D, ExternalData!$D3290, E:E, ExternalData!$E3290, F:F, ExternalData!$F3290, G:G, "&lt;="&amp;ExternalData!$G3290)</f>
        <v>458367</v>
      </c>
      <c r="L3290" s="26">
        <f>ExternalData!$J3290 + SUMIFS(H:H, D:D, ExternalData!$D3290, E:E, ExternalData!$E3290, F:F, ExternalData!$F3290-1, G:G, "&gt;"&amp;ExternalData!$G3290)</f>
        <v>192591</v>
      </c>
      <c r="M3290" s="28">
        <f>ExternalData!$K3290 + SUMIFS(I:I, D:D, ExternalData!$D3290, E:E, ExternalData!$E3290, F:F, ExternalData!$F3290-1, G:G, "&gt;"&amp;ExternalData!$G3290)</f>
        <v>795354</v>
      </c>
    </row>
    <row r="3291" spans="1:13" x14ac:dyDescent="0.25">
      <c r="A3291" s="29" t="s">
        <v>9</v>
      </c>
      <c r="B3291" s="30" t="s">
        <v>47</v>
      </c>
      <c r="C3291" s="30" t="s">
        <v>11</v>
      </c>
      <c r="D3291" s="30" t="s">
        <v>48</v>
      </c>
      <c r="E3291" s="30" t="s">
        <v>15</v>
      </c>
      <c r="F3291" s="30">
        <v>2021</v>
      </c>
      <c r="G3291" s="30">
        <v>5</v>
      </c>
      <c r="H3291" s="30">
        <v>38318</v>
      </c>
      <c r="I3291" s="31">
        <v>152467</v>
      </c>
      <c r="J3291" s="31">
        <f>SUMIFS(H:H, D:D, ExternalData!$D3291, E:E, ExternalData!$E3291, F:F, ExternalData!$F3291, G:G, "&lt;="&amp;ExternalData!$G3291)</f>
        <v>153272</v>
      </c>
      <c r="K3291" s="32">
        <f>SUMIFS(I:I, D:D, ExternalData!$D3291, E:E, ExternalData!$E3291, F:F, ExternalData!$F3291, G:G, "&lt;="&amp;ExternalData!$G3291)</f>
        <v>610834</v>
      </c>
      <c r="L3291" s="31">
        <f>ExternalData!$J3291 + SUMIFS(H:H, D:D, ExternalData!$D3291, E:E, ExternalData!$E3291, F:F, ExternalData!$F3291-1, G:G, "&gt;"&amp;ExternalData!$G3291)</f>
        <v>228725</v>
      </c>
      <c r="M3291" s="33">
        <f>ExternalData!$K3291 + SUMIFS(I:I, D:D, ExternalData!$D3291, E:E, ExternalData!$E3291, F:F, ExternalData!$F3291-1, G:G, "&gt;"&amp;ExternalData!$G3291)</f>
        <v>860776</v>
      </c>
    </row>
    <row r="3292" spans="1:13" x14ac:dyDescent="0.25">
      <c r="A3292" s="24" t="s">
        <v>9</v>
      </c>
      <c r="B3292" s="25" t="s">
        <v>47</v>
      </c>
      <c r="C3292" s="25" t="s">
        <v>11</v>
      </c>
      <c r="D3292" s="25" t="s">
        <v>48</v>
      </c>
      <c r="E3292" s="25" t="s">
        <v>15</v>
      </c>
      <c r="F3292" s="25">
        <v>2021</v>
      </c>
      <c r="G3292" s="25">
        <v>6</v>
      </c>
      <c r="H3292" s="25">
        <v>40733</v>
      </c>
      <c r="I3292" s="26">
        <v>162288</v>
      </c>
      <c r="J3292" s="26">
        <f>SUMIFS(H:H, D:D, ExternalData!$D3292, E:E, ExternalData!$E3292, F:F, ExternalData!$F3292, G:G, "&lt;="&amp;ExternalData!$G3292)</f>
        <v>194005</v>
      </c>
      <c r="K3292" s="27">
        <f>SUMIFS(I:I, D:D, ExternalData!$D3292, E:E, ExternalData!$E3292, F:F, ExternalData!$F3292, G:G, "&lt;="&amp;ExternalData!$G3292)</f>
        <v>773122</v>
      </c>
      <c r="L3292" s="26">
        <f>ExternalData!$J3292 + SUMIFS(H:H, D:D, ExternalData!$D3292, E:E, ExternalData!$E3292, F:F, ExternalData!$F3292-1, G:G, "&gt;"&amp;ExternalData!$G3292)</f>
        <v>248773</v>
      </c>
      <c r="M3292" s="28">
        <f>ExternalData!$K3292 + SUMIFS(I:I, D:D, ExternalData!$D3292, E:E, ExternalData!$E3292, F:F, ExternalData!$F3292-1, G:G, "&gt;"&amp;ExternalData!$G3292)</f>
        <v>1014811</v>
      </c>
    </row>
    <row r="3293" spans="1:13" x14ac:dyDescent="0.25">
      <c r="A3293" s="29" t="s">
        <v>9</v>
      </c>
      <c r="B3293" s="30" t="s">
        <v>47</v>
      </c>
      <c r="C3293" s="30" t="s">
        <v>11</v>
      </c>
      <c r="D3293" s="30" t="s">
        <v>48</v>
      </c>
      <c r="E3293" s="30" t="s">
        <v>15</v>
      </c>
      <c r="F3293" s="30">
        <v>2021</v>
      </c>
      <c r="G3293" s="30">
        <v>7</v>
      </c>
      <c r="H3293" s="30">
        <v>30107</v>
      </c>
      <c r="I3293" s="31">
        <v>120267</v>
      </c>
      <c r="J3293" s="31">
        <f>SUMIFS(H:H, D:D, ExternalData!$D3293, E:E, ExternalData!$E3293, F:F, ExternalData!$F3293, G:G, "&lt;="&amp;ExternalData!$G3293)</f>
        <v>224112</v>
      </c>
      <c r="K3293" s="32">
        <f>SUMIFS(I:I, D:D, ExternalData!$D3293, E:E, ExternalData!$E3293, F:F, ExternalData!$F3293, G:G, "&lt;="&amp;ExternalData!$G3293)</f>
        <v>893389</v>
      </c>
      <c r="L3293" s="31">
        <f>ExternalData!$J3293 + SUMIFS(H:H, D:D, ExternalData!$D3293, E:E, ExternalData!$E3293, F:F, ExternalData!$F3293-1, G:G, "&gt;"&amp;ExternalData!$G3293)</f>
        <v>276213</v>
      </c>
      <c r="M3293" s="33">
        <f>ExternalData!$K3293 + SUMIFS(I:I, D:D, ExternalData!$D3293, E:E, ExternalData!$E3293, F:F, ExternalData!$F3293-1, G:G, "&gt;"&amp;ExternalData!$G3293)</f>
        <v>1028923</v>
      </c>
    </row>
    <row r="3294" spans="1:13" x14ac:dyDescent="0.25">
      <c r="A3294" s="24" t="s">
        <v>9</v>
      </c>
      <c r="B3294" s="25" t="s">
        <v>47</v>
      </c>
      <c r="C3294" s="25" t="s">
        <v>11</v>
      </c>
      <c r="D3294" s="25" t="s">
        <v>48</v>
      </c>
      <c r="E3294" s="25" t="s">
        <v>15</v>
      </c>
      <c r="F3294" s="25">
        <v>2021</v>
      </c>
      <c r="G3294" s="25">
        <v>8</v>
      </c>
      <c r="H3294" s="25">
        <v>21735</v>
      </c>
      <c r="I3294" s="26">
        <v>86296</v>
      </c>
      <c r="J3294" s="26">
        <f>SUMIFS(H:H, D:D, ExternalData!$D3294, E:E, ExternalData!$E3294, F:F, ExternalData!$F3294, G:G, "&lt;="&amp;ExternalData!$G3294)</f>
        <v>245847</v>
      </c>
      <c r="K3294" s="27">
        <f>SUMIFS(I:I, D:D, ExternalData!$D3294, E:E, ExternalData!$E3294, F:F, ExternalData!$F3294, G:G, "&lt;="&amp;ExternalData!$G3294)</f>
        <v>979685</v>
      </c>
      <c r="L3294" s="26">
        <f>ExternalData!$J3294 + SUMIFS(H:H, D:D, ExternalData!$D3294, E:E, ExternalData!$E3294, F:F, ExternalData!$F3294-1, G:G, "&gt;"&amp;ExternalData!$G3294)</f>
        <v>296121</v>
      </c>
      <c r="M3294" s="28">
        <f>ExternalData!$K3294 + SUMIFS(I:I, D:D, ExternalData!$D3294, E:E, ExternalData!$E3294, F:F, ExternalData!$F3294-1, G:G, "&gt;"&amp;ExternalData!$G3294)</f>
        <v>1107953</v>
      </c>
    </row>
    <row r="3295" spans="1:13" x14ac:dyDescent="0.25">
      <c r="A3295" s="29" t="s">
        <v>9</v>
      </c>
      <c r="B3295" s="30" t="s">
        <v>47</v>
      </c>
      <c r="C3295" s="30" t="s">
        <v>11</v>
      </c>
      <c r="D3295" s="30" t="s">
        <v>48</v>
      </c>
      <c r="E3295" s="30" t="s">
        <v>15</v>
      </c>
      <c r="F3295" s="30">
        <v>2021</v>
      </c>
      <c r="G3295" s="30">
        <v>9</v>
      </c>
      <c r="H3295" s="30">
        <v>11431</v>
      </c>
      <c r="I3295" s="31">
        <v>46046</v>
      </c>
      <c r="J3295" s="31">
        <f>SUMIFS(H:H, D:D, ExternalData!$D3295, E:E, ExternalData!$E3295, F:F, ExternalData!$F3295, G:G, "&lt;="&amp;ExternalData!$G3295)</f>
        <v>257278</v>
      </c>
      <c r="K3295" s="32">
        <f>SUMIFS(I:I, D:D, ExternalData!$D3295, E:E, ExternalData!$E3295, F:F, ExternalData!$F3295, G:G, "&lt;="&amp;ExternalData!$G3295)</f>
        <v>1025731</v>
      </c>
      <c r="L3295" s="31">
        <f>ExternalData!$J3295 + SUMIFS(H:H, D:D, ExternalData!$D3295, E:E, ExternalData!$E3295, F:F, ExternalData!$F3295-1, G:G, "&gt;"&amp;ExternalData!$G3295)</f>
        <v>287497</v>
      </c>
      <c r="M3295" s="33">
        <f>ExternalData!$K3295 + SUMIFS(I:I, D:D, ExternalData!$D3295, E:E, ExternalData!$E3295, F:F, ExternalData!$F3295-1, G:G, "&gt;"&amp;ExternalData!$G3295)</f>
        <v>1145998</v>
      </c>
    </row>
    <row r="3296" spans="1:13" x14ac:dyDescent="0.25">
      <c r="A3296" s="24" t="s">
        <v>9</v>
      </c>
      <c r="B3296" s="25" t="s">
        <v>47</v>
      </c>
      <c r="C3296" s="25" t="s">
        <v>11</v>
      </c>
      <c r="D3296" s="25" t="s">
        <v>48</v>
      </c>
      <c r="E3296" s="25" t="s">
        <v>15</v>
      </c>
      <c r="F3296" s="25">
        <v>2021</v>
      </c>
      <c r="G3296" s="25">
        <v>10</v>
      </c>
      <c r="H3296" s="25">
        <v>4991</v>
      </c>
      <c r="I3296" s="26">
        <v>19803</v>
      </c>
      <c r="J3296" s="26">
        <f>SUMIFS(H:H, D:D, ExternalData!$D3296, E:E, ExternalData!$E3296, F:F, ExternalData!$F3296, G:G, "&lt;="&amp;ExternalData!$G3296)</f>
        <v>262269</v>
      </c>
      <c r="K3296" s="27">
        <f>SUMIFS(I:I, D:D, ExternalData!$D3296, E:E, ExternalData!$E3296, F:F, ExternalData!$F3296, G:G, "&lt;="&amp;ExternalData!$G3296)</f>
        <v>1045534</v>
      </c>
      <c r="L3296" s="26">
        <f>ExternalData!$J3296 + SUMIFS(H:H, D:D, ExternalData!$D3296, E:E, ExternalData!$E3296, F:F, ExternalData!$F3296-1, G:G, "&gt;"&amp;ExternalData!$G3296)</f>
        <v>267813</v>
      </c>
      <c r="M3296" s="28">
        <f>ExternalData!$K3296 + SUMIFS(I:I, D:D, ExternalData!$D3296, E:E, ExternalData!$E3296, F:F, ExternalData!$F3296-1, G:G, "&gt;"&amp;ExternalData!$G3296)</f>
        <v>1067626</v>
      </c>
    </row>
    <row r="3297" spans="1:13" x14ac:dyDescent="0.25">
      <c r="A3297" s="29" t="s">
        <v>9</v>
      </c>
      <c r="B3297" s="30" t="s">
        <v>47</v>
      </c>
      <c r="C3297" s="30" t="s">
        <v>11</v>
      </c>
      <c r="D3297" s="30" t="s">
        <v>48</v>
      </c>
      <c r="E3297" s="30" t="s">
        <v>15</v>
      </c>
      <c r="F3297" s="30">
        <v>2021</v>
      </c>
      <c r="G3297" s="30">
        <v>11</v>
      </c>
      <c r="H3297" s="30">
        <v>322</v>
      </c>
      <c r="I3297" s="31">
        <v>12719</v>
      </c>
      <c r="J3297" s="31">
        <f>SUMIFS(H:H, D:D, ExternalData!$D3297, E:E, ExternalData!$E3297, F:F, ExternalData!$F3297, G:G, "&lt;="&amp;ExternalData!$G3297)</f>
        <v>262591</v>
      </c>
      <c r="K3297" s="32">
        <f>SUMIFS(I:I, D:D, ExternalData!$D3297, E:E, ExternalData!$E3297, F:F, ExternalData!$F3297, G:G, "&lt;="&amp;ExternalData!$G3297)</f>
        <v>1058253</v>
      </c>
      <c r="L3297" s="31">
        <f>ExternalData!$J3297 + SUMIFS(H:H, D:D, ExternalData!$D3297, E:E, ExternalData!$E3297, F:F, ExternalData!$F3297-1, G:G, "&gt;"&amp;ExternalData!$G3297)</f>
        <v>265006</v>
      </c>
      <c r="M3297" s="33">
        <f>ExternalData!$K3297 + SUMIFS(I:I, D:D, ExternalData!$D3297, E:E, ExternalData!$E3297, F:F, ExternalData!$F3297-1, G:G, "&gt;"&amp;ExternalData!$G3297)</f>
        <v>1067913</v>
      </c>
    </row>
    <row r="3298" spans="1:13" x14ac:dyDescent="0.25">
      <c r="A3298" s="24" t="s">
        <v>9</v>
      </c>
      <c r="B3298" s="25" t="s">
        <v>47</v>
      </c>
      <c r="C3298" s="25" t="s">
        <v>11</v>
      </c>
      <c r="D3298" s="25" t="s">
        <v>48</v>
      </c>
      <c r="E3298" s="25" t="s">
        <v>15</v>
      </c>
      <c r="F3298" s="25">
        <v>2021</v>
      </c>
      <c r="G3298" s="25">
        <v>12</v>
      </c>
      <c r="H3298" s="25">
        <v>1771</v>
      </c>
      <c r="I3298" s="26">
        <v>644</v>
      </c>
      <c r="J3298" s="26">
        <f>SUMIFS(H:H, D:D, ExternalData!$D3298, E:E, ExternalData!$E3298, F:F, ExternalData!$F3298, G:G, "&lt;="&amp;ExternalData!$G3298)</f>
        <v>264362</v>
      </c>
      <c r="K3298" s="27">
        <f>SUMIFS(I:I, D:D, ExternalData!$D3298, E:E, ExternalData!$E3298, F:F, ExternalData!$F3298, G:G, "&lt;="&amp;ExternalData!$G3298)</f>
        <v>1058897</v>
      </c>
      <c r="L3298" s="26">
        <f>ExternalData!$J3298 + SUMIFS(H:H, D:D, ExternalData!$D3298, E:E, ExternalData!$E3298, F:F, ExternalData!$F3298-1, G:G, "&gt;"&amp;ExternalData!$G3298)</f>
        <v>264362</v>
      </c>
      <c r="M3298" s="28">
        <f>ExternalData!$K3298 + SUMIFS(I:I, D:D, ExternalData!$D3298, E:E, ExternalData!$E3298, F:F, ExternalData!$F3298-1, G:G, "&gt;"&amp;ExternalData!$G3298)</f>
        <v>1058897</v>
      </c>
    </row>
    <row r="3299" spans="1:13" x14ac:dyDescent="0.25">
      <c r="A3299" s="29" t="s">
        <v>9</v>
      </c>
      <c r="B3299" s="30" t="s">
        <v>47</v>
      </c>
      <c r="C3299" s="30" t="s">
        <v>11</v>
      </c>
      <c r="D3299" s="30" t="s">
        <v>48</v>
      </c>
      <c r="E3299" s="30" t="s">
        <v>15</v>
      </c>
      <c r="F3299" s="30">
        <v>2022</v>
      </c>
      <c r="G3299" s="30">
        <v>1</v>
      </c>
      <c r="H3299" s="30">
        <v>189</v>
      </c>
      <c r="I3299" s="31">
        <v>693</v>
      </c>
      <c r="J3299" s="31">
        <f>SUMIFS(H:H, D:D, ExternalData!$D3299, E:E, ExternalData!$E3299, F:F, ExternalData!$F3299, G:G, "&lt;="&amp;ExternalData!$G3299)</f>
        <v>189</v>
      </c>
      <c r="K3299" s="32">
        <f>SUMIFS(I:I, D:D, ExternalData!$D3299, E:E, ExternalData!$E3299, F:F, ExternalData!$F3299, G:G, "&lt;="&amp;ExternalData!$G3299)</f>
        <v>693</v>
      </c>
      <c r="L3299" s="31">
        <f>ExternalData!$J3299 + SUMIFS(H:H, D:D, ExternalData!$D3299, E:E, ExternalData!$E3299, F:F, ExternalData!$F3299-1, G:G, "&gt;"&amp;ExternalData!$G3299)</f>
        <v>241206</v>
      </c>
      <c r="M3299" s="33">
        <f>ExternalData!$K3299 + SUMIFS(I:I, D:D, ExternalData!$D3299, E:E, ExternalData!$E3299, F:F, ExternalData!$F3299-1, G:G, "&gt;"&amp;ExternalData!$G3299)</f>
        <v>966532</v>
      </c>
    </row>
    <row r="3300" spans="1:13" x14ac:dyDescent="0.25">
      <c r="A3300" s="24" t="s">
        <v>9</v>
      </c>
      <c r="B3300" s="25" t="s">
        <v>47</v>
      </c>
      <c r="C3300" s="25" t="s">
        <v>11</v>
      </c>
      <c r="D3300" s="25" t="s">
        <v>48</v>
      </c>
      <c r="E3300" s="25" t="s">
        <v>15</v>
      </c>
      <c r="F3300" s="25">
        <v>2022</v>
      </c>
      <c r="G3300" s="25">
        <v>2</v>
      </c>
      <c r="H3300" s="25">
        <v>63</v>
      </c>
      <c r="I3300" s="26">
        <v>315</v>
      </c>
      <c r="J3300" s="26">
        <f>SUMIFS(H:H, D:D, ExternalData!$D3300, E:E, ExternalData!$E3300, F:F, ExternalData!$F3300, G:G, "&lt;="&amp;ExternalData!$G3300)</f>
        <v>252</v>
      </c>
      <c r="K3300" s="27">
        <f>SUMIFS(I:I, D:D, ExternalData!$D3300, E:E, ExternalData!$E3300, F:F, ExternalData!$F3300, G:G, "&lt;="&amp;ExternalData!$G3300)</f>
        <v>1008</v>
      </c>
      <c r="L3300" s="26">
        <f>ExternalData!$J3300 + SUMIFS(H:H, D:D, ExternalData!$D3300, E:E, ExternalData!$E3300, F:F, ExternalData!$F3300-1, G:G, "&gt;"&amp;ExternalData!$G3300)</f>
        <v>211967</v>
      </c>
      <c r="M3300" s="28">
        <f>ExternalData!$K3300 + SUMIFS(I:I, D:D, ExternalData!$D3300, E:E, ExternalData!$E3300, F:F, ExternalData!$F3300-1, G:G, "&gt;"&amp;ExternalData!$G3300)</f>
        <v>849800</v>
      </c>
    </row>
    <row r="3301" spans="1:13" x14ac:dyDescent="0.25">
      <c r="A3301" s="29" t="s">
        <v>9</v>
      </c>
      <c r="B3301" s="30" t="s">
        <v>47</v>
      </c>
      <c r="C3301" s="30" t="s">
        <v>11</v>
      </c>
      <c r="D3301" s="30" t="s">
        <v>48</v>
      </c>
      <c r="E3301" s="30" t="s">
        <v>15</v>
      </c>
      <c r="F3301" s="30">
        <v>2022</v>
      </c>
      <c r="G3301" s="30">
        <v>4</v>
      </c>
      <c r="H3301" s="30">
        <v>42</v>
      </c>
      <c r="I3301" s="31">
        <v>210</v>
      </c>
      <c r="J3301" s="31">
        <f>SUMIFS(H:H, D:D, ExternalData!$D3301, E:E, ExternalData!$E3301, F:F, ExternalData!$F3301, G:G, "&lt;="&amp;ExternalData!$G3301)</f>
        <v>294</v>
      </c>
      <c r="K3301" s="32">
        <f>SUMIFS(I:I, D:D, ExternalData!$D3301, E:E, ExternalData!$E3301, F:F, ExternalData!$F3301, G:G, "&lt;="&amp;ExternalData!$G3301)</f>
        <v>1218</v>
      </c>
      <c r="L3301" s="31">
        <f>ExternalData!$J3301 + SUMIFS(H:H, D:D, ExternalData!$D3301, E:E, ExternalData!$E3301, F:F, ExternalData!$F3301-1, G:G, "&gt;"&amp;ExternalData!$G3301)</f>
        <v>149702</v>
      </c>
      <c r="M3301" s="33">
        <f>ExternalData!$K3301 + SUMIFS(I:I, D:D, ExternalData!$D3301, E:E, ExternalData!$E3301, F:F, ExternalData!$F3301-1, G:G, "&gt;"&amp;ExternalData!$G3301)</f>
        <v>601748</v>
      </c>
    </row>
    <row r="3302" spans="1:13" x14ac:dyDescent="0.25">
      <c r="A3302" s="24" t="s">
        <v>9</v>
      </c>
      <c r="B3302" s="25" t="s">
        <v>47</v>
      </c>
      <c r="C3302" s="25" t="s">
        <v>11</v>
      </c>
      <c r="D3302" s="25" t="s">
        <v>48</v>
      </c>
      <c r="E3302" s="25" t="s">
        <v>15</v>
      </c>
      <c r="F3302" s="25">
        <v>2022</v>
      </c>
      <c r="G3302" s="25">
        <v>5</v>
      </c>
      <c r="H3302" s="25">
        <v>63</v>
      </c>
      <c r="I3302" s="26">
        <v>273</v>
      </c>
      <c r="J3302" s="26">
        <f>SUMIFS(H:H, D:D, ExternalData!$D3302, E:E, ExternalData!$E3302, F:F, ExternalData!$F3302, G:G, "&lt;="&amp;ExternalData!$G3302)</f>
        <v>357</v>
      </c>
      <c r="K3302" s="27">
        <f>SUMIFS(I:I, D:D, ExternalData!$D3302, E:E, ExternalData!$E3302, F:F, ExternalData!$F3302, G:G, "&lt;="&amp;ExternalData!$G3302)</f>
        <v>1491</v>
      </c>
      <c r="L3302" s="26">
        <f>ExternalData!$J3302 + SUMIFS(H:H, D:D, ExternalData!$D3302, E:E, ExternalData!$E3302, F:F, ExternalData!$F3302-1, G:G, "&gt;"&amp;ExternalData!$G3302)</f>
        <v>111447</v>
      </c>
      <c r="M3302" s="28">
        <f>ExternalData!$K3302 + SUMIFS(I:I, D:D, ExternalData!$D3302, E:E, ExternalData!$E3302, F:F, ExternalData!$F3302-1, G:G, "&gt;"&amp;ExternalData!$G3302)</f>
        <v>449554</v>
      </c>
    </row>
    <row r="3303" spans="1:13" x14ac:dyDescent="0.25">
      <c r="A3303" s="29" t="s">
        <v>9</v>
      </c>
      <c r="B3303" s="30" t="s">
        <v>47</v>
      </c>
      <c r="C3303" s="30" t="s">
        <v>11</v>
      </c>
      <c r="D3303" s="30" t="s">
        <v>48</v>
      </c>
      <c r="E3303" s="30" t="s">
        <v>15</v>
      </c>
      <c r="F3303" s="30">
        <v>2022</v>
      </c>
      <c r="G3303" s="30">
        <v>6</v>
      </c>
      <c r="H3303" s="30">
        <v>63</v>
      </c>
      <c r="I3303" s="31">
        <v>273</v>
      </c>
      <c r="J3303" s="31">
        <f>SUMIFS(H:H, D:D, ExternalData!$D3303, E:E, ExternalData!$E3303, F:F, ExternalData!$F3303, G:G, "&lt;="&amp;ExternalData!$G3303)</f>
        <v>420</v>
      </c>
      <c r="K3303" s="32">
        <f>SUMIFS(I:I, D:D, ExternalData!$D3303, E:E, ExternalData!$E3303, F:F, ExternalData!$F3303, G:G, "&lt;="&amp;ExternalData!$G3303)</f>
        <v>1764</v>
      </c>
      <c r="L3303" s="31">
        <f>ExternalData!$J3303 + SUMIFS(H:H, D:D, ExternalData!$D3303, E:E, ExternalData!$E3303, F:F, ExternalData!$F3303-1, G:G, "&gt;"&amp;ExternalData!$G3303)</f>
        <v>70777</v>
      </c>
      <c r="M3303" s="33">
        <f>ExternalData!$K3303 + SUMIFS(I:I, D:D, ExternalData!$D3303, E:E, ExternalData!$E3303, F:F, ExternalData!$F3303-1, G:G, "&gt;"&amp;ExternalData!$G3303)</f>
        <v>287539</v>
      </c>
    </row>
    <row r="3304" spans="1:13" x14ac:dyDescent="0.25">
      <c r="A3304" s="24" t="s">
        <v>9</v>
      </c>
      <c r="B3304" s="25" t="s">
        <v>47</v>
      </c>
      <c r="C3304" s="25" t="s">
        <v>49</v>
      </c>
      <c r="D3304" s="25" t="s">
        <v>50</v>
      </c>
      <c r="E3304" s="25" t="s">
        <v>13</v>
      </c>
      <c r="F3304" s="25">
        <v>2018</v>
      </c>
      <c r="G3304" s="25">
        <v>1</v>
      </c>
      <c r="H3304" s="25">
        <v>1204</v>
      </c>
      <c r="I3304" s="26">
        <v>6559</v>
      </c>
      <c r="J3304" s="26">
        <f>SUMIFS(H:H, D:D, ExternalData!$D3304, E:E, ExternalData!$E3304, F:F, ExternalData!$F3304, G:G, "&lt;="&amp;ExternalData!$G3304)</f>
        <v>1204</v>
      </c>
      <c r="K3304" s="27">
        <f>SUMIFS(I:I, D:D, ExternalData!$D3304, E:E, ExternalData!$E3304, F:F, ExternalData!$F3304, G:G, "&lt;="&amp;ExternalData!$G3304)</f>
        <v>6559</v>
      </c>
      <c r="L3304" s="26">
        <f>ExternalData!$J3304 + SUMIFS(H:H, D:D, ExternalData!$D3304, E:E, ExternalData!$E3304, F:F, ExternalData!$F3304-1, G:G, "&gt;"&amp;ExternalData!$G3304)</f>
        <v>1204</v>
      </c>
      <c r="M3304" s="28">
        <f>ExternalData!$K3304 + SUMIFS(I:I, D:D, ExternalData!$D3304, E:E, ExternalData!$E3304, F:F, ExternalData!$F3304-1, G:G, "&gt;"&amp;ExternalData!$G3304)</f>
        <v>6559</v>
      </c>
    </row>
    <row r="3305" spans="1:13" x14ac:dyDescent="0.25">
      <c r="A3305" s="29" t="s">
        <v>9</v>
      </c>
      <c r="B3305" s="30" t="s">
        <v>47</v>
      </c>
      <c r="C3305" s="30" t="s">
        <v>49</v>
      </c>
      <c r="D3305" s="30" t="s">
        <v>50</v>
      </c>
      <c r="E3305" s="30" t="s">
        <v>13</v>
      </c>
      <c r="F3305" s="30">
        <v>2018</v>
      </c>
      <c r="G3305" s="30">
        <v>2</v>
      </c>
      <c r="H3305" s="30">
        <v>7525</v>
      </c>
      <c r="I3305" s="31">
        <v>4109</v>
      </c>
      <c r="J3305" s="31">
        <f>SUMIFS(H:H, D:D, ExternalData!$D3305, E:E, ExternalData!$E3305, F:F, ExternalData!$F3305, G:G, "&lt;="&amp;ExternalData!$G3305)</f>
        <v>8729</v>
      </c>
      <c r="K3305" s="32">
        <f>SUMIFS(I:I, D:D, ExternalData!$D3305, E:E, ExternalData!$E3305, F:F, ExternalData!$F3305, G:G, "&lt;="&amp;ExternalData!$G3305)</f>
        <v>10668</v>
      </c>
      <c r="L3305" s="31">
        <f>ExternalData!$J3305 + SUMIFS(H:H, D:D, ExternalData!$D3305, E:E, ExternalData!$E3305, F:F, ExternalData!$F3305-1, G:G, "&gt;"&amp;ExternalData!$G3305)</f>
        <v>8729</v>
      </c>
      <c r="M3305" s="33">
        <f>ExternalData!$K3305 + SUMIFS(I:I, D:D, ExternalData!$D3305, E:E, ExternalData!$E3305, F:F, ExternalData!$F3305-1, G:G, "&gt;"&amp;ExternalData!$G3305)</f>
        <v>10668</v>
      </c>
    </row>
    <row r="3306" spans="1:13" x14ac:dyDescent="0.25">
      <c r="A3306" s="24" t="s">
        <v>9</v>
      </c>
      <c r="B3306" s="25" t="s">
        <v>47</v>
      </c>
      <c r="C3306" s="25" t="s">
        <v>49</v>
      </c>
      <c r="D3306" s="25" t="s">
        <v>50</v>
      </c>
      <c r="E3306" s="25" t="s">
        <v>13</v>
      </c>
      <c r="F3306" s="25">
        <v>2018</v>
      </c>
      <c r="G3306" s="25">
        <v>3</v>
      </c>
      <c r="H3306" s="25">
        <v>1414</v>
      </c>
      <c r="I3306" s="26">
        <v>77035</v>
      </c>
      <c r="J3306" s="26">
        <f>SUMIFS(H:H, D:D, ExternalData!$D3306, E:E, ExternalData!$E3306, F:F, ExternalData!$F3306, G:G, "&lt;="&amp;ExternalData!$G3306)</f>
        <v>10143</v>
      </c>
      <c r="K3306" s="27">
        <f>SUMIFS(I:I, D:D, ExternalData!$D3306, E:E, ExternalData!$E3306, F:F, ExternalData!$F3306, G:G, "&lt;="&amp;ExternalData!$G3306)</f>
        <v>87703</v>
      </c>
      <c r="L3306" s="26">
        <f>ExternalData!$J3306 + SUMIFS(H:H, D:D, ExternalData!$D3306, E:E, ExternalData!$E3306, F:F, ExternalData!$F3306-1, G:G, "&gt;"&amp;ExternalData!$G3306)</f>
        <v>10143</v>
      </c>
      <c r="M3306" s="28">
        <f>ExternalData!$K3306 + SUMIFS(I:I, D:D, ExternalData!$D3306, E:E, ExternalData!$E3306, F:F, ExternalData!$F3306-1, G:G, "&gt;"&amp;ExternalData!$G3306)</f>
        <v>87703</v>
      </c>
    </row>
    <row r="3307" spans="1:13" x14ac:dyDescent="0.25">
      <c r="A3307" s="29" t="s">
        <v>9</v>
      </c>
      <c r="B3307" s="30" t="s">
        <v>47</v>
      </c>
      <c r="C3307" s="30" t="s">
        <v>49</v>
      </c>
      <c r="D3307" s="30" t="s">
        <v>50</v>
      </c>
      <c r="E3307" s="30" t="s">
        <v>13</v>
      </c>
      <c r="F3307" s="30">
        <v>2018</v>
      </c>
      <c r="G3307" s="30">
        <v>4</v>
      </c>
      <c r="H3307" s="30">
        <v>1911</v>
      </c>
      <c r="I3307" s="31">
        <v>104055</v>
      </c>
      <c r="J3307" s="31">
        <f>SUMIFS(H:H, D:D, ExternalData!$D3307, E:E, ExternalData!$E3307, F:F, ExternalData!$F3307, G:G, "&lt;="&amp;ExternalData!$G3307)</f>
        <v>12054</v>
      </c>
      <c r="K3307" s="32">
        <f>SUMIFS(I:I, D:D, ExternalData!$D3307, E:E, ExternalData!$E3307, F:F, ExternalData!$F3307, G:G, "&lt;="&amp;ExternalData!$G3307)</f>
        <v>191758</v>
      </c>
      <c r="L3307" s="31">
        <f>ExternalData!$J3307 + SUMIFS(H:H, D:D, ExternalData!$D3307, E:E, ExternalData!$E3307, F:F, ExternalData!$F3307-1, G:G, "&gt;"&amp;ExternalData!$G3307)</f>
        <v>12054</v>
      </c>
      <c r="M3307" s="33">
        <f>ExternalData!$K3307 + SUMIFS(I:I, D:D, ExternalData!$D3307, E:E, ExternalData!$E3307, F:F, ExternalData!$F3307-1, G:G, "&gt;"&amp;ExternalData!$G3307)</f>
        <v>191758</v>
      </c>
    </row>
    <row r="3308" spans="1:13" x14ac:dyDescent="0.25">
      <c r="A3308" s="24" t="s">
        <v>9</v>
      </c>
      <c r="B3308" s="25" t="s">
        <v>47</v>
      </c>
      <c r="C3308" s="25" t="s">
        <v>49</v>
      </c>
      <c r="D3308" s="25" t="s">
        <v>50</v>
      </c>
      <c r="E3308" s="25" t="s">
        <v>13</v>
      </c>
      <c r="F3308" s="25">
        <v>2018</v>
      </c>
      <c r="G3308" s="25">
        <v>5</v>
      </c>
      <c r="H3308" s="25">
        <v>9905</v>
      </c>
      <c r="I3308" s="26">
        <v>54075</v>
      </c>
      <c r="J3308" s="26">
        <f>SUMIFS(H:H, D:D, ExternalData!$D3308, E:E, ExternalData!$E3308, F:F, ExternalData!$F3308, G:G, "&lt;="&amp;ExternalData!$G3308)</f>
        <v>21959</v>
      </c>
      <c r="K3308" s="27">
        <f>SUMIFS(I:I, D:D, ExternalData!$D3308, E:E, ExternalData!$E3308, F:F, ExternalData!$F3308, G:G, "&lt;="&amp;ExternalData!$G3308)</f>
        <v>245833</v>
      </c>
      <c r="L3308" s="26">
        <f>ExternalData!$J3308 + SUMIFS(H:H, D:D, ExternalData!$D3308, E:E, ExternalData!$E3308, F:F, ExternalData!$F3308-1, G:G, "&gt;"&amp;ExternalData!$G3308)</f>
        <v>21959</v>
      </c>
      <c r="M3308" s="28">
        <f>ExternalData!$K3308 + SUMIFS(I:I, D:D, ExternalData!$D3308, E:E, ExternalData!$E3308, F:F, ExternalData!$F3308-1, G:G, "&gt;"&amp;ExternalData!$G3308)</f>
        <v>245833</v>
      </c>
    </row>
    <row r="3309" spans="1:13" x14ac:dyDescent="0.25">
      <c r="A3309" s="29" t="s">
        <v>9</v>
      </c>
      <c r="B3309" s="30" t="s">
        <v>47</v>
      </c>
      <c r="C3309" s="30" t="s">
        <v>49</v>
      </c>
      <c r="D3309" s="30" t="s">
        <v>50</v>
      </c>
      <c r="E3309" s="30" t="s">
        <v>13</v>
      </c>
      <c r="F3309" s="30">
        <v>2018</v>
      </c>
      <c r="G3309" s="30">
        <v>6</v>
      </c>
      <c r="H3309" s="30">
        <v>1211</v>
      </c>
      <c r="I3309" s="31">
        <v>65975</v>
      </c>
      <c r="J3309" s="31">
        <f>SUMIFS(H:H, D:D, ExternalData!$D3309, E:E, ExternalData!$E3309, F:F, ExternalData!$F3309, G:G, "&lt;="&amp;ExternalData!$G3309)</f>
        <v>23170</v>
      </c>
      <c r="K3309" s="32">
        <f>SUMIFS(I:I, D:D, ExternalData!$D3309, E:E, ExternalData!$E3309, F:F, ExternalData!$F3309, G:G, "&lt;="&amp;ExternalData!$G3309)</f>
        <v>311808</v>
      </c>
      <c r="L3309" s="31">
        <f>ExternalData!$J3309 + SUMIFS(H:H, D:D, ExternalData!$D3309, E:E, ExternalData!$E3309, F:F, ExternalData!$F3309-1, G:G, "&gt;"&amp;ExternalData!$G3309)</f>
        <v>23170</v>
      </c>
      <c r="M3309" s="33">
        <f>ExternalData!$K3309 + SUMIFS(I:I, D:D, ExternalData!$D3309, E:E, ExternalData!$E3309, F:F, ExternalData!$F3309-1, G:G, "&gt;"&amp;ExternalData!$G3309)</f>
        <v>311808</v>
      </c>
    </row>
    <row r="3310" spans="1:13" x14ac:dyDescent="0.25">
      <c r="A3310" s="24" t="s">
        <v>9</v>
      </c>
      <c r="B3310" s="25" t="s">
        <v>47</v>
      </c>
      <c r="C3310" s="25" t="s">
        <v>49</v>
      </c>
      <c r="D3310" s="25" t="s">
        <v>50</v>
      </c>
      <c r="E3310" s="25" t="s">
        <v>13</v>
      </c>
      <c r="F3310" s="25">
        <v>2018</v>
      </c>
      <c r="G3310" s="25">
        <v>7</v>
      </c>
      <c r="H3310" s="25">
        <v>10535</v>
      </c>
      <c r="I3310" s="26">
        <v>57435</v>
      </c>
      <c r="J3310" s="26">
        <f>SUMIFS(H:H, D:D, ExternalData!$D3310, E:E, ExternalData!$E3310, F:F, ExternalData!$F3310, G:G, "&lt;="&amp;ExternalData!$G3310)</f>
        <v>33705</v>
      </c>
      <c r="K3310" s="27">
        <f>SUMIFS(I:I, D:D, ExternalData!$D3310, E:E, ExternalData!$E3310, F:F, ExternalData!$F3310, G:G, "&lt;="&amp;ExternalData!$G3310)</f>
        <v>369243</v>
      </c>
      <c r="L3310" s="26">
        <f>ExternalData!$J3310 + SUMIFS(H:H, D:D, ExternalData!$D3310, E:E, ExternalData!$E3310, F:F, ExternalData!$F3310-1, G:G, "&gt;"&amp;ExternalData!$G3310)</f>
        <v>33705</v>
      </c>
      <c r="M3310" s="28">
        <f>ExternalData!$K3310 + SUMIFS(I:I, D:D, ExternalData!$D3310, E:E, ExternalData!$E3310, F:F, ExternalData!$F3310-1, G:G, "&gt;"&amp;ExternalData!$G3310)</f>
        <v>369243</v>
      </c>
    </row>
    <row r="3311" spans="1:13" x14ac:dyDescent="0.25">
      <c r="A3311" s="29" t="s">
        <v>9</v>
      </c>
      <c r="B3311" s="30" t="s">
        <v>47</v>
      </c>
      <c r="C3311" s="30" t="s">
        <v>49</v>
      </c>
      <c r="D3311" s="30" t="s">
        <v>50</v>
      </c>
      <c r="E3311" s="30" t="s">
        <v>13</v>
      </c>
      <c r="F3311" s="30">
        <v>2018</v>
      </c>
      <c r="G3311" s="30">
        <v>8</v>
      </c>
      <c r="H3311" s="30">
        <v>1162</v>
      </c>
      <c r="I3311" s="31">
        <v>63455</v>
      </c>
      <c r="J3311" s="31">
        <f>SUMIFS(H:H, D:D, ExternalData!$D3311, E:E, ExternalData!$E3311, F:F, ExternalData!$F3311, G:G, "&lt;="&amp;ExternalData!$G3311)</f>
        <v>34867</v>
      </c>
      <c r="K3311" s="32">
        <f>SUMIFS(I:I, D:D, ExternalData!$D3311, E:E, ExternalData!$E3311, F:F, ExternalData!$F3311, G:G, "&lt;="&amp;ExternalData!$G3311)</f>
        <v>432698</v>
      </c>
      <c r="L3311" s="31">
        <f>ExternalData!$J3311 + SUMIFS(H:H, D:D, ExternalData!$D3311, E:E, ExternalData!$E3311, F:F, ExternalData!$F3311-1, G:G, "&gt;"&amp;ExternalData!$G3311)</f>
        <v>34867</v>
      </c>
      <c r="M3311" s="33">
        <f>ExternalData!$K3311 + SUMIFS(I:I, D:D, ExternalData!$D3311, E:E, ExternalData!$E3311, F:F, ExternalData!$F3311-1, G:G, "&gt;"&amp;ExternalData!$G3311)</f>
        <v>432698</v>
      </c>
    </row>
    <row r="3312" spans="1:13" x14ac:dyDescent="0.25">
      <c r="A3312" s="24" t="s">
        <v>9</v>
      </c>
      <c r="B3312" s="25" t="s">
        <v>47</v>
      </c>
      <c r="C3312" s="25" t="s">
        <v>49</v>
      </c>
      <c r="D3312" s="25" t="s">
        <v>50</v>
      </c>
      <c r="E3312" s="25" t="s">
        <v>13</v>
      </c>
      <c r="F3312" s="25">
        <v>2018</v>
      </c>
      <c r="G3312" s="25">
        <v>9</v>
      </c>
      <c r="H3312" s="25">
        <v>903</v>
      </c>
      <c r="I3312" s="26">
        <v>49315</v>
      </c>
      <c r="J3312" s="26">
        <f>SUMIFS(H:H, D:D, ExternalData!$D3312, E:E, ExternalData!$E3312, F:F, ExternalData!$F3312, G:G, "&lt;="&amp;ExternalData!$G3312)</f>
        <v>35770</v>
      </c>
      <c r="K3312" s="27">
        <f>SUMIFS(I:I, D:D, ExternalData!$D3312, E:E, ExternalData!$E3312, F:F, ExternalData!$F3312, G:G, "&lt;="&amp;ExternalData!$G3312)</f>
        <v>482013</v>
      </c>
      <c r="L3312" s="26">
        <f>ExternalData!$J3312 + SUMIFS(H:H, D:D, ExternalData!$D3312, E:E, ExternalData!$E3312, F:F, ExternalData!$F3312-1, G:G, "&gt;"&amp;ExternalData!$G3312)</f>
        <v>35770</v>
      </c>
      <c r="M3312" s="28">
        <f>ExternalData!$K3312 + SUMIFS(I:I, D:D, ExternalData!$D3312, E:E, ExternalData!$E3312, F:F, ExternalData!$F3312-1, G:G, "&gt;"&amp;ExternalData!$G3312)</f>
        <v>482013</v>
      </c>
    </row>
    <row r="3313" spans="1:13" x14ac:dyDescent="0.25">
      <c r="A3313" s="29" t="s">
        <v>9</v>
      </c>
      <c r="B3313" s="30" t="s">
        <v>47</v>
      </c>
      <c r="C3313" s="30" t="s">
        <v>49</v>
      </c>
      <c r="D3313" s="30" t="s">
        <v>50</v>
      </c>
      <c r="E3313" s="30" t="s">
        <v>13</v>
      </c>
      <c r="F3313" s="30">
        <v>2018</v>
      </c>
      <c r="G3313" s="30">
        <v>10</v>
      </c>
      <c r="H3313" s="30">
        <v>12355</v>
      </c>
      <c r="I3313" s="31">
        <v>6734</v>
      </c>
      <c r="J3313" s="31">
        <f>SUMIFS(H:H, D:D, ExternalData!$D3313, E:E, ExternalData!$E3313, F:F, ExternalData!$F3313, G:G, "&lt;="&amp;ExternalData!$G3313)</f>
        <v>48125</v>
      </c>
      <c r="K3313" s="32">
        <f>SUMIFS(I:I, D:D, ExternalData!$D3313, E:E, ExternalData!$E3313, F:F, ExternalData!$F3313, G:G, "&lt;="&amp;ExternalData!$G3313)</f>
        <v>488747</v>
      </c>
      <c r="L3313" s="31">
        <f>ExternalData!$J3313 + SUMIFS(H:H, D:D, ExternalData!$D3313, E:E, ExternalData!$E3313, F:F, ExternalData!$F3313-1, G:G, "&gt;"&amp;ExternalData!$G3313)</f>
        <v>48125</v>
      </c>
      <c r="M3313" s="33">
        <f>ExternalData!$K3313 + SUMIFS(I:I, D:D, ExternalData!$D3313, E:E, ExternalData!$E3313, F:F, ExternalData!$F3313-1, G:G, "&gt;"&amp;ExternalData!$G3313)</f>
        <v>488747</v>
      </c>
    </row>
    <row r="3314" spans="1:13" x14ac:dyDescent="0.25">
      <c r="A3314" s="24" t="s">
        <v>9</v>
      </c>
      <c r="B3314" s="25" t="s">
        <v>47</v>
      </c>
      <c r="C3314" s="25" t="s">
        <v>49</v>
      </c>
      <c r="D3314" s="25" t="s">
        <v>50</v>
      </c>
      <c r="E3314" s="25" t="s">
        <v>13</v>
      </c>
      <c r="F3314" s="25">
        <v>2018</v>
      </c>
      <c r="G3314" s="25">
        <v>11</v>
      </c>
      <c r="H3314" s="25">
        <v>952</v>
      </c>
      <c r="I3314" s="26">
        <v>5187</v>
      </c>
      <c r="J3314" s="26">
        <f>SUMIFS(H:H, D:D, ExternalData!$D3314, E:E, ExternalData!$E3314, F:F, ExternalData!$F3314, G:G, "&lt;="&amp;ExternalData!$G3314)</f>
        <v>49077</v>
      </c>
      <c r="K3314" s="27">
        <f>SUMIFS(I:I, D:D, ExternalData!$D3314, E:E, ExternalData!$E3314, F:F, ExternalData!$F3314, G:G, "&lt;="&amp;ExternalData!$G3314)</f>
        <v>493934</v>
      </c>
      <c r="L3314" s="26">
        <f>ExternalData!$J3314 + SUMIFS(H:H, D:D, ExternalData!$D3314, E:E, ExternalData!$E3314, F:F, ExternalData!$F3314-1, G:G, "&gt;"&amp;ExternalData!$G3314)</f>
        <v>49077</v>
      </c>
      <c r="M3314" s="28">
        <f>ExternalData!$K3314 + SUMIFS(I:I, D:D, ExternalData!$D3314, E:E, ExternalData!$E3314, F:F, ExternalData!$F3314-1, G:G, "&gt;"&amp;ExternalData!$G3314)</f>
        <v>493934</v>
      </c>
    </row>
    <row r="3315" spans="1:13" x14ac:dyDescent="0.25">
      <c r="A3315" s="29" t="s">
        <v>9</v>
      </c>
      <c r="B3315" s="30" t="s">
        <v>47</v>
      </c>
      <c r="C3315" s="30" t="s">
        <v>49</v>
      </c>
      <c r="D3315" s="30" t="s">
        <v>50</v>
      </c>
      <c r="E3315" s="30" t="s">
        <v>13</v>
      </c>
      <c r="F3315" s="30">
        <v>2018</v>
      </c>
      <c r="G3315" s="30">
        <v>12</v>
      </c>
      <c r="H3315" s="30">
        <v>12285</v>
      </c>
      <c r="I3315" s="31">
        <v>6692</v>
      </c>
      <c r="J3315" s="31">
        <f>SUMIFS(H:H, D:D, ExternalData!$D3315, E:E, ExternalData!$E3315, F:F, ExternalData!$F3315, G:G, "&lt;="&amp;ExternalData!$G3315)</f>
        <v>61362</v>
      </c>
      <c r="K3315" s="32">
        <f>SUMIFS(I:I, D:D, ExternalData!$D3315, E:E, ExternalData!$E3315, F:F, ExternalData!$F3315, G:G, "&lt;="&amp;ExternalData!$G3315)</f>
        <v>500626</v>
      </c>
      <c r="L3315" s="31">
        <f>ExternalData!$J3315 + SUMIFS(H:H, D:D, ExternalData!$D3315, E:E, ExternalData!$E3315, F:F, ExternalData!$F3315-1, G:G, "&gt;"&amp;ExternalData!$G3315)</f>
        <v>61362</v>
      </c>
      <c r="M3315" s="33">
        <f>ExternalData!$K3315 + SUMIFS(I:I, D:D, ExternalData!$D3315, E:E, ExternalData!$E3315, F:F, ExternalData!$F3315-1, G:G, "&gt;"&amp;ExternalData!$G3315)</f>
        <v>500626</v>
      </c>
    </row>
    <row r="3316" spans="1:13" x14ac:dyDescent="0.25">
      <c r="A3316" s="24" t="s">
        <v>9</v>
      </c>
      <c r="B3316" s="25" t="s">
        <v>47</v>
      </c>
      <c r="C3316" s="25" t="s">
        <v>49</v>
      </c>
      <c r="D3316" s="25" t="s">
        <v>50</v>
      </c>
      <c r="E3316" s="25" t="s">
        <v>13</v>
      </c>
      <c r="F3316" s="25">
        <v>2019</v>
      </c>
      <c r="G3316" s="25">
        <v>1</v>
      </c>
      <c r="H3316" s="25">
        <v>1764</v>
      </c>
      <c r="I3316" s="26">
        <v>9632</v>
      </c>
      <c r="J3316" s="26">
        <f>SUMIFS(H:H, D:D, ExternalData!$D3316, E:E, ExternalData!$E3316, F:F, ExternalData!$F3316, G:G, "&lt;="&amp;ExternalData!$G3316)</f>
        <v>1764</v>
      </c>
      <c r="K3316" s="27">
        <f>SUMIFS(I:I, D:D, ExternalData!$D3316, E:E, ExternalData!$E3316, F:F, ExternalData!$F3316, G:G, "&lt;="&amp;ExternalData!$G3316)</f>
        <v>9632</v>
      </c>
      <c r="L3316" s="26">
        <f>ExternalData!$J3316 + SUMIFS(H:H, D:D, ExternalData!$D3316, E:E, ExternalData!$E3316, F:F, ExternalData!$F3316-1, G:G, "&gt;"&amp;ExternalData!$G3316)</f>
        <v>61922</v>
      </c>
      <c r="M3316" s="28">
        <f>ExternalData!$K3316 + SUMIFS(I:I, D:D, ExternalData!$D3316, E:E, ExternalData!$E3316, F:F, ExternalData!$F3316-1, G:G, "&gt;"&amp;ExternalData!$G3316)</f>
        <v>503699</v>
      </c>
    </row>
    <row r="3317" spans="1:13" x14ac:dyDescent="0.25">
      <c r="A3317" s="29" t="s">
        <v>9</v>
      </c>
      <c r="B3317" s="30" t="s">
        <v>47</v>
      </c>
      <c r="C3317" s="30" t="s">
        <v>49</v>
      </c>
      <c r="D3317" s="30" t="s">
        <v>50</v>
      </c>
      <c r="E3317" s="30" t="s">
        <v>13</v>
      </c>
      <c r="F3317" s="30">
        <v>2019</v>
      </c>
      <c r="G3317" s="30">
        <v>2</v>
      </c>
      <c r="H3317" s="30">
        <v>2184</v>
      </c>
      <c r="I3317" s="31">
        <v>11893</v>
      </c>
      <c r="J3317" s="31">
        <f>SUMIFS(H:H, D:D, ExternalData!$D3317, E:E, ExternalData!$E3317, F:F, ExternalData!$F3317, G:G, "&lt;="&amp;ExternalData!$G3317)</f>
        <v>3948</v>
      </c>
      <c r="K3317" s="32">
        <f>SUMIFS(I:I, D:D, ExternalData!$D3317, E:E, ExternalData!$E3317, F:F, ExternalData!$F3317, G:G, "&lt;="&amp;ExternalData!$G3317)</f>
        <v>21525</v>
      </c>
      <c r="L3317" s="31">
        <f>ExternalData!$J3317 + SUMIFS(H:H, D:D, ExternalData!$D3317, E:E, ExternalData!$E3317, F:F, ExternalData!$F3317-1, G:G, "&gt;"&amp;ExternalData!$G3317)</f>
        <v>56581</v>
      </c>
      <c r="M3317" s="33">
        <f>ExternalData!$K3317 + SUMIFS(I:I, D:D, ExternalData!$D3317, E:E, ExternalData!$E3317, F:F, ExternalData!$F3317-1, G:G, "&gt;"&amp;ExternalData!$G3317)</f>
        <v>511483</v>
      </c>
    </row>
    <row r="3318" spans="1:13" x14ac:dyDescent="0.25">
      <c r="A3318" s="24" t="s">
        <v>9</v>
      </c>
      <c r="B3318" s="25" t="s">
        <v>47</v>
      </c>
      <c r="C3318" s="25" t="s">
        <v>49</v>
      </c>
      <c r="D3318" s="25" t="s">
        <v>50</v>
      </c>
      <c r="E3318" s="25" t="s">
        <v>13</v>
      </c>
      <c r="F3318" s="25">
        <v>2019</v>
      </c>
      <c r="G3318" s="25">
        <v>3</v>
      </c>
      <c r="H3318" s="25">
        <v>2436</v>
      </c>
      <c r="I3318" s="26">
        <v>13272</v>
      </c>
      <c r="J3318" s="26">
        <f>SUMIFS(H:H, D:D, ExternalData!$D3318, E:E, ExternalData!$E3318, F:F, ExternalData!$F3318, G:G, "&lt;="&amp;ExternalData!$G3318)</f>
        <v>6384</v>
      </c>
      <c r="K3318" s="27">
        <f>SUMIFS(I:I, D:D, ExternalData!$D3318, E:E, ExternalData!$E3318, F:F, ExternalData!$F3318, G:G, "&lt;="&amp;ExternalData!$G3318)</f>
        <v>34797</v>
      </c>
      <c r="L3318" s="26">
        <f>ExternalData!$J3318 + SUMIFS(H:H, D:D, ExternalData!$D3318, E:E, ExternalData!$E3318, F:F, ExternalData!$F3318-1, G:G, "&gt;"&amp;ExternalData!$G3318)</f>
        <v>57603</v>
      </c>
      <c r="M3318" s="28">
        <f>ExternalData!$K3318 + SUMIFS(I:I, D:D, ExternalData!$D3318, E:E, ExternalData!$E3318, F:F, ExternalData!$F3318-1, G:G, "&gt;"&amp;ExternalData!$G3318)</f>
        <v>447720</v>
      </c>
    </row>
    <row r="3319" spans="1:13" x14ac:dyDescent="0.25">
      <c r="A3319" s="29" t="s">
        <v>9</v>
      </c>
      <c r="B3319" s="30" t="s">
        <v>47</v>
      </c>
      <c r="C3319" s="30" t="s">
        <v>49</v>
      </c>
      <c r="D3319" s="30" t="s">
        <v>50</v>
      </c>
      <c r="E3319" s="30" t="s">
        <v>13</v>
      </c>
      <c r="F3319" s="30">
        <v>2019</v>
      </c>
      <c r="G3319" s="30">
        <v>4</v>
      </c>
      <c r="H3319" s="30">
        <v>1799</v>
      </c>
      <c r="I3319" s="31">
        <v>9807</v>
      </c>
      <c r="J3319" s="31">
        <f>SUMIFS(H:H, D:D, ExternalData!$D3319, E:E, ExternalData!$E3319, F:F, ExternalData!$F3319, G:G, "&lt;="&amp;ExternalData!$G3319)</f>
        <v>8183</v>
      </c>
      <c r="K3319" s="32">
        <f>SUMIFS(I:I, D:D, ExternalData!$D3319, E:E, ExternalData!$E3319, F:F, ExternalData!$F3319, G:G, "&lt;="&amp;ExternalData!$G3319)</f>
        <v>44604</v>
      </c>
      <c r="L3319" s="31">
        <f>ExternalData!$J3319 + SUMIFS(H:H, D:D, ExternalData!$D3319, E:E, ExternalData!$E3319, F:F, ExternalData!$F3319-1, G:G, "&gt;"&amp;ExternalData!$G3319)</f>
        <v>57491</v>
      </c>
      <c r="M3319" s="33">
        <f>ExternalData!$K3319 + SUMIFS(I:I, D:D, ExternalData!$D3319, E:E, ExternalData!$E3319, F:F, ExternalData!$F3319-1, G:G, "&gt;"&amp;ExternalData!$G3319)</f>
        <v>353472</v>
      </c>
    </row>
    <row r="3320" spans="1:13" x14ac:dyDescent="0.25">
      <c r="A3320" s="24" t="s">
        <v>9</v>
      </c>
      <c r="B3320" s="25" t="s">
        <v>47</v>
      </c>
      <c r="C3320" s="25" t="s">
        <v>49</v>
      </c>
      <c r="D3320" s="25" t="s">
        <v>50</v>
      </c>
      <c r="E3320" s="25" t="s">
        <v>13</v>
      </c>
      <c r="F3320" s="25">
        <v>2019</v>
      </c>
      <c r="G3320" s="25">
        <v>5</v>
      </c>
      <c r="H3320" s="25">
        <v>2177</v>
      </c>
      <c r="I3320" s="26">
        <v>11872</v>
      </c>
      <c r="J3320" s="26">
        <f>SUMIFS(H:H, D:D, ExternalData!$D3320, E:E, ExternalData!$E3320, F:F, ExternalData!$F3320, G:G, "&lt;="&amp;ExternalData!$G3320)</f>
        <v>10360</v>
      </c>
      <c r="K3320" s="27">
        <f>SUMIFS(I:I, D:D, ExternalData!$D3320, E:E, ExternalData!$E3320, F:F, ExternalData!$F3320, G:G, "&lt;="&amp;ExternalData!$G3320)</f>
        <v>56476</v>
      </c>
      <c r="L3320" s="26">
        <f>ExternalData!$J3320 + SUMIFS(H:H, D:D, ExternalData!$D3320, E:E, ExternalData!$E3320, F:F, ExternalData!$F3320-1, G:G, "&gt;"&amp;ExternalData!$G3320)</f>
        <v>49763</v>
      </c>
      <c r="M3320" s="28">
        <f>ExternalData!$K3320 + SUMIFS(I:I, D:D, ExternalData!$D3320, E:E, ExternalData!$E3320, F:F, ExternalData!$F3320-1, G:G, "&gt;"&amp;ExternalData!$G3320)</f>
        <v>311269</v>
      </c>
    </row>
    <row r="3321" spans="1:13" x14ac:dyDescent="0.25">
      <c r="A3321" s="29" t="s">
        <v>9</v>
      </c>
      <c r="B3321" s="30" t="s">
        <v>47</v>
      </c>
      <c r="C3321" s="30" t="s">
        <v>49</v>
      </c>
      <c r="D3321" s="30" t="s">
        <v>50</v>
      </c>
      <c r="E3321" s="30" t="s">
        <v>13</v>
      </c>
      <c r="F3321" s="30">
        <v>2019</v>
      </c>
      <c r="G3321" s="30">
        <v>6</v>
      </c>
      <c r="H3321" s="30">
        <v>1841</v>
      </c>
      <c r="I3321" s="31">
        <v>10031</v>
      </c>
      <c r="J3321" s="31">
        <f>SUMIFS(H:H, D:D, ExternalData!$D3321, E:E, ExternalData!$E3321, F:F, ExternalData!$F3321, G:G, "&lt;="&amp;ExternalData!$G3321)</f>
        <v>12201</v>
      </c>
      <c r="K3321" s="32">
        <f>SUMIFS(I:I, D:D, ExternalData!$D3321, E:E, ExternalData!$E3321, F:F, ExternalData!$F3321, G:G, "&lt;="&amp;ExternalData!$G3321)</f>
        <v>66507</v>
      </c>
      <c r="L3321" s="31">
        <f>ExternalData!$J3321 + SUMIFS(H:H, D:D, ExternalData!$D3321, E:E, ExternalData!$E3321, F:F, ExternalData!$F3321-1, G:G, "&gt;"&amp;ExternalData!$G3321)</f>
        <v>50393</v>
      </c>
      <c r="M3321" s="33">
        <f>ExternalData!$K3321 + SUMIFS(I:I, D:D, ExternalData!$D3321, E:E, ExternalData!$E3321, F:F, ExternalData!$F3321-1, G:G, "&gt;"&amp;ExternalData!$G3321)</f>
        <v>255325</v>
      </c>
    </row>
    <row r="3322" spans="1:13" x14ac:dyDescent="0.25">
      <c r="A3322" s="24" t="s">
        <v>9</v>
      </c>
      <c r="B3322" s="25" t="s">
        <v>47</v>
      </c>
      <c r="C3322" s="25" t="s">
        <v>49</v>
      </c>
      <c r="D3322" s="25" t="s">
        <v>50</v>
      </c>
      <c r="E3322" s="25" t="s">
        <v>13</v>
      </c>
      <c r="F3322" s="25">
        <v>2019</v>
      </c>
      <c r="G3322" s="25">
        <v>7</v>
      </c>
      <c r="H3322" s="25">
        <v>1596</v>
      </c>
      <c r="I3322" s="26">
        <v>8680</v>
      </c>
      <c r="J3322" s="26">
        <f>SUMIFS(H:H, D:D, ExternalData!$D3322, E:E, ExternalData!$E3322, F:F, ExternalData!$F3322, G:G, "&lt;="&amp;ExternalData!$G3322)</f>
        <v>13797</v>
      </c>
      <c r="K3322" s="27">
        <f>SUMIFS(I:I, D:D, ExternalData!$D3322, E:E, ExternalData!$E3322, F:F, ExternalData!$F3322, G:G, "&lt;="&amp;ExternalData!$G3322)</f>
        <v>75187</v>
      </c>
      <c r="L3322" s="26">
        <f>ExternalData!$J3322 + SUMIFS(H:H, D:D, ExternalData!$D3322, E:E, ExternalData!$E3322, F:F, ExternalData!$F3322-1, G:G, "&gt;"&amp;ExternalData!$G3322)</f>
        <v>41454</v>
      </c>
      <c r="M3322" s="28">
        <f>ExternalData!$K3322 + SUMIFS(I:I, D:D, ExternalData!$D3322, E:E, ExternalData!$E3322, F:F, ExternalData!$F3322-1, G:G, "&gt;"&amp;ExternalData!$G3322)</f>
        <v>206570</v>
      </c>
    </row>
    <row r="3323" spans="1:13" x14ac:dyDescent="0.25">
      <c r="A3323" s="29" t="s">
        <v>9</v>
      </c>
      <c r="B3323" s="30" t="s">
        <v>47</v>
      </c>
      <c r="C3323" s="30" t="s">
        <v>49</v>
      </c>
      <c r="D3323" s="30" t="s">
        <v>50</v>
      </c>
      <c r="E3323" s="30" t="s">
        <v>13</v>
      </c>
      <c r="F3323" s="30">
        <v>2019</v>
      </c>
      <c r="G3323" s="30">
        <v>8</v>
      </c>
      <c r="H3323" s="30">
        <v>2786</v>
      </c>
      <c r="I3323" s="31">
        <v>15204</v>
      </c>
      <c r="J3323" s="31">
        <f>SUMIFS(H:H, D:D, ExternalData!$D3323, E:E, ExternalData!$E3323, F:F, ExternalData!$F3323, G:G, "&lt;="&amp;ExternalData!$G3323)</f>
        <v>16583</v>
      </c>
      <c r="K3323" s="32">
        <f>SUMIFS(I:I, D:D, ExternalData!$D3323, E:E, ExternalData!$E3323, F:F, ExternalData!$F3323, G:G, "&lt;="&amp;ExternalData!$G3323)</f>
        <v>90391</v>
      </c>
      <c r="L3323" s="31">
        <f>ExternalData!$J3323 + SUMIFS(H:H, D:D, ExternalData!$D3323, E:E, ExternalData!$E3323, F:F, ExternalData!$F3323-1, G:G, "&gt;"&amp;ExternalData!$G3323)</f>
        <v>43078</v>
      </c>
      <c r="M3323" s="33">
        <f>ExternalData!$K3323 + SUMIFS(I:I, D:D, ExternalData!$D3323, E:E, ExternalData!$E3323, F:F, ExternalData!$F3323-1, G:G, "&gt;"&amp;ExternalData!$G3323)</f>
        <v>158319</v>
      </c>
    </row>
    <row r="3324" spans="1:13" x14ac:dyDescent="0.25">
      <c r="A3324" s="24" t="s">
        <v>9</v>
      </c>
      <c r="B3324" s="25" t="s">
        <v>47</v>
      </c>
      <c r="C3324" s="25" t="s">
        <v>49</v>
      </c>
      <c r="D3324" s="25" t="s">
        <v>50</v>
      </c>
      <c r="E3324" s="25" t="s">
        <v>13</v>
      </c>
      <c r="F3324" s="25">
        <v>2019</v>
      </c>
      <c r="G3324" s="25">
        <v>9</v>
      </c>
      <c r="H3324" s="25">
        <v>2331</v>
      </c>
      <c r="I3324" s="26">
        <v>12705</v>
      </c>
      <c r="J3324" s="26">
        <f>SUMIFS(H:H, D:D, ExternalData!$D3324, E:E, ExternalData!$E3324, F:F, ExternalData!$F3324, G:G, "&lt;="&amp;ExternalData!$G3324)</f>
        <v>18914</v>
      </c>
      <c r="K3324" s="27">
        <f>SUMIFS(I:I, D:D, ExternalData!$D3324, E:E, ExternalData!$E3324, F:F, ExternalData!$F3324, G:G, "&lt;="&amp;ExternalData!$G3324)</f>
        <v>103096</v>
      </c>
      <c r="L3324" s="26">
        <f>ExternalData!$J3324 + SUMIFS(H:H, D:D, ExternalData!$D3324, E:E, ExternalData!$E3324, F:F, ExternalData!$F3324-1, G:G, "&gt;"&amp;ExternalData!$G3324)</f>
        <v>44506</v>
      </c>
      <c r="M3324" s="28">
        <f>ExternalData!$K3324 + SUMIFS(I:I, D:D, ExternalData!$D3324, E:E, ExternalData!$E3324, F:F, ExternalData!$F3324-1, G:G, "&gt;"&amp;ExternalData!$G3324)</f>
        <v>121709</v>
      </c>
    </row>
    <row r="3325" spans="1:13" x14ac:dyDescent="0.25">
      <c r="A3325" s="29" t="s">
        <v>9</v>
      </c>
      <c r="B3325" s="30" t="s">
        <v>47</v>
      </c>
      <c r="C3325" s="30" t="s">
        <v>49</v>
      </c>
      <c r="D3325" s="30" t="s">
        <v>50</v>
      </c>
      <c r="E3325" s="30" t="s">
        <v>13</v>
      </c>
      <c r="F3325" s="30">
        <v>2019</v>
      </c>
      <c r="G3325" s="30">
        <v>10</v>
      </c>
      <c r="H3325" s="30">
        <v>2093</v>
      </c>
      <c r="I3325" s="31">
        <v>11410</v>
      </c>
      <c r="J3325" s="31">
        <f>SUMIFS(H:H, D:D, ExternalData!$D3325, E:E, ExternalData!$E3325, F:F, ExternalData!$F3325, G:G, "&lt;="&amp;ExternalData!$G3325)</f>
        <v>21007</v>
      </c>
      <c r="K3325" s="32">
        <f>SUMIFS(I:I, D:D, ExternalData!$D3325, E:E, ExternalData!$E3325, F:F, ExternalData!$F3325, G:G, "&lt;="&amp;ExternalData!$G3325)</f>
        <v>114506</v>
      </c>
      <c r="L3325" s="31">
        <f>ExternalData!$J3325 + SUMIFS(H:H, D:D, ExternalData!$D3325, E:E, ExternalData!$E3325, F:F, ExternalData!$F3325-1, G:G, "&gt;"&amp;ExternalData!$G3325)</f>
        <v>34244</v>
      </c>
      <c r="M3325" s="33">
        <f>ExternalData!$K3325 + SUMIFS(I:I, D:D, ExternalData!$D3325, E:E, ExternalData!$E3325, F:F, ExternalData!$F3325-1, G:G, "&gt;"&amp;ExternalData!$G3325)</f>
        <v>126385</v>
      </c>
    </row>
    <row r="3326" spans="1:13" x14ac:dyDescent="0.25">
      <c r="A3326" s="24" t="s">
        <v>9</v>
      </c>
      <c r="B3326" s="25" t="s">
        <v>47</v>
      </c>
      <c r="C3326" s="25" t="s">
        <v>49</v>
      </c>
      <c r="D3326" s="25" t="s">
        <v>50</v>
      </c>
      <c r="E3326" s="25" t="s">
        <v>13</v>
      </c>
      <c r="F3326" s="25">
        <v>2019</v>
      </c>
      <c r="G3326" s="25">
        <v>11</v>
      </c>
      <c r="H3326" s="25">
        <v>1876</v>
      </c>
      <c r="I3326" s="26">
        <v>10220</v>
      </c>
      <c r="J3326" s="26">
        <f>SUMIFS(H:H, D:D, ExternalData!$D3326, E:E, ExternalData!$E3326, F:F, ExternalData!$F3326, G:G, "&lt;="&amp;ExternalData!$G3326)</f>
        <v>22883</v>
      </c>
      <c r="K3326" s="27">
        <f>SUMIFS(I:I, D:D, ExternalData!$D3326, E:E, ExternalData!$E3326, F:F, ExternalData!$F3326, G:G, "&lt;="&amp;ExternalData!$G3326)</f>
        <v>124726</v>
      </c>
      <c r="L3326" s="26">
        <f>ExternalData!$J3326 + SUMIFS(H:H, D:D, ExternalData!$D3326, E:E, ExternalData!$E3326, F:F, ExternalData!$F3326-1, G:G, "&gt;"&amp;ExternalData!$G3326)</f>
        <v>35168</v>
      </c>
      <c r="M3326" s="28">
        <f>ExternalData!$K3326 + SUMIFS(I:I, D:D, ExternalData!$D3326, E:E, ExternalData!$E3326, F:F, ExternalData!$F3326-1, G:G, "&gt;"&amp;ExternalData!$G3326)</f>
        <v>131418</v>
      </c>
    </row>
    <row r="3327" spans="1:13" x14ac:dyDescent="0.25">
      <c r="A3327" s="29" t="s">
        <v>9</v>
      </c>
      <c r="B3327" s="30" t="s">
        <v>47</v>
      </c>
      <c r="C3327" s="30" t="s">
        <v>49</v>
      </c>
      <c r="D3327" s="30" t="s">
        <v>50</v>
      </c>
      <c r="E3327" s="30" t="s">
        <v>13</v>
      </c>
      <c r="F3327" s="30">
        <v>2019</v>
      </c>
      <c r="G3327" s="30">
        <v>12</v>
      </c>
      <c r="H3327" s="30">
        <v>1484</v>
      </c>
      <c r="I3327" s="31">
        <v>8127</v>
      </c>
      <c r="J3327" s="31">
        <f>SUMIFS(H:H, D:D, ExternalData!$D3327, E:E, ExternalData!$E3327, F:F, ExternalData!$F3327, G:G, "&lt;="&amp;ExternalData!$G3327)</f>
        <v>24367</v>
      </c>
      <c r="K3327" s="32">
        <f>SUMIFS(I:I, D:D, ExternalData!$D3327, E:E, ExternalData!$E3327, F:F, ExternalData!$F3327, G:G, "&lt;="&amp;ExternalData!$G3327)</f>
        <v>132853</v>
      </c>
      <c r="L3327" s="31">
        <f>ExternalData!$J3327 + SUMIFS(H:H, D:D, ExternalData!$D3327, E:E, ExternalData!$E3327, F:F, ExternalData!$F3327-1, G:G, "&gt;"&amp;ExternalData!$G3327)</f>
        <v>24367</v>
      </c>
      <c r="M3327" s="33">
        <f>ExternalData!$K3327 + SUMIFS(I:I, D:D, ExternalData!$D3327, E:E, ExternalData!$E3327, F:F, ExternalData!$F3327-1, G:G, "&gt;"&amp;ExternalData!$G3327)</f>
        <v>132853</v>
      </c>
    </row>
    <row r="3328" spans="1:13" x14ac:dyDescent="0.25">
      <c r="A3328" s="24" t="s">
        <v>9</v>
      </c>
      <c r="B3328" s="25" t="s">
        <v>47</v>
      </c>
      <c r="C3328" s="25" t="s">
        <v>49</v>
      </c>
      <c r="D3328" s="25" t="s">
        <v>50</v>
      </c>
      <c r="E3328" s="25" t="s">
        <v>13</v>
      </c>
      <c r="F3328" s="25">
        <v>2020</v>
      </c>
      <c r="G3328" s="25">
        <v>1</v>
      </c>
      <c r="H3328" s="25">
        <v>31185</v>
      </c>
      <c r="I3328" s="26">
        <v>169995</v>
      </c>
      <c r="J3328" s="26">
        <f>SUMIFS(H:H, D:D, ExternalData!$D3328, E:E, ExternalData!$E3328, F:F, ExternalData!$F3328, G:G, "&lt;="&amp;ExternalData!$G3328)</f>
        <v>31185</v>
      </c>
      <c r="K3328" s="27">
        <f>SUMIFS(I:I, D:D, ExternalData!$D3328, E:E, ExternalData!$E3328, F:F, ExternalData!$F3328, G:G, "&lt;="&amp;ExternalData!$G3328)</f>
        <v>169995</v>
      </c>
      <c r="L3328" s="26">
        <f>ExternalData!$J3328 + SUMIFS(H:H, D:D, ExternalData!$D3328, E:E, ExternalData!$E3328, F:F, ExternalData!$F3328-1, G:G, "&gt;"&amp;ExternalData!$G3328)</f>
        <v>53788</v>
      </c>
      <c r="M3328" s="28">
        <f>ExternalData!$K3328 + SUMIFS(I:I, D:D, ExternalData!$D3328, E:E, ExternalData!$E3328, F:F, ExternalData!$F3328-1, G:G, "&gt;"&amp;ExternalData!$G3328)</f>
        <v>293216</v>
      </c>
    </row>
    <row r="3329" spans="1:13" x14ac:dyDescent="0.25">
      <c r="A3329" s="29" t="s">
        <v>9</v>
      </c>
      <c r="B3329" s="30" t="s">
        <v>47</v>
      </c>
      <c r="C3329" s="30" t="s">
        <v>49</v>
      </c>
      <c r="D3329" s="30" t="s">
        <v>50</v>
      </c>
      <c r="E3329" s="30" t="s">
        <v>13</v>
      </c>
      <c r="F3329" s="30">
        <v>2020</v>
      </c>
      <c r="G3329" s="30">
        <v>2</v>
      </c>
      <c r="H3329" s="30">
        <v>3528</v>
      </c>
      <c r="I3329" s="31">
        <v>192465</v>
      </c>
      <c r="J3329" s="31">
        <f>SUMIFS(H:H, D:D, ExternalData!$D3329, E:E, ExternalData!$E3329, F:F, ExternalData!$F3329, G:G, "&lt;="&amp;ExternalData!$G3329)</f>
        <v>34713</v>
      </c>
      <c r="K3329" s="32">
        <f>SUMIFS(I:I, D:D, ExternalData!$D3329, E:E, ExternalData!$E3329, F:F, ExternalData!$F3329, G:G, "&lt;="&amp;ExternalData!$G3329)</f>
        <v>362460</v>
      </c>
      <c r="L3329" s="31">
        <f>ExternalData!$J3329 + SUMIFS(H:H, D:D, ExternalData!$D3329, E:E, ExternalData!$E3329, F:F, ExternalData!$F3329-1, G:G, "&gt;"&amp;ExternalData!$G3329)</f>
        <v>55132</v>
      </c>
      <c r="M3329" s="33">
        <f>ExternalData!$K3329 + SUMIFS(I:I, D:D, ExternalData!$D3329, E:E, ExternalData!$E3329, F:F, ExternalData!$F3329-1, G:G, "&gt;"&amp;ExternalData!$G3329)</f>
        <v>473788</v>
      </c>
    </row>
    <row r="3330" spans="1:13" x14ac:dyDescent="0.25">
      <c r="A3330" s="24" t="s">
        <v>9</v>
      </c>
      <c r="B3330" s="25" t="s">
        <v>47</v>
      </c>
      <c r="C3330" s="25" t="s">
        <v>49</v>
      </c>
      <c r="D3330" s="25" t="s">
        <v>50</v>
      </c>
      <c r="E3330" s="25" t="s">
        <v>13</v>
      </c>
      <c r="F3330" s="25">
        <v>2020</v>
      </c>
      <c r="G3330" s="25">
        <v>3</v>
      </c>
      <c r="H3330" s="25">
        <v>31815</v>
      </c>
      <c r="I3330" s="26">
        <v>17346</v>
      </c>
      <c r="J3330" s="26">
        <f>SUMIFS(H:H, D:D, ExternalData!$D3330, E:E, ExternalData!$E3330, F:F, ExternalData!$F3330, G:G, "&lt;="&amp;ExternalData!$G3330)</f>
        <v>66528</v>
      </c>
      <c r="K3330" s="27">
        <f>SUMIFS(I:I, D:D, ExternalData!$D3330, E:E, ExternalData!$E3330, F:F, ExternalData!$F3330, G:G, "&lt;="&amp;ExternalData!$G3330)</f>
        <v>379806</v>
      </c>
      <c r="L3330" s="26">
        <f>ExternalData!$J3330 + SUMIFS(H:H, D:D, ExternalData!$D3330, E:E, ExternalData!$E3330, F:F, ExternalData!$F3330-1, G:G, "&gt;"&amp;ExternalData!$G3330)</f>
        <v>84511</v>
      </c>
      <c r="M3330" s="28">
        <f>ExternalData!$K3330 + SUMIFS(I:I, D:D, ExternalData!$D3330, E:E, ExternalData!$E3330, F:F, ExternalData!$F3330-1, G:G, "&gt;"&amp;ExternalData!$G3330)</f>
        <v>477862</v>
      </c>
    </row>
    <row r="3331" spans="1:13" x14ac:dyDescent="0.25">
      <c r="A3331" s="29" t="s">
        <v>9</v>
      </c>
      <c r="B3331" s="30" t="s">
        <v>47</v>
      </c>
      <c r="C3331" s="30" t="s">
        <v>49</v>
      </c>
      <c r="D3331" s="30" t="s">
        <v>50</v>
      </c>
      <c r="E3331" s="30" t="s">
        <v>13</v>
      </c>
      <c r="F3331" s="30">
        <v>2020</v>
      </c>
      <c r="G3331" s="30">
        <v>4</v>
      </c>
      <c r="H3331" s="30">
        <v>3129</v>
      </c>
      <c r="I3331" s="31">
        <v>17094</v>
      </c>
      <c r="J3331" s="31">
        <f>SUMIFS(H:H, D:D, ExternalData!$D3331, E:E, ExternalData!$E3331, F:F, ExternalData!$F3331, G:G, "&lt;="&amp;ExternalData!$G3331)</f>
        <v>69657</v>
      </c>
      <c r="K3331" s="32">
        <f>SUMIFS(I:I, D:D, ExternalData!$D3331, E:E, ExternalData!$E3331, F:F, ExternalData!$F3331, G:G, "&lt;="&amp;ExternalData!$G3331)</f>
        <v>396900</v>
      </c>
      <c r="L3331" s="31">
        <f>ExternalData!$J3331 + SUMIFS(H:H, D:D, ExternalData!$D3331, E:E, ExternalData!$E3331, F:F, ExternalData!$F3331-1, G:G, "&gt;"&amp;ExternalData!$G3331)</f>
        <v>85841</v>
      </c>
      <c r="M3331" s="33">
        <f>ExternalData!$K3331 + SUMIFS(I:I, D:D, ExternalData!$D3331, E:E, ExternalData!$E3331, F:F, ExternalData!$F3331-1, G:G, "&gt;"&amp;ExternalData!$G3331)</f>
        <v>485149</v>
      </c>
    </row>
    <row r="3332" spans="1:13" x14ac:dyDescent="0.25">
      <c r="A3332" s="24" t="s">
        <v>9</v>
      </c>
      <c r="B3332" s="25" t="s">
        <v>47</v>
      </c>
      <c r="C3332" s="25" t="s">
        <v>49</v>
      </c>
      <c r="D3332" s="25" t="s">
        <v>50</v>
      </c>
      <c r="E3332" s="25" t="s">
        <v>13</v>
      </c>
      <c r="F3332" s="25">
        <v>2020</v>
      </c>
      <c r="G3332" s="25">
        <v>5</v>
      </c>
      <c r="H3332" s="25">
        <v>2205</v>
      </c>
      <c r="I3332" s="26">
        <v>11991</v>
      </c>
      <c r="J3332" s="26">
        <f>SUMIFS(H:H, D:D, ExternalData!$D3332, E:E, ExternalData!$E3332, F:F, ExternalData!$F3332, G:G, "&lt;="&amp;ExternalData!$G3332)</f>
        <v>71862</v>
      </c>
      <c r="K3332" s="27">
        <f>SUMIFS(I:I, D:D, ExternalData!$D3332, E:E, ExternalData!$E3332, F:F, ExternalData!$F3332, G:G, "&lt;="&amp;ExternalData!$G3332)</f>
        <v>408891</v>
      </c>
      <c r="L3332" s="26">
        <f>ExternalData!$J3332 + SUMIFS(H:H, D:D, ExternalData!$D3332, E:E, ExternalData!$E3332, F:F, ExternalData!$F3332-1, G:G, "&gt;"&amp;ExternalData!$G3332)</f>
        <v>85869</v>
      </c>
      <c r="M3332" s="28">
        <f>ExternalData!$K3332 + SUMIFS(I:I, D:D, ExternalData!$D3332, E:E, ExternalData!$E3332, F:F, ExternalData!$F3332-1, G:G, "&gt;"&amp;ExternalData!$G3332)</f>
        <v>485268</v>
      </c>
    </row>
    <row r="3333" spans="1:13" x14ac:dyDescent="0.25">
      <c r="A3333" s="29" t="s">
        <v>9</v>
      </c>
      <c r="B3333" s="30" t="s">
        <v>47</v>
      </c>
      <c r="C3333" s="30" t="s">
        <v>49</v>
      </c>
      <c r="D3333" s="30" t="s">
        <v>50</v>
      </c>
      <c r="E3333" s="30" t="s">
        <v>13</v>
      </c>
      <c r="F3333" s="30">
        <v>2020</v>
      </c>
      <c r="G3333" s="30">
        <v>6</v>
      </c>
      <c r="H3333" s="30">
        <v>23625</v>
      </c>
      <c r="I3333" s="31">
        <v>128835</v>
      </c>
      <c r="J3333" s="31">
        <f>SUMIFS(H:H, D:D, ExternalData!$D3333, E:E, ExternalData!$E3333, F:F, ExternalData!$F3333, G:G, "&lt;="&amp;ExternalData!$G3333)</f>
        <v>95487</v>
      </c>
      <c r="K3333" s="32">
        <f>SUMIFS(I:I, D:D, ExternalData!$D3333, E:E, ExternalData!$E3333, F:F, ExternalData!$F3333, G:G, "&lt;="&amp;ExternalData!$G3333)</f>
        <v>537726</v>
      </c>
      <c r="L3333" s="31">
        <f>ExternalData!$J3333 + SUMIFS(H:H, D:D, ExternalData!$D3333, E:E, ExternalData!$E3333, F:F, ExternalData!$F3333-1, G:G, "&gt;"&amp;ExternalData!$G3333)</f>
        <v>107653</v>
      </c>
      <c r="M3333" s="33">
        <f>ExternalData!$K3333 + SUMIFS(I:I, D:D, ExternalData!$D3333, E:E, ExternalData!$E3333, F:F, ExternalData!$F3333-1, G:G, "&gt;"&amp;ExternalData!$G3333)</f>
        <v>604072</v>
      </c>
    </row>
    <row r="3334" spans="1:13" x14ac:dyDescent="0.25">
      <c r="A3334" s="24" t="s">
        <v>9</v>
      </c>
      <c r="B3334" s="25" t="s">
        <v>47</v>
      </c>
      <c r="C3334" s="25" t="s">
        <v>49</v>
      </c>
      <c r="D3334" s="25" t="s">
        <v>50</v>
      </c>
      <c r="E3334" s="25" t="s">
        <v>13</v>
      </c>
      <c r="F3334" s="25">
        <v>2020</v>
      </c>
      <c r="G3334" s="25">
        <v>7</v>
      </c>
      <c r="H3334" s="25">
        <v>2814</v>
      </c>
      <c r="I3334" s="26">
        <v>152985</v>
      </c>
      <c r="J3334" s="26">
        <f>SUMIFS(H:H, D:D, ExternalData!$D3334, E:E, ExternalData!$E3334, F:F, ExternalData!$F3334, G:G, "&lt;="&amp;ExternalData!$G3334)</f>
        <v>98301</v>
      </c>
      <c r="K3334" s="27">
        <f>SUMIFS(I:I, D:D, ExternalData!$D3334, E:E, ExternalData!$E3334, F:F, ExternalData!$F3334, G:G, "&lt;="&amp;ExternalData!$G3334)</f>
        <v>690711</v>
      </c>
      <c r="L3334" s="26">
        <f>ExternalData!$J3334 + SUMIFS(H:H, D:D, ExternalData!$D3334, E:E, ExternalData!$E3334, F:F, ExternalData!$F3334-1, G:G, "&gt;"&amp;ExternalData!$G3334)</f>
        <v>108871</v>
      </c>
      <c r="M3334" s="28">
        <f>ExternalData!$K3334 + SUMIFS(I:I, D:D, ExternalData!$D3334, E:E, ExternalData!$E3334, F:F, ExternalData!$F3334-1, G:G, "&gt;"&amp;ExternalData!$G3334)</f>
        <v>748377</v>
      </c>
    </row>
    <row r="3335" spans="1:13" x14ac:dyDescent="0.25">
      <c r="A3335" s="29" t="s">
        <v>9</v>
      </c>
      <c r="B3335" s="30" t="s">
        <v>47</v>
      </c>
      <c r="C3335" s="30" t="s">
        <v>49</v>
      </c>
      <c r="D3335" s="30" t="s">
        <v>50</v>
      </c>
      <c r="E3335" s="30" t="s">
        <v>13</v>
      </c>
      <c r="F3335" s="30">
        <v>2020</v>
      </c>
      <c r="G3335" s="30">
        <v>8</v>
      </c>
      <c r="H3335" s="30">
        <v>2604</v>
      </c>
      <c r="I3335" s="31">
        <v>141855</v>
      </c>
      <c r="J3335" s="31">
        <f>SUMIFS(H:H, D:D, ExternalData!$D3335, E:E, ExternalData!$E3335, F:F, ExternalData!$F3335, G:G, "&lt;="&amp;ExternalData!$G3335)</f>
        <v>100905</v>
      </c>
      <c r="K3335" s="32">
        <f>SUMIFS(I:I, D:D, ExternalData!$D3335, E:E, ExternalData!$E3335, F:F, ExternalData!$F3335, G:G, "&lt;="&amp;ExternalData!$G3335)</f>
        <v>832566</v>
      </c>
      <c r="L3335" s="31">
        <f>ExternalData!$J3335 + SUMIFS(H:H, D:D, ExternalData!$D3335, E:E, ExternalData!$E3335, F:F, ExternalData!$F3335-1, G:G, "&gt;"&amp;ExternalData!$G3335)</f>
        <v>108689</v>
      </c>
      <c r="M3335" s="33">
        <f>ExternalData!$K3335 + SUMIFS(I:I, D:D, ExternalData!$D3335, E:E, ExternalData!$E3335, F:F, ExternalData!$F3335-1, G:G, "&gt;"&amp;ExternalData!$G3335)</f>
        <v>875028</v>
      </c>
    </row>
    <row r="3336" spans="1:13" x14ac:dyDescent="0.25">
      <c r="A3336" s="24" t="s">
        <v>9</v>
      </c>
      <c r="B3336" s="25" t="s">
        <v>47</v>
      </c>
      <c r="C3336" s="25" t="s">
        <v>49</v>
      </c>
      <c r="D3336" s="25" t="s">
        <v>50</v>
      </c>
      <c r="E3336" s="25" t="s">
        <v>13</v>
      </c>
      <c r="F3336" s="25">
        <v>2020</v>
      </c>
      <c r="G3336" s="25">
        <v>9</v>
      </c>
      <c r="H3336" s="25">
        <v>2184</v>
      </c>
      <c r="I3336" s="26">
        <v>119175</v>
      </c>
      <c r="J3336" s="26">
        <f>SUMIFS(H:H, D:D, ExternalData!$D3336, E:E, ExternalData!$E3336, F:F, ExternalData!$F3336, G:G, "&lt;="&amp;ExternalData!$G3336)</f>
        <v>103089</v>
      </c>
      <c r="K3336" s="27">
        <f>SUMIFS(I:I, D:D, ExternalData!$D3336, E:E, ExternalData!$E3336, F:F, ExternalData!$F3336, G:G, "&lt;="&amp;ExternalData!$G3336)</f>
        <v>951741</v>
      </c>
      <c r="L3336" s="26">
        <f>ExternalData!$J3336 + SUMIFS(H:H, D:D, ExternalData!$D3336, E:E, ExternalData!$E3336, F:F, ExternalData!$F3336-1, G:G, "&gt;"&amp;ExternalData!$G3336)</f>
        <v>108542</v>
      </c>
      <c r="M3336" s="28">
        <f>ExternalData!$K3336 + SUMIFS(I:I, D:D, ExternalData!$D3336, E:E, ExternalData!$E3336, F:F, ExternalData!$F3336-1, G:G, "&gt;"&amp;ExternalData!$G3336)</f>
        <v>981498</v>
      </c>
    </row>
    <row r="3337" spans="1:13" x14ac:dyDescent="0.25">
      <c r="A3337" s="29" t="s">
        <v>9</v>
      </c>
      <c r="B3337" s="30" t="s">
        <v>47</v>
      </c>
      <c r="C3337" s="30" t="s">
        <v>49</v>
      </c>
      <c r="D3337" s="30" t="s">
        <v>50</v>
      </c>
      <c r="E3337" s="30" t="s">
        <v>13</v>
      </c>
      <c r="F3337" s="30">
        <v>2020</v>
      </c>
      <c r="G3337" s="30">
        <v>10</v>
      </c>
      <c r="H3337" s="30">
        <v>2604</v>
      </c>
      <c r="I3337" s="31">
        <v>14175</v>
      </c>
      <c r="J3337" s="31">
        <f>SUMIFS(H:H, D:D, ExternalData!$D3337, E:E, ExternalData!$E3337, F:F, ExternalData!$F3337, G:G, "&lt;="&amp;ExternalData!$G3337)</f>
        <v>105693</v>
      </c>
      <c r="K3337" s="32">
        <f>SUMIFS(I:I, D:D, ExternalData!$D3337, E:E, ExternalData!$E3337, F:F, ExternalData!$F3337, G:G, "&lt;="&amp;ExternalData!$G3337)</f>
        <v>965916</v>
      </c>
      <c r="L3337" s="31">
        <f>ExternalData!$J3337 + SUMIFS(H:H, D:D, ExternalData!$D3337, E:E, ExternalData!$E3337, F:F, ExternalData!$F3337-1, G:G, "&gt;"&amp;ExternalData!$G3337)</f>
        <v>109053</v>
      </c>
      <c r="M3337" s="33">
        <f>ExternalData!$K3337 + SUMIFS(I:I, D:D, ExternalData!$D3337, E:E, ExternalData!$E3337, F:F, ExternalData!$F3337-1, G:G, "&gt;"&amp;ExternalData!$G3337)</f>
        <v>984263</v>
      </c>
    </row>
    <row r="3338" spans="1:13" x14ac:dyDescent="0.25">
      <c r="A3338" s="24" t="s">
        <v>9</v>
      </c>
      <c r="B3338" s="25" t="s">
        <v>47</v>
      </c>
      <c r="C3338" s="25" t="s">
        <v>49</v>
      </c>
      <c r="D3338" s="25" t="s">
        <v>50</v>
      </c>
      <c r="E3338" s="25" t="s">
        <v>13</v>
      </c>
      <c r="F3338" s="25">
        <v>2020</v>
      </c>
      <c r="G3338" s="25">
        <v>11</v>
      </c>
      <c r="H3338" s="25">
        <v>2331</v>
      </c>
      <c r="I3338" s="26">
        <v>126735</v>
      </c>
      <c r="J3338" s="26">
        <f>SUMIFS(H:H, D:D, ExternalData!$D3338, E:E, ExternalData!$E3338, F:F, ExternalData!$F3338, G:G, "&lt;="&amp;ExternalData!$G3338)</f>
        <v>108024</v>
      </c>
      <c r="K3338" s="27">
        <f>SUMIFS(I:I, D:D, ExternalData!$D3338, E:E, ExternalData!$E3338, F:F, ExternalData!$F3338, G:G, "&lt;="&amp;ExternalData!$G3338)</f>
        <v>1092651</v>
      </c>
      <c r="L3338" s="26">
        <f>ExternalData!$J3338 + SUMIFS(H:H, D:D, ExternalData!$D3338, E:E, ExternalData!$E3338, F:F, ExternalData!$F3338-1, G:G, "&gt;"&amp;ExternalData!$G3338)</f>
        <v>109508</v>
      </c>
      <c r="M3338" s="28">
        <f>ExternalData!$K3338 + SUMIFS(I:I, D:D, ExternalData!$D3338, E:E, ExternalData!$E3338, F:F, ExternalData!$F3338-1, G:G, "&gt;"&amp;ExternalData!$G3338)</f>
        <v>1100778</v>
      </c>
    </row>
    <row r="3339" spans="1:13" x14ac:dyDescent="0.25">
      <c r="A3339" s="29" t="s">
        <v>9</v>
      </c>
      <c r="B3339" s="30" t="s">
        <v>47</v>
      </c>
      <c r="C3339" s="30" t="s">
        <v>49</v>
      </c>
      <c r="D3339" s="30" t="s">
        <v>50</v>
      </c>
      <c r="E3339" s="30" t="s">
        <v>13</v>
      </c>
      <c r="F3339" s="30">
        <v>2020</v>
      </c>
      <c r="G3339" s="30">
        <v>12</v>
      </c>
      <c r="H3339" s="30">
        <v>37275</v>
      </c>
      <c r="I3339" s="31">
        <v>202755</v>
      </c>
      <c r="J3339" s="31">
        <f>SUMIFS(H:H, D:D, ExternalData!$D3339, E:E, ExternalData!$E3339, F:F, ExternalData!$F3339, G:G, "&lt;="&amp;ExternalData!$G3339)</f>
        <v>145299</v>
      </c>
      <c r="K3339" s="32">
        <f>SUMIFS(I:I, D:D, ExternalData!$D3339, E:E, ExternalData!$E3339, F:F, ExternalData!$F3339, G:G, "&lt;="&amp;ExternalData!$G3339)</f>
        <v>1295406</v>
      </c>
      <c r="L3339" s="31">
        <f>ExternalData!$J3339 + SUMIFS(H:H, D:D, ExternalData!$D3339, E:E, ExternalData!$E3339, F:F, ExternalData!$F3339-1, G:G, "&gt;"&amp;ExternalData!$G3339)</f>
        <v>145299</v>
      </c>
      <c r="M3339" s="33">
        <f>ExternalData!$K3339 + SUMIFS(I:I, D:D, ExternalData!$D3339, E:E, ExternalData!$E3339, F:F, ExternalData!$F3339-1, G:G, "&gt;"&amp;ExternalData!$G3339)</f>
        <v>1295406</v>
      </c>
    </row>
    <row r="3340" spans="1:13" x14ac:dyDescent="0.25">
      <c r="A3340" s="24" t="s">
        <v>9</v>
      </c>
      <c r="B3340" s="25" t="s">
        <v>47</v>
      </c>
      <c r="C3340" s="25" t="s">
        <v>49</v>
      </c>
      <c r="D3340" s="25" t="s">
        <v>50</v>
      </c>
      <c r="E3340" s="25" t="s">
        <v>13</v>
      </c>
      <c r="F3340" s="25">
        <v>2021</v>
      </c>
      <c r="G3340" s="25">
        <v>1</v>
      </c>
      <c r="H3340" s="25">
        <v>28014</v>
      </c>
      <c r="I3340" s="26">
        <v>151984</v>
      </c>
      <c r="J3340" s="26">
        <f>SUMIFS(H:H, D:D, ExternalData!$D3340, E:E, ExternalData!$E3340, F:F, ExternalData!$F3340, G:G, "&lt;="&amp;ExternalData!$G3340)</f>
        <v>28014</v>
      </c>
      <c r="K3340" s="27">
        <f>SUMIFS(I:I, D:D, ExternalData!$D3340, E:E, ExternalData!$E3340, F:F, ExternalData!$F3340, G:G, "&lt;="&amp;ExternalData!$G3340)</f>
        <v>151984</v>
      </c>
      <c r="L3340" s="26">
        <f>ExternalData!$J3340 + SUMIFS(H:H, D:D, ExternalData!$D3340, E:E, ExternalData!$E3340, F:F, ExternalData!$F3340-1, G:G, "&gt;"&amp;ExternalData!$G3340)</f>
        <v>142128</v>
      </c>
      <c r="M3340" s="28">
        <f>ExternalData!$K3340 + SUMIFS(I:I, D:D, ExternalData!$D3340, E:E, ExternalData!$E3340, F:F, ExternalData!$F3340-1, G:G, "&gt;"&amp;ExternalData!$G3340)</f>
        <v>1277395</v>
      </c>
    </row>
    <row r="3341" spans="1:13" x14ac:dyDescent="0.25">
      <c r="A3341" s="29" t="s">
        <v>9</v>
      </c>
      <c r="B3341" s="30" t="s">
        <v>47</v>
      </c>
      <c r="C3341" s="30" t="s">
        <v>49</v>
      </c>
      <c r="D3341" s="30" t="s">
        <v>50</v>
      </c>
      <c r="E3341" s="30" t="s">
        <v>13</v>
      </c>
      <c r="F3341" s="30">
        <v>2021</v>
      </c>
      <c r="G3341" s="30">
        <v>2</v>
      </c>
      <c r="H3341" s="30">
        <v>31556</v>
      </c>
      <c r="I3341" s="31">
        <v>17227</v>
      </c>
      <c r="J3341" s="31">
        <f>SUMIFS(H:H, D:D, ExternalData!$D3341, E:E, ExternalData!$E3341, F:F, ExternalData!$F3341, G:G, "&lt;="&amp;ExternalData!$G3341)</f>
        <v>59570</v>
      </c>
      <c r="K3341" s="32">
        <f>SUMIFS(I:I, D:D, ExternalData!$D3341, E:E, ExternalData!$E3341, F:F, ExternalData!$F3341, G:G, "&lt;="&amp;ExternalData!$G3341)</f>
        <v>169211</v>
      </c>
      <c r="L3341" s="31">
        <f>ExternalData!$J3341 + SUMIFS(H:H, D:D, ExternalData!$D3341, E:E, ExternalData!$E3341, F:F, ExternalData!$F3341-1, G:G, "&gt;"&amp;ExternalData!$G3341)</f>
        <v>170156</v>
      </c>
      <c r="M3341" s="33">
        <f>ExternalData!$K3341 + SUMIFS(I:I, D:D, ExternalData!$D3341, E:E, ExternalData!$E3341, F:F, ExternalData!$F3341-1, G:G, "&gt;"&amp;ExternalData!$G3341)</f>
        <v>1102157</v>
      </c>
    </row>
    <row r="3342" spans="1:13" x14ac:dyDescent="0.25">
      <c r="A3342" s="24" t="s">
        <v>9</v>
      </c>
      <c r="B3342" s="25" t="s">
        <v>47</v>
      </c>
      <c r="C3342" s="25" t="s">
        <v>49</v>
      </c>
      <c r="D3342" s="25" t="s">
        <v>50</v>
      </c>
      <c r="E3342" s="25" t="s">
        <v>13</v>
      </c>
      <c r="F3342" s="25">
        <v>2021</v>
      </c>
      <c r="G3342" s="25">
        <v>3</v>
      </c>
      <c r="H3342" s="25">
        <v>4347</v>
      </c>
      <c r="I3342" s="26">
        <v>23667</v>
      </c>
      <c r="J3342" s="26">
        <f>SUMIFS(H:H, D:D, ExternalData!$D3342, E:E, ExternalData!$E3342, F:F, ExternalData!$F3342, G:G, "&lt;="&amp;ExternalData!$G3342)</f>
        <v>63917</v>
      </c>
      <c r="K3342" s="27">
        <f>SUMIFS(I:I, D:D, ExternalData!$D3342, E:E, ExternalData!$E3342, F:F, ExternalData!$F3342, G:G, "&lt;="&amp;ExternalData!$G3342)</f>
        <v>192878</v>
      </c>
      <c r="L3342" s="26">
        <f>ExternalData!$J3342 + SUMIFS(H:H, D:D, ExternalData!$D3342, E:E, ExternalData!$E3342, F:F, ExternalData!$F3342-1, G:G, "&gt;"&amp;ExternalData!$G3342)</f>
        <v>142688</v>
      </c>
      <c r="M3342" s="28">
        <f>ExternalData!$K3342 + SUMIFS(I:I, D:D, ExternalData!$D3342, E:E, ExternalData!$E3342, F:F, ExternalData!$F3342-1, G:G, "&gt;"&amp;ExternalData!$G3342)</f>
        <v>1108478</v>
      </c>
    </row>
    <row r="3343" spans="1:13" x14ac:dyDescent="0.25">
      <c r="A3343" s="29" t="s">
        <v>9</v>
      </c>
      <c r="B3343" s="30" t="s">
        <v>47</v>
      </c>
      <c r="C3343" s="30" t="s">
        <v>49</v>
      </c>
      <c r="D3343" s="30" t="s">
        <v>50</v>
      </c>
      <c r="E3343" s="30" t="s">
        <v>13</v>
      </c>
      <c r="F3343" s="30">
        <v>2021</v>
      </c>
      <c r="G3343" s="30">
        <v>4</v>
      </c>
      <c r="H3343" s="30">
        <v>42504</v>
      </c>
      <c r="I3343" s="31">
        <v>231357</v>
      </c>
      <c r="J3343" s="31">
        <f>SUMIFS(H:H, D:D, ExternalData!$D3343, E:E, ExternalData!$E3343, F:F, ExternalData!$F3343, G:G, "&lt;="&amp;ExternalData!$G3343)</f>
        <v>106421</v>
      </c>
      <c r="K3343" s="32">
        <f>SUMIFS(I:I, D:D, ExternalData!$D3343, E:E, ExternalData!$E3343, F:F, ExternalData!$F3343, G:G, "&lt;="&amp;ExternalData!$G3343)</f>
        <v>424235</v>
      </c>
      <c r="L3343" s="31">
        <f>ExternalData!$J3343 + SUMIFS(H:H, D:D, ExternalData!$D3343, E:E, ExternalData!$E3343, F:F, ExternalData!$F3343-1, G:G, "&gt;"&amp;ExternalData!$G3343)</f>
        <v>182063</v>
      </c>
      <c r="M3343" s="33">
        <f>ExternalData!$K3343 + SUMIFS(I:I, D:D, ExternalData!$D3343, E:E, ExternalData!$E3343, F:F, ExternalData!$F3343-1, G:G, "&gt;"&amp;ExternalData!$G3343)</f>
        <v>1322741</v>
      </c>
    </row>
    <row r="3344" spans="1:13" x14ac:dyDescent="0.25">
      <c r="A3344" s="24" t="s">
        <v>9</v>
      </c>
      <c r="B3344" s="25" t="s">
        <v>47</v>
      </c>
      <c r="C3344" s="25" t="s">
        <v>49</v>
      </c>
      <c r="D3344" s="25" t="s">
        <v>50</v>
      </c>
      <c r="E3344" s="25" t="s">
        <v>13</v>
      </c>
      <c r="F3344" s="25">
        <v>2021</v>
      </c>
      <c r="G3344" s="25">
        <v>5</v>
      </c>
      <c r="H3344" s="25">
        <v>38157</v>
      </c>
      <c r="I3344" s="26">
        <v>208334</v>
      </c>
      <c r="J3344" s="26">
        <f>SUMIFS(H:H, D:D, ExternalData!$D3344, E:E, ExternalData!$E3344, F:F, ExternalData!$F3344, G:G, "&lt;="&amp;ExternalData!$G3344)</f>
        <v>144578</v>
      </c>
      <c r="K3344" s="27">
        <f>SUMIFS(I:I, D:D, ExternalData!$D3344, E:E, ExternalData!$E3344, F:F, ExternalData!$F3344, G:G, "&lt;="&amp;ExternalData!$G3344)</f>
        <v>632569</v>
      </c>
      <c r="L3344" s="26">
        <f>ExternalData!$J3344 + SUMIFS(H:H, D:D, ExternalData!$D3344, E:E, ExternalData!$E3344, F:F, ExternalData!$F3344-1, G:G, "&gt;"&amp;ExternalData!$G3344)</f>
        <v>218015</v>
      </c>
      <c r="M3344" s="28">
        <f>ExternalData!$K3344 + SUMIFS(I:I, D:D, ExternalData!$D3344, E:E, ExternalData!$E3344, F:F, ExternalData!$F3344-1, G:G, "&gt;"&amp;ExternalData!$G3344)</f>
        <v>1519084</v>
      </c>
    </row>
    <row r="3345" spans="1:13" x14ac:dyDescent="0.25">
      <c r="A3345" s="29" t="s">
        <v>9</v>
      </c>
      <c r="B3345" s="30" t="s">
        <v>47</v>
      </c>
      <c r="C3345" s="30" t="s">
        <v>49</v>
      </c>
      <c r="D3345" s="30" t="s">
        <v>50</v>
      </c>
      <c r="E3345" s="30" t="s">
        <v>13</v>
      </c>
      <c r="F3345" s="30">
        <v>2021</v>
      </c>
      <c r="G3345" s="30">
        <v>6</v>
      </c>
      <c r="H3345" s="30">
        <v>41216</v>
      </c>
      <c r="I3345" s="31">
        <v>224434</v>
      </c>
      <c r="J3345" s="31">
        <f>SUMIFS(H:H, D:D, ExternalData!$D3345, E:E, ExternalData!$E3345, F:F, ExternalData!$F3345, G:G, "&lt;="&amp;ExternalData!$G3345)</f>
        <v>185794</v>
      </c>
      <c r="K3345" s="32">
        <f>SUMIFS(I:I, D:D, ExternalData!$D3345, E:E, ExternalData!$E3345, F:F, ExternalData!$F3345, G:G, "&lt;="&amp;ExternalData!$G3345)</f>
        <v>857003</v>
      </c>
      <c r="L3345" s="31">
        <f>ExternalData!$J3345 + SUMIFS(H:H, D:D, ExternalData!$D3345, E:E, ExternalData!$E3345, F:F, ExternalData!$F3345-1, G:G, "&gt;"&amp;ExternalData!$G3345)</f>
        <v>235606</v>
      </c>
      <c r="M3345" s="33">
        <f>ExternalData!$K3345 + SUMIFS(I:I, D:D, ExternalData!$D3345, E:E, ExternalData!$E3345, F:F, ExternalData!$F3345-1, G:G, "&gt;"&amp;ExternalData!$G3345)</f>
        <v>1614683</v>
      </c>
    </row>
    <row r="3346" spans="1:13" x14ac:dyDescent="0.25">
      <c r="A3346" s="24" t="s">
        <v>9</v>
      </c>
      <c r="B3346" s="25" t="s">
        <v>47</v>
      </c>
      <c r="C3346" s="25" t="s">
        <v>49</v>
      </c>
      <c r="D3346" s="25" t="s">
        <v>50</v>
      </c>
      <c r="E3346" s="25" t="s">
        <v>13</v>
      </c>
      <c r="F3346" s="25">
        <v>2021</v>
      </c>
      <c r="G3346" s="25">
        <v>7</v>
      </c>
      <c r="H3346" s="25">
        <v>46046</v>
      </c>
      <c r="I3346" s="26">
        <v>251804</v>
      </c>
      <c r="J3346" s="26">
        <f>SUMIFS(H:H, D:D, ExternalData!$D3346, E:E, ExternalData!$E3346, F:F, ExternalData!$F3346, G:G, "&lt;="&amp;ExternalData!$G3346)</f>
        <v>231840</v>
      </c>
      <c r="K3346" s="27">
        <f>SUMIFS(I:I, D:D, ExternalData!$D3346, E:E, ExternalData!$E3346, F:F, ExternalData!$F3346, G:G, "&lt;="&amp;ExternalData!$G3346)</f>
        <v>1108807</v>
      </c>
      <c r="L3346" s="26">
        <f>ExternalData!$J3346 + SUMIFS(H:H, D:D, ExternalData!$D3346, E:E, ExternalData!$E3346, F:F, ExternalData!$F3346-1, G:G, "&gt;"&amp;ExternalData!$G3346)</f>
        <v>278838</v>
      </c>
      <c r="M3346" s="28">
        <f>ExternalData!$K3346 + SUMIFS(I:I, D:D, ExternalData!$D3346, E:E, ExternalData!$E3346, F:F, ExternalData!$F3346-1, G:G, "&gt;"&amp;ExternalData!$G3346)</f>
        <v>1713502</v>
      </c>
    </row>
    <row r="3347" spans="1:13" x14ac:dyDescent="0.25">
      <c r="A3347" s="29" t="s">
        <v>9</v>
      </c>
      <c r="B3347" s="30" t="s">
        <v>47</v>
      </c>
      <c r="C3347" s="30" t="s">
        <v>49</v>
      </c>
      <c r="D3347" s="30" t="s">
        <v>50</v>
      </c>
      <c r="E3347" s="30" t="s">
        <v>13</v>
      </c>
      <c r="F3347" s="30">
        <v>2021</v>
      </c>
      <c r="G3347" s="30">
        <v>8</v>
      </c>
      <c r="H3347" s="30">
        <v>3059</v>
      </c>
      <c r="I3347" s="31">
        <v>166957</v>
      </c>
      <c r="J3347" s="31">
        <f>SUMIFS(H:H, D:D, ExternalData!$D3347, E:E, ExternalData!$E3347, F:F, ExternalData!$F3347, G:G, "&lt;="&amp;ExternalData!$G3347)</f>
        <v>234899</v>
      </c>
      <c r="K3347" s="32">
        <f>SUMIFS(I:I, D:D, ExternalData!$D3347, E:E, ExternalData!$E3347, F:F, ExternalData!$F3347, G:G, "&lt;="&amp;ExternalData!$G3347)</f>
        <v>1275764</v>
      </c>
      <c r="L3347" s="31">
        <f>ExternalData!$J3347 + SUMIFS(H:H, D:D, ExternalData!$D3347, E:E, ExternalData!$E3347, F:F, ExternalData!$F3347-1, G:G, "&gt;"&amp;ExternalData!$G3347)</f>
        <v>279293</v>
      </c>
      <c r="M3347" s="33">
        <f>ExternalData!$K3347 + SUMIFS(I:I, D:D, ExternalData!$D3347, E:E, ExternalData!$E3347, F:F, ExternalData!$F3347-1, G:G, "&gt;"&amp;ExternalData!$G3347)</f>
        <v>1738604</v>
      </c>
    </row>
    <row r="3348" spans="1:13" x14ac:dyDescent="0.25">
      <c r="A3348" s="24" t="s">
        <v>9</v>
      </c>
      <c r="B3348" s="25" t="s">
        <v>47</v>
      </c>
      <c r="C3348" s="25" t="s">
        <v>49</v>
      </c>
      <c r="D3348" s="25" t="s">
        <v>50</v>
      </c>
      <c r="E3348" s="25" t="s">
        <v>13</v>
      </c>
      <c r="F3348" s="25">
        <v>2021</v>
      </c>
      <c r="G3348" s="25">
        <v>9</v>
      </c>
      <c r="H3348" s="25">
        <v>39928</v>
      </c>
      <c r="I3348" s="26">
        <v>21735</v>
      </c>
      <c r="J3348" s="26">
        <f>SUMIFS(H:H, D:D, ExternalData!$D3348, E:E, ExternalData!$E3348, F:F, ExternalData!$F3348, G:G, "&lt;="&amp;ExternalData!$G3348)</f>
        <v>274827</v>
      </c>
      <c r="K3348" s="27">
        <f>SUMIFS(I:I, D:D, ExternalData!$D3348, E:E, ExternalData!$E3348, F:F, ExternalData!$F3348, G:G, "&lt;="&amp;ExternalData!$G3348)</f>
        <v>1297499</v>
      </c>
      <c r="L3348" s="26">
        <f>ExternalData!$J3348 + SUMIFS(H:H, D:D, ExternalData!$D3348, E:E, ExternalData!$E3348, F:F, ExternalData!$F3348-1, G:G, "&gt;"&amp;ExternalData!$G3348)</f>
        <v>317037</v>
      </c>
      <c r="M3348" s="28">
        <f>ExternalData!$K3348 + SUMIFS(I:I, D:D, ExternalData!$D3348, E:E, ExternalData!$E3348, F:F, ExternalData!$F3348-1, G:G, "&gt;"&amp;ExternalData!$G3348)</f>
        <v>1641164</v>
      </c>
    </row>
    <row r="3349" spans="1:13" x14ac:dyDescent="0.25">
      <c r="A3349" s="29" t="s">
        <v>9</v>
      </c>
      <c r="B3349" s="30" t="s">
        <v>47</v>
      </c>
      <c r="C3349" s="30" t="s">
        <v>49</v>
      </c>
      <c r="D3349" s="30" t="s">
        <v>50</v>
      </c>
      <c r="E3349" s="30" t="s">
        <v>13</v>
      </c>
      <c r="F3349" s="30">
        <v>2021</v>
      </c>
      <c r="G3349" s="30">
        <v>10</v>
      </c>
      <c r="H3349" s="30">
        <v>31395</v>
      </c>
      <c r="I3349" s="31">
        <v>170982</v>
      </c>
      <c r="J3349" s="31">
        <f>SUMIFS(H:H, D:D, ExternalData!$D3349, E:E, ExternalData!$E3349, F:F, ExternalData!$F3349, G:G, "&lt;="&amp;ExternalData!$G3349)</f>
        <v>306222</v>
      </c>
      <c r="K3349" s="32">
        <f>SUMIFS(I:I, D:D, ExternalData!$D3349, E:E, ExternalData!$E3349, F:F, ExternalData!$F3349, G:G, "&lt;="&amp;ExternalData!$G3349)</f>
        <v>1468481</v>
      </c>
      <c r="L3349" s="31">
        <f>ExternalData!$J3349 + SUMIFS(H:H, D:D, ExternalData!$D3349, E:E, ExternalData!$E3349, F:F, ExternalData!$F3349-1, G:G, "&gt;"&amp;ExternalData!$G3349)</f>
        <v>345828</v>
      </c>
      <c r="M3349" s="33">
        <f>ExternalData!$K3349 + SUMIFS(I:I, D:D, ExternalData!$D3349, E:E, ExternalData!$E3349, F:F, ExternalData!$F3349-1, G:G, "&gt;"&amp;ExternalData!$G3349)</f>
        <v>1797971</v>
      </c>
    </row>
    <row r="3350" spans="1:13" x14ac:dyDescent="0.25">
      <c r="A3350" s="24" t="s">
        <v>9</v>
      </c>
      <c r="B3350" s="25" t="s">
        <v>47</v>
      </c>
      <c r="C3350" s="25" t="s">
        <v>49</v>
      </c>
      <c r="D3350" s="25" t="s">
        <v>50</v>
      </c>
      <c r="E3350" s="25" t="s">
        <v>13</v>
      </c>
      <c r="F3350" s="25">
        <v>2021</v>
      </c>
      <c r="G3350" s="25">
        <v>11</v>
      </c>
      <c r="H3350" s="25">
        <v>4669</v>
      </c>
      <c r="I3350" s="26">
        <v>254058</v>
      </c>
      <c r="J3350" s="26">
        <f>SUMIFS(H:H, D:D, ExternalData!$D3350, E:E, ExternalData!$E3350, F:F, ExternalData!$F3350, G:G, "&lt;="&amp;ExternalData!$G3350)</f>
        <v>310891</v>
      </c>
      <c r="K3350" s="27">
        <f>SUMIFS(I:I, D:D, ExternalData!$D3350, E:E, ExternalData!$E3350, F:F, ExternalData!$F3350, G:G, "&lt;="&amp;ExternalData!$G3350)</f>
        <v>1722539</v>
      </c>
      <c r="L3350" s="26">
        <f>ExternalData!$J3350 + SUMIFS(H:H, D:D, ExternalData!$D3350, E:E, ExternalData!$E3350, F:F, ExternalData!$F3350-1, G:G, "&gt;"&amp;ExternalData!$G3350)</f>
        <v>348166</v>
      </c>
      <c r="M3350" s="28">
        <f>ExternalData!$K3350 + SUMIFS(I:I, D:D, ExternalData!$D3350, E:E, ExternalData!$E3350, F:F, ExternalData!$F3350-1, G:G, "&gt;"&amp;ExternalData!$G3350)</f>
        <v>1925294</v>
      </c>
    </row>
    <row r="3351" spans="1:13" x14ac:dyDescent="0.25">
      <c r="A3351" s="29" t="s">
        <v>9</v>
      </c>
      <c r="B3351" s="30" t="s">
        <v>47</v>
      </c>
      <c r="C3351" s="30" t="s">
        <v>49</v>
      </c>
      <c r="D3351" s="30" t="s">
        <v>50</v>
      </c>
      <c r="E3351" s="30" t="s">
        <v>13</v>
      </c>
      <c r="F3351" s="30">
        <v>2021</v>
      </c>
      <c r="G3351" s="30">
        <v>12</v>
      </c>
      <c r="H3351" s="30">
        <v>45563</v>
      </c>
      <c r="I3351" s="31">
        <v>247779</v>
      </c>
      <c r="J3351" s="31">
        <f>SUMIFS(H:H, D:D, ExternalData!$D3351, E:E, ExternalData!$E3351, F:F, ExternalData!$F3351, G:G, "&lt;="&amp;ExternalData!$G3351)</f>
        <v>356454</v>
      </c>
      <c r="K3351" s="32">
        <f>SUMIFS(I:I, D:D, ExternalData!$D3351, E:E, ExternalData!$E3351, F:F, ExternalData!$F3351, G:G, "&lt;="&amp;ExternalData!$G3351)</f>
        <v>1970318</v>
      </c>
      <c r="L3351" s="31">
        <f>ExternalData!$J3351 + SUMIFS(H:H, D:D, ExternalData!$D3351, E:E, ExternalData!$E3351, F:F, ExternalData!$F3351-1, G:G, "&gt;"&amp;ExternalData!$G3351)</f>
        <v>356454</v>
      </c>
      <c r="M3351" s="33">
        <f>ExternalData!$K3351 + SUMIFS(I:I, D:D, ExternalData!$D3351, E:E, ExternalData!$E3351, F:F, ExternalData!$F3351-1, G:G, "&gt;"&amp;ExternalData!$G3351)</f>
        <v>1970318</v>
      </c>
    </row>
    <row r="3352" spans="1:13" x14ac:dyDescent="0.25">
      <c r="A3352" s="24" t="s">
        <v>9</v>
      </c>
      <c r="B3352" s="25" t="s">
        <v>47</v>
      </c>
      <c r="C3352" s="25" t="s">
        <v>49</v>
      </c>
      <c r="D3352" s="25" t="s">
        <v>50</v>
      </c>
      <c r="E3352" s="25" t="s">
        <v>13</v>
      </c>
      <c r="F3352" s="25">
        <v>2022</v>
      </c>
      <c r="G3352" s="25">
        <v>1</v>
      </c>
      <c r="H3352" s="25">
        <v>11004</v>
      </c>
      <c r="I3352" s="26">
        <v>60060</v>
      </c>
      <c r="J3352" s="26">
        <f>SUMIFS(H:H, D:D, ExternalData!$D3352, E:E, ExternalData!$E3352, F:F, ExternalData!$F3352, G:G, "&lt;="&amp;ExternalData!$G3352)</f>
        <v>11004</v>
      </c>
      <c r="K3352" s="27">
        <f>SUMIFS(I:I, D:D, ExternalData!$D3352, E:E, ExternalData!$E3352, F:F, ExternalData!$F3352, G:G, "&lt;="&amp;ExternalData!$G3352)</f>
        <v>60060</v>
      </c>
      <c r="L3352" s="26">
        <f>ExternalData!$J3352 + SUMIFS(H:H, D:D, ExternalData!$D3352, E:E, ExternalData!$E3352, F:F, ExternalData!$F3352-1, G:G, "&gt;"&amp;ExternalData!$G3352)</f>
        <v>339444</v>
      </c>
      <c r="M3352" s="28">
        <f>ExternalData!$K3352 + SUMIFS(I:I, D:D, ExternalData!$D3352, E:E, ExternalData!$E3352, F:F, ExternalData!$F3352-1, G:G, "&gt;"&amp;ExternalData!$G3352)</f>
        <v>1878394</v>
      </c>
    </row>
    <row r="3353" spans="1:13" x14ac:dyDescent="0.25">
      <c r="A3353" s="29" t="s">
        <v>9</v>
      </c>
      <c r="B3353" s="30" t="s">
        <v>47</v>
      </c>
      <c r="C3353" s="30" t="s">
        <v>49</v>
      </c>
      <c r="D3353" s="30" t="s">
        <v>50</v>
      </c>
      <c r="E3353" s="30" t="s">
        <v>13</v>
      </c>
      <c r="F3353" s="30">
        <v>2022</v>
      </c>
      <c r="G3353" s="30">
        <v>2</v>
      </c>
      <c r="H3353" s="30">
        <v>9576</v>
      </c>
      <c r="I3353" s="31">
        <v>55230</v>
      </c>
      <c r="J3353" s="31">
        <f>SUMIFS(H:H, D:D, ExternalData!$D3353, E:E, ExternalData!$E3353, F:F, ExternalData!$F3353, G:G, "&lt;="&amp;ExternalData!$G3353)</f>
        <v>20580</v>
      </c>
      <c r="K3353" s="32">
        <f>SUMIFS(I:I, D:D, ExternalData!$D3353, E:E, ExternalData!$E3353, F:F, ExternalData!$F3353, G:G, "&lt;="&amp;ExternalData!$G3353)</f>
        <v>115290</v>
      </c>
      <c r="L3353" s="31">
        <f>ExternalData!$J3353 + SUMIFS(H:H, D:D, ExternalData!$D3353, E:E, ExternalData!$E3353, F:F, ExternalData!$F3353-1, G:G, "&gt;"&amp;ExternalData!$G3353)</f>
        <v>317464</v>
      </c>
      <c r="M3353" s="33">
        <f>ExternalData!$K3353 + SUMIFS(I:I, D:D, ExternalData!$D3353, E:E, ExternalData!$E3353, F:F, ExternalData!$F3353-1, G:G, "&gt;"&amp;ExternalData!$G3353)</f>
        <v>1916397</v>
      </c>
    </row>
    <row r="3354" spans="1:13" x14ac:dyDescent="0.25">
      <c r="A3354" s="24" t="s">
        <v>9</v>
      </c>
      <c r="B3354" s="25" t="s">
        <v>47</v>
      </c>
      <c r="C3354" s="25" t="s">
        <v>49</v>
      </c>
      <c r="D3354" s="25" t="s">
        <v>50</v>
      </c>
      <c r="E3354" s="25" t="s">
        <v>13</v>
      </c>
      <c r="F3354" s="25">
        <v>2022</v>
      </c>
      <c r="G3354" s="25">
        <v>3</v>
      </c>
      <c r="H3354" s="25">
        <v>11718</v>
      </c>
      <c r="I3354" s="26">
        <v>75684</v>
      </c>
      <c r="J3354" s="26">
        <f>SUMIFS(H:H, D:D, ExternalData!$D3354, E:E, ExternalData!$E3354, F:F, ExternalData!$F3354, G:G, "&lt;="&amp;ExternalData!$G3354)</f>
        <v>32298</v>
      </c>
      <c r="K3354" s="27">
        <f>SUMIFS(I:I, D:D, ExternalData!$D3354, E:E, ExternalData!$E3354, F:F, ExternalData!$F3354, G:G, "&lt;="&amp;ExternalData!$G3354)</f>
        <v>190974</v>
      </c>
      <c r="L3354" s="26">
        <f>ExternalData!$J3354 + SUMIFS(H:H, D:D, ExternalData!$D3354, E:E, ExternalData!$E3354, F:F, ExternalData!$F3354-1, G:G, "&gt;"&amp;ExternalData!$G3354)</f>
        <v>324835</v>
      </c>
      <c r="M3354" s="28">
        <f>ExternalData!$K3354 + SUMIFS(I:I, D:D, ExternalData!$D3354, E:E, ExternalData!$E3354, F:F, ExternalData!$F3354-1, G:G, "&gt;"&amp;ExternalData!$G3354)</f>
        <v>1968414</v>
      </c>
    </row>
    <row r="3355" spans="1:13" x14ac:dyDescent="0.25">
      <c r="A3355" s="29" t="s">
        <v>9</v>
      </c>
      <c r="B3355" s="30" t="s">
        <v>47</v>
      </c>
      <c r="C3355" s="30" t="s">
        <v>49</v>
      </c>
      <c r="D3355" s="30" t="s">
        <v>50</v>
      </c>
      <c r="E3355" s="30" t="s">
        <v>13</v>
      </c>
      <c r="F3355" s="30">
        <v>2022</v>
      </c>
      <c r="G3355" s="30">
        <v>4</v>
      </c>
      <c r="H3355" s="30">
        <v>10710</v>
      </c>
      <c r="I3355" s="31">
        <v>68880</v>
      </c>
      <c r="J3355" s="31">
        <f>SUMIFS(H:H, D:D, ExternalData!$D3355, E:E, ExternalData!$E3355, F:F, ExternalData!$F3355, G:G, "&lt;="&amp;ExternalData!$G3355)</f>
        <v>43008</v>
      </c>
      <c r="K3355" s="32">
        <f>SUMIFS(I:I, D:D, ExternalData!$D3355, E:E, ExternalData!$E3355, F:F, ExternalData!$F3355, G:G, "&lt;="&amp;ExternalData!$G3355)</f>
        <v>259854</v>
      </c>
      <c r="L3355" s="31">
        <f>ExternalData!$J3355 + SUMIFS(H:H, D:D, ExternalData!$D3355, E:E, ExternalData!$E3355, F:F, ExternalData!$F3355-1, G:G, "&gt;"&amp;ExternalData!$G3355)</f>
        <v>293041</v>
      </c>
      <c r="M3355" s="33">
        <f>ExternalData!$K3355 + SUMIFS(I:I, D:D, ExternalData!$D3355, E:E, ExternalData!$E3355, F:F, ExternalData!$F3355-1, G:G, "&gt;"&amp;ExternalData!$G3355)</f>
        <v>1805937</v>
      </c>
    </row>
    <row r="3356" spans="1:13" x14ac:dyDescent="0.25">
      <c r="A3356" s="24" t="s">
        <v>9</v>
      </c>
      <c r="B3356" s="25" t="s">
        <v>47</v>
      </c>
      <c r="C3356" s="25" t="s">
        <v>49</v>
      </c>
      <c r="D3356" s="25" t="s">
        <v>50</v>
      </c>
      <c r="E3356" s="25" t="s">
        <v>13</v>
      </c>
      <c r="F3356" s="25">
        <v>2022</v>
      </c>
      <c r="G3356" s="25">
        <v>5</v>
      </c>
      <c r="H3356" s="25">
        <v>9534</v>
      </c>
      <c r="I3356" s="26">
        <v>61404</v>
      </c>
      <c r="J3356" s="26">
        <f>SUMIFS(H:H, D:D, ExternalData!$D3356, E:E, ExternalData!$E3356, F:F, ExternalData!$F3356, G:G, "&lt;="&amp;ExternalData!$G3356)</f>
        <v>52542</v>
      </c>
      <c r="K3356" s="27">
        <f>SUMIFS(I:I, D:D, ExternalData!$D3356, E:E, ExternalData!$E3356, F:F, ExternalData!$F3356, G:G, "&lt;="&amp;ExternalData!$G3356)</f>
        <v>321258</v>
      </c>
      <c r="L3356" s="26">
        <f>ExternalData!$J3356 + SUMIFS(H:H, D:D, ExternalData!$D3356, E:E, ExternalData!$E3356, F:F, ExternalData!$F3356-1, G:G, "&gt;"&amp;ExternalData!$G3356)</f>
        <v>264418</v>
      </c>
      <c r="M3356" s="28">
        <f>ExternalData!$K3356 + SUMIFS(I:I, D:D, ExternalData!$D3356, E:E, ExternalData!$E3356, F:F, ExternalData!$F3356-1, G:G, "&gt;"&amp;ExternalData!$G3356)</f>
        <v>1659007</v>
      </c>
    </row>
    <row r="3357" spans="1:13" x14ac:dyDescent="0.25">
      <c r="A3357" s="29" t="s">
        <v>9</v>
      </c>
      <c r="B3357" s="30" t="s">
        <v>47</v>
      </c>
      <c r="C3357" s="30" t="s">
        <v>49</v>
      </c>
      <c r="D3357" s="30" t="s">
        <v>50</v>
      </c>
      <c r="E3357" s="30" t="s">
        <v>13</v>
      </c>
      <c r="F3357" s="30">
        <v>2022</v>
      </c>
      <c r="G3357" s="30">
        <v>6</v>
      </c>
      <c r="H3357" s="30">
        <v>11298</v>
      </c>
      <c r="I3357" s="31">
        <v>72660</v>
      </c>
      <c r="J3357" s="31">
        <f>SUMIFS(H:H, D:D, ExternalData!$D3357, E:E, ExternalData!$E3357, F:F, ExternalData!$F3357, G:G, "&lt;="&amp;ExternalData!$G3357)</f>
        <v>63840</v>
      </c>
      <c r="K3357" s="32">
        <f>SUMIFS(I:I, D:D, ExternalData!$D3357, E:E, ExternalData!$E3357, F:F, ExternalData!$F3357, G:G, "&lt;="&amp;ExternalData!$G3357)</f>
        <v>393918</v>
      </c>
      <c r="L3357" s="31">
        <f>ExternalData!$J3357 + SUMIFS(H:H, D:D, ExternalData!$D3357, E:E, ExternalData!$E3357, F:F, ExternalData!$F3357-1, G:G, "&gt;"&amp;ExternalData!$G3357)</f>
        <v>234500</v>
      </c>
      <c r="M3357" s="33">
        <f>ExternalData!$K3357 + SUMIFS(I:I, D:D, ExternalData!$D3357, E:E, ExternalData!$E3357, F:F, ExternalData!$F3357-1, G:G, "&gt;"&amp;ExternalData!$G3357)</f>
        <v>1507233</v>
      </c>
    </row>
    <row r="3358" spans="1:13" x14ac:dyDescent="0.25">
      <c r="A3358" s="24" t="s">
        <v>9</v>
      </c>
      <c r="B3358" s="25" t="s">
        <v>47</v>
      </c>
      <c r="C3358" s="25" t="s">
        <v>49</v>
      </c>
      <c r="D3358" s="25" t="s">
        <v>50</v>
      </c>
      <c r="E3358" s="25" t="s">
        <v>13</v>
      </c>
      <c r="F3358" s="25">
        <v>2022</v>
      </c>
      <c r="G3358" s="25">
        <v>7</v>
      </c>
      <c r="H3358" s="25">
        <v>9660</v>
      </c>
      <c r="I3358" s="26">
        <v>62370</v>
      </c>
      <c r="J3358" s="26">
        <f>SUMIFS(H:H, D:D, ExternalData!$D3358, E:E, ExternalData!$E3358, F:F, ExternalData!$F3358, G:G, "&lt;="&amp;ExternalData!$G3358)</f>
        <v>73500</v>
      </c>
      <c r="K3358" s="27">
        <f>SUMIFS(I:I, D:D, ExternalData!$D3358, E:E, ExternalData!$E3358, F:F, ExternalData!$F3358, G:G, "&lt;="&amp;ExternalData!$G3358)</f>
        <v>456288</v>
      </c>
      <c r="L3358" s="26">
        <f>ExternalData!$J3358 + SUMIFS(H:H, D:D, ExternalData!$D3358, E:E, ExternalData!$E3358, F:F, ExternalData!$F3358-1, G:G, "&gt;"&amp;ExternalData!$G3358)</f>
        <v>198114</v>
      </c>
      <c r="M3358" s="28">
        <f>ExternalData!$K3358 + SUMIFS(I:I, D:D, ExternalData!$D3358, E:E, ExternalData!$E3358, F:F, ExternalData!$F3358-1, G:G, "&gt;"&amp;ExternalData!$G3358)</f>
        <v>1317799</v>
      </c>
    </row>
    <row r="3359" spans="1:13" x14ac:dyDescent="0.25">
      <c r="A3359" s="29" t="s">
        <v>9</v>
      </c>
      <c r="B3359" s="30" t="s">
        <v>47</v>
      </c>
      <c r="C3359" s="30" t="s">
        <v>49</v>
      </c>
      <c r="D3359" s="30" t="s">
        <v>50</v>
      </c>
      <c r="E3359" s="30" t="s">
        <v>13</v>
      </c>
      <c r="F3359" s="30">
        <v>2022</v>
      </c>
      <c r="G3359" s="30">
        <v>8</v>
      </c>
      <c r="H3359" s="30">
        <v>9072</v>
      </c>
      <c r="I3359" s="31">
        <v>58548</v>
      </c>
      <c r="J3359" s="31">
        <f>SUMIFS(H:H, D:D, ExternalData!$D3359, E:E, ExternalData!$E3359, F:F, ExternalData!$F3359, G:G, "&lt;="&amp;ExternalData!$G3359)</f>
        <v>82572</v>
      </c>
      <c r="K3359" s="32">
        <f>SUMIFS(I:I, D:D, ExternalData!$D3359, E:E, ExternalData!$E3359, F:F, ExternalData!$F3359, G:G, "&lt;="&amp;ExternalData!$G3359)</f>
        <v>514836</v>
      </c>
      <c r="L3359" s="31">
        <f>ExternalData!$J3359 + SUMIFS(H:H, D:D, ExternalData!$D3359, E:E, ExternalData!$E3359, F:F, ExternalData!$F3359-1, G:G, "&gt;"&amp;ExternalData!$G3359)</f>
        <v>204127</v>
      </c>
      <c r="M3359" s="33">
        <f>ExternalData!$K3359 + SUMIFS(I:I, D:D, ExternalData!$D3359, E:E, ExternalData!$E3359, F:F, ExternalData!$F3359-1, G:G, "&gt;"&amp;ExternalData!$G3359)</f>
        <v>1209390</v>
      </c>
    </row>
    <row r="3360" spans="1:13" x14ac:dyDescent="0.25">
      <c r="A3360" s="24" t="s">
        <v>9</v>
      </c>
      <c r="B3360" s="25" t="s">
        <v>47</v>
      </c>
      <c r="C3360" s="25" t="s">
        <v>49</v>
      </c>
      <c r="D3360" s="25" t="s">
        <v>50</v>
      </c>
      <c r="E3360" s="25" t="s">
        <v>13</v>
      </c>
      <c r="F3360" s="25">
        <v>2022</v>
      </c>
      <c r="G3360" s="25">
        <v>9</v>
      </c>
      <c r="H3360" s="25">
        <v>10164</v>
      </c>
      <c r="I3360" s="26">
        <v>65478</v>
      </c>
      <c r="J3360" s="26">
        <f>SUMIFS(H:H, D:D, ExternalData!$D3360, E:E, ExternalData!$E3360, F:F, ExternalData!$F3360, G:G, "&lt;="&amp;ExternalData!$G3360)</f>
        <v>92736</v>
      </c>
      <c r="K3360" s="27">
        <f>SUMIFS(I:I, D:D, ExternalData!$D3360, E:E, ExternalData!$E3360, F:F, ExternalData!$F3360, G:G, "&lt;="&amp;ExternalData!$G3360)</f>
        <v>580314</v>
      </c>
      <c r="L3360" s="26">
        <f>ExternalData!$J3360 + SUMIFS(H:H, D:D, ExternalData!$D3360, E:E, ExternalData!$E3360, F:F, ExternalData!$F3360-1, G:G, "&gt;"&amp;ExternalData!$G3360)</f>
        <v>174363</v>
      </c>
      <c r="M3360" s="28">
        <f>ExternalData!$K3360 + SUMIFS(I:I, D:D, ExternalData!$D3360, E:E, ExternalData!$E3360, F:F, ExternalData!$F3360-1, G:G, "&gt;"&amp;ExternalData!$G3360)</f>
        <v>1253133</v>
      </c>
    </row>
    <row r="3361" spans="1:13" x14ac:dyDescent="0.25">
      <c r="A3361" s="29" t="s">
        <v>9</v>
      </c>
      <c r="B3361" s="30" t="s">
        <v>47</v>
      </c>
      <c r="C3361" s="30" t="s">
        <v>49</v>
      </c>
      <c r="D3361" s="30" t="s">
        <v>50</v>
      </c>
      <c r="E3361" s="30" t="s">
        <v>13</v>
      </c>
      <c r="F3361" s="30">
        <v>2022</v>
      </c>
      <c r="G3361" s="30">
        <v>10</v>
      </c>
      <c r="H3361" s="30">
        <v>8904</v>
      </c>
      <c r="I3361" s="31">
        <v>57624</v>
      </c>
      <c r="J3361" s="31">
        <f>SUMIFS(H:H, D:D, ExternalData!$D3361, E:E, ExternalData!$E3361, F:F, ExternalData!$F3361, G:G, "&lt;="&amp;ExternalData!$G3361)</f>
        <v>101640</v>
      </c>
      <c r="K3361" s="32">
        <f>SUMIFS(I:I, D:D, ExternalData!$D3361, E:E, ExternalData!$E3361, F:F, ExternalData!$F3361, G:G, "&lt;="&amp;ExternalData!$G3361)</f>
        <v>637938</v>
      </c>
      <c r="L3361" s="31">
        <f>ExternalData!$J3361 + SUMIFS(H:H, D:D, ExternalData!$D3361, E:E, ExternalData!$E3361, F:F, ExternalData!$F3361-1, G:G, "&gt;"&amp;ExternalData!$G3361)</f>
        <v>151872</v>
      </c>
      <c r="M3361" s="33">
        <f>ExternalData!$K3361 + SUMIFS(I:I, D:D, ExternalData!$D3361, E:E, ExternalData!$E3361, F:F, ExternalData!$F3361-1, G:G, "&gt;"&amp;ExternalData!$G3361)</f>
        <v>1139775</v>
      </c>
    </row>
    <row r="3362" spans="1:13" x14ac:dyDescent="0.25">
      <c r="A3362" s="24" t="s">
        <v>9</v>
      </c>
      <c r="B3362" s="25" t="s">
        <v>47</v>
      </c>
      <c r="C3362" s="25" t="s">
        <v>49</v>
      </c>
      <c r="D3362" s="25" t="s">
        <v>50</v>
      </c>
      <c r="E3362" s="25" t="s">
        <v>13</v>
      </c>
      <c r="F3362" s="25">
        <v>2022</v>
      </c>
      <c r="G3362" s="25">
        <v>11</v>
      </c>
      <c r="H3362" s="25">
        <v>11004</v>
      </c>
      <c r="I3362" s="26">
        <v>70854</v>
      </c>
      <c r="J3362" s="26">
        <f>SUMIFS(H:H, D:D, ExternalData!$D3362, E:E, ExternalData!$E3362, F:F, ExternalData!$F3362, G:G, "&lt;="&amp;ExternalData!$G3362)</f>
        <v>112644</v>
      </c>
      <c r="K3362" s="27">
        <f>SUMIFS(I:I, D:D, ExternalData!$D3362, E:E, ExternalData!$E3362, F:F, ExternalData!$F3362, G:G, "&lt;="&amp;ExternalData!$G3362)</f>
        <v>708792</v>
      </c>
      <c r="L3362" s="26">
        <f>ExternalData!$J3362 + SUMIFS(H:H, D:D, ExternalData!$D3362, E:E, ExternalData!$E3362, F:F, ExternalData!$F3362-1, G:G, "&gt;"&amp;ExternalData!$G3362)</f>
        <v>158207</v>
      </c>
      <c r="M3362" s="28">
        <f>ExternalData!$K3362 + SUMIFS(I:I, D:D, ExternalData!$D3362, E:E, ExternalData!$E3362, F:F, ExternalData!$F3362-1, G:G, "&gt;"&amp;ExternalData!$G3362)</f>
        <v>956571</v>
      </c>
    </row>
    <row r="3363" spans="1:13" x14ac:dyDescent="0.25">
      <c r="A3363" s="29" t="s">
        <v>9</v>
      </c>
      <c r="B3363" s="30" t="s">
        <v>47</v>
      </c>
      <c r="C3363" s="30" t="s">
        <v>49</v>
      </c>
      <c r="D3363" s="30" t="s">
        <v>50</v>
      </c>
      <c r="E3363" s="30" t="s">
        <v>13</v>
      </c>
      <c r="F3363" s="30">
        <v>2022</v>
      </c>
      <c r="G3363" s="30">
        <v>12</v>
      </c>
      <c r="H3363" s="30">
        <v>8862</v>
      </c>
      <c r="I3363" s="31">
        <v>57414</v>
      </c>
      <c r="J3363" s="31">
        <f>SUMIFS(H:H, D:D, ExternalData!$D3363, E:E, ExternalData!$E3363, F:F, ExternalData!$F3363, G:G, "&lt;="&amp;ExternalData!$G3363)</f>
        <v>121506</v>
      </c>
      <c r="K3363" s="32">
        <f>SUMIFS(I:I, D:D, ExternalData!$D3363, E:E, ExternalData!$E3363, F:F, ExternalData!$F3363, G:G, "&lt;="&amp;ExternalData!$G3363)</f>
        <v>766206</v>
      </c>
      <c r="L3363" s="31">
        <f>ExternalData!$J3363 + SUMIFS(H:H, D:D, ExternalData!$D3363, E:E, ExternalData!$E3363, F:F, ExternalData!$F3363-1, G:G, "&gt;"&amp;ExternalData!$G3363)</f>
        <v>121506</v>
      </c>
      <c r="M3363" s="33">
        <f>ExternalData!$K3363 + SUMIFS(I:I, D:D, ExternalData!$D3363, E:E, ExternalData!$E3363, F:F, ExternalData!$F3363-1, G:G, "&gt;"&amp;ExternalData!$G3363)</f>
        <v>766206</v>
      </c>
    </row>
    <row r="3364" spans="1:13" x14ac:dyDescent="0.25">
      <c r="A3364" s="24" t="s">
        <v>9</v>
      </c>
      <c r="B3364" s="25" t="s">
        <v>47</v>
      </c>
      <c r="C3364" s="25" t="s">
        <v>49</v>
      </c>
      <c r="D3364" s="25" t="s">
        <v>50</v>
      </c>
      <c r="E3364" s="25" t="s">
        <v>13</v>
      </c>
      <c r="F3364" s="25">
        <v>2023</v>
      </c>
      <c r="G3364" s="25">
        <v>1</v>
      </c>
      <c r="H3364" s="25">
        <v>16016</v>
      </c>
      <c r="I3364" s="26">
        <v>103376</v>
      </c>
      <c r="J3364" s="26">
        <f>SUMIFS(H:H, D:D, ExternalData!$D3364, E:E, ExternalData!$E3364, F:F, ExternalData!$F3364, G:G, "&lt;="&amp;ExternalData!$G3364)</f>
        <v>16016</v>
      </c>
      <c r="K3364" s="27">
        <f>SUMIFS(I:I, D:D, ExternalData!$D3364, E:E, ExternalData!$E3364, F:F, ExternalData!$F3364, G:G, "&lt;="&amp;ExternalData!$G3364)</f>
        <v>103376</v>
      </c>
      <c r="L3364" s="26">
        <f>ExternalData!$J3364 + SUMIFS(H:H, D:D, ExternalData!$D3364, E:E, ExternalData!$E3364, F:F, ExternalData!$F3364-1, G:G, "&gt;"&amp;ExternalData!$G3364)</f>
        <v>126518</v>
      </c>
      <c r="M3364" s="28">
        <f>ExternalData!$K3364 + SUMIFS(I:I, D:D, ExternalData!$D3364, E:E, ExternalData!$E3364, F:F, ExternalData!$F3364-1, G:G, "&gt;"&amp;ExternalData!$G3364)</f>
        <v>809522</v>
      </c>
    </row>
    <row r="3365" spans="1:13" x14ac:dyDescent="0.25">
      <c r="A3365" s="29" t="s">
        <v>9</v>
      </c>
      <c r="B3365" s="30" t="s">
        <v>47</v>
      </c>
      <c r="C3365" s="30" t="s">
        <v>49</v>
      </c>
      <c r="D3365" s="30" t="s">
        <v>50</v>
      </c>
      <c r="E3365" s="30" t="s">
        <v>13</v>
      </c>
      <c r="F3365" s="30">
        <v>2023</v>
      </c>
      <c r="G3365" s="30">
        <v>2</v>
      </c>
      <c r="H3365" s="30">
        <v>15568</v>
      </c>
      <c r="I3365" s="31">
        <v>100632</v>
      </c>
      <c r="J3365" s="31">
        <f>SUMIFS(H:H, D:D, ExternalData!$D3365, E:E, ExternalData!$E3365, F:F, ExternalData!$F3365, G:G, "&lt;="&amp;ExternalData!$G3365)</f>
        <v>31584</v>
      </c>
      <c r="K3365" s="32">
        <f>SUMIFS(I:I, D:D, ExternalData!$D3365, E:E, ExternalData!$E3365, F:F, ExternalData!$F3365, G:G, "&lt;="&amp;ExternalData!$G3365)</f>
        <v>204008</v>
      </c>
      <c r="L3365" s="31">
        <f>ExternalData!$J3365 + SUMIFS(H:H, D:D, ExternalData!$D3365, E:E, ExternalData!$E3365, F:F, ExternalData!$F3365-1, G:G, "&gt;"&amp;ExternalData!$G3365)</f>
        <v>132510</v>
      </c>
      <c r="M3365" s="33">
        <f>ExternalData!$K3365 + SUMIFS(I:I, D:D, ExternalData!$D3365, E:E, ExternalData!$E3365, F:F, ExternalData!$F3365-1, G:G, "&gt;"&amp;ExternalData!$G3365)</f>
        <v>854924</v>
      </c>
    </row>
    <row r="3366" spans="1:13" x14ac:dyDescent="0.25">
      <c r="A3366" s="24" t="s">
        <v>9</v>
      </c>
      <c r="B3366" s="25" t="s">
        <v>47</v>
      </c>
      <c r="C3366" s="25" t="s">
        <v>49</v>
      </c>
      <c r="D3366" s="25" t="s">
        <v>50</v>
      </c>
      <c r="E3366" s="25" t="s">
        <v>13</v>
      </c>
      <c r="F3366" s="25">
        <v>2023</v>
      </c>
      <c r="G3366" s="25">
        <v>3</v>
      </c>
      <c r="H3366" s="25">
        <v>14336</v>
      </c>
      <c r="I3366" s="26">
        <v>92344</v>
      </c>
      <c r="J3366" s="26">
        <f>SUMIFS(H:H, D:D, ExternalData!$D3366, E:E, ExternalData!$E3366, F:F, ExternalData!$F3366, G:G, "&lt;="&amp;ExternalData!$G3366)</f>
        <v>45920</v>
      </c>
      <c r="K3366" s="27">
        <f>SUMIFS(I:I, D:D, ExternalData!$D3366, E:E, ExternalData!$E3366, F:F, ExternalData!$F3366, G:G, "&lt;="&amp;ExternalData!$G3366)</f>
        <v>296352</v>
      </c>
      <c r="L3366" s="26">
        <f>ExternalData!$J3366 + SUMIFS(H:H, D:D, ExternalData!$D3366, E:E, ExternalData!$E3366, F:F, ExternalData!$F3366-1, G:G, "&gt;"&amp;ExternalData!$G3366)</f>
        <v>135128</v>
      </c>
      <c r="M3366" s="28">
        <f>ExternalData!$K3366 + SUMIFS(I:I, D:D, ExternalData!$D3366, E:E, ExternalData!$E3366, F:F, ExternalData!$F3366-1, G:G, "&gt;"&amp;ExternalData!$G3366)</f>
        <v>871584</v>
      </c>
    </row>
    <row r="3367" spans="1:13" x14ac:dyDescent="0.25">
      <c r="A3367" s="29" t="s">
        <v>9</v>
      </c>
      <c r="B3367" s="30" t="s">
        <v>47</v>
      </c>
      <c r="C3367" s="30" t="s">
        <v>49</v>
      </c>
      <c r="D3367" s="30" t="s">
        <v>50</v>
      </c>
      <c r="E3367" s="30" t="s">
        <v>14</v>
      </c>
      <c r="F3367" s="30">
        <v>2018</v>
      </c>
      <c r="G3367" s="30">
        <v>1</v>
      </c>
      <c r="H3367" s="30">
        <v>4725</v>
      </c>
      <c r="I3367" s="31">
        <v>2569</v>
      </c>
      <c r="J3367" s="31">
        <f>SUMIFS(H:H, D:D, ExternalData!$D3367, E:E, ExternalData!$E3367, F:F, ExternalData!$F3367, G:G, "&lt;="&amp;ExternalData!$G3367)</f>
        <v>4725</v>
      </c>
      <c r="K3367" s="32">
        <f>SUMIFS(I:I, D:D, ExternalData!$D3367, E:E, ExternalData!$E3367, F:F, ExternalData!$F3367, G:G, "&lt;="&amp;ExternalData!$G3367)</f>
        <v>2569</v>
      </c>
      <c r="L3367" s="31">
        <f>ExternalData!$J3367 + SUMIFS(H:H, D:D, ExternalData!$D3367, E:E, ExternalData!$E3367, F:F, ExternalData!$F3367-1, G:G, "&gt;"&amp;ExternalData!$G3367)</f>
        <v>4725</v>
      </c>
      <c r="M3367" s="33">
        <f>ExternalData!$K3367 + SUMIFS(I:I, D:D, ExternalData!$D3367, E:E, ExternalData!$E3367, F:F, ExternalData!$F3367-1, G:G, "&gt;"&amp;ExternalData!$G3367)</f>
        <v>2569</v>
      </c>
    </row>
    <row r="3368" spans="1:13" x14ac:dyDescent="0.25">
      <c r="A3368" s="24" t="s">
        <v>9</v>
      </c>
      <c r="B3368" s="25" t="s">
        <v>47</v>
      </c>
      <c r="C3368" s="25" t="s">
        <v>49</v>
      </c>
      <c r="D3368" s="25" t="s">
        <v>50</v>
      </c>
      <c r="E3368" s="25" t="s">
        <v>14</v>
      </c>
      <c r="F3368" s="25">
        <v>2018</v>
      </c>
      <c r="G3368" s="25">
        <v>2</v>
      </c>
      <c r="H3368" s="25">
        <v>3115</v>
      </c>
      <c r="I3368" s="26">
        <v>1708</v>
      </c>
      <c r="J3368" s="26">
        <f>SUMIFS(H:H, D:D, ExternalData!$D3368, E:E, ExternalData!$E3368, F:F, ExternalData!$F3368, G:G, "&lt;="&amp;ExternalData!$G3368)</f>
        <v>7840</v>
      </c>
      <c r="K3368" s="27">
        <f>SUMIFS(I:I, D:D, ExternalData!$D3368, E:E, ExternalData!$E3368, F:F, ExternalData!$F3368, G:G, "&lt;="&amp;ExternalData!$G3368)</f>
        <v>4277</v>
      </c>
      <c r="L3368" s="26">
        <f>ExternalData!$J3368 + SUMIFS(H:H, D:D, ExternalData!$D3368, E:E, ExternalData!$E3368, F:F, ExternalData!$F3368-1, G:G, "&gt;"&amp;ExternalData!$G3368)</f>
        <v>7840</v>
      </c>
      <c r="M3368" s="28">
        <f>ExternalData!$K3368 + SUMIFS(I:I, D:D, ExternalData!$D3368, E:E, ExternalData!$E3368, F:F, ExternalData!$F3368-1, G:G, "&gt;"&amp;ExternalData!$G3368)</f>
        <v>4277</v>
      </c>
    </row>
    <row r="3369" spans="1:13" x14ac:dyDescent="0.25">
      <c r="A3369" s="29" t="s">
        <v>9</v>
      </c>
      <c r="B3369" s="30" t="s">
        <v>47</v>
      </c>
      <c r="C3369" s="30" t="s">
        <v>49</v>
      </c>
      <c r="D3369" s="30" t="s">
        <v>50</v>
      </c>
      <c r="E3369" s="30" t="s">
        <v>14</v>
      </c>
      <c r="F3369" s="30">
        <v>2018</v>
      </c>
      <c r="G3369" s="30">
        <v>3</v>
      </c>
      <c r="H3369" s="30">
        <v>2905</v>
      </c>
      <c r="I3369" s="31">
        <v>15855</v>
      </c>
      <c r="J3369" s="31">
        <f>SUMIFS(H:H, D:D, ExternalData!$D3369, E:E, ExternalData!$E3369, F:F, ExternalData!$F3369, G:G, "&lt;="&amp;ExternalData!$G3369)</f>
        <v>10745</v>
      </c>
      <c r="K3369" s="32">
        <f>SUMIFS(I:I, D:D, ExternalData!$D3369, E:E, ExternalData!$E3369, F:F, ExternalData!$F3369, G:G, "&lt;="&amp;ExternalData!$G3369)</f>
        <v>20132</v>
      </c>
      <c r="L3369" s="31">
        <f>ExternalData!$J3369 + SUMIFS(H:H, D:D, ExternalData!$D3369, E:E, ExternalData!$E3369, F:F, ExternalData!$F3369-1, G:G, "&gt;"&amp;ExternalData!$G3369)</f>
        <v>10745</v>
      </c>
      <c r="M3369" s="33">
        <f>ExternalData!$K3369 + SUMIFS(I:I, D:D, ExternalData!$D3369, E:E, ExternalData!$E3369, F:F, ExternalData!$F3369-1, G:G, "&gt;"&amp;ExternalData!$G3369)</f>
        <v>20132</v>
      </c>
    </row>
    <row r="3370" spans="1:13" x14ac:dyDescent="0.25">
      <c r="A3370" s="24" t="s">
        <v>9</v>
      </c>
      <c r="B3370" s="25" t="s">
        <v>47</v>
      </c>
      <c r="C3370" s="25" t="s">
        <v>49</v>
      </c>
      <c r="D3370" s="25" t="s">
        <v>50</v>
      </c>
      <c r="E3370" s="25" t="s">
        <v>14</v>
      </c>
      <c r="F3370" s="25">
        <v>2018</v>
      </c>
      <c r="G3370" s="25">
        <v>4</v>
      </c>
      <c r="H3370" s="25">
        <v>2135</v>
      </c>
      <c r="I3370" s="26">
        <v>1176</v>
      </c>
      <c r="J3370" s="26">
        <f>SUMIFS(H:H, D:D, ExternalData!$D3370, E:E, ExternalData!$E3370, F:F, ExternalData!$F3370, G:G, "&lt;="&amp;ExternalData!$G3370)</f>
        <v>12880</v>
      </c>
      <c r="K3370" s="27">
        <f>SUMIFS(I:I, D:D, ExternalData!$D3370, E:E, ExternalData!$E3370, F:F, ExternalData!$F3370, G:G, "&lt;="&amp;ExternalData!$G3370)</f>
        <v>21308</v>
      </c>
      <c r="L3370" s="26">
        <f>ExternalData!$J3370 + SUMIFS(H:H, D:D, ExternalData!$D3370, E:E, ExternalData!$E3370, F:F, ExternalData!$F3370-1, G:G, "&gt;"&amp;ExternalData!$G3370)</f>
        <v>12880</v>
      </c>
      <c r="M3370" s="28">
        <f>ExternalData!$K3370 + SUMIFS(I:I, D:D, ExternalData!$D3370, E:E, ExternalData!$E3370, F:F, ExternalData!$F3370-1, G:G, "&gt;"&amp;ExternalData!$G3370)</f>
        <v>21308</v>
      </c>
    </row>
    <row r="3371" spans="1:13" x14ac:dyDescent="0.25">
      <c r="A3371" s="29" t="s">
        <v>9</v>
      </c>
      <c r="B3371" s="30" t="s">
        <v>47</v>
      </c>
      <c r="C3371" s="30" t="s">
        <v>49</v>
      </c>
      <c r="D3371" s="30" t="s">
        <v>50</v>
      </c>
      <c r="E3371" s="30" t="s">
        <v>14</v>
      </c>
      <c r="F3371" s="30">
        <v>2018</v>
      </c>
      <c r="G3371" s="30">
        <v>5</v>
      </c>
      <c r="H3371" s="30">
        <v>175</v>
      </c>
      <c r="I3371" s="31">
        <v>9695</v>
      </c>
      <c r="J3371" s="31">
        <f>SUMIFS(H:H, D:D, ExternalData!$D3371, E:E, ExternalData!$E3371, F:F, ExternalData!$F3371, G:G, "&lt;="&amp;ExternalData!$G3371)</f>
        <v>13055</v>
      </c>
      <c r="K3371" s="32">
        <f>SUMIFS(I:I, D:D, ExternalData!$D3371, E:E, ExternalData!$E3371, F:F, ExternalData!$F3371, G:G, "&lt;="&amp;ExternalData!$G3371)</f>
        <v>31003</v>
      </c>
      <c r="L3371" s="31">
        <f>ExternalData!$J3371 + SUMIFS(H:H, D:D, ExternalData!$D3371, E:E, ExternalData!$E3371, F:F, ExternalData!$F3371-1, G:G, "&gt;"&amp;ExternalData!$G3371)</f>
        <v>13055</v>
      </c>
      <c r="M3371" s="33">
        <f>ExternalData!$K3371 + SUMIFS(I:I, D:D, ExternalData!$D3371, E:E, ExternalData!$E3371, F:F, ExternalData!$F3371-1, G:G, "&gt;"&amp;ExternalData!$G3371)</f>
        <v>31003</v>
      </c>
    </row>
    <row r="3372" spans="1:13" x14ac:dyDescent="0.25">
      <c r="A3372" s="24" t="s">
        <v>9</v>
      </c>
      <c r="B3372" s="25" t="s">
        <v>47</v>
      </c>
      <c r="C3372" s="25" t="s">
        <v>49</v>
      </c>
      <c r="D3372" s="25" t="s">
        <v>50</v>
      </c>
      <c r="E3372" s="25" t="s">
        <v>14</v>
      </c>
      <c r="F3372" s="25">
        <v>2018</v>
      </c>
      <c r="G3372" s="25">
        <v>6</v>
      </c>
      <c r="H3372" s="25">
        <v>3955</v>
      </c>
      <c r="I3372" s="26">
        <v>2142</v>
      </c>
      <c r="J3372" s="26">
        <f>SUMIFS(H:H, D:D, ExternalData!$D3372, E:E, ExternalData!$E3372, F:F, ExternalData!$F3372, G:G, "&lt;="&amp;ExternalData!$G3372)</f>
        <v>17010</v>
      </c>
      <c r="K3372" s="27">
        <f>SUMIFS(I:I, D:D, ExternalData!$D3372, E:E, ExternalData!$E3372, F:F, ExternalData!$F3372, G:G, "&lt;="&amp;ExternalData!$G3372)</f>
        <v>33145</v>
      </c>
      <c r="L3372" s="26">
        <f>ExternalData!$J3372 + SUMIFS(H:H, D:D, ExternalData!$D3372, E:E, ExternalData!$E3372, F:F, ExternalData!$F3372-1, G:G, "&gt;"&amp;ExternalData!$G3372)</f>
        <v>17010</v>
      </c>
      <c r="M3372" s="28">
        <f>ExternalData!$K3372 + SUMIFS(I:I, D:D, ExternalData!$D3372, E:E, ExternalData!$E3372, F:F, ExternalData!$F3372-1, G:G, "&gt;"&amp;ExternalData!$G3372)</f>
        <v>33145</v>
      </c>
    </row>
    <row r="3373" spans="1:13" x14ac:dyDescent="0.25">
      <c r="A3373" s="29" t="s">
        <v>9</v>
      </c>
      <c r="B3373" s="30" t="s">
        <v>47</v>
      </c>
      <c r="C3373" s="30" t="s">
        <v>49</v>
      </c>
      <c r="D3373" s="30" t="s">
        <v>50</v>
      </c>
      <c r="E3373" s="30" t="s">
        <v>14</v>
      </c>
      <c r="F3373" s="30">
        <v>2018</v>
      </c>
      <c r="G3373" s="30">
        <v>7</v>
      </c>
      <c r="H3373" s="30">
        <v>189</v>
      </c>
      <c r="I3373" s="31">
        <v>1022</v>
      </c>
      <c r="J3373" s="31">
        <f>SUMIFS(H:H, D:D, ExternalData!$D3373, E:E, ExternalData!$E3373, F:F, ExternalData!$F3373, G:G, "&lt;="&amp;ExternalData!$G3373)</f>
        <v>17199</v>
      </c>
      <c r="K3373" s="32">
        <f>SUMIFS(I:I, D:D, ExternalData!$D3373, E:E, ExternalData!$E3373, F:F, ExternalData!$F3373, G:G, "&lt;="&amp;ExternalData!$G3373)</f>
        <v>34167</v>
      </c>
      <c r="L3373" s="31">
        <f>ExternalData!$J3373 + SUMIFS(H:H, D:D, ExternalData!$D3373, E:E, ExternalData!$E3373, F:F, ExternalData!$F3373-1, G:G, "&gt;"&amp;ExternalData!$G3373)</f>
        <v>17199</v>
      </c>
      <c r="M3373" s="33">
        <f>ExternalData!$K3373 + SUMIFS(I:I, D:D, ExternalData!$D3373, E:E, ExternalData!$E3373, F:F, ExternalData!$F3373-1, G:G, "&gt;"&amp;ExternalData!$G3373)</f>
        <v>34167</v>
      </c>
    </row>
    <row r="3374" spans="1:13" x14ac:dyDescent="0.25">
      <c r="A3374" s="24" t="s">
        <v>9</v>
      </c>
      <c r="B3374" s="25" t="s">
        <v>47</v>
      </c>
      <c r="C3374" s="25" t="s">
        <v>49</v>
      </c>
      <c r="D3374" s="25" t="s">
        <v>50</v>
      </c>
      <c r="E3374" s="25" t="s">
        <v>14</v>
      </c>
      <c r="F3374" s="25">
        <v>2018</v>
      </c>
      <c r="G3374" s="25">
        <v>8</v>
      </c>
      <c r="H3374" s="25">
        <v>3745</v>
      </c>
      <c r="I3374" s="26">
        <v>20475</v>
      </c>
      <c r="J3374" s="26">
        <f>SUMIFS(H:H, D:D, ExternalData!$D3374, E:E, ExternalData!$E3374, F:F, ExternalData!$F3374, G:G, "&lt;="&amp;ExternalData!$G3374)</f>
        <v>20944</v>
      </c>
      <c r="K3374" s="27">
        <f>SUMIFS(I:I, D:D, ExternalData!$D3374, E:E, ExternalData!$E3374, F:F, ExternalData!$F3374, G:G, "&lt;="&amp;ExternalData!$G3374)</f>
        <v>54642</v>
      </c>
      <c r="L3374" s="26">
        <f>ExternalData!$J3374 + SUMIFS(H:H, D:D, ExternalData!$D3374, E:E, ExternalData!$E3374, F:F, ExternalData!$F3374-1, G:G, "&gt;"&amp;ExternalData!$G3374)</f>
        <v>20944</v>
      </c>
      <c r="M3374" s="28">
        <f>ExternalData!$K3374 + SUMIFS(I:I, D:D, ExternalData!$D3374, E:E, ExternalData!$E3374, F:F, ExternalData!$F3374-1, G:G, "&gt;"&amp;ExternalData!$G3374)</f>
        <v>54642</v>
      </c>
    </row>
    <row r="3375" spans="1:13" x14ac:dyDescent="0.25">
      <c r="A3375" s="29" t="s">
        <v>9</v>
      </c>
      <c r="B3375" s="30" t="s">
        <v>47</v>
      </c>
      <c r="C3375" s="30" t="s">
        <v>49</v>
      </c>
      <c r="D3375" s="30" t="s">
        <v>50</v>
      </c>
      <c r="E3375" s="30" t="s">
        <v>14</v>
      </c>
      <c r="F3375" s="30">
        <v>2018</v>
      </c>
      <c r="G3375" s="30">
        <v>9</v>
      </c>
      <c r="H3375" s="30">
        <v>2765</v>
      </c>
      <c r="I3375" s="31">
        <v>1505</v>
      </c>
      <c r="J3375" s="31">
        <f>SUMIFS(H:H, D:D, ExternalData!$D3375, E:E, ExternalData!$E3375, F:F, ExternalData!$F3375, G:G, "&lt;="&amp;ExternalData!$G3375)</f>
        <v>23709</v>
      </c>
      <c r="K3375" s="32">
        <f>SUMIFS(I:I, D:D, ExternalData!$D3375, E:E, ExternalData!$E3375, F:F, ExternalData!$F3375, G:G, "&lt;="&amp;ExternalData!$G3375)</f>
        <v>56147</v>
      </c>
      <c r="L3375" s="31">
        <f>ExternalData!$J3375 + SUMIFS(H:H, D:D, ExternalData!$D3375, E:E, ExternalData!$E3375, F:F, ExternalData!$F3375-1, G:G, "&gt;"&amp;ExternalData!$G3375)</f>
        <v>23709</v>
      </c>
      <c r="M3375" s="33">
        <f>ExternalData!$K3375 + SUMIFS(I:I, D:D, ExternalData!$D3375, E:E, ExternalData!$E3375, F:F, ExternalData!$F3375-1, G:G, "&gt;"&amp;ExternalData!$G3375)</f>
        <v>56147</v>
      </c>
    </row>
    <row r="3376" spans="1:13" x14ac:dyDescent="0.25">
      <c r="A3376" s="24" t="s">
        <v>9</v>
      </c>
      <c r="B3376" s="25" t="s">
        <v>47</v>
      </c>
      <c r="C3376" s="25" t="s">
        <v>49</v>
      </c>
      <c r="D3376" s="25" t="s">
        <v>50</v>
      </c>
      <c r="E3376" s="25" t="s">
        <v>14</v>
      </c>
      <c r="F3376" s="25">
        <v>2018</v>
      </c>
      <c r="G3376" s="25">
        <v>10</v>
      </c>
      <c r="H3376" s="25">
        <v>3255</v>
      </c>
      <c r="I3376" s="26">
        <v>17675</v>
      </c>
      <c r="J3376" s="26">
        <f>SUMIFS(H:H, D:D, ExternalData!$D3376, E:E, ExternalData!$E3376, F:F, ExternalData!$F3376, G:G, "&lt;="&amp;ExternalData!$G3376)</f>
        <v>26964</v>
      </c>
      <c r="K3376" s="27">
        <f>SUMIFS(I:I, D:D, ExternalData!$D3376, E:E, ExternalData!$E3376, F:F, ExternalData!$F3376, G:G, "&lt;="&amp;ExternalData!$G3376)</f>
        <v>73822</v>
      </c>
      <c r="L3376" s="26">
        <f>ExternalData!$J3376 + SUMIFS(H:H, D:D, ExternalData!$D3376, E:E, ExternalData!$E3376, F:F, ExternalData!$F3376-1, G:G, "&gt;"&amp;ExternalData!$G3376)</f>
        <v>26964</v>
      </c>
      <c r="M3376" s="28">
        <f>ExternalData!$K3376 + SUMIFS(I:I, D:D, ExternalData!$D3376, E:E, ExternalData!$E3376, F:F, ExternalData!$F3376-1, G:G, "&gt;"&amp;ExternalData!$G3376)</f>
        <v>73822</v>
      </c>
    </row>
    <row r="3377" spans="1:13" x14ac:dyDescent="0.25">
      <c r="A3377" s="29" t="s">
        <v>9</v>
      </c>
      <c r="B3377" s="30" t="s">
        <v>47</v>
      </c>
      <c r="C3377" s="30" t="s">
        <v>49</v>
      </c>
      <c r="D3377" s="30" t="s">
        <v>50</v>
      </c>
      <c r="E3377" s="30" t="s">
        <v>14</v>
      </c>
      <c r="F3377" s="30">
        <v>2018</v>
      </c>
      <c r="G3377" s="30">
        <v>11</v>
      </c>
      <c r="H3377" s="30">
        <v>3045</v>
      </c>
      <c r="I3377" s="31">
        <v>16625</v>
      </c>
      <c r="J3377" s="31">
        <f>SUMIFS(H:H, D:D, ExternalData!$D3377, E:E, ExternalData!$E3377, F:F, ExternalData!$F3377, G:G, "&lt;="&amp;ExternalData!$G3377)</f>
        <v>30009</v>
      </c>
      <c r="K3377" s="32">
        <f>SUMIFS(I:I, D:D, ExternalData!$D3377, E:E, ExternalData!$E3377, F:F, ExternalData!$F3377, G:G, "&lt;="&amp;ExternalData!$G3377)</f>
        <v>90447</v>
      </c>
      <c r="L3377" s="31">
        <f>ExternalData!$J3377 + SUMIFS(H:H, D:D, ExternalData!$D3377, E:E, ExternalData!$E3377, F:F, ExternalData!$F3377-1, G:G, "&gt;"&amp;ExternalData!$G3377)</f>
        <v>30009</v>
      </c>
      <c r="M3377" s="33">
        <f>ExternalData!$K3377 + SUMIFS(I:I, D:D, ExternalData!$D3377, E:E, ExternalData!$E3377, F:F, ExternalData!$F3377-1, G:G, "&gt;"&amp;ExternalData!$G3377)</f>
        <v>90447</v>
      </c>
    </row>
    <row r="3378" spans="1:13" x14ac:dyDescent="0.25">
      <c r="A3378" s="24" t="s">
        <v>9</v>
      </c>
      <c r="B3378" s="25" t="s">
        <v>47</v>
      </c>
      <c r="C3378" s="25" t="s">
        <v>49</v>
      </c>
      <c r="D3378" s="25" t="s">
        <v>50</v>
      </c>
      <c r="E3378" s="25" t="s">
        <v>14</v>
      </c>
      <c r="F3378" s="25">
        <v>2018</v>
      </c>
      <c r="G3378" s="25">
        <v>12</v>
      </c>
      <c r="H3378" s="25">
        <v>210</v>
      </c>
      <c r="I3378" s="26">
        <v>11375</v>
      </c>
      <c r="J3378" s="26">
        <f>SUMIFS(H:H, D:D, ExternalData!$D3378, E:E, ExternalData!$E3378, F:F, ExternalData!$F3378, G:G, "&lt;="&amp;ExternalData!$G3378)</f>
        <v>30219</v>
      </c>
      <c r="K3378" s="27">
        <f>SUMIFS(I:I, D:D, ExternalData!$D3378, E:E, ExternalData!$E3378, F:F, ExternalData!$F3378, G:G, "&lt;="&amp;ExternalData!$G3378)</f>
        <v>101822</v>
      </c>
      <c r="L3378" s="26">
        <f>ExternalData!$J3378 + SUMIFS(H:H, D:D, ExternalData!$D3378, E:E, ExternalData!$E3378, F:F, ExternalData!$F3378-1, G:G, "&gt;"&amp;ExternalData!$G3378)</f>
        <v>30219</v>
      </c>
      <c r="M3378" s="28">
        <f>ExternalData!$K3378 + SUMIFS(I:I, D:D, ExternalData!$D3378, E:E, ExternalData!$E3378, F:F, ExternalData!$F3378-1, G:G, "&gt;"&amp;ExternalData!$G3378)</f>
        <v>101822</v>
      </c>
    </row>
    <row r="3379" spans="1:13" x14ac:dyDescent="0.25">
      <c r="A3379" s="29" t="s">
        <v>9</v>
      </c>
      <c r="B3379" s="30" t="s">
        <v>47</v>
      </c>
      <c r="C3379" s="30" t="s">
        <v>49</v>
      </c>
      <c r="D3379" s="30" t="s">
        <v>50</v>
      </c>
      <c r="E3379" s="30" t="s">
        <v>14</v>
      </c>
      <c r="F3379" s="30">
        <v>2019</v>
      </c>
      <c r="G3379" s="30">
        <v>1</v>
      </c>
      <c r="H3379" s="30">
        <v>658</v>
      </c>
      <c r="I3379" s="31">
        <v>3584</v>
      </c>
      <c r="J3379" s="31">
        <f>SUMIFS(H:H, D:D, ExternalData!$D3379, E:E, ExternalData!$E3379, F:F, ExternalData!$F3379, G:G, "&lt;="&amp;ExternalData!$G3379)</f>
        <v>658</v>
      </c>
      <c r="K3379" s="32">
        <f>SUMIFS(I:I, D:D, ExternalData!$D3379, E:E, ExternalData!$E3379, F:F, ExternalData!$F3379, G:G, "&lt;="&amp;ExternalData!$G3379)</f>
        <v>3584</v>
      </c>
      <c r="L3379" s="31">
        <f>ExternalData!$J3379 + SUMIFS(H:H, D:D, ExternalData!$D3379, E:E, ExternalData!$E3379, F:F, ExternalData!$F3379-1, G:G, "&gt;"&amp;ExternalData!$G3379)</f>
        <v>26152</v>
      </c>
      <c r="M3379" s="33">
        <f>ExternalData!$K3379 + SUMIFS(I:I, D:D, ExternalData!$D3379, E:E, ExternalData!$E3379, F:F, ExternalData!$F3379-1, G:G, "&gt;"&amp;ExternalData!$G3379)</f>
        <v>102837</v>
      </c>
    </row>
    <row r="3380" spans="1:13" x14ac:dyDescent="0.25">
      <c r="A3380" s="24" t="s">
        <v>9</v>
      </c>
      <c r="B3380" s="25" t="s">
        <v>47</v>
      </c>
      <c r="C3380" s="25" t="s">
        <v>49</v>
      </c>
      <c r="D3380" s="25" t="s">
        <v>50</v>
      </c>
      <c r="E3380" s="25" t="s">
        <v>14</v>
      </c>
      <c r="F3380" s="25">
        <v>2019</v>
      </c>
      <c r="G3380" s="25">
        <v>2</v>
      </c>
      <c r="H3380" s="25">
        <v>889</v>
      </c>
      <c r="I3380" s="26">
        <v>4837</v>
      </c>
      <c r="J3380" s="26">
        <f>SUMIFS(H:H, D:D, ExternalData!$D3380, E:E, ExternalData!$E3380, F:F, ExternalData!$F3380, G:G, "&lt;="&amp;ExternalData!$G3380)</f>
        <v>1547</v>
      </c>
      <c r="K3380" s="27">
        <f>SUMIFS(I:I, D:D, ExternalData!$D3380, E:E, ExternalData!$E3380, F:F, ExternalData!$F3380, G:G, "&lt;="&amp;ExternalData!$G3380)</f>
        <v>8421</v>
      </c>
      <c r="L3380" s="26">
        <f>ExternalData!$J3380 + SUMIFS(H:H, D:D, ExternalData!$D3380, E:E, ExternalData!$E3380, F:F, ExternalData!$F3380-1, G:G, "&gt;"&amp;ExternalData!$G3380)</f>
        <v>23926</v>
      </c>
      <c r="M3380" s="28">
        <f>ExternalData!$K3380 + SUMIFS(I:I, D:D, ExternalData!$D3380, E:E, ExternalData!$E3380, F:F, ExternalData!$F3380-1, G:G, "&gt;"&amp;ExternalData!$G3380)</f>
        <v>105966</v>
      </c>
    </row>
    <row r="3381" spans="1:13" x14ac:dyDescent="0.25">
      <c r="A3381" s="29" t="s">
        <v>9</v>
      </c>
      <c r="B3381" s="30" t="s">
        <v>47</v>
      </c>
      <c r="C3381" s="30" t="s">
        <v>49</v>
      </c>
      <c r="D3381" s="30" t="s">
        <v>50</v>
      </c>
      <c r="E3381" s="30" t="s">
        <v>14</v>
      </c>
      <c r="F3381" s="30">
        <v>2019</v>
      </c>
      <c r="G3381" s="30">
        <v>3</v>
      </c>
      <c r="H3381" s="30">
        <v>392</v>
      </c>
      <c r="I3381" s="31">
        <v>2163</v>
      </c>
      <c r="J3381" s="31">
        <f>SUMIFS(H:H, D:D, ExternalData!$D3381, E:E, ExternalData!$E3381, F:F, ExternalData!$F3381, G:G, "&lt;="&amp;ExternalData!$G3381)</f>
        <v>1939</v>
      </c>
      <c r="K3381" s="32">
        <f>SUMIFS(I:I, D:D, ExternalData!$D3381, E:E, ExternalData!$E3381, F:F, ExternalData!$F3381, G:G, "&lt;="&amp;ExternalData!$G3381)</f>
        <v>10584</v>
      </c>
      <c r="L3381" s="31">
        <f>ExternalData!$J3381 + SUMIFS(H:H, D:D, ExternalData!$D3381, E:E, ExternalData!$E3381, F:F, ExternalData!$F3381-1, G:G, "&gt;"&amp;ExternalData!$G3381)</f>
        <v>21413</v>
      </c>
      <c r="M3381" s="33">
        <f>ExternalData!$K3381 + SUMIFS(I:I, D:D, ExternalData!$D3381, E:E, ExternalData!$E3381, F:F, ExternalData!$F3381-1, G:G, "&gt;"&amp;ExternalData!$G3381)</f>
        <v>92274</v>
      </c>
    </row>
    <row r="3382" spans="1:13" x14ac:dyDescent="0.25">
      <c r="A3382" s="24" t="s">
        <v>9</v>
      </c>
      <c r="B3382" s="25" t="s">
        <v>47</v>
      </c>
      <c r="C3382" s="25" t="s">
        <v>49</v>
      </c>
      <c r="D3382" s="25" t="s">
        <v>50</v>
      </c>
      <c r="E3382" s="25" t="s">
        <v>14</v>
      </c>
      <c r="F3382" s="25">
        <v>2019</v>
      </c>
      <c r="G3382" s="25">
        <v>4</v>
      </c>
      <c r="H3382" s="25">
        <v>959</v>
      </c>
      <c r="I3382" s="26">
        <v>5229</v>
      </c>
      <c r="J3382" s="26">
        <f>SUMIFS(H:H, D:D, ExternalData!$D3382, E:E, ExternalData!$E3382, F:F, ExternalData!$F3382, G:G, "&lt;="&amp;ExternalData!$G3382)</f>
        <v>2898</v>
      </c>
      <c r="K3382" s="27">
        <f>SUMIFS(I:I, D:D, ExternalData!$D3382, E:E, ExternalData!$E3382, F:F, ExternalData!$F3382, G:G, "&lt;="&amp;ExternalData!$G3382)</f>
        <v>15813</v>
      </c>
      <c r="L3382" s="26">
        <f>ExternalData!$J3382 + SUMIFS(H:H, D:D, ExternalData!$D3382, E:E, ExternalData!$E3382, F:F, ExternalData!$F3382-1, G:G, "&gt;"&amp;ExternalData!$G3382)</f>
        <v>20237</v>
      </c>
      <c r="M3382" s="28">
        <f>ExternalData!$K3382 + SUMIFS(I:I, D:D, ExternalData!$D3382, E:E, ExternalData!$E3382, F:F, ExternalData!$F3382-1, G:G, "&gt;"&amp;ExternalData!$G3382)</f>
        <v>96327</v>
      </c>
    </row>
    <row r="3383" spans="1:13" x14ac:dyDescent="0.25">
      <c r="A3383" s="29" t="s">
        <v>9</v>
      </c>
      <c r="B3383" s="30" t="s">
        <v>47</v>
      </c>
      <c r="C3383" s="30" t="s">
        <v>49</v>
      </c>
      <c r="D3383" s="30" t="s">
        <v>50</v>
      </c>
      <c r="E3383" s="30" t="s">
        <v>14</v>
      </c>
      <c r="F3383" s="30">
        <v>2019</v>
      </c>
      <c r="G3383" s="30">
        <v>5</v>
      </c>
      <c r="H3383" s="30">
        <v>595</v>
      </c>
      <c r="I3383" s="31">
        <v>3227</v>
      </c>
      <c r="J3383" s="31">
        <f>SUMIFS(H:H, D:D, ExternalData!$D3383, E:E, ExternalData!$E3383, F:F, ExternalData!$F3383, G:G, "&lt;="&amp;ExternalData!$G3383)</f>
        <v>3493</v>
      </c>
      <c r="K3383" s="32">
        <f>SUMIFS(I:I, D:D, ExternalData!$D3383, E:E, ExternalData!$E3383, F:F, ExternalData!$F3383, G:G, "&lt;="&amp;ExternalData!$G3383)</f>
        <v>19040</v>
      </c>
      <c r="L3383" s="31">
        <f>ExternalData!$J3383 + SUMIFS(H:H, D:D, ExternalData!$D3383, E:E, ExternalData!$E3383, F:F, ExternalData!$F3383-1, G:G, "&gt;"&amp;ExternalData!$G3383)</f>
        <v>20657</v>
      </c>
      <c r="M3383" s="33">
        <f>ExternalData!$K3383 + SUMIFS(I:I, D:D, ExternalData!$D3383, E:E, ExternalData!$E3383, F:F, ExternalData!$F3383-1, G:G, "&gt;"&amp;ExternalData!$G3383)</f>
        <v>89859</v>
      </c>
    </row>
    <row r="3384" spans="1:13" x14ac:dyDescent="0.25">
      <c r="A3384" s="24" t="s">
        <v>9</v>
      </c>
      <c r="B3384" s="25" t="s">
        <v>47</v>
      </c>
      <c r="C3384" s="25" t="s">
        <v>49</v>
      </c>
      <c r="D3384" s="25" t="s">
        <v>50</v>
      </c>
      <c r="E3384" s="25" t="s">
        <v>14</v>
      </c>
      <c r="F3384" s="25">
        <v>2019</v>
      </c>
      <c r="G3384" s="25">
        <v>6</v>
      </c>
      <c r="H3384" s="25">
        <v>658</v>
      </c>
      <c r="I3384" s="26">
        <v>3584</v>
      </c>
      <c r="J3384" s="26">
        <f>SUMIFS(H:H, D:D, ExternalData!$D3384, E:E, ExternalData!$E3384, F:F, ExternalData!$F3384, G:G, "&lt;="&amp;ExternalData!$G3384)</f>
        <v>4151</v>
      </c>
      <c r="K3384" s="27">
        <f>SUMIFS(I:I, D:D, ExternalData!$D3384, E:E, ExternalData!$E3384, F:F, ExternalData!$F3384, G:G, "&lt;="&amp;ExternalData!$G3384)</f>
        <v>22624</v>
      </c>
      <c r="L3384" s="26">
        <f>ExternalData!$J3384 + SUMIFS(H:H, D:D, ExternalData!$D3384, E:E, ExternalData!$E3384, F:F, ExternalData!$F3384-1, G:G, "&gt;"&amp;ExternalData!$G3384)</f>
        <v>17360</v>
      </c>
      <c r="M3384" s="28">
        <f>ExternalData!$K3384 + SUMIFS(I:I, D:D, ExternalData!$D3384, E:E, ExternalData!$E3384, F:F, ExternalData!$F3384-1, G:G, "&gt;"&amp;ExternalData!$G3384)</f>
        <v>91301</v>
      </c>
    </row>
    <row r="3385" spans="1:13" x14ac:dyDescent="0.25">
      <c r="A3385" s="29" t="s">
        <v>9</v>
      </c>
      <c r="B3385" s="30" t="s">
        <v>47</v>
      </c>
      <c r="C3385" s="30" t="s">
        <v>49</v>
      </c>
      <c r="D3385" s="30" t="s">
        <v>50</v>
      </c>
      <c r="E3385" s="30" t="s">
        <v>14</v>
      </c>
      <c r="F3385" s="30">
        <v>2019</v>
      </c>
      <c r="G3385" s="30">
        <v>7</v>
      </c>
      <c r="H3385" s="30">
        <v>315</v>
      </c>
      <c r="I3385" s="31">
        <v>1687</v>
      </c>
      <c r="J3385" s="31">
        <f>SUMIFS(H:H, D:D, ExternalData!$D3385, E:E, ExternalData!$E3385, F:F, ExternalData!$F3385, G:G, "&lt;="&amp;ExternalData!$G3385)</f>
        <v>4466</v>
      </c>
      <c r="K3385" s="32">
        <f>SUMIFS(I:I, D:D, ExternalData!$D3385, E:E, ExternalData!$E3385, F:F, ExternalData!$F3385, G:G, "&lt;="&amp;ExternalData!$G3385)</f>
        <v>24311</v>
      </c>
      <c r="L3385" s="31">
        <f>ExternalData!$J3385 + SUMIFS(H:H, D:D, ExternalData!$D3385, E:E, ExternalData!$E3385, F:F, ExternalData!$F3385-1, G:G, "&gt;"&amp;ExternalData!$G3385)</f>
        <v>17486</v>
      </c>
      <c r="M3385" s="33">
        <f>ExternalData!$K3385 + SUMIFS(I:I, D:D, ExternalData!$D3385, E:E, ExternalData!$E3385, F:F, ExternalData!$F3385-1, G:G, "&gt;"&amp;ExternalData!$G3385)</f>
        <v>91966</v>
      </c>
    </row>
    <row r="3386" spans="1:13" x14ac:dyDescent="0.25">
      <c r="A3386" s="24" t="s">
        <v>9</v>
      </c>
      <c r="B3386" s="25" t="s">
        <v>47</v>
      </c>
      <c r="C3386" s="25" t="s">
        <v>49</v>
      </c>
      <c r="D3386" s="25" t="s">
        <v>50</v>
      </c>
      <c r="E3386" s="25" t="s">
        <v>14</v>
      </c>
      <c r="F3386" s="25">
        <v>2019</v>
      </c>
      <c r="G3386" s="25">
        <v>8</v>
      </c>
      <c r="H3386" s="25">
        <v>651</v>
      </c>
      <c r="I3386" s="26">
        <v>3549</v>
      </c>
      <c r="J3386" s="26">
        <f>SUMIFS(H:H, D:D, ExternalData!$D3386, E:E, ExternalData!$E3386, F:F, ExternalData!$F3386, G:G, "&lt;="&amp;ExternalData!$G3386)</f>
        <v>5117</v>
      </c>
      <c r="K3386" s="27">
        <f>SUMIFS(I:I, D:D, ExternalData!$D3386, E:E, ExternalData!$E3386, F:F, ExternalData!$F3386, G:G, "&lt;="&amp;ExternalData!$G3386)</f>
        <v>27860</v>
      </c>
      <c r="L3386" s="26">
        <f>ExternalData!$J3386 + SUMIFS(H:H, D:D, ExternalData!$D3386, E:E, ExternalData!$E3386, F:F, ExternalData!$F3386-1, G:G, "&gt;"&amp;ExternalData!$G3386)</f>
        <v>14392</v>
      </c>
      <c r="M3386" s="28">
        <f>ExternalData!$K3386 + SUMIFS(I:I, D:D, ExternalData!$D3386, E:E, ExternalData!$E3386, F:F, ExternalData!$F3386-1, G:G, "&gt;"&amp;ExternalData!$G3386)</f>
        <v>75040</v>
      </c>
    </row>
    <row r="3387" spans="1:13" x14ac:dyDescent="0.25">
      <c r="A3387" s="29" t="s">
        <v>9</v>
      </c>
      <c r="B3387" s="30" t="s">
        <v>47</v>
      </c>
      <c r="C3387" s="30" t="s">
        <v>49</v>
      </c>
      <c r="D3387" s="30" t="s">
        <v>50</v>
      </c>
      <c r="E3387" s="30" t="s">
        <v>14</v>
      </c>
      <c r="F3387" s="30">
        <v>2019</v>
      </c>
      <c r="G3387" s="30">
        <v>9</v>
      </c>
      <c r="H3387" s="30">
        <v>518</v>
      </c>
      <c r="I3387" s="31">
        <v>2828</v>
      </c>
      <c r="J3387" s="31">
        <f>SUMIFS(H:H, D:D, ExternalData!$D3387, E:E, ExternalData!$E3387, F:F, ExternalData!$F3387, G:G, "&lt;="&amp;ExternalData!$G3387)</f>
        <v>5635</v>
      </c>
      <c r="K3387" s="32">
        <f>SUMIFS(I:I, D:D, ExternalData!$D3387, E:E, ExternalData!$E3387, F:F, ExternalData!$F3387, G:G, "&lt;="&amp;ExternalData!$G3387)</f>
        <v>30688</v>
      </c>
      <c r="L3387" s="31">
        <f>ExternalData!$J3387 + SUMIFS(H:H, D:D, ExternalData!$D3387, E:E, ExternalData!$E3387, F:F, ExternalData!$F3387-1, G:G, "&gt;"&amp;ExternalData!$G3387)</f>
        <v>12145</v>
      </c>
      <c r="M3387" s="33">
        <f>ExternalData!$K3387 + SUMIFS(I:I, D:D, ExternalData!$D3387, E:E, ExternalData!$E3387, F:F, ExternalData!$F3387-1, G:G, "&gt;"&amp;ExternalData!$G3387)</f>
        <v>76363</v>
      </c>
    </row>
    <row r="3388" spans="1:13" x14ac:dyDescent="0.25">
      <c r="A3388" s="24" t="s">
        <v>9</v>
      </c>
      <c r="B3388" s="25" t="s">
        <v>47</v>
      </c>
      <c r="C3388" s="25" t="s">
        <v>49</v>
      </c>
      <c r="D3388" s="25" t="s">
        <v>50</v>
      </c>
      <c r="E3388" s="25" t="s">
        <v>14</v>
      </c>
      <c r="F3388" s="25">
        <v>2019</v>
      </c>
      <c r="G3388" s="25">
        <v>10</v>
      </c>
      <c r="H3388" s="25">
        <v>413</v>
      </c>
      <c r="I3388" s="26">
        <v>2233</v>
      </c>
      <c r="J3388" s="26">
        <f>SUMIFS(H:H, D:D, ExternalData!$D3388, E:E, ExternalData!$E3388, F:F, ExternalData!$F3388, G:G, "&lt;="&amp;ExternalData!$G3388)</f>
        <v>6048</v>
      </c>
      <c r="K3388" s="27">
        <f>SUMIFS(I:I, D:D, ExternalData!$D3388, E:E, ExternalData!$E3388, F:F, ExternalData!$F3388, G:G, "&lt;="&amp;ExternalData!$G3388)</f>
        <v>32921</v>
      </c>
      <c r="L3388" s="26">
        <f>ExternalData!$J3388 + SUMIFS(H:H, D:D, ExternalData!$D3388, E:E, ExternalData!$E3388, F:F, ExternalData!$F3388-1, G:G, "&gt;"&amp;ExternalData!$G3388)</f>
        <v>9303</v>
      </c>
      <c r="M3388" s="28">
        <f>ExternalData!$K3388 + SUMIFS(I:I, D:D, ExternalData!$D3388, E:E, ExternalData!$E3388, F:F, ExternalData!$F3388-1, G:G, "&gt;"&amp;ExternalData!$G3388)</f>
        <v>60921</v>
      </c>
    </row>
    <row r="3389" spans="1:13" x14ac:dyDescent="0.25">
      <c r="A3389" s="29" t="s">
        <v>9</v>
      </c>
      <c r="B3389" s="30" t="s">
        <v>47</v>
      </c>
      <c r="C3389" s="30" t="s">
        <v>49</v>
      </c>
      <c r="D3389" s="30" t="s">
        <v>50</v>
      </c>
      <c r="E3389" s="30" t="s">
        <v>14</v>
      </c>
      <c r="F3389" s="30">
        <v>2019</v>
      </c>
      <c r="G3389" s="30">
        <v>11</v>
      </c>
      <c r="H3389" s="30">
        <v>385</v>
      </c>
      <c r="I3389" s="31">
        <v>2093</v>
      </c>
      <c r="J3389" s="31">
        <f>SUMIFS(H:H, D:D, ExternalData!$D3389, E:E, ExternalData!$E3389, F:F, ExternalData!$F3389, G:G, "&lt;="&amp;ExternalData!$G3389)</f>
        <v>6433</v>
      </c>
      <c r="K3389" s="32">
        <f>SUMIFS(I:I, D:D, ExternalData!$D3389, E:E, ExternalData!$E3389, F:F, ExternalData!$F3389, G:G, "&lt;="&amp;ExternalData!$G3389)</f>
        <v>35014</v>
      </c>
      <c r="L3389" s="31">
        <f>ExternalData!$J3389 + SUMIFS(H:H, D:D, ExternalData!$D3389, E:E, ExternalData!$E3389, F:F, ExternalData!$F3389-1, G:G, "&gt;"&amp;ExternalData!$G3389)</f>
        <v>6643</v>
      </c>
      <c r="M3389" s="33">
        <f>ExternalData!$K3389 + SUMIFS(I:I, D:D, ExternalData!$D3389, E:E, ExternalData!$E3389, F:F, ExternalData!$F3389-1, G:G, "&gt;"&amp;ExternalData!$G3389)</f>
        <v>46389</v>
      </c>
    </row>
    <row r="3390" spans="1:13" x14ac:dyDescent="0.25">
      <c r="A3390" s="24" t="s">
        <v>9</v>
      </c>
      <c r="B3390" s="25" t="s">
        <v>47</v>
      </c>
      <c r="C3390" s="25" t="s">
        <v>49</v>
      </c>
      <c r="D3390" s="25" t="s">
        <v>50</v>
      </c>
      <c r="E3390" s="25" t="s">
        <v>14</v>
      </c>
      <c r="F3390" s="25">
        <v>2019</v>
      </c>
      <c r="G3390" s="25">
        <v>12</v>
      </c>
      <c r="H3390" s="25">
        <v>336</v>
      </c>
      <c r="I3390" s="26">
        <v>1848</v>
      </c>
      <c r="J3390" s="26">
        <f>SUMIFS(H:H, D:D, ExternalData!$D3390, E:E, ExternalData!$E3390, F:F, ExternalData!$F3390, G:G, "&lt;="&amp;ExternalData!$G3390)</f>
        <v>6769</v>
      </c>
      <c r="K3390" s="27">
        <f>SUMIFS(I:I, D:D, ExternalData!$D3390, E:E, ExternalData!$E3390, F:F, ExternalData!$F3390, G:G, "&lt;="&amp;ExternalData!$G3390)</f>
        <v>36862</v>
      </c>
      <c r="L3390" s="26">
        <f>ExternalData!$J3390 + SUMIFS(H:H, D:D, ExternalData!$D3390, E:E, ExternalData!$E3390, F:F, ExternalData!$F3390-1, G:G, "&gt;"&amp;ExternalData!$G3390)</f>
        <v>6769</v>
      </c>
      <c r="M3390" s="28">
        <f>ExternalData!$K3390 + SUMIFS(I:I, D:D, ExternalData!$D3390, E:E, ExternalData!$E3390, F:F, ExternalData!$F3390-1, G:G, "&gt;"&amp;ExternalData!$G3390)</f>
        <v>36862</v>
      </c>
    </row>
    <row r="3391" spans="1:13" x14ac:dyDescent="0.25">
      <c r="A3391" s="29" t="s">
        <v>9</v>
      </c>
      <c r="B3391" s="30" t="s">
        <v>47</v>
      </c>
      <c r="C3391" s="30" t="s">
        <v>49</v>
      </c>
      <c r="D3391" s="30" t="s">
        <v>50</v>
      </c>
      <c r="E3391" s="30" t="s">
        <v>14</v>
      </c>
      <c r="F3391" s="30">
        <v>2020</v>
      </c>
      <c r="G3391" s="30">
        <v>1</v>
      </c>
      <c r="H3391" s="30">
        <v>12075</v>
      </c>
      <c r="I3391" s="31">
        <v>6573</v>
      </c>
      <c r="J3391" s="31">
        <f>SUMIFS(H:H, D:D, ExternalData!$D3391, E:E, ExternalData!$E3391, F:F, ExternalData!$F3391, G:G, "&lt;="&amp;ExternalData!$G3391)</f>
        <v>12075</v>
      </c>
      <c r="K3391" s="32">
        <f>SUMIFS(I:I, D:D, ExternalData!$D3391, E:E, ExternalData!$E3391, F:F, ExternalData!$F3391, G:G, "&lt;="&amp;ExternalData!$G3391)</f>
        <v>6573</v>
      </c>
      <c r="L3391" s="31">
        <f>ExternalData!$J3391 + SUMIFS(H:H, D:D, ExternalData!$D3391, E:E, ExternalData!$E3391, F:F, ExternalData!$F3391-1, G:G, "&gt;"&amp;ExternalData!$G3391)</f>
        <v>18186</v>
      </c>
      <c r="M3391" s="33">
        <f>ExternalData!$K3391 + SUMIFS(I:I, D:D, ExternalData!$D3391, E:E, ExternalData!$E3391, F:F, ExternalData!$F3391-1, G:G, "&gt;"&amp;ExternalData!$G3391)</f>
        <v>39851</v>
      </c>
    </row>
    <row r="3392" spans="1:13" x14ac:dyDescent="0.25">
      <c r="A3392" s="24" t="s">
        <v>9</v>
      </c>
      <c r="B3392" s="25" t="s">
        <v>47</v>
      </c>
      <c r="C3392" s="25" t="s">
        <v>49</v>
      </c>
      <c r="D3392" s="25" t="s">
        <v>50</v>
      </c>
      <c r="E3392" s="25" t="s">
        <v>14</v>
      </c>
      <c r="F3392" s="25">
        <v>2020</v>
      </c>
      <c r="G3392" s="25">
        <v>2</v>
      </c>
      <c r="H3392" s="25">
        <v>483</v>
      </c>
      <c r="I3392" s="26">
        <v>2646</v>
      </c>
      <c r="J3392" s="26">
        <f>SUMIFS(H:H, D:D, ExternalData!$D3392, E:E, ExternalData!$E3392, F:F, ExternalData!$F3392, G:G, "&lt;="&amp;ExternalData!$G3392)</f>
        <v>12558</v>
      </c>
      <c r="K3392" s="27">
        <f>SUMIFS(I:I, D:D, ExternalData!$D3392, E:E, ExternalData!$E3392, F:F, ExternalData!$F3392, G:G, "&lt;="&amp;ExternalData!$G3392)</f>
        <v>9219</v>
      </c>
      <c r="L3392" s="26">
        <f>ExternalData!$J3392 + SUMIFS(H:H, D:D, ExternalData!$D3392, E:E, ExternalData!$E3392, F:F, ExternalData!$F3392-1, G:G, "&gt;"&amp;ExternalData!$G3392)</f>
        <v>17780</v>
      </c>
      <c r="M3392" s="28">
        <f>ExternalData!$K3392 + SUMIFS(I:I, D:D, ExternalData!$D3392, E:E, ExternalData!$E3392, F:F, ExternalData!$F3392-1, G:G, "&gt;"&amp;ExternalData!$G3392)</f>
        <v>37660</v>
      </c>
    </row>
    <row r="3393" spans="1:13" x14ac:dyDescent="0.25">
      <c r="A3393" s="29" t="s">
        <v>9</v>
      </c>
      <c r="B3393" s="30" t="s">
        <v>47</v>
      </c>
      <c r="C3393" s="30" t="s">
        <v>49</v>
      </c>
      <c r="D3393" s="30" t="s">
        <v>50</v>
      </c>
      <c r="E3393" s="30" t="s">
        <v>14</v>
      </c>
      <c r="F3393" s="30">
        <v>2020</v>
      </c>
      <c r="G3393" s="30">
        <v>3</v>
      </c>
      <c r="H3393" s="30">
        <v>7665</v>
      </c>
      <c r="I3393" s="31">
        <v>41895</v>
      </c>
      <c r="J3393" s="31">
        <f>SUMIFS(H:H, D:D, ExternalData!$D3393, E:E, ExternalData!$E3393, F:F, ExternalData!$F3393, G:G, "&lt;="&amp;ExternalData!$G3393)</f>
        <v>20223</v>
      </c>
      <c r="K3393" s="32">
        <f>SUMIFS(I:I, D:D, ExternalData!$D3393, E:E, ExternalData!$E3393, F:F, ExternalData!$F3393, G:G, "&lt;="&amp;ExternalData!$G3393)</f>
        <v>51114</v>
      </c>
      <c r="L3393" s="31">
        <f>ExternalData!$J3393 + SUMIFS(H:H, D:D, ExternalData!$D3393, E:E, ExternalData!$E3393, F:F, ExternalData!$F3393-1, G:G, "&gt;"&amp;ExternalData!$G3393)</f>
        <v>25053</v>
      </c>
      <c r="M3393" s="33">
        <f>ExternalData!$K3393 + SUMIFS(I:I, D:D, ExternalData!$D3393, E:E, ExternalData!$E3393, F:F, ExternalData!$F3393-1, G:G, "&gt;"&amp;ExternalData!$G3393)</f>
        <v>77392</v>
      </c>
    </row>
    <row r="3394" spans="1:13" x14ac:dyDescent="0.25">
      <c r="A3394" s="24" t="s">
        <v>9</v>
      </c>
      <c r="B3394" s="25" t="s">
        <v>47</v>
      </c>
      <c r="C3394" s="25" t="s">
        <v>49</v>
      </c>
      <c r="D3394" s="25" t="s">
        <v>50</v>
      </c>
      <c r="E3394" s="25" t="s">
        <v>14</v>
      </c>
      <c r="F3394" s="25">
        <v>2020</v>
      </c>
      <c r="G3394" s="25">
        <v>4</v>
      </c>
      <c r="H3394" s="25">
        <v>8505</v>
      </c>
      <c r="I3394" s="26">
        <v>46305</v>
      </c>
      <c r="J3394" s="26">
        <f>SUMIFS(H:H, D:D, ExternalData!$D3394, E:E, ExternalData!$E3394, F:F, ExternalData!$F3394, G:G, "&lt;="&amp;ExternalData!$G3394)</f>
        <v>28728</v>
      </c>
      <c r="K3394" s="27">
        <f>SUMIFS(I:I, D:D, ExternalData!$D3394, E:E, ExternalData!$E3394, F:F, ExternalData!$F3394, G:G, "&lt;="&amp;ExternalData!$G3394)</f>
        <v>97419</v>
      </c>
      <c r="L3394" s="26">
        <f>ExternalData!$J3394 + SUMIFS(H:H, D:D, ExternalData!$D3394, E:E, ExternalData!$E3394, F:F, ExternalData!$F3394-1, G:G, "&gt;"&amp;ExternalData!$G3394)</f>
        <v>32599</v>
      </c>
      <c r="M3394" s="28">
        <f>ExternalData!$K3394 + SUMIFS(I:I, D:D, ExternalData!$D3394, E:E, ExternalData!$E3394, F:F, ExternalData!$F3394-1, G:G, "&gt;"&amp;ExternalData!$G3394)</f>
        <v>118468</v>
      </c>
    </row>
    <row r="3395" spans="1:13" x14ac:dyDescent="0.25">
      <c r="A3395" s="29" t="s">
        <v>9</v>
      </c>
      <c r="B3395" s="30" t="s">
        <v>47</v>
      </c>
      <c r="C3395" s="30" t="s">
        <v>49</v>
      </c>
      <c r="D3395" s="30" t="s">
        <v>50</v>
      </c>
      <c r="E3395" s="30" t="s">
        <v>14</v>
      </c>
      <c r="F3395" s="30">
        <v>2020</v>
      </c>
      <c r="G3395" s="30">
        <v>5</v>
      </c>
      <c r="H3395" s="30">
        <v>630</v>
      </c>
      <c r="I3395" s="31">
        <v>3423</v>
      </c>
      <c r="J3395" s="31">
        <f>SUMIFS(H:H, D:D, ExternalData!$D3395, E:E, ExternalData!$E3395, F:F, ExternalData!$F3395, G:G, "&lt;="&amp;ExternalData!$G3395)</f>
        <v>29358</v>
      </c>
      <c r="K3395" s="32">
        <f>SUMIFS(I:I, D:D, ExternalData!$D3395, E:E, ExternalData!$E3395, F:F, ExternalData!$F3395, G:G, "&lt;="&amp;ExternalData!$G3395)</f>
        <v>100842</v>
      </c>
      <c r="L3395" s="31">
        <f>ExternalData!$J3395 + SUMIFS(H:H, D:D, ExternalData!$D3395, E:E, ExternalData!$E3395, F:F, ExternalData!$F3395-1, G:G, "&gt;"&amp;ExternalData!$G3395)</f>
        <v>32634</v>
      </c>
      <c r="M3395" s="33">
        <f>ExternalData!$K3395 + SUMIFS(I:I, D:D, ExternalData!$D3395, E:E, ExternalData!$E3395, F:F, ExternalData!$F3395-1, G:G, "&gt;"&amp;ExternalData!$G3395)</f>
        <v>118664</v>
      </c>
    </row>
    <row r="3396" spans="1:13" x14ac:dyDescent="0.25">
      <c r="A3396" s="24" t="s">
        <v>9</v>
      </c>
      <c r="B3396" s="25" t="s">
        <v>47</v>
      </c>
      <c r="C3396" s="25" t="s">
        <v>49</v>
      </c>
      <c r="D3396" s="25" t="s">
        <v>50</v>
      </c>
      <c r="E3396" s="25" t="s">
        <v>14</v>
      </c>
      <c r="F3396" s="25">
        <v>2020</v>
      </c>
      <c r="G3396" s="25">
        <v>6</v>
      </c>
      <c r="H3396" s="25">
        <v>588</v>
      </c>
      <c r="I3396" s="26">
        <v>3192</v>
      </c>
      <c r="J3396" s="26">
        <f>SUMIFS(H:H, D:D, ExternalData!$D3396, E:E, ExternalData!$E3396, F:F, ExternalData!$F3396, G:G, "&lt;="&amp;ExternalData!$G3396)</f>
        <v>29946</v>
      </c>
      <c r="K3396" s="27">
        <f>SUMIFS(I:I, D:D, ExternalData!$D3396, E:E, ExternalData!$E3396, F:F, ExternalData!$F3396, G:G, "&lt;="&amp;ExternalData!$G3396)</f>
        <v>104034</v>
      </c>
      <c r="L3396" s="26">
        <f>ExternalData!$J3396 + SUMIFS(H:H, D:D, ExternalData!$D3396, E:E, ExternalData!$E3396, F:F, ExternalData!$F3396-1, G:G, "&gt;"&amp;ExternalData!$G3396)</f>
        <v>32564</v>
      </c>
      <c r="M3396" s="28">
        <f>ExternalData!$K3396 + SUMIFS(I:I, D:D, ExternalData!$D3396, E:E, ExternalData!$E3396, F:F, ExternalData!$F3396-1, G:G, "&gt;"&amp;ExternalData!$G3396)</f>
        <v>118272</v>
      </c>
    </row>
    <row r="3397" spans="1:13" x14ac:dyDescent="0.25">
      <c r="A3397" s="29" t="s">
        <v>9</v>
      </c>
      <c r="B3397" s="30" t="s">
        <v>47</v>
      </c>
      <c r="C3397" s="30" t="s">
        <v>49</v>
      </c>
      <c r="D3397" s="30" t="s">
        <v>50</v>
      </c>
      <c r="E3397" s="30" t="s">
        <v>14</v>
      </c>
      <c r="F3397" s="30">
        <v>2020</v>
      </c>
      <c r="G3397" s="30">
        <v>7</v>
      </c>
      <c r="H3397" s="30">
        <v>8505</v>
      </c>
      <c r="I3397" s="31">
        <v>46725</v>
      </c>
      <c r="J3397" s="31">
        <f>SUMIFS(H:H, D:D, ExternalData!$D3397, E:E, ExternalData!$E3397, F:F, ExternalData!$F3397, G:G, "&lt;="&amp;ExternalData!$G3397)</f>
        <v>38451</v>
      </c>
      <c r="K3397" s="32">
        <f>SUMIFS(I:I, D:D, ExternalData!$D3397, E:E, ExternalData!$E3397, F:F, ExternalData!$F3397, G:G, "&lt;="&amp;ExternalData!$G3397)</f>
        <v>150759</v>
      </c>
      <c r="L3397" s="31">
        <f>ExternalData!$J3397 + SUMIFS(H:H, D:D, ExternalData!$D3397, E:E, ExternalData!$E3397, F:F, ExternalData!$F3397-1, G:G, "&gt;"&amp;ExternalData!$G3397)</f>
        <v>40754</v>
      </c>
      <c r="M3397" s="33">
        <f>ExternalData!$K3397 + SUMIFS(I:I, D:D, ExternalData!$D3397, E:E, ExternalData!$E3397, F:F, ExternalData!$F3397-1, G:G, "&gt;"&amp;ExternalData!$G3397)</f>
        <v>163310</v>
      </c>
    </row>
    <row r="3398" spans="1:13" x14ac:dyDescent="0.25">
      <c r="A3398" s="24" t="s">
        <v>9</v>
      </c>
      <c r="B3398" s="25" t="s">
        <v>47</v>
      </c>
      <c r="C3398" s="25" t="s">
        <v>49</v>
      </c>
      <c r="D3398" s="25" t="s">
        <v>50</v>
      </c>
      <c r="E3398" s="25" t="s">
        <v>14</v>
      </c>
      <c r="F3398" s="25">
        <v>2020</v>
      </c>
      <c r="G3398" s="25">
        <v>8</v>
      </c>
      <c r="H3398" s="25">
        <v>6825</v>
      </c>
      <c r="I3398" s="26">
        <v>3675</v>
      </c>
      <c r="J3398" s="26">
        <f>SUMIFS(H:H, D:D, ExternalData!$D3398, E:E, ExternalData!$E3398, F:F, ExternalData!$F3398, G:G, "&lt;="&amp;ExternalData!$G3398)</f>
        <v>45276</v>
      </c>
      <c r="K3398" s="27">
        <f>SUMIFS(I:I, D:D, ExternalData!$D3398, E:E, ExternalData!$E3398, F:F, ExternalData!$F3398, G:G, "&lt;="&amp;ExternalData!$G3398)</f>
        <v>154434</v>
      </c>
      <c r="L3398" s="26">
        <f>ExternalData!$J3398 + SUMIFS(H:H, D:D, ExternalData!$D3398, E:E, ExternalData!$E3398, F:F, ExternalData!$F3398-1, G:G, "&gt;"&amp;ExternalData!$G3398)</f>
        <v>46928</v>
      </c>
      <c r="M3398" s="28">
        <f>ExternalData!$K3398 + SUMIFS(I:I, D:D, ExternalData!$D3398, E:E, ExternalData!$E3398, F:F, ExternalData!$F3398-1, G:G, "&gt;"&amp;ExternalData!$G3398)</f>
        <v>163436</v>
      </c>
    </row>
    <row r="3399" spans="1:13" x14ac:dyDescent="0.25">
      <c r="A3399" s="29" t="s">
        <v>9</v>
      </c>
      <c r="B3399" s="30" t="s">
        <v>47</v>
      </c>
      <c r="C3399" s="30" t="s">
        <v>49</v>
      </c>
      <c r="D3399" s="30" t="s">
        <v>50</v>
      </c>
      <c r="E3399" s="30" t="s">
        <v>14</v>
      </c>
      <c r="F3399" s="30">
        <v>2020</v>
      </c>
      <c r="G3399" s="30">
        <v>9</v>
      </c>
      <c r="H3399" s="30">
        <v>525</v>
      </c>
      <c r="I3399" s="31">
        <v>28875</v>
      </c>
      <c r="J3399" s="31">
        <f>SUMIFS(H:H, D:D, ExternalData!$D3399, E:E, ExternalData!$E3399, F:F, ExternalData!$F3399, G:G, "&lt;="&amp;ExternalData!$G3399)</f>
        <v>45801</v>
      </c>
      <c r="K3399" s="32">
        <f>SUMIFS(I:I, D:D, ExternalData!$D3399, E:E, ExternalData!$E3399, F:F, ExternalData!$F3399, G:G, "&lt;="&amp;ExternalData!$G3399)</f>
        <v>183309</v>
      </c>
      <c r="L3399" s="31">
        <f>ExternalData!$J3399 + SUMIFS(H:H, D:D, ExternalData!$D3399, E:E, ExternalData!$E3399, F:F, ExternalData!$F3399-1, G:G, "&gt;"&amp;ExternalData!$G3399)</f>
        <v>46935</v>
      </c>
      <c r="M3399" s="33">
        <f>ExternalData!$K3399 + SUMIFS(I:I, D:D, ExternalData!$D3399, E:E, ExternalData!$E3399, F:F, ExternalData!$F3399-1, G:G, "&gt;"&amp;ExternalData!$G3399)</f>
        <v>189483</v>
      </c>
    </row>
    <row r="3400" spans="1:13" x14ac:dyDescent="0.25">
      <c r="A3400" s="24" t="s">
        <v>9</v>
      </c>
      <c r="B3400" s="25" t="s">
        <v>47</v>
      </c>
      <c r="C3400" s="25" t="s">
        <v>49</v>
      </c>
      <c r="D3400" s="25" t="s">
        <v>50</v>
      </c>
      <c r="E3400" s="25" t="s">
        <v>14</v>
      </c>
      <c r="F3400" s="25">
        <v>2020</v>
      </c>
      <c r="G3400" s="25">
        <v>10</v>
      </c>
      <c r="H3400" s="25">
        <v>8295</v>
      </c>
      <c r="I3400" s="26">
        <v>45045</v>
      </c>
      <c r="J3400" s="26">
        <f>SUMIFS(H:H, D:D, ExternalData!$D3400, E:E, ExternalData!$E3400, F:F, ExternalData!$F3400, G:G, "&lt;="&amp;ExternalData!$G3400)</f>
        <v>54096</v>
      </c>
      <c r="K3400" s="27">
        <f>SUMIFS(I:I, D:D, ExternalData!$D3400, E:E, ExternalData!$E3400, F:F, ExternalData!$F3400, G:G, "&lt;="&amp;ExternalData!$G3400)</f>
        <v>228354</v>
      </c>
      <c r="L3400" s="26">
        <f>ExternalData!$J3400 + SUMIFS(H:H, D:D, ExternalData!$D3400, E:E, ExternalData!$E3400, F:F, ExternalData!$F3400-1, G:G, "&gt;"&amp;ExternalData!$G3400)</f>
        <v>54817</v>
      </c>
      <c r="M3400" s="28">
        <f>ExternalData!$K3400 + SUMIFS(I:I, D:D, ExternalData!$D3400, E:E, ExternalData!$E3400, F:F, ExternalData!$F3400-1, G:G, "&gt;"&amp;ExternalData!$G3400)</f>
        <v>232295</v>
      </c>
    </row>
    <row r="3401" spans="1:13" x14ac:dyDescent="0.25">
      <c r="A3401" s="29" t="s">
        <v>9</v>
      </c>
      <c r="B3401" s="30" t="s">
        <v>47</v>
      </c>
      <c r="C3401" s="30" t="s">
        <v>49</v>
      </c>
      <c r="D3401" s="30" t="s">
        <v>50</v>
      </c>
      <c r="E3401" s="30" t="s">
        <v>14</v>
      </c>
      <c r="F3401" s="30">
        <v>2020</v>
      </c>
      <c r="G3401" s="30">
        <v>11</v>
      </c>
      <c r="H3401" s="30">
        <v>9345</v>
      </c>
      <c r="I3401" s="31">
        <v>51135</v>
      </c>
      <c r="J3401" s="31">
        <f>SUMIFS(H:H, D:D, ExternalData!$D3401, E:E, ExternalData!$E3401, F:F, ExternalData!$F3401, G:G, "&lt;="&amp;ExternalData!$G3401)</f>
        <v>63441</v>
      </c>
      <c r="K3401" s="32">
        <f>SUMIFS(I:I, D:D, ExternalData!$D3401, E:E, ExternalData!$E3401, F:F, ExternalData!$F3401, G:G, "&lt;="&amp;ExternalData!$G3401)</f>
        <v>279489</v>
      </c>
      <c r="L3401" s="31">
        <f>ExternalData!$J3401 + SUMIFS(H:H, D:D, ExternalData!$D3401, E:E, ExternalData!$E3401, F:F, ExternalData!$F3401-1, G:G, "&gt;"&amp;ExternalData!$G3401)</f>
        <v>63777</v>
      </c>
      <c r="M3401" s="33">
        <f>ExternalData!$K3401 + SUMIFS(I:I, D:D, ExternalData!$D3401, E:E, ExternalData!$E3401, F:F, ExternalData!$F3401-1, G:G, "&gt;"&amp;ExternalData!$G3401)</f>
        <v>281337</v>
      </c>
    </row>
    <row r="3402" spans="1:13" x14ac:dyDescent="0.25">
      <c r="A3402" s="24" t="s">
        <v>9</v>
      </c>
      <c r="B3402" s="25" t="s">
        <v>47</v>
      </c>
      <c r="C3402" s="25" t="s">
        <v>49</v>
      </c>
      <c r="D3402" s="25" t="s">
        <v>50</v>
      </c>
      <c r="E3402" s="25" t="s">
        <v>14</v>
      </c>
      <c r="F3402" s="25">
        <v>2020</v>
      </c>
      <c r="G3402" s="25">
        <v>12</v>
      </c>
      <c r="H3402" s="25">
        <v>504</v>
      </c>
      <c r="I3402" s="26">
        <v>27825</v>
      </c>
      <c r="J3402" s="26">
        <f>SUMIFS(H:H, D:D, ExternalData!$D3402, E:E, ExternalData!$E3402, F:F, ExternalData!$F3402, G:G, "&lt;="&amp;ExternalData!$G3402)</f>
        <v>63945</v>
      </c>
      <c r="K3402" s="27">
        <f>SUMIFS(I:I, D:D, ExternalData!$D3402, E:E, ExternalData!$E3402, F:F, ExternalData!$F3402, G:G, "&lt;="&amp;ExternalData!$G3402)</f>
        <v>307314</v>
      </c>
      <c r="L3402" s="26">
        <f>ExternalData!$J3402 + SUMIFS(H:H, D:D, ExternalData!$D3402, E:E, ExternalData!$E3402, F:F, ExternalData!$F3402-1, G:G, "&gt;"&amp;ExternalData!$G3402)</f>
        <v>63945</v>
      </c>
      <c r="M3402" s="28">
        <f>ExternalData!$K3402 + SUMIFS(I:I, D:D, ExternalData!$D3402, E:E, ExternalData!$E3402, F:F, ExternalData!$F3402-1, G:G, "&gt;"&amp;ExternalData!$G3402)</f>
        <v>307314</v>
      </c>
    </row>
    <row r="3403" spans="1:13" x14ac:dyDescent="0.25">
      <c r="A3403" s="29" t="s">
        <v>9</v>
      </c>
      <c r="B3403" s="30" t="s">
        <v>47</v>
      </c>
      <c r="C3403" s="30" t="s">
        <v>49</v>
      </c>
      <c r="D3403" s="30" t="s">
        <v>50</v>
      </c>
      <c r="E3403" s="30" t="s">
        <v>14</v>
      </c>
      <c r="F3403" s="30">
        <v>2021</v>
      </c>
      <c r="G3403" s="30">
        <v>1</v>
      </c>
      <c r="H3403" s="30">
        <v>9499</v>
      </c>
      <c r="I3403" s="31">
        <v>51842</v>
      </c>
      <c r="J3403" s="31">
        <f>SUMIFS(H:H, D:D, ExternalData!$D3403, E:E, ExternalData!$E3403, F:F, ExternalData!$F3403, G:G, "&lt;="&amp;ExternalData!$G3403)</f>
        <v>9499</v>
      </c>
      <c r="K3403" s="32">
        <f>SUMIFS(I:I, D:D, ExternalData!$D3403, E:E, ExternalData!$E3403, F:F, ExternalData!$F3403, G:G, "&lt;="&amp;ExternalData!$G3403)</f>
        <v>51842</v>
      </c>
      <c r="L3403" s="31">
        <f>ExternalData!$J3403 + SUMIFS(H:H, D:D, ExternalData!$D3403, E:E, ExternalData!$E3403, F:F, ExternalData!$F3403-1, G:G, "&gt;"&amp;ExternalData!$G3403)</f>
        <v>61369</v>
      </c>
      <c r="M3403" s="33">
        <f>ExternalData!$K3403 + SUMIFS(I:I, D:D, ExternalData!$D3403, E:E, ExternalData!$E3403, F:F, ExternalData!$F3403-1, G:G, "&gt;"&amp;ExternalData!$G3403)</f>
        <v>352583</v>
      </c>
    </row>
    <row r="3404" spans="1:13" x14ac:dyDescent="0.25">
      <c r="A3404" s="24" t="s">
        <v>9</v>
      </c>
      <c r="B3404" s="25" t="s">
        <v>47</v>
      </c>
      <c r="C3404" s="25" t="s">
        <v>49</v>
      </c>
      <c r="D3404" s="25" t="s">
        <v>50</v>
      </c>
      <c r="E3404" s="25" t="s">
        <v>14</v>
      </c>
      <c r="F3404" s="25">
        <v>2021</v>
      </c>
      <c r="G3404" s="25">
        <v>2</v>
      </c>
      <c r="H3404" s="25">
        <v>6279</v>
      </c>
      <c r="I3404" s="26">
        <v>33488</v>
      </c>
      <c r="J3404" s="26">
        <f>SUMIFS(H:H, D:D, ExternalData!$D3404, E:E, ExternalData!$E3404, F:F, ExternalData!$F3404, G:G, "&lt;="&amp;ExternalData!$G3404)</f>
        <v>15778</v>
      </c>
      <c r="K3404" s="27">
        <f>SUMIFS(I:I, D:D, ExternalData!$D3404, E:E, ExternalData!$E3404, F:F, ExternalData!$F3404, G:G, "&lt;="&amp;ExternalData!$G3404)</f>
        <v>85330</v>
      </c>
      <c r="L3404" s="26">
        <f>ExternalData!$J3404 + SUMIFS(H:H, D:D, ExternalData!$D3404, E:E, ExternalData!$E3404, F:F, ExternalData!$F3404-1, G:G, "&gt;"&amp;ExternalData!$G3404)</f>
        <v>67165</v>
      </c>
      <c r="M3404" s="28">
        <f>ExternalData!$K3404 + SUMIFS(I:I, D:D, ExternalData!$D3404, E:E, ExternalData!$E3404, F:F, ExternalData!$F3404-1, G:G, "&gt;"&amp;ExternalData!$G3404)</f>
        <v>383425</v>
      </c>
    </row>
    <row r="3405" spans="1:13" x14ac:dyDescent="0.25">
      <c r="A3405" s="29" t="s">
        <v>9</v>
      </c>
      <c r="B3405" s="30" t="s">
        <v>47</v>
      </c>
      <c r="C3405" s="30" t="s">
        <v>49</v>
      </c>
      <c r="D3405" s="30" t="s">
        <v>50</v>
      </c>
      <c r="E3405" s="30" t="s">
        <v>14</v>
      </c>
      <c r="F3405" s="30">
        <v>2021</v>
      </c>
      <c r="G3405" s="30">
        <v>3</v>
      </c>
      <c r="H3405" s="30">
        <v>12075</v>
      </c>
      <c r="I3405" s="31">
        <v>65527</v>
      </c>
      <c r="J3405" s="31">
        <f>SUMIFS(H:H, D:D, ExternalData!$D3405, E:E, ExternalData!$E3405, F:F, ExternalData!$F3405, G:G, "&lt;="&amp;ExternalData!$G3405)</f>
        <v>27853</v>
      </c>
      <c r="K3405" s="32">
        <f>SUMIFS(I:I, D:D, ExternalData!$D3405, E:E, ExternalData!$E3405, F:F, ExternalData!$F3405, G:G, "&lt;="&amp;ExternalData!$G3405)</f>
        <v>150857</v>
      </c>
      <c r="L3405" s="31">
        <f>ExternalData!$J3405 + SUMIFS(H:H, D:D, ExternalData!$D3405, E:E, ExternalData!$E3405, F:F, ExternalData!$F3405-1, G:G, "&gt;"&amp;ExternalData!$G3405)</f>
        <v>71575</v>
      </c>
      <c r="M3405" s="33">
        <f>ExternalData!$K3405 + SUMIFS(I:I, D:D, ExternalData!$D3405, E:E, ExternalData!$E3405, F:F, ExternalData!$F3405-1, G:G, "&gt;"&amp;ExternalData!$G3405)</f>
        <v>407057</v>
      </c>
    </row>
    <row r="3406" spans="1:13" x14ac:dyDescent="0.25">
      <c r="A3406" s="24" t="s">
        <v>9</v>
      </c>
      <c r="B3406" s="25" t="s">
        <v>47</v>
      </c>
      <c r="C3406" s="25" t="s">
        <v>49</v>
      </c>
      <c r="D3406" s="25" t="s">
        <v>50</v>
      </c>
      <c r="E3406" s="25" t="s">
        <v>14</v>
      </c>
      <c r="F3406" s="25">
        <v>2021</v>
      </c>
      <c r="G3406" s="25">
        <v>4</v>
      </c>
      <c r="H3406" s="25">
        <v>13685</v>
      </c>
      <c r="I3406" s="26">
        <v>73738</v>
      </c>
      <c r="J3406" s="26">
        <f>SUMIFS(H:H, D:D, ExternalData!$D3406, E:E, ExternalData!$E3406, F:F, ExternalData!$F3406, G:G, "&lt;="&amp;ExternalData!$G3406)</f>
        <v>41538</v>
      </c>
      <c r="K3406" s="27">
        <f>SUMIFS(I:I, D:D, ExternalData!$D3406, E:E, ExternalData!$E3406, F:F, ExternalData!$F3406, G:G, "&lt;="&amp;ExternalData!$G3406)</f>
        <v>224595</v>
      </c>
      <c r="L3406" s="26">
        <f>ExternalData!$J3406 + SUMIFS(H:H, D:D, ExternalData!$D3406, E:E, ExternalData!$E3406, F:F, ExternalData!$F3406-1, G:G, "&gt;"&amp;ExternalData!$G3406)</f>
        <v>76755</v>
      </c>
      <c r="M3406" s="28">
        <f>ExternalData!$K3406 + SUMIFS(I:I, D:D, ExternalData!$D3406, E:E, ExternalData!$E3406, F:F, ExternalData!$F3406-1, G:G, "&gt;"&amp;ExternalData!$G3406)</f>
        <v>434490</v>
      </c>
    </row>
    <row r="3407" spans="1:13" x14ac:dyDescent="0.25">
      <c r="A3407" s="29" t="s">
        <v>9</v>
      </c>
      <c r="B3407" s="30" t="s">
        <v>47</v>
      </c>
      <c r="C3407" s="30" t="s">
        <v>49</v>
      </c>
      <c r="D3407" s="30" t="s">
        <v>50</v>
      </c>
      <c r="E3407" s="30" t="s">
        <v>14</v>
      </c>
      <c r="F3407" s="30">
        <v>2021</v>
      </c>
      <c r="G3407" s="30">
        <v>5</v>
      </c>
      <c r="H3407" s="30">
        <v>8855</v>
      </c>
      <c r="I3407" s="31">
        <v>48622</v>
      </c>
      <c r="J3407" s="31">
        <f>SUMIFS(H:H, D:D, ExternalData!$D3407, E:E, ExternalData!$E3407, F:F, ExternalData!$F3407, G:G, "&lt;="&amp;ExternalData!$G3407)</f>
        <v>50393</v>
      </c>
      <c r="K3407" s="32">
        <f>SUMIFS(I:I, D:D, ExternalData!$D3407, E:E, ExternalData!$E3407, F:F, ExternalData!$F3407, G:G, "&lt;="&amp;ExternalData!$G3407)</f>
        <v>273217</v>
      </c>
      <c r="L3407" s="31">
        <f>ExternalData!$J3407 + SUMIFS(H:H, D:D, ExternalData!$D3407, E:E, ExternalData!$E3407, F:F, ExternalData!$F3407-1, G:G, "&gt;"&amp;ExternalData!$G3407)</f>
        <v>84980</v>
      </c>
      <c r="M3407" s="33">
        <f>ExternalData!$K3407 + SUMIFS(I:I, D:D, ExternalData!$D3407, E:E, ExternalData!$E3407, F:F, ExternalData!$F3407-1, G:G, "&gt;"&amp;ExternalData!$G3407)</f>
        <v>479689</v>
      </c>
    </row>
    <row r="3408" spans="1:13" x14ac:dyDescent="0.25">
      <c r="A3408" s="24" t="s">
        <v>9</v>
      </c>
      <c r="B3408" s="25" t="s">
        <v>47</v>
      </c>
      <c r="C3408" s="25" t="s">
        <v>49</v>
      </c>
      <c r="D3408" s="25" t="s">
        <v>50</v>
      </c>
      <c r="E3408" s="25" t="s">
        <v>14</v>
      </c>
      <c r="F3408" s="25">
        <v>2021</v>
      </c>
      <c r="G3408" s="25">
        <v>6</v>
      </c>
      <c r="H3408" s="25">
        <v>5796</v>
      </c>
      <c r="I3408" s="26">
        <v>3220</v>
      </c>
      <c r="J3408" s="26">
        <f>SUMIFS(H:H, D:D, ExternalData!$D3408, E:E, ExternalData!$E3408, F:F, ExternalData!$F3408, G:G, "&lt;="&amp;ExternalData!$G3408)</f>
        <v>56189</v>
      </c>
      <c r="K3408" s="27">
        <f>SUMIFS(I:I, D:D, ExternalData!$D3408, E:E, ExternalData!$E3408, F:F, ExternalData!$F3408, G:G, "&lt;="&amp;ExternalData!$G3408)</f>
        <v>276437</v>
      </c>
      <c r="L3408" s="26">
        <f>ExternalData!$J3408 + SUMIFS(H:H, D:D, ExternalData!$D3408, E:E, ExternalData!$E3408, F:F, ExternalData!$F3408-1, G:G, "&gt;"&amp;ExternalData!$G3408)</f>
        <v>90188</v>
      </c>
      <c r="M3408" s="28">
        <f>ExternalData!$K3408 + SUMIFS(I:I, D:D, ExternalData!$D3408, E:E, ExternalData!$E3408, F:F, ExternalData!$F3408-1, G:G, "&gt;"&amp;ExternalData!$G3408)</f>
        <v>479717</v>
      </c>
    </row>
    <row r="3409" spans="1:13" x14ac:dyDescent="0.25">
      <c r="A3409" s="29" t="s">
        <v>9</v>
      </c>
      <c r="B3409" s="30" t="s">
        <v>47</v>
      </c>
      <c r="C3409" s="30" t="s">
        <v>49</v>
      </c>
      <c r="D3409" s="30" t="s">
        <v>50</v>
      </c>
      <c r="E3409" s="30" t="s">
        <v>14</v>
      </c>
      <c r="F3409" s="30">
        <v>2021</v>
      </c>
      <c r="G3409" s="30">
        <v>7</v>
      </c>
      <c r="H3409" s="30">
        <v>7406</v>
      </c>
      <c r="I3409" s="31">
        <v>39928</v>
      </c>
      <c r="J3409" s="31">
        <f>SUMIFS(H:H, D:D, ExternalData!$D3409, E:E, ExternalData!$E3409, F:F, ExternalData!$F3409, G:G, "&lt;="&amp;ExternalData!$G3409)</f>
        <v>63595</v>
      </c>
      <c r="K3409" s="32">
        <f>SUMIFS(I:I, D:D, ExternalData!$D3409, E:E, ExternalData!$E3409, F:F, ExternalData!$F3409, G:G, "&lt;="&amp;ExternalData!$G3409)</f>
        <v>316365</v>
      </c>
      <c r="L3409" s="31">
        <f>ExternalData!$J3409 + SUMIFS(H:H, D:D, ExternalData!$D3409, E:E, ExternalData!$E3409, F:F, ExternalData!$F3409-1, G:G, "&gt;"&amp;ExternalData!$G3409)</f>
        <v>89089</v>
      </c>
      <c r="M3409" s="33">
        <f>ExternalData!$K3409 + SUMIFS(I:I, D:D, ExternalData!$D3409, E:E, ExternalData!$E3409, F:F, ExternalData!$F3409-1, G:G, "&gt;"&amp;ExternalData!$G3409)</f>
        <v>472920</v>
      </c>
    </row>
    <row r="3410" spans="1:13" x14ac:dyDescent="0.25">
      <c r="A3410" s="24" t="s">
        <v>9</v>
      </c>
      <c r="B3410" s="25" t="s">
        <v>47</v>
      </c>
      <c r="C3410" s="25" t="s">
        <v>49</v>
      </c>
      <c r="D3410" s="25" t="s">
        <v>50</v>
      </c>
      <c r="E3410" s="25" t="s">
        <v>14</v>
      </c>
      <c r="F3410" s="25">
        <v>2021</v>
      </c>
      <c r="G3410" s="25">
        <v>8</v>
      </c>
      <c r="H3410" s="25">
        <v>15456</v>
      </c>
      <c r="I3410" s="26">
        <v>84042</v>
      </c>
      <c r="J3410" s="26">
        <f>SUMIFS(H:H, D:D, ExternalData!$D3410, E:E, ExternalData!$E3410, F:F, ExternalData!$F3410, G:G, "&lt;="&amp;ExternalData!$G3410)</f>
        <v>79051</v>
      </c>
      <c r="K3410" s="27">
        <f>SUMIFS(I:I, D:D, ExternalData!$D3410, E:E, ExternalData!$E3410, F:F, ExternalData!$F3410, G:G, "&lt;="&amp;ExternalData!$G3410)</f>
        <v>400407</v>
      </c>
      <c r="L3410" s="26">
        <f>ExternalData!$J3410 + SUMIFS(H:H, D:D, ExternalData!$D3410, E:E, ExternalData!$E3410, F:F, ExternalData!$F3410-1, G:G, "&gt;"&amp;ExternalData!$G3410)</f>
        <v>97720</v>
      </c>
      <c r="M3410" s="28">
        <f>ExternalData!$K3410 + SUMIFS(I:I, D:D, ExternalData!$D3410, E:E, ExternalData!$E3410, F:F, ExternalData!$F3410-1, G:G, "&gt;"&amp;ExternalData!$G3410)</f>
        <v>553287</v>
      </c>
    </row>
    <row r="3411" spans="1:13" x14ac:dyDescent="0.25">
      <c r="A3411" s="29" t="s">
        <v>9</v>
      </c>
      <c r="B3411" s="30" t="s">
        <v>47</v>
      </c>
      <c r="C3411" s="30" t="s">
        <v>49</v>
      </c>
      <c r="D3411" s="30" t="s">
        <v>50</v>
      </c>
      <c r="E3411" s="30" t="s">
        <v>14</v>
      </c>
      <c r="F3411" s="30">
        <v>2021</v>
      </c>
      <c r="G3411" s="30">
        <v>9</v>
      </c>
      <c r="H3411" s="30">
        <v>7728</v>
      </c>
      <c r="I3411" s="31">
        <v>42665</v>
      </c>
      <c r="J3411" s="31">
        <f>SUMIFS(H:H, D:D, ExternalData!$D3411, E:E, ExternalData!$E3411, F:F, ExternalData!$F3411, G:G, "&lt;="&amp;ExternalData!$G3411)</f>
        <v>86779</v>
      </c>
      <c r="K3411" s="32">
        <f>SUMIFS(I:I, D:D, ExternalData!$D3411, E:E, ExternalData!$E3411, F:F, ExternalData!$F3411, G:G, "&lt;="&amp;ExternalData!$G3411)</f>
        <v>443072</v>
      </c>
      <c r="L3411" s="31">
        <f>ExternalData!$J3411 + SUMIFS(H:H, D:D, ExternalData!$D3411, E:E, ExternalData!$E3411, F:F, ExternalData!$F3411-1, G:G, "&gt;"&amp;ExternalData!$G3411)</f>
        <v>104923</v>
      </c>
      <c r="M3411" s="33">
        <f>ExternalData!$K3411 + SUMIFS(I:I, D:D, ExternalData!$D3411, E:E, ExternalData!$E3411, F:F, ExternalData!$F3411-1, G:G, "&gt;"&amp;ExternalData!$G3411)</f>
        <v>567077</v>
      </c>
    </row>
    <row r="3412" spans="1:13" x14ac:dyDescent="0.25">
      <c r="A3412" s="24" t="s">
        <v>9</v>
      </c>
      <c r="B3412" s="25" t="s">
        <v>47</v>
      </c>
      <c r="C3412" s="25" t="s">
        <v>49</v>
      </c>
      <c r="D3412" s="25" t="s">
        <v>50</v>
      </c>
      <c r="E3412" s="25" t="s">
        <v>14</v>
      </c>
      <c r="F3412" s="25">
        <v>2021</v>
      </c>
      <c r="G3412" s="25">
        <v>10</v>
      </c>
      <c r="H3412" s="25">
        <v>7406</v>
      </c>
      <c r="I3412" s="26">
        <v>4025</v>
      </c>
      <c r="J3412" s="26">
        <f>SUMIFS(H:H, D:D, ExternalData!$D3412, E:E, ExternalData!$E3412, F:F, ExternalData!$F3412, G:G, "&lt;="&amp;ExternalData!$G3412)</f>
        <v>94185</v>
      </c>
      <c r="K3412" s="27">
        <f>SUMIFS(I:I, D:D, ExternalData!$D3412, E:E, ExternalData!$E3412, F:F, ExternalData!$F3412, G:G, "&lt;="&amp;ExternalData!$G3412)</f>
        <v>447097</v>
      </c>
      <c r="L3412" s="26">
        <f>ExternalData!$J3412 + SUMIFS(H:H, D:D, ExternalData!$D3412, E:E, ExternalData!$E3412, F:F, ExternalData!$F3412-1, G:G, "&gt;"&amp;ExternalData!$G3412)</f>
        <v>104034</v>
      </c>
      <c r="M3412" s="28">
        <f>ExternalData!$K3412 + SUMIFS(I:I, D:D, ExternalData!$D3412, E:E, ExternalData!$E3412, F:F, ExternalData!$F3412-1, G:G, "&gt;"&amp;ExternalData!$G3412)</f>
        <v>526057</v>
      </c>
    </row>
    <row r="3413" spans="1:13" x14ac:dyDescent="0.25">
      <c r="A3413" s="29" t="s">
        <v>9</v>
      </c>
      <c r="B3413" s="30" t="s">
        <v>47</v>
      </c>
      <c r="C3413" s="30" t="s">
        <v>49</v>
      </c>
      <c r="D3413" s="30" t="s">
        <v>50</v>
      </c>
      <c r="E3413" s="30" t="s">
        <v>14</v>
      </c>
      <c r="F3413" s="30">
        <v>2021</v>
      </c>
      <c r="G3413" s="30">
        <v>11</v>
      </c>
      <c r="H3413" s="30">
        <v>7245</v>
      </c>
      <c r="I3413" s="31">
        <v>39445</v>
      </c>
      <c r="J3413" s="31">
        <f>SUMIFS(H:H, D:D, ExternalData!$D3413, E:E, ExternalData!$E3413, F:F, ExternalData!$F3413, G:G, "&lt;="&amp;ExternalData!$G3413)</f>
        <v>101430</v>
      </c>
      <c r="K3413" s="32">
        <f>SUMIFS(I:I, D:D, ExternalData!$D3413, E:E, ExternalData!$E3413, F:F, ExternalData!$F3413, G:G, "&lt;="&amp;ExternalData!$G3413)</f>
        <v>486542</v>
      </c>
      <c r="L3413" s="31">
        <f>ExternalData!$J3413 + SUMIFS(H:H, D:D, ExternalData!$D3413, E:E, ExternalData!$E3413, F:F, ExternalData!$F3413-1, G:G, "&gt;"&amp;ExternalData!$G3413)</f>
        <v>101934</v>
      </c>
      <c r="M3413" s="33">
        <f>ExternalData!$K3413 + SUMIFS(I:I, D:D, ExternalData!$D3413, E:E, ExternalData!$E3413, F:F, ExternalData!$F3413-1, G:G, "&gt;"&amp;ExternalData!$G3413)</f>
        <v>514367</v>
      </c>
    </row>
    <row r="3414" spans="1:13" x14ac:dyDescent="0.25">
      <c r="A3414" s="24" t="s">
        <v>9</v>
      </c>
      <c r="B3414" s="25" t="s">
        <v>47</v>
      </c>
      <c r="C3414" s="25" t="s">
        <v>49</v>
      </c>
      <c r="D3414" s="25" t="s">
        <v>50</v>
      </c>
      <c r="E3414" s="25" t="s">
        <v>14</v>
      </c>
      <c r="F3414" s="25">
        <v>2021</v>
      </c>
      <c r="G3414" s="25">
        <v>12</v>
      </c>
      <c r="H3414" s="25">
        <v>7889</v>
      </c>
      <c r="I3414" s="26">
        <v>43309</v>
      </c>
      <c r="J3414" s="26">
        <f>SUMIFS(H:H, D:D, ExternalData!$D3414, E:E, ExternalData!$E3414, F:F, ExternalData!$F3414, G:G, "&lt;="&amp;ExternalData!$G3414)</f>
        <v>109319</v>
      </c>
      <c r="K3414" s="27">
        <f>SUMIFS(I:I, D:D, ExternalData!$D3414, E:E, ExternalData!$E3414, F:F, ExternalData!$F3414, G:G, "&lt;="&amp;ExternalData!$G3414)</f>
        <v>529851</v>
      </c>
      <c r="L3414" s="26">
        <f>ExternalData!$J3414 + SUMIFS(H:H, D:D, ExternalData!$D3414, E:E, ExternalData!$E3414, F:F, ExternalData!$F3414-1, G:G, "&gt;"&amp;ExternalData!$G3414)</f>
        <v>109319</v>
      </c>
      <c r="M3414" s="28">
        <f>ExternalData!$K3414 + SUMIFS(I:I, D:D, ExternalData!$D3414, E:E, ExternalData!$E3414, F:F, ExternalData!$F3414-1, G:G, "&gt;"&amp;ExternalData!$G3414)</f>
        <v>529851</v>
      </c>
    </row>
    <row r="3415" spans="1:13" x14ac:dyDescent="0.25">
      <c r="A3415" s="29" t="s">
        <v>9</v>
      </c>
      <c r="B3415" s="30" t="s">
        <v>47</v>
      </c>
      <c r="C3415" s="30" t="s">
        <v>49</v>
      </c>
      <c r="D3415" s="30" t="s">
        <v>50</v>
      </c>
      <c r="E3415" s="30" t="s">
        <v>14</v>
      </c>
      <c r="F3415" s="30">
        <v>2022</v>
      </c>
      <c r="G3415" s="30">
        <v>1</v>
      </c>
      <c r="H3415" s="30">
        <v>1638</v>
      </c>
      <c r="I3415" s="31">
        <v>8862</v>
      </c>
      <c r="J3415" s="31">
        <f>SUMIFS(H:H, D:D, ExternalData!$D3415, E:E, ExternalData!$E3415, F:F, ExternalData!$F3415, G:G, "&lt;="&amp;ExternalData!$G3415)</f>
        <v>1638</v>
      </c>
      <c r="K3415" s="32">
        <f>SUMIFS(I:I, D:D, ExternalData!$D3415, E:E, ExternalData!$E3415, F:F, ExternalData!$F3415, G:G, "&lt;="&amp;ExternalData!$G3415)</f>
        <v>8862</v>
      </c>
      <c r="L3415" s="31">
        <f>ExternalData!$J3415 + SUMIFS(H:H, D:D, ExternalData!$D3415, E:E, ExternalData!$E3415, F:F, ExternalData!$F3415-1, G:G, "&gt;"&amp;ExternalData!$G3415)</f>
        <v>101458</v>
      </c>
      <c r="M3415" s="33">
        <f>ExternalData!$K3415 + SUMIFS(I:I, D:D, ExternalData!$D3415, E:E, ExternalData!$E3415, F:F, ExternalData!$F3415-1, G:G, "&gt;"&amp;ExternalData!$G3415)</f>
        <v>486871</v>
      </c>
    </row>
    <row r="3416" spans="1:13" x14ac:dyDescent="0.25">
      <c r="A3416" s="24" t="s">
        <v>9</v>
      </c>
      <c r="B3416" s="25" t="s">
        <v>47</v>
      </c>
      <c r="C3416" s="25" t="s">
        <v>49</v>
      </c>
      <c r="D3416" s="25" t="s">
        <v>50</v>
      </c>
      <c r="E3416" s="25" t="s">
        <v>14</v>
      </c>
      <c r="F3416" s="25">
        <v>2022</v>
      </c>
      <c r="G3416" s="25">
        <v>2</v>
      </c>
      <c r="H3416" s="25">
        <v>3864</v>
      </c>
      <c r="I3416" s="26">
        <v>21462</v>
      </c>
      <c r="J3416" s="26">
        <f>SUMIFS(H:H, D:D, ExternalData!$D3416, E:E, ExternalData!$E3416, F:F, ExternalData!$F3416, G:G, "&lt;="&amp;ExternalData!$G3416)</f>
        <v>5502</v>
      </c>
      <c r="K3416" s="27">
        <f>SUMIFS(I:I, D:D, ExternalData!$D3416, E:E, ExternalData!$E3416, F:F, ExternalData!$F3416, G:G, "&lt;="&amp;ExternalData!$G3416)</f>
        <v>30324</v>
      </c>
      <c r="L3416" s="26">
        <f>ExternalData!$J3416 + SUMIFS(H:H, D:D, ExternalData!$D3416, E:E, ExternalData!$E3416, F:F, ExternalData!$F3416-1, G:G, "&gt;"&amp;ExternalData!$G3416)</f>
        <v>99043</v>
      </c>
      <c r="M3416" s="28">
        <f>ExternalData!$K3416 + SUMIFS(I:I, D:D, ExternalData!$D3416, E:E, ExternalData!$E3416, F:F, ExternalData!$F3416-1, G:G, "&gt;"&amp;ExternalData!$G3416)</f>
        <v>474845</v>
      </c>
    </row>
    <row r="3417" spans="1:13" x14ac:dyDescent="0.25">
      <c r="A3417" s="29" t="s">
        <v>9</v>
      </c>
      <c r="B3417" s="30" t="s">
        <v>47</v>
      </c>
      <c r="C3417" s="30" t="s">
        <v>49</v>
      </c>
      <c r="D3417" s="30" t="s">
        <v>50</v>
      </c>
      <c r="E3417" s="30" t="s">
        <v>14</v>
      </c>
      <c r="F3417" s="30">
        <v>2022</v>
      </c>
      <c r="G3417" s="30">
        <v>3</v>
      </c>
      <c r="H3417" s="30">
        <v>1470</v>
      </c>
      <c r="I3417" s="31">
        <v>9576</v>
      </c>
      <c r="J3417" s="31">
        <f>SUMIFS(H:H, D:D, ExternalData!$D3417, E:E, ExternalData!$E3417, F:F, ExternalData!$F3417, G:G, "&lt;="&amp;ExternalData!$G3417)</f>
        <v>6972</v>
      </c>
      <c r="K3417" s="32">
        <f>SUMIFS(I:I, D:D, ExternalData!$D3417, E:E, ExternalData!$E3417, F:F, ExternalData!$F3417, G:G, "&lt;="&amp;ExternalData!$G3417)</f>
        <v>39900</v>
      </c>
      <c r="L3417" s="31">
        <f>ExternalData!$J3417 + SUMIFS(H:H, D:D, ExternalData!$D3417, E:E, ExternalData!$E3417, F:F, ExternalData!$F3417-1, G:G, "&gt;"&amp;ExternalData!$G3417)</f>
        <v>88438</v>
      </c>
      <c r="M3417" s="33">
        <f>ExternalData!$K3417 + SUMIFS(I:I, D:D, ExternalData!$D3417, E:E, ExternalData!$E3417, F:F, ExternalData!$F3417-1, G:G, "&gt;"&amp;ExternalData!$G3417)</f>
        <v>418894</v>
      </c>
    </row>
    <row r="3418" spans="1:13" x14ac:dyDescent="0.25">
      <c r="A3418" s="24" t="s">
        <v>9</v>
      </c>
      <c r="B3418" s="25" t="s">
        <v>47</v>
      </c>
      <c r="C3418" s="25" t="s">
        <v>49</v>
      </c>
      <c r="D3418" s="25" t="s">
        <v>50</v>
      </c>
      <c r="E3418" s="25" t="s">
        <v>14</v>
      </c>
      <c r="F3418" s="25">
        <v>2022</v>
      </c>
      <c r="G3418" s="25">
        <v>4</v>
      </c>
      <c r="H3418" s="25">
        <v>1470</v>
      </c>
      <c r="I3418" s="26">
        <v>9534</v>
      </c>
      <c r="J3418" s="26">
        <f>SUMIFS(H:H, D:D, ExternalData!$D3418, E:E, ExternalData!$E3418, F:F, ExternalData!$F3418, G:G, "&lt;="&amp;ExternalData!$G3418)</f>
        <v>8442</v>
      </c>
      <c r="K3418" s="27">
        <f>SUMIFS(I:I, D:D, ExternalData!$D3418, E:E, ExternalData!$E3418, F:F, ExternalData!$F3418, G:G, "&lt;="&amp;ExternalData!$G3418)</f>
        <v>49434</v>
      </c>
      <c r="L3418" s="26">
        <f>ExternalData!$J3418 + SUMIFS(H:H, D:D, ExternalData!$D3418, E:E, ExternalData!$E3418, F:F, ExternalData!$F3418-1, G:G, "&gt;"&amp;ExternalData!$G3418)</f>
        <v>76223</v>
      </c>
      <c r="M3418" s="28">
        <f>ExternalData!$K3418 + SUMIFS(I:I, D:D, ExternalData!$D3418, E:E, ExternalData!$E3418, F:F, ExternalData!$F3418-1, G:G, "&gt;"&amp;ExternalData!$G3418)</f>
        <v>354690</v>
      </c>
    </row>
    <row r="3419" spans="1:13" x14ac:dyDescent="0.25">
      <c r="A3419" s="29" t="s">
        <v>9</v>
      </c>
      <c r="B3419" s="30" t="s">
        <v>47</v>
      </c>
      <c r="C3419" s="30" t="s">
        <v>49</v>
      </c>
      <c r="D3419" s="30" t="s">
        <v>50</v>
      </c>
      <c r="E3419" s="30" t="s">
        <v>14</v>
      </c>
      <c r="F3419" s="30">
        <v>2022</v>
      </c>
      <c r="G3419" s="30">
        <v>5</v>
      </c>
      <c r="H3419" s="30">
        <v>1302</v>
      </c>
      <c r="I3419" s="31">
        <v>8400</v>
      </c>
      <c r="J3419" s="31">
        <f>SUMIFS(H:H, D:D, ExternalData!$D3419, E:E, ExternalData!$E3419, F:F, ExternalData!$F3419, G:G, "&lt;="&amp;ExternalData!$G3419)</f>
        <v>9744</v>
      </c>
      <c r="K3419" s="32">
        <f>SUMIFS(I:I, D:D, ExternalData!$D3419, E:E, ExternalData!$E3419, F:F, ExternalData!$F3419, G:G, "&lt;="&amp;ExternalData!$G3419)</f>
        <v>57834</v>
      </c>
      <c r="L3419" s="31">
        <f>ExternalData!$J3419 + SUMIFS(H:H, D:D, ExternalData!$D3419, E:E, ExternalData!$E3419, F:F, ExternalData!$F3419-1, G:G, "&gt;"&amp;ExternalData!$G3419)</f>
        <v>68670</v>
      </c>
      <c r="M3419" s="33">
        <f>ExternalData!$K3419 + SUMIFS(I:I, D:D, ExternalData!$D3419, E:E, ExternalData!$E3419, F:F, ExternalData!$F3419-1, G:G, "&gt;"&amp;ExternalData!$G3419)</f>
        <v>314468</v>
      </c>
    </row>
    <row r="3420" spans="1:13" x14ac:dyDescent="0.25">
      <c r="A3420" s="24" t="s">
        <v>9</v>
      </c>
      <c r="B3420" s="25" t="s">
        <v>47</v>
      </c>
      <c r="C3420" s="25" t="s">
        <v>49</v>
      </c>
      <c r="D3420" s="25" t="s">
        <v>50</v>
      </c>
      <c r="E3420" s="25" t="s">
        <v>14</v>
      </c>
      <c r="F3420" s="25">
        <v>2022</v>
      </c>
      <c r="G3420" s="25">
        <v>6</v>
      </c>
      <c r="H3420" s="25">
        <v>2184</v>
      </c>
      <c r="I3420" s="26">
        <v>14112</v>
      </c>
      <c r="J3420" s="26">
        <f>SUMIFS(H:H, D:D, ExternalData!$D3420, E:E, ExternalData!$E3420, F:F, ExternalData!$F3420, G:G, "&lt;="&amp;ExternalData!$G3420)</f>
        <v>11928</v>
      </c>
      <c r="K3420" s="27">
        <f>SUMIFS(I:I, D:D, ExternalData!$D3420, E:E, ExternalData!$E3420, F:F, ExternalData!$F3420, G:G, "&lt;="&amp;ExternalData!$G3420)</f>
        <v>71946</v>
      </c>
      <c r="L3420" s="26">
        <f>ExternalData!$J3420 + SUMIFS(H:H, D:D, ExternalData!$D3420, E:E, ExternalData!$E3420, F:F, ExternalData!$F3420-1, G:G, "&gt;"&amp;ExternalData!$G3420)</f>
        <v>65058</v>
      </c>
      <c r="M3420" s="28">
        <f>ExternalData!$K3420 + SUMIFS(I:I, D:D, ExternalData!$D3420, E:E, ExternalData!$E3420, F:F, ExternalData!$F3420-1, G:G, "&gt;"&amp;ExternalData!$G3420)</f>
        <v>325360</v>
      </c>
    </row>
    <row r="3421" spans="1:13" x14ac:dyDescent="0.25">
      <c r="A3421" s="29" t="s">
        <v>9</v>
      </c>
      <c r="B3421" s="30" t="s">
        <v>47</v>
      </c>
      <c r="C3421" s="30" t="s">
        <v>49</v>
      </c>
      <c r="D3421" s="30" t="s">
        <v>50</v>
      </c>
      <c r="E3421" s="30" t="s">
        <v>14</v>
      </c>
      <c r="F3421" s="30">
        <v>2022</v>
      </c>
      <c r="G3421" s="30">
        <v>7</v>
      </c>
      <c r="H3421" s="30">
        <v>2940</v>
      </c>
      <c r="I3421" s="31">
        <v>19194</v>
      </c>
      <c r="J3421" s="31">
        <f>SUMIFS(H:H, D:D, ExternalData!$D3421, E:E, ExternalData!$E3421, F:F, ExternalData!$F3421, G:G, "&lt;="&amp;ExternalData!$G3421)</f>
        <v>14868</v>
      </c>
      <c r="K3421" s="32">
        <f>SUMIFS(I:I, D:D, ExternalData!$D3421, E:E, ExternalData!$E3421, F:F, ExternalData!$F3421, G:G, "&lt;="&amp;ExternalData!$G3421)</f>
        <v>91140</v>
      </c>
      <c r="L3421" s="31">
        <f>ExternalData!$J3421 + SUMIFS(H:H, D:D, ExternalData!$D3421, E:E, ExternalData!$E3421, F:F, ExternalData!$F3421-1, G:G, "&gt;"&amp;ExternalData!$G3421)</f>
        <v>60592</v>
      </c>
      <c r="M3421" s="33">
        <f>ExternalData!$K3421 + SUMIFS(I:I, D:D, ExternalData!$D3421, E:E, ExternalData!$E3421, F:F, ExternalData!$F3421-1, G:G, "&gt;"&amp;ExternalData!$G3421)</f>
        <v>304626</v>
      </c>
    </row>
    <row r="3422" spans="1:13" x14ac:dyDescent="0.25">
      <c r="A3422" s="24" t="s">
        <v>9</v>
      </c>
      <c r="B3422" s="25" t="s">
        <v>47</v>
      </c>
      <c r="C3422" s="25" t="s">
        <v>49</v>
      </c>
      <c r="D3422" s="25" t="s">
        <v>50</v>
      </c>
      <c r="E3422" s="25" t="s">
        <v>14</v>
      </c>
      <c r="F3422" s="25">
        <v>2022</v>
      </c>
      <c r="G3422" s="25">
        <v>8</v>
      </c>
      <c r="H3422" s="25">
        <v>3360</v>
      </c>
      <c r="I3422" s="26">
        <v>21462</v>
      </c>
      <c r="J3422" s="26">
        <f>SUMIFS(H:H, D:D, ExternalData!$D3422, E:E, ExternalData!$E3422, F:F, ExternalData!$F3422, G:G, "&lt;="&amp;ExternalData!$G3422)</f>
        <v>18228</v>
      </c>
      <c r="K3422" s="27">
        <f>SUMIFS(I:I, D:D, ExternalData!$D3422, E:E, ExternalData!$E3422, F:F, ExternalData!$F3422, G:G, "&lt;="&amp;ExternalData!$G3422)</f>
        <v>112602</v>
      </c>
      <c r="L3422" s="26">
        <f>ExternalData!$J3422 + SUMIFS(H:H, D:D, ExternalData!$D3422, E:E, ExternalData!$E3422, F:F, ExternalData!$F3422-1, G:G, "&gt;"&amp;ExternalData!$G3422)</f>
        <v>48496</v>
      </c>
      <c r="M3422" s="28">
        <f>ExternalData!$K3422 + SUMIFS(I:I, D:D, ExternalData!$D3422, E:E, ExternalData!$E3422, F:F, ExternalData!$F3422-1, G:G, "&gt;"&amp;ExternalData!$G3422)</f>
        <v>242046</v>
      </c>
    </row>
    <row r="3423" spans="1:13" x14ac:dyDescent="0.25">
      <c r="A3423" s="29" t="s">
        <v>9</v>
      </c>
      <c r="B3423" s="30" t="s">
        <v>47</v>
      </c>
      <c r="C3423" s="30" t="s">
        <v>49</v>
      </c>
      <c r="D3423" s="30" t="s">
        <v>50</v>
      </c>
      <c r="E3423" s="30" t="s">
        <v>14</v>
      </c>
      <c r="F3423" s="30">
        <v>2022</v>
      </c>
      <c r="G3423" s="30">
        <v>9</v>
      </c>
      <c r="H3423" s="30">
        <v>2226</v>
      </c>
      <c r="I3423" s="31">
        <v>14196</v>
      </c>
      <c r="J3423" s="31">
        <f>SUMIFS(H:H, D:D, ExternalData!$D3423, E:E, ExternalData!$E3423, F:F, ExternalData!$F3423, G:G, "&lt;="&amp;ExternalData!$G3423)</f>
        <v>20454</v>
      </c>
      <c r="K3423" s="32">
        <f>SUMIFS(I:I, D:D, ExternalData!$D3423, E:E, ExternalData!$E3423, F:F, ExternalData!$F3423, G:G, "&lt;="&amp;ExternalData!$G3423)</f>
        <v>126798</v>
      </c>
      <c r="L3423" s="31">
        <f>ExternalData!$J3423 + SUMIFS(H:H, D:D, ExternalData!$D3423, E:E, ExternalData!$E3423, F:F, ExternalData!$F3423-1, G:G, "&gt;"&amp;ExternalData!$G3423)</f>
        <v>42994</v>
      </c>
      <c r="M3423" s="33">
        <f>ExternalData!$K3423 + SUMIFS(I:I, D:D, ExternalData!$D3423, E:E, ExternalData!$E3423, F:F, ExternalData!$F3423-1, G:G, "&gt;"&amp;ExternalData!$G3423)</f>
        <v>213577</v>
      </c>
    </row>
    <row r="3424" spans="1:13" x14ac:dyDescent="0.25">
      <c r="A3424" s="24" t="s">
        <v>9</v>
      </c>
      <c r="B3424" s="25" t="s">
        <v>47</v>
      </c>
      <c r="C3424" s="25" t="s">
        <v>49</v>
      </c>
      <c r="D3424" s="25" t="s">
        <v>50</v>
      </c>
      <c r="E3424" s="25" t="s">
        <v>14</v>
      </c>
      <c r="F3424" s="25">
        <v>2022</v>
      </c>
      <c r="G3424" s="25">
        <v>10</v>
      </c>
      <c r="H3424" s="25">
        <v>1680</v>
      </c>
      <c r="I3424" s="26">
        <v>10878</v>
      </c>
      <c r="J3424" s="26">
        <f>SUMIFS(H:H, D:D, ExternalData!$D3424, E:E, ExternalData!$E3424, F:F, ExternalData!$F3424, G:G, "&lt;="&amp;ExternalData!$G3424)</f>
        <v>22134</v>
      </c>
      <c r="K3424" s="27">
        <f>SUMIFS(I:I, D:D, ExternalData!$D3424, E:E, ExternalData!$E3424, F:F, ExternalData!$F3424, G:G, "&lt;="&amp;ExternalData!$G3424)</f>
        <v>137676</v>
      </c>
      <c r="L3424" s="26">
        <f>ExternalData!$J3424 + SUMIFS(H:H, D:D, ExternalData!$D3424, E:E, ExternalData!$E3424, F:F, ExternalData!$F3424-1, G:G, "&gt;"&amp;ExternalData!$G3424)</f>
        <v>37268</v>
      </c>
      <c r="M3424" s="28">
        <f>ExternalData!$K3424 + SUMIFS(I:I, D:D, ExternalData!$D3424, E:E, ExternalData!$E3424, F:F, ExternalData!$F3424-1, G:G, "&gt;"&amp;ExternalData!$G3424)</f>
        <v>220430</v>
      </c>
    </row>
    <row r="3425" spans="1:13" x14ac:dyDescent="0.25">
      <c r="A3425" s="29" t="s">
        <v>9</v>
      </c>
      <c r="B3425" s="30" t="s">
        <v>47</v>
      </c>
      <c r="C3425" s="30" t="s">
        <v>49</v>
      </c>
      <c r="D3425" s="30" t="s">
        <v>50</v>
      </c>
      <c r="E3425" s="30" t="s">
        <v>14</v>
      </c>
      <c r="F3425" s="30">
        <v>2022</v>
      </c>
      <c r="G3425" s="30">
        <v>11</v>
      </c>
      <c r="H3425" s="30">
        <v>3234</v>
      </c>
      <c r="I3425" s="31">
        <v>21000</v>
      </c>
      <c r="J3425" s="31">
        <f>SUMIFS(H:H, D:D, ExternalData!$D3425, E:E, ExternalData!$E3425, F:F, ExternalData!$F3425, G:G, "&lt;="&amp;ExternalData!$G3425)</f>
        <v>25368</v>
      </c>
      <c r="K3425" s="32">
        <f>SUMIFS(I:I, D:D, ExternalData!$D3425, E:E, ExternalData!$E3425, F:F, ExternalData!$F3425, G:G, "&lt;="&amp;ExternalData!$G3425)</f>
        <v>158676</v>
      </c>
      <c r="L3425" s="31">
        <f>ExternalData!$J3425 + SUMIFS(H:H, D:D, ExternalData!$D3425, E:E, ExternalData!$E3425, F:F, ExternalData!$F3425-1, G:G, "&gt;"&amp;ExternalData!$G3425)</f>
        <v>33257</v>
      </c>
      <c r="M3425" s="33">
        <f>ExternalData!$K3425 + SUMIFS(I:I, D:D, ExternalData!$D3425, E:E, ExternalData!$E3425, F:F, ExternalData!$F3425-1, G:G, "&gt;"&amp;ExternalData!$G3425)</f>
        <v>201985</v>
      </c>
    </row>
    <row r="3426" spans="1:13" x14ac:dyDescent="0.25">
      <c r="A3426" s="24" t="s">
        <v>9</v>
      </c>
      <c r="B3426" s="25" t="s">
        <v>47</v>
      </c>
      <c r="C3426" s="25" t="s">
        <v>49</v>
      </c>
      <c r="D3426" s="25" t="s">
        <v>50</v>
      </c>
      <c r="E3426" s="25" t="s">
        <v>14</v>
      </c>
      <c r="F3426" s="25">
        <v>2022</v>
      </c>
      <c r="G3426" s="25">
        <v>12</v>
      </c>
      <c r="H3426" s="25">
        <v>1512</v>
      </c>
      <c r="I3426" s="26">
        <v>9954</v>
      </c>
      <c r="J3426" s="26">
        <f>SUMIFS(H:H, D:D, ExternalData!$D3426, E:E, ExternalData!$E3426, F:F, ExternalData!$F3426, G:G, "&lt;="&amp;ExternalData!$G3426)</f>
        <v>26880</v>
      </c>
      <c r="K3426" s="27">
        <f>SUMIFS(I:I, D:D, ExternalData!$D3426, E:E, ExternalData!$E3426, F:F, ExternalData!$F3426, G:G, "&lt;="&amp;ExternalData!$G3426)</f>
        <v>168630</v>
      </c>
      <c r="L3426" s="26">
        <f>ExternalData!$J3426 + SUMIFS(H:H, D:D, ExternalData!$D3426, E:E, ExternalData!$E3426, F:F, ExternalData!$F3426-1, G:G, "&gt;"&amp;ExternalData!$G3426)</f>
        <v>26880</v>
      </c>
      <c r="M3426" s="28">
        <f>ExternalData!$K3426 + SUMIFS(I:I, D:D, ExternalData!$D3426, E:E, ExternalData!$E3426, F:F, ExternalData!$F3426-1, G:G, "&gt;"&amp;ExternalData!$G3426)</f>
        <v>168630</v>
      </c>
    </row>
    <row r="3427" spans="1:13" x14ac:dyDescent="0.25">
      <c r="A3427" s="29" t="s">
        <v>9</v>
      </c>
      <c r="B3427" s="30" t="s">
        <v>47</v>
      </c>
      <c r="C3427" s="30" t="s">
        <v>49</v>
      </c>
      <c r="D3427" s="30" t="s">
        <v>50</v>
      </c>
      <c r="E3427" s="30" t="s">
        <v>14</v>
      </c>
      <c r="F3427" s="30">
        <v>2023</v>
      </c>
      <c r="G3427" s="30">
        <v>1</v>
      </c>
      <c r="H3427" s="30">
        <v>3024</v>
      </c>
      <c r="I3427" s="31">
        <v>19656</v>
      </c>
      <c r="J3427" s="31">
        <f>SUMIFS(H:H, D:D, ExternalData!$D3427, E:E, ExternalData!$E3427, F:F, ExternalData!$F3427, G:G, "&lt;="&amp;ExternalData!$G3427)</f>
        <v>3024</v>
      </c>
      <c r="K3427" s="32">
        <f>SUMIFS(I:I, D:D, ExternalData!$D3427, E:E, ExternalData!$E3427, F:F, ExternalData!$F3427, G:G, "&lt;="&amp;ExternalData!$G3427)</f>
        <v>19656</v>
      </c>
      <c r="L3427" s="31">
        <f>ExternalData!$J3427 + SUMIFS(H:H, D:D, ExternalData!$D3427, E:E, ExternalData!$E3427, F:F, ExternalData!$F3427-1, G:G, "&gt;"&amp;ExternalData!$G3427)</f>
        <v>28266</v>
      </c>
      <c r="M3427" s="33">
        <f>ExternalData!$K3427 + SUMIFS(I:I, D:D, ExternalData!$D3427, E:E, ExternalData!$E3427, F:F, ExternalData!$F3427-1, G:G, "&gt;"&amp;ExternalData!$G3427)</f>
        <v>179424</v>
      </c>
    </row>
    <row r="3428" spans="1:13" x14ac:dyDescent="0.25">
      <c r="A3428" s="24" t="s">
        <v>9</v>
      </c>
      <c r="B3428" s="25" t="s">
        <v>47</v>
      </c>
      <c r="C3428" s="25" t="s">
        <v>49</v>
      </c>
      <c r="D3428" s="25" t="s">
        <v>50</v>
      </c>
      <c r="E3428" s="25" t="s">
        <v>14</v>
      </c>
      <c r="F3428" s="25">
        <v>2023</v>
      </c>
      <c r="G3428" s="25">
        <v>2</v>
      </c>
      <c r="H3428" s="25">
        <v>2184</v>
      </c>
      <c r="I3428" s="26">
        <v>13944</v>
      </c>
      <c r="J3428" s="26">
        <f>SUMIFS(H:H, D:D, ExternalData!$D3428, E:E, ExternalData!$E3428, F:F, ExternalData!$F3428, G:G, "&lt;="&amp;ExternalData!$G3428)</f>
        <v>5208</v>
      </c>
      <c r="K3428" s="27">
        <f>SUMIFS(I:I, D:D, ExternalData!$D3428, E:E, ExternalData!$E3428, F:F, ExternalData!$F3428, G:G, "&lt;="&amp;ExternalData!$G3428)</f>
        <v>33600</v>
      </c>
      <c r="L3428" s="26">
        <f>ExternalData!$J3428 + SUMIFS(H:H, D:D, ExternalData!$D3428, E:E, ExternalData!$E3428, F:F, ExternalData!$F3428-1, G:G, "&gt;"&amp;ExternalData!$G3428)</f>
        <v>26586</v>
      </c>
      <c r="M3428" s="28">
        <f>ExternalData!$K3428 + SUMIFS(I:I, D:D, ExternalData!$D3428, E:E, ExternalData!$E3428, F:F, ExternalData!$F3428-1, G:G, "&gt;"&amp;ExternalData!$G3428)</f>
        <v>171906</v>
      </c>
    </row>
    <row r="3429" spans="1:13" x14ac:dyDescent="0.25">
      <c r="A3429" s="29" t="s">
        <v>9</v>
      </c>
      <c r="B3429" s="30" t="s">
        <v>47</v>
      </c>
      <c r="C3429" s="30" t="s">
        <v>49</v>
      </c>
      <c r="D3429" s="30" t="s">
        <v>50</v>
      </c>
      <c r="E3429" s="30" t="s">
        <v>14</v>
      </c>
      <c r="F3429" s="30">
        <v>2023</v>
      </c>
      <c r="G3429" s="30">
        <v>3</v>
      </c>
      <c r="H3429" s="30">
        <v>4480</v>
      </c>
      <c r="I3429" s="31">
        <v>28672</v>
      </c>
      <c r="J3429" s="31">
        <f>SUMIFS(H:H, D:D, ExternalData!$D3429, E:E, ExternalData!$E3429, F:F, ExternalData!$F3429, G:G, "&lt;="&amp;ExternalData!$G3429)</f>
        <v>9688</v>
      </c>
      <c r="K3429" s="32">
        <f>SUMIFS(I:I, D:D, ExternalData!$D3429, E:E, ExternalData!$E3429, F:F, ExternalData!$F3429, G:G, "&lt;="&amp;ExternalData!$G3429)</f>
        <v>62272</v>
      </c>
      <c r="L3429" s="31">
        <f>ExternalData!$J3429 + SUMIFS(H:H, D:D, ExternalData!$D3429, E:E, ExternalData!$E3429, F:F, ExternalData!$F3429-1, G:G, "&gt;"&amp;ExternalData!$G3429)</f>
        <v>29596</v>
      </c>
      <c r="M3429" s="33">
        <f>ExternalData!$K3429 + SUMIFS(I:I, D:D, ExternalData!$D3429, E:E, ExternalData!$E3429, F:F, ExternalData!$F3429-1, G:G, "&gt;"&amp;ExternalData!$G3429)</f>
        <v>191002</v>
      </c>
    </row>
    <row r="3430" spans="1:13" x14ac:dyDescent="0.25">
      <c r="A3430" s="24" t="s">
        <v>9</v>
      </c>
      <c r="B3430" s="25" t="s">
        <v>47</v>
      </c>
      <c r="C3430" s="25" t="s">
        <v>49</v>
      </c>
      <c r="D3430" s="25" t="s">
        <v>50</v>
      </c>
      <c r="E3430" s="25" t="s">
        <v>15</v>
      </c>
      <c r="F3430" s="25">
        <v>2018</v>
      </c>
      <c r="G3430" s="25">
        <v>1</v>
      </c>
      <c r="H3430" s="25">
        <v>1505</v>
      </c>
      <c r="I3430" s="26">
        <v>8295</v>
      </c>
      <c r="J3430" s="26">
        <f>SUMIFS(H:H, D:D, ExternalData!$D3430, E:E, ExternalData!$E3430, F:F, ExternalData!$F3430, G:G, "&lt;="&amp;ExternalData!$G3430)</f>
        <v>1505</v>
      </c>
      <c r="K3430" s="27">
        <f>SUMIFS(I:I, D:D, ExternalData!$D3430, E:E, ExternalData!$E3430, F:F, ExternalData!$F3430, G:G, "&lt;="&amp;ExternalData!$G3430)</f>
        <v>8295</v>
      </c>
      <c r="L3430" s="26">
        <f>ExternalData!$J3430 + SUMIFS(H:H, D:D, ExternalData!$D3430, E:E, ExternalData!$E3430, F:F, ExternalData!$F3430-1, G:G, "&gt;"&amp;ExternalData!$G3430)</f>
        <v>1505</v>
      </c>
      <c r="M3430" s="28">
        <f>ExternalData!$K3430 + SUMIFS(I:I, D:D, ExternalData!$D3430, E:E, ExternalData!$E3430, F:F, ExternalData!$F3430-1, G:G, "&gt;"&amp;ExternalData!$G3430)</f>
        <v>8295</v>
      </c>
    </row>
    <row r="3431" spans="1:13" x14ac:dyDescent="0.25">
      <c r="A3431" s="29" t="s">
        <v>9</v>
      </c>
      <c r="B3431" s="30" t="s">
        <v>47</v>
      </c>
      <c r="C3431" s="30" t="s">
        <v>49</v>
      </c>
      <c r="D3431" s="30" t="s">
        <v>50</v>
      </c>
      <c r="E3431" s="30" t="s">
        <v>15</v>
      </c>
      <c r="F3431" s="30">
        <v>2018</v>
      </c>
      <c r="G3431" s="30">
        <v>2</v>
      </c>
      <c r="H3431" s="30">
        <v>945</v>
      </c>
      <c r="I3431" s="31">
        <v>518</v>
      </c>
      <c r="J3431" s="31">
        <f>SUMIFS(H:H, D:D, ExternalData!$D3431, E:E, ExternalData!$E3431, F:F, ExternalData!$F3431, G:G, "&lt;="&amp;ExternalData!$G3431)</f>
        <v>2450</v>
      </c>
      <c r="K3431" s="32">
        <f>SUMIFS(I:I, D:D, ExternalData!$D3431, E:E, ExternalData!$E3431, F:F, ExternalData!$F3431, G:G, "&lt;="&amp;ExternalData!$G3431)</f>
        <v>8813</v>
      </c>
      <c r="L3431" s="31">
        <f>ExternalData!$J3431 + SUMIFS(H:H, D:D, ExternalData!$D3431, E:E, ExternalData!$E3431, F:F, ExternalData!$F3431-1, G:G, "&gt;"&amp;ExternalData!$G3431)</f>
        <v>2450</v>
      </c>
      <c r="M3431" s="33">
        <f>ExternalData!$K3431 + SUMIFS(I:I, D:D, ExternalData!$D3431, E:E, ExternalData!$E3431, F:F, ExternalData!$F3431-1, G:G, "&gt;"&amp;ExternalData!$G3431)</f>
        <v>8813</v>
      </c>
    </row>
    <row r="3432" spans="1:13" x14ac:dyDescent="0.25">
      <c r="A3432" s="24" t="s">
        <v>9</v>
      </c>
      <c r="B3432" s="25" t="s">
        <v>47</v>
      </c>
      <c r="C3432" s="25" t="s">
        <v>49</v>
      </c>
      <c r="D3432" s="25" t="s">
        <v>50</v>
      </c>
      <c r="E3432" s="25" t="s">
        <v>15</v>
      </c>
      <c r="F3432" s="25">
        <v>2018</v>
      </c>
      <c r="G3432" s="25">
        <v>3</v>
      </c>
      <c r="H3432" s="25">
        <v>1365</v>
      </c>
      <c r="I3432" s="26">
        <v>735</v>
      </c>
      <c r="J3432" s="26">
        <f>SUMIFS(H:H, D:D, ExternalData!$D3432, E:E, ExternalData!$E3432, F:F, ExternalData!$F3432, G:G, "&lt;="&amp;ExternalData!$G3432)</f>
        <v>3815</v>
      </c>
      <c r="K3432" s="27">
        <f>SUMIFS(I:I, D:D, ExternalData!$D3432, E:E, ExternalData!$E3432, F:F, ExternalData!$F3432, G:G, "&lt;="&amp;ExternalData!$G3432)</f>
        <v>9548</v>
      </c>
      <c r="L3432" s="26">
        <f>ExternalData!$J3432 + SUMIFS(H:H, D:D, ExternalData!$D3432, E:E, ExternalData!$E3432, F:F, ExternalData!$F3432-1, G:G, "&gt;"&amp;ExternalData!$G3432)</f>
        <v>3815</v>
      </c>
      <c r="M3432" s="28">
        <f>ExternalData!$K3432 + SUMIFS(I:I, D:D, ExternalData!$D3432, E:E, ExternalData!$E3432, F:F, ExternalData!$F3432-1, G:G, "&gt;"&amp;ExternalData!$G3432)</f>
        <v>9548</v>
      </c>
    </row>
    <row r="3433" spans="1:13" x14ac:dyDescent="0.25">
      <c r="A3433" s="29" t="s">
        <v>9</v>
      </c>
      <c r="B3433" s="30" t="s">
        <v>47</v>
      </c>
      <c r="C3433" s="30" t="s">
        <v>49</v>
      </c>
      <c r="D3433" s="30" t="s">
        <v>50</v>
      </c>
      <c r="E3433" s="30" t="s">
        <v>15</v>
      </c>
      <c r="F3433" s="30">
        <v>2018</v>
      </c>
      <c r="G3433" s="30">
        <v>4</v>
      </c>
      <c r="H3433" s="30">
        <v>1015</v>
      </c>
      <c r="I3433" s="31">
        <v>5705</v>
      </c>
      <c r="J3433" s="31">
        <f>SUMIFS(H:H, D:D, ExternalData!$D3433, E:E, ExternalData!$E3433, F:F, ExternalData!$F3433, G:G, "&lt;="&amp;ExternalData!$G3433)</f>
        <v>4830</v>
      </c>
      <c r="K3433" s="32">
        <f>SUMIFS(I:I, D:D, ExternalData!$D3433, E:E, ExternalData!$E3433, F:F, ExternalData!$F3433, G:G, "&lt;="&amp;ExternalData!$G3433)</f>
        <v>15253</v>
      </c>
      <c r="L3433" s="31">
        <f>ExternalData!$J3433 + SUMIFS(H:H, D:D, ExternalData!$D3433, E:E, ExternalData!$E3433, F:F, ExternalData!$F3433-1, G:G, "&gt;"&amp;ExternalData!$G3433)</f>
        <v>4830</v>
      </c>
      <c r="M3433" s="33">
        <f>ExternalData!$K3433 + SUMIFS(I:I, D:D, ExternalData!$D3433, E:E, ExternalData!$E3433, F:F, ExternalData!$F3433-1, G:G, "&gt;"&amp;ExternalData!$G3433)</f>
        <v>15253</v>
      </c>
    </row>
    <row r="3434" spans="1:13" x14ac:dyDescent="0.25">
      <c r="A3434" s="24" t="s">
        <v>9</v>
      </c>
      <c r="B3434" s="25" t="s">
        <v>47</v>
      </c>
      <c r="C3434" s="25" t="s">
        <v>49</v>
      </c>
      <c r="D3434" s="25" t="s">
        <v>50</v>
      </c>
      <c r="E3434" s="25" t="s">
        <v>15</v>
      </c>
      <c r="F3434" s="25">
        <v>2018</v>
      </c>
      <c r="G3434" s="25">
        <v>5</v>
      </c>
      <c r="H3434" s="25">
        <v>56</v>
      </c>
      <c r="I3434" s="26">
        <v>3045</v>
      </c>
      <c r="J3434" s="26">
        <f>SUMIFS(H:H, D:D, ExternalData!$D3434, E:E, ExternalData!$E3434, F:F, ExternalData!$F3434, G:G, "&lt;="&amp;ExternalData!$G3434)</f>
        <v>4886</v>
      </c>
      <c r="K3434" s="27">
        <f>SUMIFS(I:I, D:D, ExternalData!$D3434, E:E, ExternalData!$E3434, F:F, ExternalData!$F3434, G:G, "&lt;="&amp;ExternalData!$G3434)</f>
        <v>18298</v>
      </c>
      <c r="L3434" s="26">
        <f>ExternalData!$J3434 + SUMIFS(H:H, D:D, ExternalData!$D3434, E:E, ExternalData!$E3434, F:F, ExternalData!$F3434-1, G:G, "&gt;"&amp;ExternalData!$G3434)</f>
        <v>4886</v>
      </c>
      <c r="M3434" s="28">
        <f>ExternalData!$K3434 + SUMIFS(I:I, D:D, ExternalData!$D3434, E:E, ExternalData!$E3434, F:F, ExternalData!$F3434-1, G:G, "&gt;"&amp;ExternalData!$G3434)</f>
        <v>18298</v>
      </c>
    </row>
    <row r="3435" spans="1:13" x14ac:dyDescent="0.25">
      <c r="A3435" s="29" t="s">
        <v>9</v>
      </c>
      <c r="B3435" s="30" t="s">
        <v>47</v>
      </c>
      <c r="C3435" s="30" t="s">
        <v>49</v>
      </c>
      <c r="D3435" s="30" t="s">
        <v>50</v>
      </c>
      <c r="E3435" s="30" t="s">
        <v>15</v>
      </c>
      <c r="F3435" s="30">
        <v>2018</v>
      </c>
      <c r="G3435" s="30">
        <v>6</v>
      </c>
      <c r="H3435" s="30">
        <v>42</v>
      </c>
      <c r="I3435" s="31">
        <v>2275</v>
      </c>
      <c r="J3435" s="31">
        <f>SUMIFS(H:H, D:D, ExternalData!$D3435, E:E, ExternalData!$E3435, F:F, ExternalData!$F3435, G:G, "&lt;="&amp;ExternalData!$G3435)</f>
        <v>4928</v>
      </c>
      <c r="K3435" s="32">
        <f>SUMIFS(I:I, D:D, ExternalData!$D3435, E:E, ExternalData!$E3435, F:F, ExternalData!$F3435, G:G, "&lt;="&amp;ExternalData!$G3435)</f>
        <v>20573</v>
      </c>
      <c r="L3435" s="31">
        <f>ExternalData!$J3435 + SUMIFS(H:H, D:D, ExternalData!$D3435, E:E, ExternalData!$E3435, F:F, ExternalData!$F3435-1, G:G, "&gt;"&amp;ExternalData!$G3435)</f>
        <v>4928</v>
      </c>
      <c r="M3435" s="33">
        <f>ExternalData!$K3435 + SUMIFS(I:I, D:D, ExternalData!$D3435, E:E, ExternalData!$E3435, F:F, ExternalData!$F3435-1, G:G, "&gt;"&amp;ExternalData!$G3435)</f>
        <v>20573</v>
      </c>
    </row>
    <row r="3436" spans="1:13" x14ac:dyDescent="0.25">
      <c r="A3436" s="24" t="s">
        <v>9</v>
      </c>
      <c r="B3436" s="25" t="s">
        <v>47</v>
      </c>
      <c r="C3436" s="25" t="s">
        <v>49</v>
      </c>
      <c r="D3436" s="25" t="s">
        <v>50</v>
      </c>
      <c r="E3436" s="25" t="s">
        <v>15</v>
      </c>
      <c r="F3436" s="25">
        <v>2018</v>
      </c>
      <c r="G3436" s="25">
        <v>7</v>
      </c>
      <c r="H3436" s="25">
        <v>133</v>
      </c>
      <c r="I3436" s="26">
        <v>7175</v>
      </c>
      <c r="J3436" s="26">
        <f>SUMIFS(H:H, D:D, ExternalData!$D3436, E:E, ExternalData!$E3436, F:F, ExternalData!$F3436, G:G, "&lt;="&amp;ExternalData!$G3436)</f>
        <v>5061</v>
      </c>
      <c r="K3436" s="27">
        <f>SUMIFS(I:I, D:D, ExternalData!$D3436, E:E, ExternalData!$E3436, F:F, ExternalData!$F3436, G:G, "&lt;="&amp;ExternalData!$G3436)</f>
        <v>27748</v>
      </c>
      <c r="L3436" s="26">
        <f>ExternalData!$J3436 + SUMIFS(H:H, D:D, ExternalData!$D3436, E:E, ExternalData!$E3436, F:F, ExternalData!$F3436-1, G:G, "&gt;"&amp;ExternalData!$G3436)</f>
        <v>5061</v>
      </c>
      <c r="M3436" s="28">
        <f>ExternalData!$K3436 + SUMIFS(I:I, D:D, ExternalData!$D3436, E:E, ExternalData!$E3436, F:F, ExternalData!$F3436-1, G:G, "&gt;"&amp;ExternalData!$G3436)</f>
        <v>27748</v>
      </c>
    </row>
    <row r="3437" spans="1:13" x14ac:dyDescent="0.25">
      <c r="A3437" s="29" t="s">
        <v>9</v>
      </c>
      <c r="B3437" s="30" t="s">
        <v>47</v>
      </c>
      <c r="C3437" s="30" t="s">
        <v>49</v>
      </c>
      <c r="D3437" s="30" t="s">
        <v>50</v>
      </c>
      <c r="E3437" s="30" t="s">
        <v>15</v>
      </c>
      <c r="F3437" s="30">
        <v>2018</v>
      </c>
      <c r="G3437" s="30">
        <v>8</v>
      </c>
      <c r="H3437" s="30">
        <v>56</v>
      </c>
      <c r="I3437" s="31">
        <v>315</v>
      </c>
      <c r="J3437" s="31">
        <f>SUMIFS(H:H, D:D, ExternalData!$D3437, E:E, ExternalData!$E3437, F:F, ExternalData!$F3437, G:G, "&lt;="&amp;ExternalData!$G3437)</f>
        <v>5117</v>
      </c>
      <c r="K3437" s="32">
        <f>SUMIFS(I:I, D:D, ExternalData!$D3437, E:E, ExternalData!$E3437, F:F, ExternalData!$F3437, G:G, "&lt;="&amp;ExternalData!$G3437)</f>
        <v>28063</v>
      </c>
      <c r="L3437" s="31">
        <f>ExternalData!$J3437 + SUMIFS(H:H, D:D, ExternalData!$D3437, E:E, ExternalData!$E3437, F:F, ExternalData!$F3437-1, G:G, "&gt;"&amp;ExternalData!$G3437)</f>
        <v>5117</v>
      </c>
      <c r="M3437" s="33">
        <f>ExternalData!$K3437 + SUMIFS(I:I, D:D, ExternalData!$D3437, E:E, ExternalData!$E3437, F:F, ExternalData!$F3437-1, G:G, "&gt;"&amp;ExternalData!$G3437)</f>
        <v>28063</v>
      </c>
    </row>
    <row r="3438" spans="1:13" x14ac:dyDescent="0.25">
      <c r="A3438" s="24" t="s">
        <v>9</v>
      </c>
      <c r="B3438" s="25" t="s">
        <v>47</v>
      </c>
      <c r="C3438" s="25" t="s">
        <v>49</v>
      </c>
      <c r="D3438" s="25" t="s">
        <v>50</v>
      </c>
      <c r="E3438" s="25" t="s">
        <v>15</v>
      </c>
      <c r="F3438" s="25">
        <v>2018</v>
      </c>
      <c r="G3438" s="25">
        <v>9</v>
      </c>
      <c r="H3438" s="25">
        <v>231</v>
      </c>
      <c r="I3438" s="26">
        <v>1260</v>
      </c>
      <c r="J3438" s="26">
        <f>SUMIFS(H:H, D:D, ExternalData!$D3438, E:E, ExternalData!$E3438, F:F, ExternalData!$F3438, G:G, "&lt;="&amp;ExternalData!$G3438)</f>
        <v>5348</v>
      </c>
      <c r="K3438" s="27">
        <f>SUMIFS(I:I, D:D, ExternalData!$D3438, E:E, ExternalData!$E3438, F:F, ExternalData!$F3438, G:G, "&lt;="&amp;ExternalData!$G3438)</f>
        <v>29323</v>
      </c>
      <c r="L3438" s="26">
        <f>ExternalData!$J3438 + SUMIFS(H:H, D:D, ExternalData!$D3438, E:E, ExternalData!$E3438, F:F, ExternalData!$F3438-1, G:G, "&gt;"&amp;ExternalData!$G3438)</f>
        <v>5348</v>
      </c>
      <c r="M3438" s="28">
        <f>ExternalData!$K3438 + SUMIFS(I:I, D:D, ExternalData!$D3438, E:E, ExternalData!$E3438, F:F, ExternalData!$F3438-1, G:G, "&gt;"&amp;ExternalData!$G3438)</f>
        <v>29323</v>
      </c>
    </row>
    <row r="3439" spans="1:13" x14ac:dyDescent="0.25">
      <c r="A3439" s="29" t="s">
        <v>9</v>
      </c>
      <c r="B3439" s="30" t="s">
        <v>47</v>
      </c>
      <c r="C3439" s="30" t="s">
        <v>49</v>
      </c>
      <c r="D3439" s="30" t="s">
        <v>50</v>
      </c>
      <c r="E3439" s="30" t="s">
        <v>15</v>
      </c>
      <c r="F3439" s="30">
        <v>2018</v>
      </c>
      <c r="G3439" s="30">
        <v>10</v>
      </c>
      <c r="H3439" s="30">
        <v>91</v>
      </c>
      <c r="I3439" s="31">
        <v>5005</v>
      </c>
      <c r="J3439" s="31">
        <f>SUMIFS(H:H, D:D, ExternalData!$D3439, E:E, ExternalData!$E3439, F:F, ExternalData!$F3439, G:G, "&lt;="&amp;ExternalData!$G3439)</f>
        <v>5439</v>
      </c>
      <c r="K3439" s="32">
        <f>SUMIFS(I:I, D:D, ExternalData!$D3439, E:E, ExternalData!$E3439, F:F, ExternalData!$F3439, G:G, "&lt;="&amp;ExternalData!$G3439)</f>
        <v>34328</v>
      </c>
      <c r="L3439" s="31">
        <f>ExternalData!$J3439 + SUMIFS(H:H, D:D, ExternalData!$D3439, E:E, ExternalData!$E3439, F:F, ExternalData!$F3439-1, G:G, "&gt;"&amp;ExternalData!$G3439)</f>
        <v>5439</v>
      </c>
      <c r="M3439" s="33">
        <f>ExternalData!$K3439 + SUMIFS(I:I, D:D, ExternalData!$D3439, E:E, ExternalData!$E3439, F:F, ExternalData!$F3439-1, G:G, "&gt;"&amp;ExternalData!$G3439)</f>
        <v>34328</v>
      </c>
    </row>
    <row r="3440" spans="1:13" x14ac:dyDescent="0.25">
      <c r="A3440" s="24" t="s">
        <v>9</v>
      </c>
      <c r="B3440" s="25" t="s">
        <v>47</v>
      </c>
      <c r="C3440" s="25" t="s">
        <v>49</v>
      </c>
      <c r="D3440" s="25" t="s">
        <v>50</v>
      </c>
      <c r="E3440" s="25" t="s">
        <v>15</v>
      </c>
      <c r="F3440" s="25">
        <v>2018</v>
      </c>
      <c r="G3440" s="25">
        <v>11</v>
      </c>
      <c r="H3440" s="25">
        <v>805</v>
      </c>
      <c r="I3440" s="26">
        <v>4445</v>
      </c>
      <c r="J3440" s="26">
        <f>SUMIFS(H:H, D:D, ExternalData!$D3440, E:E, ExternalData!$E3440, F:F, ExternalData!$F3440, G:G, "&lt;="&amp;ExternalData!$G3440)</f>
        <v>6244</v>
      </c>
      <c r="K3440" s="27">
        <f>SUMIFS(I:I, D:D, ExternalData!$D3440, E:E, ExternalData!$E3440, F:F, ExternalData!$F3440, G:G, "&lt;="&amp;ExternalData!$G3440)</f>
        <v>38773</v>
      </c>
      <c r="L3440" s="26">
        <f>ExternalData!$J3440 + SUMIFS(H:H, D:D, ExternalData!$D3440, E:E, ExternalData!$E3440, F:F, ExternalData!$F3440-1, G:G, "&gt;"&amp;ExternalData!$G3440)</f>
        <v>6244</v>
      </c>
      <c r="M3440" s="28">
        <f>ExternalData!$K3440 + SUMIFS(I:I, D:D, ExternalData!$D3440, E:E, ExternalData!$E3440, F:F, ExternalData!$F3440-1, G:G, "&gt;"&amp;ExternalData!$G3440)</f>
        <v>38773</v>
      </c>
    </row>
    <row r="3441" spans="1:13" x14ac:dyDescent="0.25">
      <c r="A3441" s="29" t="s">
        <v>9</v>
      </c>
      <c r="B3441" s="30" t="s">
        <v>47</v>
      </c>
      <c r="C3441" s="30" t="s">
        <v>49</v>
      </c>
      <c r="D3441" s="30" t="s">
        <v>50</v>
      </c>
      <c r="E3441" s="30" t="s">
        <v>15</v>
      </c>
      <c r="F3441" s="30">
        <v>2018</v>
      </c>
      <c r="G3441" s="30">
        <v>12</v>
      </c>
      <c r="H3441" s="30">
        <v>63</v>
      </c>
      <c r="I3441" s="31">
        <v>336</v>
      </c>
      <c r="J3441" s="31">
        <f>SUMIFS(H:H, D:D, ExternalData!$D3441, E:E, ExternalData!$E3441, F:F, ExternalData!$F3441, G:G, "&lt;="&amp;ExternalData!$G3441)</f>
        <v>6307</v>
      </c>
      <c r="K3441" s="32">
        <f>SUMIFS(I:I, D:D, ExternalData!$D3441, E:E, ExternalData!$E3441, F:F, ExternalData!$F3441, G:G, "&lt;="&amp;ExternalData!$G3441)</f>
        <v>39109</v>
      </c>
      <c r="L3441" s="31">
        <f>ExternalData!$J3441 + SUMIFS(H:H, D:D, ExternalData!$D3441, E:E, ExternalData!$E3441, F:F, ExternalData!$F3441-1, G:G, "&gt;"&amp;ExternalData!$G3441)</f>
        <v>6307</v>
      </c>
      <c r="M3441" s="33">
        <f>ExternalData!$K3441 + SUMIFS(I:I, D:D, ExternalData!$D3441, E:E, ExternalData!$E3441, F:F, ExternalData!$F3441-1, G:G, "&gt;"&amp;ExternalData!$G3441)</f>
        <v>39109</v>
      </c>
    </row>
    <row r="3442" spans="1:13" x14ac:dyDescent="0.25">
      <c r="A3442" s="24" t="s">
        <v>9</v>
      </c>
      <c r="B3442" s="25" t="s">
        <v>47</v>
      </c>
      <c r="C3442" s="25" t="s">
        <v>49</v>
      </c>
      <c r="D3442" s="25" t="s">
        <v>50</v>
      </c>
      <c r="E3442" s="25" t="s">
        <v>15</v>
      </c>
      <c r="F3442" s="25">
        <v>2019</v>
      </c>
      <c r="G3442" s="25">
        <v>1</v>
      </c>
      <c r="H3442" s="25">
        <v>182</v>
      </c>
      <c r="I3442" s="26">
        <v>980</v>
      </c>
      <c r="J3442" s="26">
        <f>SUMIFS(H:H, D:D, ExternalData!$D3442, E:E, ExternalData!$E3442, F:F, ExternalData!$F3442, G:G, "&lt;="&amp;ExternalData!$G3442)</f>
        <v>182</v>
      </c>
      <c r="K3442" s="27">
        <f>SUMIFS(I:I, D:D, ExternalData!$D3442, E:E, ExternalData!$E3442, F:F, ExternalData!$F3442, G:G, "&lt;="&amp;ExternalData!$G3442)</f>
        <v>980</v>
      </c>
      <c r="L3442" s="26">
        <f>ExternalData!$J3442 + SUMIFS(H:H, D:D, ExternalData!$D3442, E:E, ExternalData!$E3442, F:F, ExternalData!$F3442-1, G:G, "&gt;"&amp;ExternalData!$G3442)</f>
        <v>4984</v>
      </c>
      <c r="M3442" s="28">
        <f>ExternalData!$K3442 + SUMIFS(I:I, D:D, ExternalData!$D3442, E:E, ExternalData!$E3442, F:F, ExternalData!$F3442-1, G:G, "&gt;"&amp;ExternalData!$G3442)</f>
        <v>31794</v>
      </c>
    </row>
    <row r="3443" spans="1:13" x14ac:dyDescent="0.25">
      <c r="A3443" s="29" t="s">
        <v>9</v>
      </c>
      <c r="B3443" s="30" t="s">
        <v>47</v>
      </c>
      <c r="C3443" s="30" t="s">
        <v>49</v>
      </c>
      <c r="D3443" s="30" t="s">
        <v>50</v>
      </c>
      <c r="E3443" s="30" t="s">
        <v>15</v>
      </c>
      <c r="F3443" s="30">
        <v>2019</v>
      </c>
      <c r="G3443" s="30">
        <v>2</v>
      </c>
      <c r="H3443" s="30">
        <v>224</v>
      </c>
      <c r="I3443" s="31">
        <v>1211</v>
      </c>
      <c r="J3443" s="31">
        <f>SUMIFS(H:H, D:D, ExternalData!$D3443, E:E, ExternalData!$E3443, F:F, ExternalData!$F3443, G:G, "&lt;="&amp;ExternalData!$G3443)</f>
        <v>406</v>
      </c>
      <c r="K3443" s="32">
        <f>SUMIFS(I:I, D:D, ExternalData!$D3443, E:E, ExternalData!$E3443, F:F, ExternalData!$F3443, G:G, "&lt;="&amp;ExternalData!$G3443)</f>
        <v>2191</v>
      </c>
      <c r="L3443" s="31">
        <f>ExternalData!$J3443 + SUMIFS(H:H, D:D, ExternalData!$D3443, E:E, ExternalData!$E3443, F:F, ExternalData!$F3443-1, G:G, "&gt;"&amp;ExternalData!$G3443)</f>
        <v>4263</v>
      </c>
      <c r="M3443" s="33">
        <f>ExternalData!$K3443 + SUMIFS(I:I, D:D, ExternalData!$D3443, E:E, ExternalData!$E3443, F:F, ExternalData!$F3443-1, G:G, "&gt;"&amp;ExternalData!$G3443)</f>
        <v>32487</v>
      </c>
    </row>
    <row r="3444" spans="1:13" x14ac:dyDescent="0.25">
      <c r="A3444" s="24" t="s">
        <v>9</v>
      </c>
      <c r="B3444" s="25" t="s">
        <v>47</v>
      </c>
      <c r="C3444" s="25" t="s">
        <v>49</v>
      </c>
      <c r="D3444" s="25" t="s">
        <v>50</v>
      </c>
      <c r="E3444" s="25" t="s">
        <v>15</v>
      </c>
      <c r="F3444" s="25">
        <v>2019</v>
      </c>
      <c r="G3444" s="25">
        <v>3</v>
      </c>
      <c r="H3444" s="25">
        <v>196</v>
      </c>
      <c r="I3444" s="26">
        <v>1078</v>
      </c>
      <c r="J3444" s="26">
        <f>SUMIFS(H:H, D:D, ExternalData!$D3444, E:E, ExternalData!$E3444, F:F, ExternalData!$F3444, G:G, "&lt;="&amp;ExternalData!$G3444)</f>
        <v>602</v>
      </c>
      <c r="K3444" s="27">
        <f>SUMIFS(I:I, D:D, ExternalData!$D3444, E:E, ExternalData!$E3444, F:F, ExternalData!$F3444, G:G, "&lt;="&amp;ExternalData!$G3444)</f>
        <v>3269</v>
      </c>
      <c r="L3444" s="26">
        <f>ExternalData!$J3444 + SUMIFS(H:H, D:D, ExternalData!$D3444, E:E, ExternalData!$E3444, F:F, ExternalData!$F3444-1, G:G, "&gt;"&amp;ExternalData!$G3444)</f>
        <v>3094</v>
      </c>
      <c r="M3444" s="28">
        <f>ExternalData!$K3444 + SUMIFS(I:I, D:D, ExternalData!$D3444, E:E, ExternalData!$E3444, F:F, ExternalData!$F3444-1, G:G, "&gt;"&amp;ExternalData!$G3444)</f>
        <v>32830</v>
      </c>
    </row>
    <row r="3445" spans="1:13" x14ac:dyDescent="0.25">
      <c r="A3445" s="29" t="s">
        <v>9</v>
      </c>
      <c r="B3445" s="30" t="s">
        <v>47</v>
      </c>
      <c r="C3445" s="30" t="s">
        <v>49</v>
      </c>
      <c r="D3445" s="30" t="s">
        <v>50</v>
      </c>
      <c r="E3445" s="30" t="s">
        <v>15</v>
      </c>
      <c r="F3445" s="30">
        <v>2019</v>
      </c>
      <c r="G3445" s="30">
        <v>4</v>
      </c>
      <c r="H3445" s="30">
        <v>203</v>
      </c>
      <c r="I3445" s="31">
        <v>1141</v>
      </c>
      <c r="J3445" s="31">
        <f>SUMIFS(H:H, D:D, ExternalData!$D3445, E:E, ExternalData!$E3445, F:F, ExternalData!$F3445, G:G, "&lt;="&amp;ExternalData!$G3445)</f>
        <v>805</v>
      </c>
      <c r="K3445" s="32">
        <f>SUMIFS(I:I, D:D, ExternalData!$D3445, E:E, ExternalData!$E3445, F:F, ExternalData!$F3445, G:G, "&lt;="&amp;ExternalData!$G3445)</f>
        <v>4410</v>
      </c>
      <c r="L3445" s="31">
        <f>ExternalData!$J3445 + SUMIFS(H:H, D:D, ExternalData!$D3445, E:E, ExternalData!$E3445, F:F, ExternalData!$F3445-1, G:G, "&gt;"&amp;ExternalData!$G3445)</f>
        <v>2282</v>
      </c>
      <c r="M3445" s="33">
        <f>ExternalData!$K3445 + SUMIFS(I:I, D:D, ExternalData!$D3445, E:E, ExternalData!$E3445, F:F, ExternalData!$F3445-1, G:G, "&gt;"&amp;ExternalData!$G3445)</f>
        <v>28266</v>
      </c>
    </row>
    <row r="3446" spans="1:13" x14ac:dyDescent="0.25">
      <c r="A3446" s="24" t="s">
        <v>9</v>
      </c>
      <c r="B3446" s="25" t="s">
        <v>47</v>
      </c>
      <c r="C3446" s="25" t="s">
        <v>49</v>
      </c>
      <c r="D3446" s="25" t="s">
        <v>50</v>
      </c>
      <c r="E3446" s="25" t="s">
        <v>15</v>
      </c>
      <c r="F3446" s="25">
        <v>2019</v>
      </c>
      <c r="G3446" s="25">
        <v>5</v>
      </c>
      <c r="H3446" s="25">
        <v>266</v>
      </c>
      <c r="I3446" s="26">
        <v>1435</v>
      </c>
      <c r="J3446" s="26">
        <f>SUMIFS(H:H, D:D, ExternalData!$D3446, E:E, ExternalData!$E3446, F:F, ExternalData!$F3446, G:G, "&lt;="&amp;ExternalData!$G3446)</f>
        <v>1071</v>
      </c>
      <c r="K3446" s="27">
        <f>SUMIFS(I:I, D:D, ExternalData!$D3446, E:E, ExternalData!$E3446, F:F, ExternalData!$F3446, G:G, "&lt;="&amp;ExternalData!$G3446)</f>
        <v>5845</v>
      </c>
      <c r="L3446" s="26">
        <f>ExternalData!$J3446 + SUMIFS(H:H, D:D, ExternalData!$D3446, E:E, ExternalData!$E3446, F:F, ExternalData!$F3446-1, G:G, "&gt;"&amp;ExternalData!$G3446)</f>
        <v>2492</v>
      </c>
      <c r="M3446" s="28">
        <f>ExternalData!$K3446 + SUMIFS(I:I, D:D, ExternalData!$D3446, E:E, ExternalData!$E3446, F:F, ExternalData!$F3446-1, G:G, "&gt;"&amp;ExternalData!$G3446)</f>
        <v>26656</v>
      </c>
    </row>
    <row r="3447" spans="1:13" x14ac:dyDescent="0.25">
      <c r="A3447" s="29" t="s">
        <v>9</v>
      </c>
      <c r="B3447" s="30" t="s">
        <v>47</v>
      </c>
      <c r="C3447" s="30" t="s">
        <v>49</v>
      </c>
      <c r="D3447" s="30" t="s">
        <v>50</v>
      </c>
      <c r="E3447" s="30" t="s">
        <v>15</v>
      </c>
      <c r="F3447" s="30">
        <v>2019</v>
      </c>
      <c r="G3447" s="30">
        <v>6</v>
      </c>
      <c r="H3447" s="30">
        <v>35</v>
      </c>
      <c r="I3447" s="31">
        <v>182</v>
      </c>
      <c r="J3447" s="31">
        <f>SUMIFS(H:H, D:D, ExternalData!$D3447, E:E, ExternalData!$E3447, F:F, ExternalData!$F3447, G:G, "&lt;="&amp;ExternalData!$G3447)</f>
        <v>1106</v>
      </c>
      <c r="K3447" s="32">
        <f>SUMIFS(I:I, D:D, ExternalData!$D3447, E:E, ExternalData!$E3447, F:F, ExternalData!$F3447, G:G, "&lt;="&amp;ExternalData!$G3447)</f>
        <v>6027</v>
      </c>
      <c r="L3447" s="31">
        <f>ExternalData!$J3447 + SUMIFS(H:H, D:D, ExternalData!$D3447, E:E, ExternalData!$E3447, F:F, ExternalData!$F3447-1, G:G, "&gt;"&amp;ExternalData!$G3447)</f>
        <v>2485</v>
      </c>
      <c r="M3447" s="33">
        <f>ExternalData!$K3447 + SUMIFS(I:I, D:D, ExternalData!$D3447, E:E, ExternalData!$E3447, F:F, ExternalData!$F3447-1, G:G, "&gt;"&amp;ExternalData!$G3447)</f>
        <v>24563</v>
      </c>
    </row>
    <row r="3448" spans="1:13" x14ac:dyDescent="0.25">
      <c r="A3448" s="24" t="s">
        <v>9</v>
      </c>
      <c r="B3448" s="25" t="s">
        <v>47</v>
      </c>
      <c r="C3448" s="25" t="s">
        <v>49</v>
      </c>
      <c r="D3448" s="25" t="s">
        <v>50</v>
      </c>
      <c r="E3448" s="25" t="s">
        <v>15</v>
      </c>
      <c r="F3448" s="25">
        <v>2019</v>
      </c>
      <c r="G3448" s="25">
        <v>7</v>
      </c>
      <c r="H3448" s="25">
        <v>315</v>
      </c>
      <c r="I3448" s="26">
        <v>1715</v>
      </c>
      <c r="J3448" s="26">
        <f>SUMIFS(H:H, D:D, ExternalData!$D3448, E:E, ExternalData!$E3448, F:F, ExternalData!$F3448, G:G, "&lt;="&amp;ExternalData!$G3448)</f>
        <v>1421</v>
      </c>
      <c r="K3448" s="27">
        <f>SUMIFS(I:I, D:D, ExternalData!$D3448, E:E, ExternalData!$E3448, F:F, ExternalData!$F3448, G:G, "&lt;="&amp;ExternalData!$G3448)</f>
        <v>7742</v>
      </c>
      <c r="L3448" s="26">
        <f>ExternalData!$J3448 + SUMIFS(H:H, D:D, ExternalData!$D3448, E:E, ExternalData!$E3448, F:F, ExternalData!$F3448-1, G:G, "&gt;"&amp;ExternalData!$G3448)</f>
        <v>2667</v>
      </c>
      <c r="M3448" s="28">
        <f>ExternalData!$K3448 + SUMIFS(I:I, D:D, ExternalData!$D3448, E:E, ExternalData!$E3448, F:F, ExternalData!$F3448-1, G:G, "&gt;"&amp;ExternalData!$G3448)</f>
        <v>19103</v>
      </c>
    </row>
    <row r="3449" spans="1:13" x14ac:dyDescent="0.25">
      <c r="A3449" s="29" t="s">
        <v>9</v>
      </c>
      <c r="B3449" s="30" t="s">
        <v>47</v>
      </c>
      <c r="C3449" s="30" t="s">
        <v>49</v>
      </c>
      <c r="D3449" s="30" t="s">
        <v>50</v>
      </c>
      <c r="E3449" s="30" t="s">
        <v>15</v>
      </c>
      <c r="F3449" s="30">
        <v>2019</v>
      </c>
      <c r="G3449" s="30">
        <v>8</v>
      </c>
      <c r="H3449" s="30">
        <v>84</v>
      </c>
      <c r="I3449" s="31">
        <v>427</v>
      </c>
      <c r="J3449" s="31">
        <f>SUMIFS(H:H, D:D, ExternalData!$D3449, E:E, ExternalData!$E3449, F:F, ExternalData!$F3449, G:G, "&lt;="&amp;ExternalData!$G3449)</f>
        <v>1505</v>
      </c>
      <c r="K3449" s="32">
        <f>SUMIFS(I:I, D:D, ExternalData!$D3449, E:E, ExternalData!$E3449, F:F, ExternalData!$F3449, G:G, "&lt;="&amp;ExternalData!$G3449)</f>
        <v>8169</v>
      </c>
      <c r="L3449" s="31">
        <f>ExternalData!$J3449 + SUMIFS(H:H, D:D, ExternalData!$D3449, E:E, ExternalData!$E3449, F:F, ExternalData!$F3449-1, G:G, "&gt;"&amp;ExternalData!$G3449)</f>
        <v>2695</v>
      </c>
      <c r="M3449" s="33">
        <f>ExternalData!$K3449 + SUMIFS(I:I, D:D, ExternalData!$D3449, E:E, ExternalData!$E3449, F:F, ExternalData!$F3449-1, G:G, "&gt;"&amp;ExternalData!$G3449)</f>
        <v>19215</v>
      </c>
    </row>
    <row r="3450" spans="1:13" x14ac:dyDescent="0.25">
      <c r="A3450" s="24" t="s">
        <v>9</v>
      </c>
      <c r="B3450" s="25" t="s">
        <v>47</v>
      </c>
      <c r="C3450" s="25" t="s">
        <v>49</v>
      </c>
      <c r="D3450" s="25" t="s">
        <v>50</v>
      </c>
      <c r="E3450" s="25" t="s">
        <v>15</v>
      </c>
      <c r="F3450" s="25">
        <v>2019</v>
      </c>
      <c r="G3450" s="25">
        <v>9</v>
      </c>
      <c r="H3450" s="25">
        <v>77</v>
      </c>
      <c r="I3450" s="26">
        <v>392</v>
      </c>
      <c r="J3450" s="26">
        <f>SUMIFS(H:H, D:D, ExternalData!$D3450, E:E, ExternalData!$E3450, F:F, ExternalData!$F3450, G:G, "&lt;="&amp;ExternalData!$G3450)</f>
        <v>1582</v>
      </c>
      <c r="K3450" s="27">
        <f>SUMIFS(I:I, D:D, ExternalData!$D3450, E:E, ExternalData!$E3450, F:F, ExternalData!$F3450, G:G, "&lt;="&amp;ExternalData!$G3450)</f>
        <v>8561</v>
      </c>
      <c r="L3450" s="26">
        <f>ExternalData!$J3450 + SUMIFS(H:H, D:D, ExternalData!$D3450, E:E, ExternalData!$E3450, F:F, ExternalData!$F3450-1, G:G, "&gt;"&amp;ExternalData!$G3450)</f>
        <v>2541</v>
      </c>
      <c r="M3450" s="28">
        <f>ExternalData!$K3450 + SUMIFS(I:I, D:D, ExternalData!$D3450, E:E, ExternalData!$E3450, F:F, ExternalData!$F3450-1, G:G, "&gt;"&amp;ExternalData!$G3450)</f>
        <v>18347</v>
      </c>
    </row>
    <row r="3451" spans="1:13" x14ac:dyDescent="0.25">
      <c r="A3451" s="29" t="s">
        <v>9</v>
      </c>
      <c r="B3451" s="30" t="s">
        <v>47</v>
      </c>
      <c r="C3451" s="30" t="s">
        <v>49</v>
      </c>
      <c r="D3451" s="30" t="s">
        <v>50</v>
      </c>
      <c r="E3451" s="30" t="s">
        <v>15</v>
      </c>
      <c r="F3451" s="30">
        <v>2019</v>
      </c>
      <c r="G3451" s="30">
        <v>10</v>
      </c>
      <c r="H3451" s="30">
        <v>182</v>
      </c>
      <c r="I3451" s="31">
        <v>980</v>
      </c>
      <c r="J3451" s="31">
        <f>SUMIFS(H:H, D:D, ExternalData!$D3451, E:E, ExternalData!$E3451, F:F, ExternalData!$F3451, G:G, "&lt;="&amp;ExternalData!$G3451)</f>
        <v>1764</v>
      </c>
      <c r="K3451" s="32">
        <f>SUMIFS(I:I, D:D, ExternalData!$D3451, E:E, ExternalData!$E3451, F:F, ExternalData!$F3451, G:G, "&lt;="&amp;ExternalData!$G3451)</f>
        <v>9541</v>
      </c>
      <c r="L3451" s="31">
        <f>ExternalData!$J3451 + SUMIFS(H:H, D:D, ExternalData!$D3451, E:E, ExternalData!$E3451, F:F, ExternalData!$F3451-1, G:G, "&gt;"&amp;ExternalData!$G3451)</f>
        <v>2632</v>
      </c>
      <c r="M3451" s="33">
        <f>ExternalData!$K3451 + SUMIFS(I:I, D:D, ExternalData!$D3451, E:E, ExternalData!$E3451, F:F, ExternalData!$F3451-1, G:G, "&gt;"&amp;ExternalData!$G3451)</f>
        <v>14322</v>
      </c>
    </row>
    <row r="3452" spans="1:13" x14ac:dyDescent="0.25">
      <c r="A3452" s="24" t="s">
        <v>9</v>
      </c>
      <c r="B3452" s="25" t="s">
        <v>47</v>
      </c>
      <c r="C3452" s="25" t="s">
        <v>49</v>
      </c>
      <c r="D3452" s="25" t="s">
        <v>50</v>
      </c>
      <c r="E3452" s="25" t="s">
        <v>15</v>
      </c>
      <c r="F3452" s="25">
        <v>2019</v>
      </c>
      <c r="G3452" s="25">
        <v>11</v>
      </c>
      <c r="H3452" s="25">
        <v>63</v>
      </c>
      <c r="I3452" s="26">
        <v>371</v>
      </c>
      <c r="J3452" s="26">
        <f>SUMIFS(H:H, D:D, ExternalData!$D3452, E:E, ExternalData!$E3452, F:F, ExternalData!$F3452, G:G, "&lt;="&amp;ExternalData!$G3452)</f>
        <v>1827</v>
      </c>
      <c r="K3452" s="27">
        <f>SUMIFS(I:I, D:D, ExternalData!$D3452, E:E, ExternalData!$E3452, F:F, ExternalData!$F3452, G:G, "&lt;="&amp;ExternalData!$G3452)</f>
        <v>9912</v>
      </c>
      <c r="L3452" s="26">
        <f>ExternalData!$J3452 + SUMIFS(H:H, D:D, ExternalData!$D3452, E:E, ExternalData!$E3452, F:F, ExternalData!$F3452-1, G:G, "&gt;"&amp;ExternalData!$G3452)</f>
        <v>1890</v>
      </c>
      <c r="M3452" s="28">
        <f>ExternalData!$K3452 + SUMIFS(I:I, D:D, ExternalData!$D3452, E:E, ExternalData!$E3452, F:F, ExternalData!$F3452-1, G:G, "&gt;"&amp;ExternalData!$G3452)</f>
        <v>10248</v>
      </c>
    </row>
    <row r="3453" spans="1:13" x14ac:dyDescent="0.25">
      <c r="A3453" s="29" t="s">
        <v>9</v>
      </c>
      <c r="B3453" s="30" t="s">
        <v>47</v>
      </c>
      <c r="C3453" s="30" t="s">
        <v>49</v>
      </c>
      <c r="D3453" s="30" t="s">
        <v>50</v>
      </c>
      <c r="E3453" s="30" t="s">
        <v>15</v>
      </c>
      <c r="F3453" s="30">
        <v>2019</v>
      </c>
      <c r="G3453" s="30">
        <v>12</v>
      </c>
      <c r="H3453" s="30">
        <v>147</v>
      </c>
      <c r="I3453" s="31">
        <v>819</v>
      </c>
      <c r="J3453" s="31">
        <f>SUMIFS(H:H, D:D, ExternalData!$D3453, E:E, ExternalData!$E3453, F:F, ExternalData!$F3453, G:G, "&lt;="&amp;ExternalData!$G3453)</f>
        <v>1974</v>
      </c>
      <c r="K3453" s="32">
        <f>SUMIFS(I:I, D:D, ExternalData!$D3453, E:E, ExternalData!$E3453, F:F, ExternalData!$F3453, G:G, "&lt;="&amp;ExternalData!$G3453)</f>
        <v>10731</v>
      </c>
      <c r="L3453" s="31">
        <f>ExternalData!$J3453 + SUMIFS(H:H, D:D, ExternalData!$D3453, E:E, ExternalData!$E3453, F:F, ExternalData!$F3453-1, G:G, "&gt;"&amp;ExternalData!$G3453)</f>
        <v>1974</v>
      </c>
      <c r="M3453" s="33">
        <f>ExternalData!$K3453 + SUMIFS(I:I, D:D, ExternalData!$D3453, E:E, ExternalData!$E3453, F:F, ExternalData!$F3453-1, G:G, "&gt;"&amp;ExternalData!$G3453)</f>
        <v>10731</v>
      </c>
    </row>
    <row r="3454" spans="1:13" x14ac:dyDescent="0.25">
      <c r="A3454" s="24" t="s">
        <v>9</v>
      </c>
      <c r="B3454" s="25" t="s">
        <v>47</v>
      </c>
      <c r="C3454" s="25" t="s">
        <v>49</v>
      </c>
      <c r="D3454" s="25" t="s">
        <v>50</v>
      </c>
      <c r="E3454" s="25" t="s">
        <v>15</v>
      </c>
      <c r="F3454" s="25">
        <v>2020</v>
      </c>
      <c r="G3454" s="25">
        <v>1</v>
      </c>
      <c r="H3454" s="25">
        <v>231</v>
      </c>
      <c r="I3454" s="26">
        <v>1260</v>
      </c>
      <c r="J3454" s="26">
        <f>SUMIFS(H:H, D:D, ExternalData!$D3454, E:E, ExternalData!$E3454, F:F, ExternalData!$F3454, G:G, "&lt;="&amp;ExternalData!$G3454)</f>
        <v>231</v>
      </c>
      <c r="K3454" s="27">
        <f>SUMIFS(I:I, D:D, ExternalData!$D3454, E:E, ExternalData!$E3454, F:F, ExternalData!$F3454, G:G, "&lt;="&amp;ExternalData!$G3454)</f>
        <v>1260</v>
      </c>
      <c r="L3454" s="26">
        <f>ExternalData!$J3454 + SUMIFS(H:H, D:D, ExternalData!$D3454, E:E, ExternalData!$E3454, F:F, ExternalData!$F3454-1, G:G, "&gt;"&amp;ExternalData!$G3454)</f>
        <v>2023</v>
      </c>
      <c r="M3454" s="28">
        <f>ExternalData!$K3454 + SUMIFS(I:I, D:D, ExternalData!$D3454, E:E, ExternalData!$E3454, F:F, ExternalData!$F3454-1, G:G, "&gt;"&amp;ExternalData!$G3454)</f>
        <v>11011</v>
      </c>
    </row>
    <row r="3455" spans="1:13" x14ac:dyDescent="0.25">
      <c r="A3455" s="29" t="s">
        <v>9</v>
      </c>
      <c r="B3455" s="30" t="s">
        <v>47</v>
      </c>
      <c r="C3455" s="30" t="s">
        <v>49</v>
      </c>
      <c r="D3455" s="30" t="s">
        <v>50</v>
      </c>
      <c r="E3455" s="30" t="s">
        <v>15</v>
      </c>
      <c r="F3455" s="30">
        <v>2020</v>
      </c>
      <c r="G3455" s="30">
        <v>2</v>
      </c>
      <c r="H3455" s="30">
        <v>210</v>
      </c>
      <c r="I3455" s="31">
        <v>1113</v>
      </c>
      <c r="J3455" s="31">
        <f>SUMIFS(H:H, D:D, ExternalData!$D3455, E:E, ExternalData!$E3455, F:F, ExternalData!$F3455, G:G, "&lt;="&amp;ExternalData!$G3455)</f>
        <v>441</v>
      </c>
      <c r="K3455" s="32">
        <f>SUMIFS(I:I, D:D, ExternalData!$D3455, E:E, ExternalData!$E3455, F:F, ExternalData!$F3455, G:G, "&lt;="&amp;ExternalData!$G3455)</f>
        <v>2373</v>
      </c>
      <c r="L3455" s="31">
        <f>ExternalData!$J3455 + SUMIFS(H:H, D:D, ExternalData!$D3455, E:E, ExternalData!$E3455, F:F, ExternalData!$F3455-1, G:G, "&gt;"&amp;ExternalData!$G3455)</f>
        <v>2009</v>
      </c>
      <c r="M3455" s="33">
        <f>ExternalData!$K3455 + SUMIFS(I:I, D:D, ExternalData!$D3455, E:E, ExternalData!$E3455, F:F, ExternalData!$F3455-1, G:G, "&gt;"&amp;ExternalData!$G3455)</f>
        <v>10913</v>
      </c>
    </row>
    <row r="3456" spans="1:13" x14ac:dyDescent="0.25">
      <c r="A3456" s="24" t="s">
        <v>9</v>
      </c>
      <c r="B3456" s="25" t="s">
        <v>47</v>
      </c>
      <c r="C3456" s="25" t="s">
        <v>49</v>
      </c>
      <c r="D3456" s="25" t="s">
        <v>50</v>
      </c>
      <c r="E3456" s="25" t="s">
        <v>15</v>
      </c>
      <c r="F3456" s="25">
        <v>2020</v>
      </c>
      <c r="G3456" s="25">
        <v>3</v>
      </c>
      <c r="H3456" s="25">
        <v>1995</v>
      </c>
      <c r="I3456" s="26">
        <v>1071</v>
      </c>
      <c r="J3456" s="26">
        <f>SUMIFS(H:H, D:D, ExternalData!$D3456, E:E, ExternalData!$E3456, F:F, ExternalData!$F3456, G:G, "&lt;="&amp;ExternalData!$G3456)</f>
        <v>2436</v>
      </c>
      <c r="K3456" s="27">
        <f>SUMIFS(I:I, D:D, ExternalData!$D3456, E:E, ExternalData!$E3456, F:F, ExternalData!$F3456, G:G, "&lt;="&amp;ExternalData!$G3456)</f>
        <v>3444</v>
      </c>
      <c r="L3456" s="26">
        <f>ExternalData!$J3456 + SUMIFS(H:H, D:D, ExternalData!$D3456, E:E, ExternalData!$E3456, F:F, ExternalData!$F3456-1, G:G, "&gt;"&amp;ExternalData!$G3456)</f>
        <v>3808</v>
      </c>
      <c r="M3456" s="28">
        <f>ExternalData!$K3456 + SUMIFS(I:I, D:D, ExternalData!$D3456, E:E, ExternalData!$E3456, F:F, ExternalData!$F3456-1, G:G, "&gt;"&amp;ExternalData!$G3456)</f>
        <v>10906</v>
      </c>
    </row>
    <row r="3457" spans="1:13" x14ac:dyDescent="0.25">
      <c r="A3457" s="29" t="s">
        <v>9</v>
      </c>
      <c r="B3457" s="30" t="s">
        <v>47</v>
      </c>
      <c r="C3457" s="30" t="s">
        <v>49</v>
      </c>
      <c r="D3457" s="30" t="s">
        <v>50</v>
      </c>
      <c r="E3457" s="30" t="s">
        <v>15</v>
      </c>
      <c r="F3457" s="30">
        <v>2020</v>
      </c>
      <c r="G3457" s="30">
        <v>4</v>
      </c>
      <c r="H3457" s="30">
        <v>735</v>
      </c>
      <c r="I3457" s="31">
        <v>3675</v>
      </c>
      <c r="J3457" s="31">
        <f>SUMIFS(H:H, D:D, ExternalData!$D3457, E:E, ExternalData!$E3457, F:F, ExternalData!$F3457, G:G, "&lt;="&amp;ExternalData!$G3457)</f>
        <v>3171</v>
      </c>
      <c r="K3457" s="32">
        <f>SUMIFS(I:I, D:D, ExternalData!$D3457, E:E, ExternalData!$E3457, F:F, ExternalData!$F3457, G:G, "&lt;="&amp;ExternalData!$G3457)</f>
        <v>7119</v>
      </c>
      <c r="L3457" s="31">
        <f>ExternalData!$J3457 + SUMIFS(H:H, D:D, ExternalData!$D3457, E:E, ExternalData!$E3457, F:F, ExternalData!$F3457-1, G:G, "&gt;"&amp;ExternalData!$G3457)</f>
        <v>4340</v>
      </c>
      <c r="M3457" s="33">
        <f>ExternalData!$K3457 + SUMIFS(I:I, D:D, ExternalData!$D3457, E:E, ExternalData!$E3457, F:F, ExternalData!$F3457-1, G:G, "&gt;"&amp;ExternalData!$G3457)</f>
        <v>13440</v>
      </c>
    </row>
    <row r="3458" spans="1:13" x14ac:dyDescent="0.25">
      <c r="A3458" s="24" t="s">
        <v>9</v>
      </c>
      <c r="B3458" s="25" t="s">
        <v>47</v>
      </c>
      <c r="C3458" s="25" t="s">
        <v>49</v>
      </c>
      <c r="D3458" s="25" t="s">
        <v>50</v>
      </c>
      <c r="E3458" s="25" t="s">
        <v>15</v>
      </c>
      <c r="F3458" s="25">
        <v>2020</v>
      </c>
      <c r="G3458" s="25">
        <v>5</v>
      </c>
      <c r="H3458" s="25">
        <v>147</v>
      </c>
      <c r="I3458" s="26">
        <v>7875</v>
      </c>
      <c r="J3458" s="26">
        <f>SUMIFS(H:H, D:D, ExternalData!$D3458, E:E, ExternalData!$E3458, F:F, ExternalData!$F3458, G:G, "&lt;="&amp;ExternalData!$G3458)</f>
        <v>3318</v>
      </c>
      <c r="K3458" s="27">
        <f>SUMIFS(I:I, D:D, ExternalData!$D3458, E:E, ExternalData!$E3458, F:F, ExternalData!$F3458, G:G, "&lt;="&amp;ExternalData!$G3458)</f>
        <v>14994</v>
      </c>
      <c r="L3458" s="26">
        <f>ExternalData!$J3458 + SUMIFS(H:H, D:D, ExternalData!$D3458, E:E, ExternalData!$E3458, F:F, ExternalData!$F3458-1, G:G, "&gt;"&amp;ExternalData!$G3458)</f>
        <v>4221</v>
      </c>
      <c r="M3458" s="28">
        <f>ExternalData!$K3458 + SUMIFS(I:I, D:D, ExternalData!$D3458, E:E, ExternalData!$E3458, F:F, ExternalData!$F3458-1, G:G, "&gt;"&amp;ExternalData!$G3458)</f>
        <v>19880</v>
      </c>
    </row>
    <row r="3459" spans="1:13" x14ac:dyDescent="0.25">
      <c r="A3459" s="29" t="s">
        <v>9</v>
      </c>
      <c r="B3459" s="30" t="s">
        <v>47</v>
      </c>
      <c r="C3459" s="30" t="s">
        <v>49</v>
      </c>
      <c r="D3459" s="30" t="s">
        <v>50</v>
      </c>
      <c r="E3459" s="30" t="s">
        <v>15</v>
      </c>
      <c r="F3459" s="30">
        <v>2020</v>
      </c>
      <c r="G3459" s="30">
        <v>6</v>
      </c>
      <c r="H3459" s="30">
        <v>1365</v>
      </c>
      <c r="I3459" s="31">
        <v>7035</v>
      </c>
      <c r="J3459" s="31">
        <f>SUMIFS(H:H, D:D, ExternalData!$D3459, E:E, ExternalData!$E3459, F:F, ExternalData!$F3459, G:G, "&lt;="&amp;ExternalData!$G3459)</f>
        <v>4683</v>
      </c>
      <c r="K3459" s="32">
        <f>SUMIFS(I:I, D:D, ExternalData!$D3459, E:E, ExternalData!$E3459, F:F, ExternalData!$F3459, G:G, "&lt;="&amp;ExternalData!$G3459)</f>
        <v>22029</v>
      </c>
      <c r="L3459" s="31">
        <f>ExternalData!$J3459 + SUMIFS(H:H, D:D, ExternalData!$D3459, E:E, ExternalData!$E3459, F:F, ExternalData!$F3459-1, G:G, "&gt;"&amp;ExternalData!$G3459)</f>
        <v>5551</v>
      </c>
      <c r="M3459" s="33">
        <f>ExternalData!$K3459 + SUMIFS(I:I, D:D, ExternalData!$D3459, E:E, ExternalData!$E3459, F:F, ExternalData!$F3459-1, G:G, "&gt;"&amp;ExternalData!$G3459)</f>
        <v>26733</v>
      </c>
    </row>
    <row r="3460" spans="1:13" x14ac:dyDescent="0.25">
      <c r="A3460" s="24" t="s">
        <v>9</v>
      </c>
      <c r="B3460" s="25" t="s">
        <v>47</v>
      </c>
      <c r="C3460" s="25" t="s">
        <v>49</v>
      </c>
      <c r="D3460" s="25" t="s">
        <v>50</v>
      </c>
      <c r="E3460" s="25" t="s">
        <v>15</v>
      </c>
      <c r="F3460" s="25">
        <v>2020</v>
      </c>
      <c r="G3460" s="25">
        <v>7</v>
      </c>
      <c r="H3460" s="25">
        <v>1575</v>
      </c>
      <c r="I3460" s="26">
        <v>8505</v>
      </c>
      <c r="J3460" s="26">
        <f>SUMIFS(H:H, D:D, ExternalData!$D3460, E:E, ExternalData!$E3460, F:F, ExternalData!$F3460, G:G, "&lt;="&amp;ExternalData!$G3460)</f>
        <v>6258</v>
      </c>
      <c r="K3460" s="27">
        <f>SUMIFS(I:I, D:D, ExternalData!$D3460, E:E, ExternalData!$E3460, F:F, ExternalData!$F3460, G:G, "&lt;="&amp;ExternalData!$G3460)</f>
        <v>30534</v>
      </c>
      <c r="L3460" s="26">
        <f>ExternalData!$J3460 + SUMIFS(H:H, D:D, ExternalData!$D3460, E:E, ExternalData!$E3460, F:F, ExternalData!$F3460-1, G:G, "&gt;"&amp;ExternalData!$G3460)</f>
        <v>6811</v>
      </c>
      <c r="M3460" s="28">
        <f>ExternalData!$K3460 + SUMIFS(I:I, D:D, ExternalData!$D3460, E:E, ExternalData!$E3460, F:F, ExternalData!$F3460-1, G:G, "&gt;"&amp;ExternalData!$G3460)</f>
        <v>33523</v>
      </c>
    </row>
    <row r="3461" spans="1:13" x14ac:dyDescent="0.25">
      <c r="A3461" s="29" t="s">
        <v>9</v>
      </c>
      <c r="B3461" s="30" t="s">
        <v>47</v>
      </c>
      <c r="C3461" s="30" t="s">
        <v>49</v>
      </c>
      <c r="D3461" s="30" t="s">
        <v>50</v>
      </c>
      <c r="E3461" s="30" t="s">
        <v>15</v>
      </c>
      <c r="F3461" s="30">
        <v>2020</v>
      </c>
      <c r="G3461" s="30">
        <v>8</v>
      </c>
      <c r="H3461" s="30">
        <v>1365</v>
      </c>
      <c r="I3461" s="31">
        <v>735</v>
      </c>
      <c r="J3461" s="31">
        <f>SUMIFS(H:H, D:D, ExternalData!$D3461, E:E, ExternalData!$E3461, F:F, ExternalData!$F3461, G:G, "&lt;="&amp;ExternalData!$G3461)</f>
        <v>7623</v>
      </c>
      <c r="K3461" s="32">
        <f>SUMIFS(I:I, D:D, ExternalData!$D3461, E:E, ExternalData!$E3461, F:F, ExternalData!$F3461, G:G, "&lt;="&amp;ExternalData!$G3461)</f>
        <v>31269</v>
      </c>
      <c r="L3461" s="31">
        <f>ExternalData!$J3461 + SUMIFS(H:H, D:D, ExternalData!$D3461, E:E, ExternalData!$E3461, F:F, ExternalData!$F3461-1, G:G, "&gt;"&amp;ExternalData!$G3461)</f>
        <v>8092</v>
      </c>
      <c r="M3461" s="33">
        <f>ExternalData!$K3461 + SUMIFS(I:I, D:D, ExternalData!$D3461, E:E, ExternalData!$E3461, F:F, ExternalData!$F3461-1, G:G, "&gt;"&amp;ExternalData!$G3461)</f>
        <v>33831</v>
      </c>
    </row>
    <row r="3462" spans="1:13" x14ac:dyDescent="0.25">
      <c r="A3462" s="24" t="s">
        <v>9</v>
      </c>
      <c r="B3462" s="25" t="s">
        <v>47</v>
      </c>
      <c r="C3462" s="25" t="s">
        <v>49</v>
      </c>
      <c r="D3462" s="25" t="s">
        <v>50</v>
      </c>
      <c r="E3462" s="25" t="s">
        <v>15</v>
      </c>
      <c r="F3462" s="25">
        <v>2020</v>
      </c>
      <c r="G3462" s="25">
        <v>10</v>
      </c>
      <c r="H3462" s="25">
        <v>2415</v>
      </c>
      <c r="I3462" s="26">
        <v>13755</v>
      </c>
      <c r="J3462" s="26">
        <f>SUMIFS(H:H, D:D, ExternalData!$D3462, E:E, ExternalData!$E3462, F:F, ExternalData!$F3462, G:G, "&lt;="&amp;ExternalData!$G3462)</f>
        <v>10038</v>
      </c>
      <c r="K3462" s="27">
        <f>SUMIFS(I:I, D:D, ExternalData!$D3462, E:E, ExternalData!$E3462, F:F, ExternalData!$F3462, G:G, "&lt;="&amp;ExternalData!$G3462)</f>
        <v>45024</v>
      </c>
      <c r="L3462" s="26">
        <f>ExternalData!$J3462 + SUMIFS(H:H, D:D, ExternalData!$D3462, E:E, ExternalData!$E3462, F:F, ExternalData!$F3462-1, G:G, "&gt;"&amp;ExternalData!$G3462)</f>
        <v>10248</v>
      </c>
      <c r="M3462" s="28">
        <f>ExternalData!$K3462 + SUMIFS(I:I, D:D, ExternalData!$D3462, E:E, ExternalData!$E3462, F:F, ExternalData!$F3462-1, G:G, "&gt;"&amp;ExternalData!$G3462)</f>
        <v>46214</v>
      </c>
    </row>
    <row r="3463" spans="1:13" x14ac:dyDescent="0.25">
      <c r="A3463" s="29" t="s">
        <v>9</v>
      </c>
      <c r="B3463" s="30" t="s">
        <v>47</v>
      </c>
      <c r="C3463" s="30" t="s">
        <v>49</v>
      </c>
      <c r="D3463" s="30" t="s">
        <v>50</v>
      </c>
      <c r="E3463" s="30" t="s">
        <v>15</v>
      </c>
      <c r="F3463" s="30">
        <v>2020</v>
      </c>
      <c r="G3463" s="30">
        <v>11</v>
      </c>
      <c r="H3463" s="30">
        <v>735</v>
      </c>
      <c r="I3463" s="31">
        <v>3675</v>
      </c>
      <c r="J3463" s="31">
        <f>SUMIFS(H:H, D:D, ExternalData!$D3463, E:E, ExternalData!$E3463, F:F, ExternalData!$F3463, G:G, "&lt;="&amp;ExternalData!$G3463)</f>
        <v>10773</v>
      </c>
      <c r="K3463" s="32">
        <f>SUMIFS(I:I, D:D, ExternalData!$D3463, E:E, ExternalData!$E3463, F:F, ExternalData!$F3463, G:G, "&lt;="&amp;ExternalData!$G3463)</f>
        <v>48699</v>
      </c>
      <c r="L3463" s="31">
        <f>ExternalData!$J3463 + SUMIFS(H:H, D:D, ExternalData!$D3463, E:E, ExternalData!$E3463, F:F, ExternalData!$F3463-1, G:G, "&gt;"&amp;ExternalData!$G3463)</f>
        <v>10920</v>
      </c>
      <c r="M3463" s="33">
        <f>ExternalData!$K3463 + SUMIFS(I:I, D:D, ExternalData!$D3463, E:E, ExternalData!$E3463, F:F, ExternalData!$F3463-1, G:G, "&gt;"&amp;ExternalData!$G3463)</f>
        <v>49518</v>
      </c>
    </row>
    <row r="3464" spans="1:13" x14ac:dyDescent="0.25">
      <c r="A3464" s="24" t="s">
        <v>9</v>
      </c>
      <c r="B3464" s="25" t="s">
        <v>47</v>
      </c>
      <c r="C3464" s="25" t="s">
        <v>49</v>
      </c>
      <c r="D3464" s="25" t="s">
        <v>50</v>
      </c>
      <c r="E3464" s="25" t="s">
        <v>15</v>
      </c>
      <c r="F3464" s="25">
        <v>2020</v>
      </c>
      <c r="G3464" s="25">
        <v>12</v>
      </c>
      <c r="H3464" s="25">
        <v>2205</v>
      </c>
      <c r="I3464" s="26">
        <v>1197</v>
      </c>
      <c r="J3464" s="26">
        <f>SUMIFS(H:H, D:D, ExternalData!$D3464, E:E, ExternalData!$E3464, F:F, ExternalData!$F3464, G:G, "&lt;="&amp;ExternalData!$G3464)</f>
        <v>12978</v>
      </c>
      <c r="K3464" s="27">
        <f>SUMIFS(I:I, D:D, ExternalData!$D3464, E:E, ExternalData!$E3464, F:F, ExternalData!$F3464, G:G, "&lt;="&amp;ExternalData!$G3464)</f>
        <v>49896</v>
      </c>
      <c r="L3464" s="26">
        <f>ExternalData!$J3464 + SUMIFS(H:H, D:D, ExternalData!$D3464, E:E, ExternalData!$E3464, F:F, ExternalData!$F3464-1, G:G, "&gt;"&amp;ExternalData!$G3464)</f>
        <v>12978</v>
      </c>
      <c r="M3464" s="28">
        <f>ExternalData!$K3464 + SUMIFS(I:I, D:D, ExternalData!$D3464, E:E, ExternalData!$E3464, F:F, ExternalData!$F3464-1, G:G, "&gt;"&amp;ExternalData!$G3464)</f>
        <v>49896</v>
      </c>
    </row>
    <row r="3465" spans="1:13" x14ac:dyDescent="0.25">
      <c r="A3465" s="29" t="s">
        <v>9</v>
      </c>
      <c r="B3465" s="30" t="s">
        <v>47</v>
      </c>
      <c r="C3465" s="30" t="s">
        <v>49</v>
      </c>
      <c r="D3465" s="30" t="s">
        <v>50</v>
      </c>
      <c r="E3465" s="30" t="s">
        <v>15</v>
      </c>
      <c r="F3465" s="30">
        <v>2021</v>
      </c>
      <c r="G3465" s="30">
        <v>1</v>
      </c>
      <c r="H3465" s="30">
        <v>1449</v>
      </c>
      <c r="I3465" s="31">
        <v>8533</v>
      </c>
      <c r="J3465" s="31">
        <f>SUMIFS(H:H, D:D, ExternalData!$D3465, E:E, ExternalData!$E3465, F:F, ExternalData!$F3465, G:G, "&lt;="&amp;ExternalData!$G3465)</f>
        <v>1449</v>
      </c>
      <c r="K3465" s="32">
        <f>SUMIFS(I:I, D:D, ExternalData!$D3465, E:E, ExternalData!$E3465, F:F, ExternalData!$F3465, G:G, "&lt;="&amp;ExternalData!$G3465)</f>
        <v>8533</v>
      </c>
      <c r="L3465" s="31">
        <f>ExternalData!$J3465 + SUMIFS(H:H, D:D, ExternalData!$D3465, E:E, ExternalData!$E3465, F:F, ExternalData!$F3465-1, G:G, "&gt;"&amp;ExternalData!$G3465)</f>
        <v>14196</v>
      </c>
      <c r="M3465" s="33">
        <f>ExternalData!$K3465 + SUMIFS(I:I, D:D, ExternalData!$D3465, E:E, ExternalData!$E3465, F:F, ExternalData!$F3465-1, G:G, "&gt;"&amp;ExternalData!$G3465)</f>
        <v>57169</v>
      </c>
    </row>
    <row r="3466" spans="1:13" x14ac:dyDescent="0.25">
      <c r="A3466" s="24" t="s">
        <v>9</v>
      </c>
      <c r="B3466" s="25" t="s">
        <v>47</v>
      </c>
      <c r="C3466" s="25" t="s">
        <v>49</v>
      </c>
      <c r="D3466" s="25" t="s">
        <v>50</v>
      </c>
      <c r="E3466" s="25" t="s">
        <v>15</v>
      </c>
      <c r="F3466" s="25">
        <v>2021</v>
      </c>
      <c r="G3466" s="25">
        <v>3</v>
      </c>
      <c r="H3466" s="25">
        <v>2093</v>
      </c>
      <c r="I3466" s="26">
        <v>11592</v>
      </c>
      <c r="J3466" s="26">
        <f>SUMIFS(H:H, D:D, ExternalData!$D3466, E:E, ExternalData!$E3466, F:F, ExternalData!$F3466, G:G, "&lt;="&amp;ExternalData!$G3466)</f>
        <v>3542</v>
      </c>
      <c r="K3466" s="27">
        <f>SUMIFS(I:I, D:D, ExternalData!$D3466, E:E, ExternalData!$E3466, F:F, ExternalData!$F3466, G:G, "&lt;="&amp;ExternalData!$G3466)</f>
        <v>20125</v>
      </c>
      <c r="L3466" s="26">
        <f>ExternalData!$J3466 + SUMIFS(H:H, D:D, ExternalData!$D3466, E:E, ExternalData!$E3466, F:F, ExternalData!$F3466-1, G:G, "&gt;"&amp;ExternalData!$G3466)</f>
        <v>14084</v>
      </c>
      <c r="M3466" s="28">
        <f>ExternalData!$K3466 + SUMIFS(I:I, D:D, ExternalData!$D3466, E:E, ExternalData!$E3466, F:F, ExternalData!$F3466-1, G:G, "&gt;"&amp;ExternalData!$G3466)</f>
        <v>66577</v>
      </c>
    </row>
    <row r="3467" spans="1:13" x14ac:dyDescent="0.25">
      <c r="A3467" s="29" t="s">
        <v>9</v>
      </c>
      <c r="B3467" s="30" t="s">
        <v>47</v>
      </c>
      <c r="C3467" s="30" t="s">
        <v>49</v>
      </c>
      <c r="D3467" s="30" t="s">
        <v>50</v>
      </c>
      <c r="E3467" s="30" t="s">
        <v>15</v>
      </c>
      <c r="F3467" s="30">
        <v>2021</v>
      </c>
      <c r="G3467" s="30">
        <v>4</v>
      </c>
      <c r="H3467" s="30">
        <v>644</v>
      </c>
      <c r="I3467" s="31">
        <v>2898</v>
      </c>
      <c r="J3467" s="31">
        <f>SUMIFS(H:H, D:D, ExternalData!$D3467, E:E, ExternalData!$E3467, F:F, ExternalData!$F3467, G:G, "&lt;="&amp;ExternalData!$G3467)</f>
        <v>4186</v>
      </c>
      <c r="K3467" s="32">
        <f>SUMIFS(I:I, D:D, ExternalData!$D3467, E:E, ExternalData!$E3467, F:F, ExternalData!$F3467, G:G, "&lt;="&amp;ExternalData!$G3467)</f>
        <v>23023</v>
      </c>
      <c r="L3467" s="31">
        <f>ExternalData!$J3467 + SUMIFS(H:H, D:D, ExternalData!$D3467, E:E, ExternalData!$E3467, F:F, ExternalData!$F3467-1, G:G, "&gt;"&amp;ExternalData!$G3467)</f>
        <v>13993</v>
      </c>
      <c r="M3467" s="33">
        <f>ExternalData!$K3467 + SUMIFS(I:I, D:D, ExternalData!$D3467, E:E, ExternalData!$E3467, F:F, ExternalData!$F3467-1, G:G, "&gt;"&amp;ExternalData!$G3467)</f>
        <v>65800</v>
      </c>
    </row>
    <row r="3468" spans="1:13" x14ac:dyDescent="0.25">
      <c r="A3468" s="24" t="s">
        <v>9</v>
      </c>
      <c r="B3468" s="25" t="s">
        <v>47</v>
      </c>
      <c r="C3468" s="25" t="s">
        <v>49</v>
      </c>
      <c r="D3468" s="25" t="s">
        <v>50</v>
      </c>
      <c r="E3468" s="25" t="s">
        <v>15</v>
      </c>
      <c r="F3468" s="25">
        <v>2021</v>
      </c>
      <c r="G3468" s="25">
        <v>5</v>
      </c>
      <c r="H3468" s="25">
        <v>3381</v>
      </c>
      <c r="I3468" s="26">
        <v>18354</v>
      </c>
      <c r="J3468" s="26">
        <f>SUMIFS(H:H, D:D, ExternalData!$D3468, E:E, ExternalData!$E3468, F:F, ExternalData!$F3468, G:G, "&lt;="&amp;ExternalData!$G3468)</f>
        <v>7567</v>
      </c>
      <c r="K3468" s="27">
        <f>SUMIFS(I:I, D:D, ExternalData!$D3468, E:E, ExternalData!$E3468, F:F, ExternalData!$F3468, G:G, "&lt;="&amp;ExternalData!$G3468)</f>
        <v>41377</v>
      </c>
      <c r="L3468" s="26">
        <f>ExternalData!$J3468 + SUMIFS(H:H, D:D, ExternalData!$D3468, E:E, ExternalData!$E3468, F:F, ExternalData!$F3468-1, G:G, "&gt;"&amp;ExternalData!$G3468)</f>
        <v>17227</v>
      </c>
      <c r="M3468" s="28">
        <f>ExternalData!$K3468 + SUMIFS(I:I, D:D, ExternalData!$D3468, E:E, ExternalData!$E3468, F:F, ExternalData!$F3468-1, G:G, "&gt;"&amp;ExternalData!$G3468)</f>
        <v>76279</v>
      </c>
    </row>
    <row r="3469" spans="1:13" x14ac:dyDescent="0.25">
      <c r="A3469" s="29" t="s">
        <v>9</v>
      </c>
      <c r="B3469" s="30" t="s">
        <v>47</v>
      </c>
      <c r="C3469" s="30" t="s">
        <v>49</v>
      </c>
      <c r="D3469" s="30" t="s">
        <v>50</v>
      </c>
      <c r="E3469" s="30" t="s">
        <v>15</v>
      </c>
      <c r="F3469" s="30">
        <v>2021</v>
      </c>
      <c r="G3469" s="30">
        <v>6</v>
      </c>
      <c r="H3469" s="30">
        <v>4186</v>
      </c>
      <c r="I3469" s="31">
        <v>22379</v>
      </c>
      <c r="J3469" s="31">
        <f>SUMIFS(H:H, D:D, ExternalData!$D3469, E:E, ExternalData!$E3469, F:F, ExternalData!$F3469, G:G, "&lt;="&amp;ExternalData!$G3469)</f>
        <v>11753</v>
      </c>
      <c r="K3469" s="32">
        <f>SUMIFS(I:I, D:D, ExternalData!$D3469, E:E, ExternalData!$E3469, F:F, ExternalData!$F3469, G:G, "&lt;="&amp;ExternalData!$G3469)</f>
        <v>63756</v>
      </c>
      <c r="L3469" s="31">
        <f>ExternalData!$J3469 + SUMIFS(H:H, D:D, ExternalData!$D3469, E:E, ExternalData!$E3469, F:F, ExternalData!$F3469-1, G:G, "&gt;"&amp;ExternalData!$G3469)</f>
        <v>20048</v>
      </c>
      <c r="M3469" s="33">
        <f>ExternalData!$K3469 + SUMIFS(I:I, D:D, ExternalData!$D3469, E:E, ExternalData!$E3469, F:F, ExternalData!$F3469-1, G:G, "&gt;"&amp;ExternalData!$G3469)</f>
        <v>91623</v>
      </c>
    </row>
    <row r="3470" spans="1:13" x14ac:dyDescent="0.25">
      <c r="A3470" s="24" t="s">
        <v>9</v>
      </c>
      <c r="B3470" s="25" t="s">
        <v>47</v>
      </c>
      <c r="C3470" s="25" t="s">
        <v>49</v>
      </c>
      <c r="D3470" s="25" t="s">
        <v>50</v>
      </c>
      <c r="E3470" s="25" t="s">
        <v>15</v>
      </c>
      <c r="F3470" s="25">
        <v>2021</v>
      </c>
      <c r="G3470" s="25">
        <v>7</v>
      </c>
      <c r="H3470" s="25">
        <v>2576</v>
      </c>
      <c r="I3470" s="26">
        <v>14329</v>
      </c>
      <c r="J3470" s="26">
        <f>SUMIFS(H:H, D:D, ExternalData!$D3470, E:E, ExternalData!$E3470, F:F, ExternalData!$F3470, G:G, "&lt;="&amp;ExternalData!$G3470)</f>
        <v>14329</v>
      </c>
      <c r="K3470" s="27">
        <f>SUMIFS(I:I, D:D, ExternalData!$D3470, E:E, ExternalData!$E3470, F:F, ExternalData!$F3470, G:G, "&lt;="&amp;ExternalData!$G3470)</f>
        <v>78085</v>
      </c>
      <c r="L3470" s="26">
        <f>ExternalData!$J3470 + SUMIFS(H:H, D:D, ExternalData!$D3470, E:E, ExternalData!$E3470, F:F, ExternalData!$F3470-1, G:G, "&gt;"&amp;ExternalData!$G3470)</f>
        <v>21049</v>
      </c>
      <c r="M3470" s="28">
        <f>ExternalData!$K3470 + SUMIFS(I:I, D:D, ExternalData!$D3470, E:E, ExternalData!$E3470, F:F, ExternalData!$F3470-1, G:G, "&gt;"&amp;ExternalData!$G3470)</f>
        <v>97447</v>
      </c>
    </row>
    <row r="3471" spans="1:13" x14ac:dyDescent="0.25">
      <c r="A3471" s="29" t="s">
        <v>9</v>
      </c>
      <c r="B3471" s="30" t="s">
        <v>47</v>
      </c>
      <c r="C3471" s="30" t="s">
        <v>49</v>
      </c>
      <c r="D3471" s="30" t="s">
        <v>50</v>
      </c>
      <c r="E3471" s="30" t="s">
        <v>15</v>
      </c>
      <c r="F3471" s="30">
        <v>2021</v>
      </c>
      <c r="G3471" s="30">
        <v>8</v>
      </c>
      <c r="H3471" s="30">
        <v>644</v>
      </c>
      <c r="I3471" s="31">
        <v>3059</v>
      </c>
      <c r="J3471" s="31">
        <f>SUMIFS(H:H, D:D, ExternalData!$D3471, E:E, ExternalData!$E3471, F:F, ExternalData!$F3471, G:G, "&lt;="&amp;ExternalData!$G3471)</f>
        <v>14973</v>
      </c>
      <c r="K3471" s="32">
        <f>SUMIFS(I:I, D:D, ExternalData!$D3471, E:E, ExternalData!$E3471, F:F, ExternalData!$F3471, G:G, "&lt;="&amp;ExternalData!$G3471)</f>
        <v>81144</v>
      </c>
      <c r="L3471" s="31">
        <f>ExternalData!$J3471 + SUMIFS(H:H, D:D, ExternalData!$D3471, E:E, ExternalData!$E3471, F:F, ExternalData!$F3471-1, G:G, "&gt;"&amp;ExternalData!$G3471)</f>
        <v>20328</v>
      </c>
      <c r="M3471" s="33">
        <f>ExternalData!$K3471 + SUMIFS(I:I, D:D, ExternalData!$D3471, E:E, ExternalData!$E3471, F:F, ExternalData!$F3471-1, G:G, "&gt;"&amp;ExternalData!$G3471)</f>
        <v>99771</v>
      </c>
    </row>
    <row r="3472" spans="1:13" x14ac:dyDescent="0.25">
      <c r="A3472" s="24" t="s">
        <v>9</v>
      </c>
      <c r="B3472" s="25" t="s">
        <v>47</v>
      </c>
      <c r="C3472" s="25" t="s">
        <v>49</v>
      </c>
      <c r="D3472" s="25" t="s">
        <v>50</v>
      </c>
      <c r="E3472" s="25" t="s">
        <v>15</v>
      </c>
      <c r="F3472" s="25">
        <v>2021</v>
      </c>
      <c r="G3472" s="25">
        <v>10</v>
      </c>
      <c r="H3472" s="25">
        <v>4186</v>
      </c>
      <c r="I3472" s="26">
        <v>22379</v>
      </c>
      <c r="J3472" s="26">
        <f>SUMIFS(H:H, D:D, ExternalData!$D3472, E:E, ExternalData!$E3472, F:F, ExternalData!$F3472, G:G, "&lt;="&amp;ExternalData!$G3472)</f>
        <v>19159</v>
      </c>
      <c r="K3472" s="27">
        <f>SUMIFS(I:I, D:D, ExternalData!$D3472, E:E, ExternalData!$E3472, F:F, ExternalData!$F3472, G:G, "&lt;="&amp;ExternalData!$G3472)</f>
        <v>103523</v>
      </c>
      <c r="L3472" s="26">
        <f>ExternalData!$J3472 + SUMIFS(H:H, D:D, ExternalData!$D3472, E:E, ExternalData!$E3472, F:F, ExternalData!$F3472-1, G:G, "&gt;"&amp;ExternalData!$G3472)</f>
        <v>22099</v>
      </c>
      <c r="M3472" s="28">
        <f>ExternalData!$K3472 + SUMIFS(I:I, D:D, ExternalData!$D3472, E:E, ExternalData!$E3472, F:F, ExternalData!$F3472-1, G:G, "&gt;"&amp;ExternalData!$G3472)</f>
        <v>108395</v>
      </c>
    </row>
    <row r="3473" spans="1:13" x14ac:dyDescent="0.25">
      <c r="A3473" s="29" t="s">
        <v>9</v>
      </c>
      <c r="B3473" s="30" t="s">
        <v>47</v>
      </c>
      <c r="C3473" s="30" t="s">
        <v>49</v>
      </c>
      <c r="D3473" s="30" t="s">
        <v>50</v>
      </c>
      <c r="E3473" s="30" t="s">
        <v>15</v>
      </c>
      <c r="F3473" s="30">
        <v>2021</v>
      </c>
      <c r="G3473" s="30">
        <v>11</v>
      </c>
      <c r="H3473" s="30">
        <v>1127</v>
      </c>
      <c r="I3473" s="31">
        <v>5635</v>
      </c>
      <c r="J3473" s="31">
        <f>SUMIFS(H:H, D:D, ExternalData!$D3473, E:E, ExternalData!$E3473, F:F, ExternalData!$F3473, G:G, "&lt;="&amp;ExternalData!$G3473)</f>
        <v>20286</v>
      </c>
      <c r="K3473" s="32">
        <f>SUMIFS(I:I, D:D, ExternalData!$D3473, E:E, ExternalData!$E3473, F:F, ExternalData!$F3473, G:G, "&lt;="&amp;ExternalData!$G3473)</f>
        <v>109158</v>
      </c>
      <c r="L3473" s="31">
        <f>ExternalData!$J3473 + SUMIFS(H:H, D:D, ExternalData!$D3473, E:E, ExternalData!$E3473, F:F, ExternalData!$F3473-1, G:G, "&gt;"&amp;ExternalData!$G3473)</f>
        <v>22491</v>
      </c>
      <c r="M3473" s="33">
        <f>ExternalData!$K3473 + SUMIFS(I:I, D:D, ExternalData!$D3473, E:E, ExternalData!$E3473, F:F, ExternalData!$F3473-1, G:G, "&gt;"&amp;ExternalData!$G3473)</f>
        <v>110355</v>
      </c>
    </row>
    <row r="3474" spans="1:13" x14ac:dyDescent="0.25">
      <c r="A3474" s="24" t="s">
        <v>9</v>
      </c>
      <c r="B3474" s="25" t="s">
        <v>47</v>
      </c>
      <c r="C3474" s="25" t="s">
        <v>49</v>
      </c>
      <c r="D3474" s="25" t="s">
        <v>50</v>
      </c>
      <c r="E3474" s="25" t="s">
        <v>15</v>
      </c>
      <c r="F3474" s="25">
        <v>2021</v>
      </c>
      <c r="G3474" s="25">
        <v>12</v>
      </c>
      <c r="H3474" s="25">
        <v>4669</v>
      </c>
      <c r="I3474" s="26">
        <v>25438</v>
      </c>
      <c r="J3474" s="26">
        <f>SUMIFS(H:H, D:D, ExternalData!$D3474, E:E, ExternalData!$E3474, F:F, ExternalData!$F3474, G:G, "&lt;="&amp;ExternalData!$G3474)</f>
        <v>24955</v>
      </c>
      <c r="K3474" s="27">
        <f>SUMIFS(I:I, D:D, ExternalData!$D3474, E:E, ExternalData!$E3474, F:F, ExternalData!$F3474, G:G, "&lt;="&amp;ExternalData!$G3474)</f>
        <v>134596</v>
      </c>
      <c r="L3474" s="26">
        <f>ExternalData!$J3474 + SUMIFS(H:H, D:D, ExternalData!$D3474, E:E, ExternalData!$E3474, F:F, ExternalData!$F3474-1, G:G, "&gt;"&amp;ExternalData!$G3474)</f>
        <v>24955</v>
      </c>
      <c r="M3474" s="28">
        <f>ExternalData!$K3474 + SUMIFS(I:I, D:D, ExternalData!$D3474, E:E, ExternalData!$E3474, F:F, ExternalData!$F3474-1, G:G, "&gt;"&amp;ExternalData!$G3474)</f>
        <v>134596</v>
      </c>
    </row>
    <row r="3475" spans="1:13" x14ac:dyDescent="0.25">
      <c r="A3475" s="29" t="s">
        <v>9</v>
      </c>
      <c r="B3475" s="30" t="s">
        <v>47</v>
      </c>
      <c r="C3475" s="30" t="s">
        <v>49</v>
      </c>
      <c r="D3475" s="30" t="s">
        <v>50</v>
      </c>
      <c r="E3475" s="30" t="s">
        <v>15</v>
      </c>
      <c r="F3475" s="30">
        <v>2022</v>
      </c>
      <c r="G3475" s="30">
        <v>1</v>
      </c>
      <c r="H3475" s="30">
        <v>798</v>
      </c>
      <c r="I3475" s="31">
        <v>4200</v>
      </c>
      <c r="J3475" s="31">
        <f>SUMIFS(H:H, D:D, ExternalData!$D3475, E:E, ExternalData!$E3475, F:F, ExternalData!$F3475, G:G, "&lt;="&amp;ExternalData!$G3475)</f>
        <v>798</v>
      </c>
      <c r="K3475" s="32">
        <f>SUMIFS(I:I, D:D, ExternalData!$D3475, E:E, ExternalData!$E3475, F:F, ExternalData!$F3475, G:G, "&lt;="&amp;ExternalData!$G3475)</f>
        <v>4200</v>
      </c>
      <c r="L3475" s="31">
        <f>ExternalData!$J3475 + SUMIFS(H:H, D:D, ExternalData!$D3475, E:E, ExternalData!$E3475, F:F, ExternalData!$F3475-1, G:G, "&gt;"&amp;ExternalData!$G3475)</f>
        <v>24304</v>
      </c>
      <c r="M3475" s="33">
        <f>ExternalData!$K3475 + SUMIFS(I:I, D:D, ExternalData!$D3475, E:E, ExternalData!$E3475, F:F, ExternalData!$F3475-1, G:G, "&gt;"&amp;ExternalData!$G3475)</f>
        <v>130263</v>
      </c>
    </row>
    <row r="3476" spans="1:13" x14ac:dyDescent="0.25">
      <c r="A3476" s="24" t="s">
        <v>9</v>
      </c>
      <c r="B3476" s="25" t="s">
        <v>47</v>
      </c>
      <c r="C3476" s="25" t="s">
        <v>49</v>
      </c>
      <c r="D3476" s="25" t="s">
        <v>50</v>
      </c>
      <c r="E3476" s="25" t="s">
        <v>15</v>
      </c>
      <c r="F3476" s="25">
        <v>2022</v>
      </c>
      <c r="G3476" s="25">
        <v>2</v>
      </c>
      <c r="H3476" s="25">
        <v>168</v>
      </c>
      <c r="I3476" s="26">
        <v>672</v>
      </c>
      <c r="J3476" s="26">
        <f>SUMIFS(H:H, D:D, ExternalData!$D3476, E:E, ExternalData!$E3476, F:F, ExternalData!$F3476, G:G, "&lt;="&amp;ExternalData!$G3476)</f>
        <v>966</v>
      </c>
      <c r="K3476" s="27">
        <f>SUMIFS(I:I, D:D, ExternalData!$D3476, E:E, ExternalData!$E3476, F:F, ExternalData!$F3476, G:G, "&lt;="&amp;ExternalData!$G3476)</f>
        <v>4872</v>
      </c>
      <c r="L3476" s="26">
        <f>ExternalData!$J3476 + SUMIFS(H:H, D:D, ExternalData!$D3476, E:E, ExternalData!$E3476, F:F, ExternalData!$F3476-1, G:G, "&gt;"&amp;ExternalData!$G3476)</f>
        <v>24472</v>
      </c>
      <c r="M3476" s="28">
        <f>ExternalData!$K3476 + SUMIFS(I:I, D:D, ExternalData!$D3476, E:E, ExternalData!$E3476, F:F, ExternalData!$F3476-1, G:G, "&gt;"&amp;ExternalData!$G3476)</f>
        <v>130935</v>
      </c>
    </row>
    <row r="3477" spans="1:13" x14ac:dyDescent="0.25">
      <c r="A3477" s="29" t="s">
        <v>9</v>
      </c>
      <c r="B3477" s="30" t="s">
        <v>47</v>
      </c>
      <c r="C3477" s="30" t="s">
        <v>49</v>
      </c>
      <c r="D3477" s="30" t="s">
        <v>50</v>
      </c>
      <c r="E3477" s="30" t="s">
        <v>15</v>
      </c>
      <c r="F3477" s="30">
        <v>2022</v>
      </c>
      <c r="G3477" s="30">
        <v>3</v>
      </c>
      <c r="H3477" s="30">
        <v>756</v>
      </c>
      <c r="I3477" s="31">
        <v>4704</v>
      </c>
      <c r="J3477" s="31">
        <f>SUMIFS(H:H, D:D, ExternalData!$D3477, E:E, ExternalData!$E3477, F:F, ExternalData!$F3477, G:G, "&lt;="&amp;ExternalData!$G3477)</f>
        <v>1722</v>
      </c>
      <c r="K3477" s="32">
        <f>SUMIFS(I:I, D:D, ExternalData!$D3477, E:E, ExternalData!$E3477, F:F, ExternalData!$F3477, G:G, "&lt;="&amp;ExternalData!$G3477)</f>
        <v>9576</v>
      </c>
      <c r="L3477" s="31">
        <f>ExternalData!$J3477 + SUMIFS(H:H, D:D, ExternalData!$D3477, E:E, ExternalData!$E3477, F:F, ExternalData!$F3477-1, G:G, "&gt;"&amp;ExternalData!$G3477)</f>
        <v>23135</v>
      </c>
      <c r="M3477" s="33">
        <f>ExternalData!$K3477 + SUMIFS(I:I, D:D, ExternalData!$D3477, E:E, ExternalData!$E3477, F:F, ExternalData!$F3477-1, G:G, "&gt;"&amp;ExternalData!$G3477)</f>
        <v>124047</v>
      </c>
    </row>
    <row r="3478" spans="1:13" x14ac:dyDescent="0.25">
      <c r="A3478" s="24" t="s">
        <v>9</v>
      </c>
      <c r="B3478" s="25" t="s">
        <v>47</v>
      </c>
      <c r="C3478" s="25" t="s">
        <v>49</v>
      </c>
      <c r="D3478" s="25" t="s">
        <v>50</v>
      </c>
      <c r="E3478" s="25" t="s">
        <v>15</v>
      </c>
      <c r="F3478" s="25">
        <v>2022</v>
      </c>
      <c r="G3478" s="25">
        <v>4</v>
      </c>
      <c r="H3478" s="25">
        <v>546</v>
      </c>
      <c r="I3478" s="26">
        <v>3360</v>
      </c>
      <c r="J3478" s="26">
        <f>SUMIFS(H:H, D:D, ExternalData!$D3478, E:E, ExternalData!$E3478, F:F, ExternalData!$F3478, G:G, "&lt;="&amp;ExternalData!$G3478)</f>
        <v>2268</v>
      </c>
      <c r="K3478" s="27">
        <f>SUMIFS(I:I, D:D, ExternalData!$D3478, E:E, ExternalData!$E3478, F:F, ExternalData!$F3478, G:G, "&lt;="&amp;ExternalData!$G3478)</f>
        <v>12936</v>
      </c>
      <c r="L3478" s="26">
        <f>ExternalData!$J3478 + SUMIFS(H:H, D:D, ExternalData!$D3478, E:E, ExternalData!$E3478, F:F, ExternalData!$F3478-1, G:G, "&gt;"&amp;ExternalData!$G3478)</f>
        <v>23037</v>
      </c>
      <c r="M3478" s="28">
        <f>ExternalData!$K3478 + SUMIFS(I:I, D:D, ExternalData!$D3478, E:E, ExternalData!$E3478, F:F, ExternalData!$F3478-1, G:G, "&gt;"&amp;ExternalData!$G3478)</f>
        <v>124509</v>
      </c>
    </row>
    <row r="3479" spans="1:13" x14ac:dyDescent="0.25">
      <c r="A3479" s="29" t="s">
        <v>9</v>
      </c>
      <c r="B3479" s="30" t="s">
        <v>47</v>
      </c>
      <c r="C3479" s="30" t="s">
        <v>49</v>
      </c>
      <c r="D3479" s="30" t="s">
        <v>50</v>
      </c>
      <c r="E3479" s="30" t="s">
        <v>15</v>
      </c>
      <c r="F3479" s="30">
        <v>2022</v>
      </c>
      <c r="G3479" s="30">
        <v>6</v>
      </c>
      <c r="H3479" s="30">
        <v>882</v>
      </c>
      <c r="I3479" s="31">
        <v>5712</v>
      </c>
      <c r="J3479" s="31">
        <f>SUMIFS(H:H, D:D, ExternalData!$D3479, E:E, ExternalData!$E3479, F:F, ExternalData!$F3479, G:G, "&lt;="&amp;ExternalData!$G3479)</f>
        <v>3150</v>
      </c>
      <c r="K3479" s="32">
        <f>SUMIFS(I:I, D:D, ExternalData!$D3479, E:E, ExternalData!$E3479, F:F, ExternalData!$F3479, G:G, "&lt;="&amp;ExternalData!$G3479)</f>
        <v>18648</v>
      </c>
      <c r="L3479" s="31">
        <f>ExternalData!$J3479 + SUMIFS(H:H, D:D, ExternalData!$D3479, E:E, ExternalData!$E3479, F:F, ExternalData!$F3479-1, G:G, "&gt;"&amp;ExternalData!$G3479)</f>
        <v>16352</v>
      </c>
      <c r="M3479" s="33">
        <f>ExternalData!$K3479 + SUMIFS(I:I, D:D, ExternalData!$D3479, E:E, ExternalData!$E3479, F:F, ExternalData!$F3479-1, G:G, "&gt;"&amp;ExternalData!$G3479)</f>
        <v>89488</v>
      </c>
    </row>
    <row r="3480" spans="1:13" x14ac:dyDescent="0.25">
      <c r="A3480" s="24" t="s">
        <v>9</v>
      </c>
      <c r="B3480" s="25" t="s">
        <v>47</v>
      </c>
      <c r="C3480" s="25" t="s">
        <v>49</v>
      </c>
      <c r="D3480" s="25" t="s">
        <v>50</v>
      </c>
      <c r="E3480" s="25" t="s">
        <v>15</v>
      </c>
      <c r="F3480" s="25">
        <v>2022</v>
      </c>
      <c r="G3480" s="25">
        <v>8</v>
      </c>
      <c r="H3480" s="25">
        <v>378</v>
      </c>
      <c r="I3480" s="26">
        <v>2730</v>
      </c>
      <c r="J3480" s="26">
        <f>SUMIFS(H:H, D:D, ExternalData!$D3480, E:E, ExternalData!$E3480, F:F, ExternalData!$F3480, G:G, "&lt;="&amp;ExternalData!$G3480)</f>
        <v>3528</v>
      </c>
      <c r="K3480" s="27">
        <f>SUMIFS(I:I, D:D, ExternalData!$D3480, E:E, ExternalData!$E3480, F:F, ExternalData!$F3480, G:G, "&lt;="&amp;ExternalData!$G3480)</f>
        <v>21378</v>
      </c>
      <c r="L3480" s="26">
        <f>ExternalData!$J3480 + SUMIFS(H:H, D:D, ExternalData!$D3480, E:E, ExternalData!$E3480, F:F, ExternalData!$F3480-1, G:G, "&gt;"&amp;ExternalData!$G3480)</f>
        <v>13510</v>
      </c>
      <c r="M3480" s="28">
        <f>ExternalData!$K3480 + SUMIFS(I:I, D:D, ExternalData!$D3480, E:E, ExternalData!$E3480, F:F, ExternalData!$F3480-1, G:G, "&gt;"&amp;ExternalData!$G3480)</f>
        <v>74830</v>
      </c>
    </row>
    <row r="3481" spans="1:13" x14ac:dyDescent="0.25">
      <c r="A3481" s="29" t="s">
        <v>9</v>
      </c>
      <c r="B3481" s="30" t="s">
        <v>47</v>
      </c>
      <c r="C3481" s="30" t="s">
        <v>49</v>
      </c>
      <c r="D3481" s="30" t="s">
        <v>50</v>
      </c>
      <c r="E3481" s="30" t="s">
        <v>15</v>
      </c>
      <c r="F3481" s="30">
        <v>2022</v>
      </c>
      <c r="G3481" s="30">
        <v>9</v>
      </c>
      <c r="H3481" s="30">
        <v>546</v>
      </c>
      <c r="I3481" s="31">
        <v>3360</v>
      </c>
      <c r="J3481" s="31">
        <f>SUMIFS(H:H, D:D, ExternalData!$D3481, E:E, ExternalData!$E3481, F:F, ExternalData!$F3481, G:G, "&lt;="&amp;ExternalData!$G3481)</f>
        <v>4074</v>
      </c>
      <c r="K3481" s="32">
        <f>SUMIFS(I:I, D:D, ExternalData!$D3481, E:E, ExternalData!$E3481, F:F, ExternalData!$F3481, G:G, "&lt;="&amp;ExternalData!$G3481)</f>
        <v>24738</v>
      </c>
      <c r="L3481" s="31">
        <f>ExternalData!$J3481 + SUMIFS(H:H, D:D, ExternalData!$D3481, E:E, ExternalData!$E3481, F:F, ExternalData!$F3481-1, G:G, "&gt;"&amp;ExternalData!$G3481)</f>
        <v>14056</v>
      </c>
      <c r="M3481" s="33">
        <f>ExternalData!$K3481 + SUMIFS(I:I, D:D, ExternalData!$D3481, E:E, ExternalData!$E3481, F:F, ExternalData!$F3481-1, G:G, "&gt;"&amp;ExternalData!$G3481)</f>
        <v>78190</v>
      </c>
    </row>
    <row r="3482" spans="1:13" x14ac:dyDescent="0.25">
      <c r="A3482" s="24" t="s">
        <v>9</v>
      </c>
      <c r="B3482" s="25" t="s">
        <v>47</v>
      </c>
      <c r="C3482" s="25" t="s">
        <v>49</v>
      </c>
      <c r="D3482" s="25" t="s">
        <v>50</v>
      </c>
      <c r="E3482" s="25" t="s">
        <v>15</v>
      </c>
      <c r="F3482" s="25">
        <v>2022</v>
      </c>
      <c r="G3482" s="25">
        <v>11</v>
      </c>
      <c r="H3482" s="25">
        <v>378</v>
      </c>
      <c r="I3482" s="26">
        <v>2520</v>
      </c>
      <c r="J3482" s="26">
        <f>SUMIFS(H:H, D:D, ExternalData!$D3482, E:E, ExternalData!$E3482, F:F, ExternalData!$F3482, G:G, "&lt;="&amp;ExternalData!$G3482)</f>
        <v>4452</v>
      </c>
      <c r="K3482" s="27">
        <f>SUMIFS(I:I, D:D, ExternalData!$D3482, E:E, ExternalData!$E3482, F:F, ExternalData!$F3482, G:G, "&lt;="&amp;ExternalData!$G3482)</f>
        <v>27258</v>
      </c>
      <c r="L3482" s="26">
        <f>ExternalData!$J3482 + SUMIFS(H:H, D:D, ExternalData!$D3482, E:E, ExternalData!$E3482, F:F, ExternalData!$F3482-1, G:G, "&gt;"&amp;ExternalData!$G3482)</f>
        <v>9121</v>
      </c>
      <c r="M3482" s="28">
        <f>ExternalData!$K3482 + SUMIFS(I:I, D:D, ExternalData!$D3482, E:E, ExternalData!$E3482, F:F, ExternalData!$F3482-1, G:G, "&gt;"&amp;ExternalData!$G3482)</f>
        <v>52696</v>
      </c>
    </row>
    <row r="3483" spans="1:13" x14ac:dyDescent="0.25">
      <c r="A3483" s="29" t="s">
        <v>9</v>
      </c>
      <c r="B3483" s="30" t="s">
        <v>47</v>
      </c>
      <c r="C3483" s="30" t="s">
        <v>49</v>
      </c>
      <c r="D3483" s="30" t="s">
        <v>50</v>
      </c>
      <c r="E3483" s="30" t="s">
        <v>15</v>
      </c>
      <c r="F3483" s="30">
        <v>2022</v>
      </c>
      <c r="G3483" s="30">
        <v>12</v>
      </c>
      <c r="H3483" s="30">
        <v>798</v>
      </c>
      <c r="I3483" s="31">
        <v>5082</v>
      </c>
      <c r="J3483" s="31">
        <f>SUMIFS(H:H, D:D, ExternalData!$D3483, E:E, ExternalData!$E3483, F:F, ExternalData!$F3483, G:G, "&lt;="&amp;ExternalData!$G3483)</f>
        <v>5250</v>
      </c>
      <c r="K3483" s="32">
        <f>SUMIFS(I:I, D:D, ExternalData!$D3483, E:E, ExternalData!$E3483, F:F, ExternalData!$F3483, G:G, "&lt;="&amp;ExternalData!$G3483)</f>
        <v>32340</v>
      </c>
      <c r="L3483" s="31">
        <f>ExternalData!$J3483 + SUMIFS(H:H, D:D, ExternalData!$D3483, E:E, ExternalData!$E3483, F:F, ExternalData!$F3483-1, G:G, "&gt;"&amp;ExternalData!$G3483)</f>
        <v>5250</v>
      </c>
      <c r="M3483" s="33">
        <f>ExternalData!$K3483 + SUMIFS(I:I, D:D, ExternalData!$D3483, E:E, ExternalData!$E3483, F:F, ExternalData!$F3483-1, G:G, "&gt;"&amp;ExternalData!$G3483)</f>
        <v>32340</v>
      </c>
    </row>
    <row r="3484" spans="1:13" x14ac:dyDescent="0.25">
      <c r="A3484" s="24" t="s">
        <v>9</v>
      </c>
      <c r="B3484" s="25" t="s">
        <v>47</v>
      </c>
      <c r="C3484" s="25" t="s">
        <v>49</v>
      </c>
      <c r="D3484" s="25" t="s">
        <v>50</v>
      </c>
      <c r="E3484" s="25" t="s">
        <v>15</v>
      </c>
      <c r="F3484" s="25">
        <v>2023</v>
      </c>
      <c r="G3484" s="25">
        <v>1</v>
      </c>
      <c r="H3484" s="25">
        <v>1120</v>
      </c>
      <c r="I3484" s="26">
        <v>7336</v>
      </c>
      <c r="J3484" s="26">
        <f>SUMIFS(H:H, D:D, ExternalData!$D3484, E:E, ExternalData!$E3484, F:F, ExternalData!$F3484, G:G, "&lt;="&amp;ExternalData!$G3484)</f>
        <v>1120</v>
      </c>
      <c r="K3484" s="27">
        <f>SUMIFS(I:I, D:D, ExternalData!$D3484, E:E, ExternalData!$E3484, F:F, ExternalData!$F3484, G:G, "&lt;="&amp;ExternalData!$G3484)</f>
        <v>7336</v>
      </c>
      <c r="L3484" s="26">
        <f>ExternalData!$J3484 + SUMIFS(H:H, D:D, ExternalData!$D3484, E:E, ExternalData!$E3484, F:F, ExternalData!$F3484-1, G:G, "&gt;"&amp;ExternalData!$G3484)</f>
        <v>5572</v>
      </c>
      <c r="M3484" s="28">
        <f>ExternalData!$K3484 + SUMIFS(I:I, D:D, ExternalData!$D3484, E:E, ExternalData!$E3484, F:F, ExternalData!$F3484-1, G:G, "&gt;"&amp;ExternalData!$G3484)</f>
        <v>35476</v>
      </c>
    </row>
    <row r="3485" spans="1:13" x14ac:dyDescent="0.25">
      <c r="A3485" s="29" t="s">
        <v>9</v>
      </c>
      <c r="B3485" s="30" t="s">
        <v>47</v>
      </c>
      <c r="C3485" s="30" t="s">
        <v>49</v>
      </c>
      <c r="D3485" s="30" t="s">
        <v>50</v>
      </c>
      <c r="E3485" s="30" t="s">
        <v>15</v>
      </c>
      <c r="F3485" s="30">
        <v>2023</v>
      </c>
      <c r="G3485" s="30">
        <v>2</v>
      </c>
      <c r="H3485" s="30">
        <v>224</v>
      </c>
      <c r="I3485" s="31">
        <v>1120</v>
      </c>
      <c r="J3485" s="31">
        <f>SUMIFS(H:H, D:D, ExternalData!$D3485, E:E, ExternalData!$E3485, F:F, ExternalData!$F3485, G:G, "&lt;="&amp;ExternalData!$G3485)</f>
        <v>1344</v>
      </c>
      <c r="K3485" s="32">
        <f>SUMIFS(I:I, D:D, ExternalData!$D3485, E:E, ExternalData!$E3485, F:F, ExternalData!$F3485, G:G, "&lt;="&amp;ExternalData!$G3485)</f>
        <v>8456</v>
      </c>
      <c r="L3485" s="31">
        <f>ExternalData!$J3485 + SUMIFS(H:H, D:D, ExternalData!$D3485, E:E, ExternalData!$E3485, F:F, ExternalData!$F3485-1, G:G, "&gt;"&amp;ExternalData!$G3485)</f>
        <v>5628</v>
      </c>
      <c r="M3485" s="33">
        <f>ExternalData!$K3485 + SUMIFS(I:I, D:D, ExternalData!$D3485, E:E, ExternalData!$E3485, F:F, ExternalData!$F3485-1, G:G, "&gt;"&amp;ExternalData!$G3485)</f>
        <v>35924</v>
      </c>
    </row>
    <row r="3486" spans="1:13" x14ac:dyDescent="0.25">
      <c r="A3486" s="24" t="s">
        <v>9</v>
      </c>
      <c r="B3486" s="25" t="s">
        <v>47</v>
      </c>
      <c r="C3486" s="25" t="s">
        <v>49</v>
      </c>
      <c r="D3486" s="25" t="s">
        <v>50</v>
      </c>
      <c r="E3486" s="25" t="s">
        <v>15</v>
      </c>
      <c r="F3486" s="25">
        <v>2023</v>
      </c>
      <c r="G3486" s="25">
        <v>3</v>
      </c>
      <c r="H3486" s="25">
        <v>784</v>
      </c>
      <c r="I3486" s="26">
        <v>5040</v>
      </c>
      <c r="J3486" s="26">
        <f>SUMIFS(H:H, D:D, ExternalData!$D3486, E:E, ExternalData!$E3486, F:F, ExternalData!$F3486, G:G, "&lt;="&amp;ExternalData!$G3486)</f>
        <v>2128</v>
      </c>
      <c r="K3486" s="27">
        <f>SUMIFS(I:I, D:D, ExternalData!$D3486, E:E, ExternalData!$E3486, F:F, ExternalData!$F3486, G:G, "&lt;="&amp;ExternalData!$G3486)</f>
        <v>13496</v>
      </c>
      <c r="L3486" s="26">
        <f>ExternalData!$J3486 + SUMIFS(H:H, D:D, ExternalData!$D3486, E:E, ExternalData!$E3486, F:F, ExternalData!$F3486-1, G:G, "&gt;"&amp;ExternalData!$G3486)</f>
        <v>5656</v>
      </c>
      <c r="M3486" s="28">
        <f>ExternalData!$K3486 + SUMIFS(I:I, D:D, ExternalData!$D3486, E:E, ExternalData!$E3486, F:F, ExternalData!$F3486-1, G:G, "&gt;"&amp;ExternalData!$G3486)</f>
        <v>36260</v>
      </c>
    </row>
    <row r="3487" spans="1:13" x14ac:dyDescent="0.25">
      <c r="A3487" s="29" t="s">
        <v>9</v>
      </c>
      <c r="B3487" s="30" t="s">
        <v>47</v>
      </c>
      <c r="C3487" s="30" t="s">
        <v>51</v>
      </c>
      <c r="D3487" s="30" t="s">
        <v>52</v>
      </c>
      <c r="E3487" s="30" t="s">
        <v>13</v>
      </c>
      <c r="F3487" s="30">
        <v>2019</v>
      </c>
      <c r="G3487" s="30">
        <v>10</v>
      </c>
      <c r="H3487" s="30">
        <v>273</v>
      </c>
      <c r="I3487" s="31">
        <v>18375</v>
      </c>
      <c r="J3487" s="31">
        <f>SUMIFS(H:H, D:D, ExternalData!$D3487, E:E, ExternalData!$E3487, F:F, ExternalData!$F3487, G:G, "&lt;="&amp;ExternalData!$G3487)</f>
        <v>273</v>
      </c>
      <c r="K3487" s="32">
        <f>SUMIFS(I:I, D:D, ExternalData!$D3487, E:E, ExternalData!$E3487, F:F, ExternalData!$F3487, G:G, "&lt;="&amp;ExternalData!$G3487)</f>
        <v>18375</v>
      </c>
      <c r="L3487" s="31">
        <f>ExternalData!$J3487 + SUMIFS(H:H, D:D, ExternalData!$D3487, E:E, ExternalData!$E3487, F:F, ExternalData!$F3487-1, G:G, "&gt;"&amp;ExternalData!$G3487)</f>
        <v>273</v>
      </c>
      <c r="M3487" s="33">
        <f>ExternalData!$K3487 + SUMIFS(I:I, D:D, ExternalData!$D3487, E:E, ExternalData!$E3487, F:F, ExternalData!$F3487-1, G:G, "&gt;"&amp;ExternalData!$G3487)</f>
        <v>18375</v>
      </c>
    </row>
    <row r="3488" spans="1:13" x14ac:dyDescent="0.25">
      <c r="A3488" s="24" t="s">
        <v>9</v>
      </c>
      <c r="B3488" s="25" t="s">
        <v>47</v>
      </c>
      <c r="C3488" s="25" t="s">
        <v>51</v>
      </c>
      <c r="D3488" s="25" t="s">
        <v>52</v>
      </c>
      <c r="E3488" s="25" t="s">
        <v>13</v>
      </c>
      <c r="F3488" s="25">
        <v>2019</v>
      </c>
      <c r="G3488" s="25">
        <v>11</v>
      </c>
      <c r="H3488" s="25">
        <v>11445</v>
      </c>
      <c r="I3488" s="26">
        <v>62895</v>
      </c>
      <c r="J3488" s="26">
        <f>SUMIFS(H:H, D:D, ExternalData!$D3488, E:E, ExternalData!$E3488, F:F, ExternalData!$F3488, G:G, "&lt;="&amp;ExternalData!$G3488)</f>
        <v>11718</v>
      </c>
      <c r="K3488" s="27">
        <f>SUMIFS(I:I, D:D, ExternalData!$D3488, E:E, ExternalData!$E3488, F:F, ExternalData!$F3488, G:G, "&lt;="&amp;ExternalData!$G3488)</f>
        <v>81270</v>
      </c>
      <c r="L3488" s="26">
        <f>ExternalData!$J3488 + SUMIFS(H:H, D:D, ExternalData!$D3488, E:E, ExternalData!$E3488, F:F, ExternalData!$F3488-1, G:G, "&gt;"&amp;ExternalData!$G3488)</f>
        <v>11718</v>
      </c>
      <c r="M3488" s="28">
        <f>ExternalData!$K3488 + SUMIFS(I:I, D:D, ExternalData!$D3488, E:E, ExternalData!$E3488, F:F, ExternalData!$F3488-1, G:G, "&gt;"&amp;ExternalData!$G3488)</f>
        <v>81270</v>
      </c>
    </row>
    <row r="3489" spans="1:13" x14ac:dyDescent="0.25">
      <c r="A3489" s="29" t="s">
        <v>9</v>
      </c>
      <c r="B3489" s="30" t="s">
        <v>47</v>
      </c>
      <c r="C3489" s="30" t="s">
        <v>51</v>
      </c>
      <c r="D3489" s="30" t="s">
        <v>52</v>
      </c>
      <c r="E3489" s="30" t="s">
        <v>13</v>
      </c>
      <c r="F3489" s="30">
        <v>2019</v>
      </c>
      <c r="G3489" s="30">
        <v>12</v>
      </c>
      <c r="H3489" s="30">
        <v>4725</v>
      </c>
      <c r="I3489" s="31">
        <v>25935</v>
      </c>
      <c r="J3489" s="31">
        <f>SUMIFS(H:H, D:D, ExternalData!$D3489, E:E, ExternalData!$E3489, F:F, ExternalData!$F3489, G:G, "&lt;="&amp;ExternalData!$G3489)</f>
        <v>16443</v>
      </c>
      <c r="K3489" s="32">
        <f>SUMIFS(I:I, D:D, ExternalData!$D3489, E:E, ExternalData!$E3489, F:F, ExternalData!$F3489, G:G, "&lt;="&amp;ExternalData!$G3489)</f>
        <v>107205</v>
      </c>
      <c r="L3489" s="31">
        <f>ExternalData!$J3489 + SUMIFS(H:H, D:D, ExternalData!$D3489, E:E, ExternalData!$E3489, F:F, ExternalData!$F3489-1, G:G, "&gt;"&amp;ExternalData!$G3489)</f>
        <v>16443</v>
      </c>
      <c r="M3489" s="33">
        <f>ExternalData!$K3489 + SUMIFS(I:I, D:D, ExternalData!$D3489, E:E, ExternalData!$E3489, F:F, ExternalData!$F3489-1, G:G, "&gt;"&amp;ExternalData!$G3489)</f>
        <v>107205</v>
      </c>
    </row>
    <row r="3490" spans="1:13" x14ac:dyDescent="0.25">
      <c r="A3490" s="24" t="s">
        <v>9</v>
      </c>
      <c r="B3490" s="25" t="s">
        <v>47</v>
      </c>
      <c r="C3490" s="25" t="s">
        <v>51</v>
      </c>
      <c r="D3490" s="25" t="s">
        <v>52</v>
      </c>
      <c r="E3490" s="25" t="s">
        <v>13</v>
      </c>
      <c r="F3490" s="25">
        <v>2020</v>
      </c>
      <c r="G3490" s="25">
        <v>1</v>
      </c>
      <c r="H3490" s="25">
        <v>6615</v>
      </c>
      <c r="I3490" s="26">
        <v>36015</v>
      </c>
      <c r="J3490" s="26">
        <f>SUMIFS(H:H, D:D, ExternalData!$D3490, E:E, ExternalData!$E3490, F:F, ExternalData!$F3490, G:G, "&lt;="&amp;ExternalData!$G3490)</f>
        <v>6615</v>
      </c>
      <c r="K3490" s="27">
        <f>SUMIFS(I:I, D:D, ExternalData!$D3490, E:E, ExternalData!$E3490, F:F, ExternalData!$F3490, G:G, "&lt;="&amp;ExternalData!$G3490)</f>
        <v>36015</v>
      </c>
      <c r="L3490" s="26">
        <f>ExternalData!$J3490 + SUMIFS(H:H, D:D, ExternalData!$D3490, E:E, ExternalData!$E3490, F:F, ExternalData!$F3490-1, G:G, "&gt;"&amp;ExternalData!$G3490)</f>
        <v>23058</v>
      </c>
      <c r="M3490" s="28">
        <f>ExternalData!$K3490 + SUMIFS(I:I, D:D, ExternalData!$D3490, E:E, ExternalData!$E3490, F:F, ExternalData!$F3490-1, G:G, "&gt;"&amp;ExternalData!$G3490)</f>
        <v>143220</v>
      </c>
    </row>
    <row r="3491" spans="1:13" x14ac:dyDescent="0.25">
      <c r="A3491" s="29" t="s">
        <v>9</v>
      </c>
      <c r="B3491" s="30" t="s">
        <v>47</v>
      </c>
      <c r="C3491" s="30" t="s">
        <v>51</v>
      </c>
      <c r="D3491" s="30" t="s">
        <v>52</v>
      </c>
      <c r="E3491" s="30" t="s">
        <v>13</v>
      </c>
      <c r="F3491" s="30">
        <v>2020</v>
      </c>
      <c r="G3491" s="30">
        <v>2</v>
      </c>
      <c r="H3491" s="30">
        <v>1407</v>
      </c>
      <c r="I3491" s="31">
        <v>76965</v>
      </c>
      <c r="J3491" s="31">
        <f>SUMIFS(H:H, D:D, ExternalData!$D3491, E:E, ExternalData!$E3491, F:F, ExternalData!$F3491, G:G, "&lt;="&amp;ExternalData!$G3491)</f>
        <v>8022</v>
      </c>
      <c r="K3491" s="32">
        <f>SUMIFS(I:I, D:D, ExternalData!$D3491, E:E, ExternalData!$E3491, F:F, ExternalData!$F3491, G:G, "&lt;="&amp;ExternalData!$G3491)</f>
        <v>112980</v>
      </c>
      <c r="L3491" s="31">
        <f>ExternalData!$J3491 + SUMIFS(H:H, D:D, ExternalData!$D3491, E:E, ExternalData!$E3491, F:F, ExternalData!$F3491-1, G:G, "&gt;"&amp;ExternalData!$G3491)</f>
        <v>24465</v>
      </c>
      <c r="M3491" s="33">
        <f>ExternalData!$K3491 + SUMIFS(I:I, D:D, ExternalData!$D3491, E:E, ExternalData!$E3491, F:F, ExternalData!$F3491-1, G:G, "&gt;"&amp;ExternalData!$G3491)</f>
        <v>220185</v>
      </c>
    </row>
    <row r="3492" spans="1:13" x14ac:dyDescent="0.25">
      <c r="A3492" s="24" t="s">
        <v>9</v>
      </c>
      <c r="B3492" s="25" t="s">
        <v>47</v>
      </c>
      <c r="C3492" s="25" t="s">
        <v>51</v>
      </c>
      <c r="D3492" s="25" t="s">
        <v>52</v>
      </c>
      <c r="E3492" s="25" t="s">
        <v>13</v>
      </c>
      <c r="F3492" s="25">
        <v>2020</v>
      </c>
      <c r="G3492" s="25">
        <v>3</v>
      </c>
      <c r="H3492" s="25">
        <v>14175</v>
      </c>
      <c r="I3492" s="26">
        <v>77385</v>
      </c>
      <c r="J3492" s="26">
        <f>SUMIFS(H:H, D:D, ExternalData!$D3492, E:E, ExternalData!$E3492, F:F, ExternalData!$F3492, G:G, "&lt;="&amp;ExternalData!$G3492)</f>
        <v>22197</v>
      </c>
      <c r="K3492" s="27">
        <f>SUMIFS(I:I, D:D, ExternalData!$D3492, E:E, ExternalData!$E3492, F:F, ExternalData!$F3492, G:G, "&lt;="&amp;ExternalData!$G3492)</f>
        <v>190365</v>
      </c>
      <c r="L3492" s="26">
        <f>ExternalData!$J3492 + SUMIFS(H:H, D:D, ExternalData!$D3492, E:E, ExternalData!$E3492, F:F, ExternalData!$F3492-1, G:G, "&gt;"&amp;ExternalData!$G3492)</f>
        <v>38640</v>
      </c>
      <c r="M3492" s="28">
        <f>ExternalData!$K3492 + SUMIFS(I:I, D:D, ExternalData!$D3492, E:E, ExternalData!$E3492, F:F, ExternalData!$F3492-1, G:G, "&gt;"&amp;ExternalData!$G3492)</f>
        <v>297570</v>
      </c>
    </row>
    <row r="3493" spans="1:13" x14ac:dyDescent="0.25">
      <c r="A3493" s="29" t="s">
        <v>9</v>
      </c>
      <c r="B3493" s="30" t="s">
        <v>47</v>
      </c>
      <c r="C3493" s="30" t="s">
        <v>51</v>
      </c>
      <c r="D3493" s="30" t="s">
        <v>52</v>
      </c>
      <c r="E3493" s="30" t="s">
        <v>13</v>
      </c>
      <c r="F3493" s="30">
        <v>2020</v>
      </c>
      <c r="G3493" s="30">
        <v>4</v>
      </c>
      <c r="H3493" s="30">
        <v>987</v>
      </c>
      <c r="I3493" s="31">
        <v>54285</v>
      </c>
      <c r="J3493" s="31">
        <f>SUMIFS(H:H, D:D, ExternalData!$D3493, E:E, ExternalData!$E3493, F:F, ExternalData!$F3493, G:G, "&lt;="&amp;ExternalData!$G3493)</f>
        <v>23184</v>
      </c>
      <c r="K3493" s="32">
        <f>SUMIFS(I:I, D:D, ExternalData!$D3493, E:E, ExternalData!$E3493, F:F, ExternalData!$F3493, G:G, "&lt;="&amp;ExternalData!$G3493)</f>
        <v>244650</v>
      </c>
      <c r="L3493" s="31">
        <f>ExternalData!$J3493 + SUMIFS(H:H, D:D, ExternalData!$D3493, E:E, ExternalData!$E3493, F:F, ExternalData!$F3493-1, G:G, "&gt;"&amp;ExternalData!$G3493)</f>
        <v>39627</v>
      </c>
      <c r="M3493" s="33">
        <f>ExternalData!$K3493 + SUMIFS(I:I, D:D, ExternalData!$D3493, E:E, ExternalData!$E3493, F:F, ExternalData!$F3493-1, G:G, "&gt;"&amp;ExternalData!$G3493)</f>
        <v>351855</v>
      </c>
    </row>
    <row r="3494" spans="1:13" x14ac:dyDescent="0.25">
      <c r="A3494" s="24" t="s">
        <v>9</v>
      </c>
      <c r="B3494" s="25" t="s">
        <v>47</v>
      </c>
      <c r="C3494" s="25" t="s">
        <v>51</v>
      </c>
      <c r="D3494" s="25" t="s">
        <v>52</v>
      </c>
      <c r="E3494" s="25" t="s">
        <v>13</v>
      </c>
      <c r="F3494" s="25">
        <v>2020</v>
      </c>
      <c r="G3494" s="25">
        <v>5</v>
      </c>
      <c r="H3494" s="25">
        <v>1533</v>
      </c>
      <c r="I3494" s="26">
        <v>8400</v>
      </c>
      <c r="J3494" s="26">
        <f>SUMIFS(H:H, D:D, ExternalData!$D3494, E:E, ExternalData!$E3494, F:F, ExternalData!$F3494, G:G, "&lt;="&amp;ExternalData!$G3494)</f>
        <v>24717</v>
      </c>
      <c r="K3494" s="27">
        <f>SUMIFS(I:I, D:D, ExternalData!$D3494, E:E, ExternalData!$E3494, F:F, ExternalData!$F3494, G:G, "&lt;="&amp;ExternalData!$G3494)</f>
        <v>253050</v>
      </c>
      <c r="L3494" s="26">
        <f>ExternalData!$J3494 + SUMIFS(H:H, D:D, ExternalData!$D3494, E:E, ExternalData!$E3494, F:F, ExternalData!$F3494-1, G:G, "&gt;"&amp;ExternalData!$G3494)</f>
        <v>41160</v>
      </c>
      <c r="M3494" s="28">
        <f>ExternalData!$K3494 + SUMIFS(I:I, D:D, ExternalData!$D3494, E:E, ExternalData!$E3494, F:F, ExternalData!$F3494-1, G:G, "&gt;"&amp;ExternalData!$G3494)</f>
        <v>360255</v>
      </c>
    </row>
    <row r="3495" spans="1:13" x14ac:dyDescent="0.25">
      <c r="A3495" s="29" t="s">
        <v>9</v>
      </c>
      <c r="B3495" s="30" t="s">
        <v>47</v>
      </c>
      <c r="C3495" s="30" t="s">
        <v>51</v>
      </c>
      <c r="D3495" s="30" t="s">
        <v>52</v>
      </c>
      <c r="E3495" s="30" t="s">
        <v>13</v>
      </c>
      <c r="F3495" s="30">
        <v>2020</v>
      </c>
      <c r="G3495" s="30">
        <v>6</v>
      </c>
      <c r="H3495" s="30">
        <v>24255</v>
      </c>
      <c r="I3495" s="31">
        <v>13377</v>
      </c>
      <c r="J3495" s="31">
        <f>SUMIFS(H:H, D:D, ExternalData!$D3495, E:E, ExternalData!$E3495, F:F, ExternalData!$F3495, G:G, "&lt;="&amp;ExternalData!$G3495)</f>
        <v>48972</v>
      </c>
      <c r="K3495" s="32">
        <f>SUMIFS(I:I, D:D, ExternalData!$D3495, E:E, ExternalData!$E3495, F:F, ExternalData!$F3495, G:G, "&lt;="&amp;ExternalData!$G3495)</f>
        <v>266427</v>
      </c>
      <c r="L3495" s="31">
        <f>ExternalData!$J3495 + SUMIFS(H:H, D:D, ExternalData!$D3495, E:E, ExternalData!$E3495, F:F, ExternalData!$F3495-1, G:G, "&gt;"&amp;ExternalData!$G3495)</f>
        <v>65415</v>
      </c>
      <c r="M3495" s="33">
        <f>ExternalData!$K3495 + SUMIFS(I:I, D:D, ExternalData!$D3495, E:E, ExternalData!$E3495, F:F, ExternalData!$F3495-1, G:G, "&gt;"&amp;ExternalData!$G3495)</f>
        <v>373632</v>
      </c>
    </row>
    <row r="3496" spans="1:13" x14ac:dyDescent="0.25">
      <c r="A3496" s="24" t="s">
        <v>9</v>
      </c>
      <c r="B3496" s="25" t="s">
        <v>47</v>
      </c>
      <c r="C3496" s="25" t="s">
        <v>51</v>
      </c>
      <c r="D3496" s="25" t="s">
        <v>52</v>
      </c>
      <c r="E3496" s="25" t="s">
        <v>13</v>
      </c>
      <c r="F3496" s="25">
        <v>2020</v>
      </c>
      <c r="G3496" s="25">
        <v>7</v>
      </c>
      <c r="H3496" s="25">
        <v>20055</v>
      </c>
      <c r="I3496" s="26">
        <v>113085</v>
      </c>
      <c r="J3496" s="26">
        <f>SUMIFS(H:H, D:D, ExternalData!$D3496, E:E, ExternalData!$E3496, F:F, ExternalData!$F3496, G:G, "&lt;="&amp;ExternalData!$G3496)</f>
        <v>69027</v>
      </c>
      <c r="K3496" s="27">
        <f>SUMIFS(I:I, D:D, ExternalData!$D3496, E:E, ExternalData!$E3496, F:F, ExternalData!$F3496, G:G, "&lt;="&amp;ExternalData!$G3496)</f>
        <v>379512</v>
      </c>
      <c r="L3496" s="26">
        <f>ExternalData!$J3496 + SUMIFS(H:H, D:D, ExternalData!$D3496, E:E, ExternalData!$E3496, F:F, ExternalData!$F3496-1, G:G, "&gt;"&amp;ExternalData!$G3496)</f>
        <v>85470</v>
      </c>
      <c r="M3496" s="28">
        <f>ExternalData!$K3496 + SUMIFS(I:I, D:D, ExternalData!$D3496, E:E, ExternalData!$E3496, F:F, ExternalData!$F3496-1, G:G, "&gt;"&amp;ExternalData!$G3496)</f>
        <v>486717</v>
      </c>
    </row>
    <row r="3497" spans="1:13" x14ac:dyDescent="0.25">
      <c r="A3497" s="29" t="s">
        <v>9</v>
      </c>
      <c r="B3497" s="30" t="s">
        <v>47</v>
      </c>
      <c r="C3497" s="30" t="s">
        <v>51</v>
      </c>
      <c r="D3497" s="30" t="s">
        <v>52</v>
      </c>
      <c r="E3497" s="30" t="s">
        <v>13</v>
      </c>
      <c r="F3497" s="30">
        <v>2020</v>
      </c>
      <c r="G3497" s="30">
        <v>8</v>
      </c>
      <c r="H3497" s="30">
        <v>29925</v>
      </c>
      <c r="I3497" s="31">
        <v>168945</v>
      </c>
      <c r="J3497" s="31">
        <f>SUMIFS(H:H, D:D, ExternalData!$D3497, E:E, ExternalData!$E3497, F:F, ExternalData!$F3497, G:G, "&lt;="&amp;ExternalData!$G3497)</f>
        <v>98952</v>
      </c>
      <c r="K3497" s="32">
        <f>SUMIFS(I:I, D:D, ExternalData!$D3497, E:E, ExternalData!$E3497, F:F, ExternalData!$F3497, G:G, "&lt;="&amp;ExternalData!$G3497)</f>
        <v>548457</v>
      </c>
      <c r="L3497" s="31">
        <f>ExternalData!$J3497 + SUMIFS(H:H, D:D, ExternalData!$D3497, E:E, ExternalData!$E3497, F:F, ExternalData!$F3497-1, G:G, "&gt;"&amp;ExternalData!$G3497)</f>
        <v>115395</v>
      </c>
      <c r="M3497" s="33">
        <f>ExternalData!$K3497 + SUMIFS(I:I, D:D, ExternalData!$D3497, E:E, ExternalData!$E3497, F:F, ExternalData!$F3497-1, G:G, "&gt;"&amp;ExternalData!$G3497)</f>
        <v>655662</v>
      </c>
    </row>
    <row r="3498" spans="1:13" x14ac:dyDescent="0.25">
      <c r="A3498" s="24" t="s">
        <v>9</v>
      </c>
      <c r="B3498" s="25" t="s">
        <v>47</v>
      </c>
      <c r="C3498" s="25" t="s">
        <v>51</v>
      </c>
      <c r="D3498" s="25" t="s">
        <v>52</v>
      </c>
      <c r="E3498" s="25" t="s">
        <v>13</v>
      </c>
      <c r="F3498" s="25">
        <v>2020</v>
      </c>
      <c r="G3498" s="25">
        <v>9</v>
      </c>
      <c r="H3498" s="25">
        <v>21945</v>
      </c>
      <c r="I3498" s="26">
        <v>123795</v>
      </c>
      <c r="J3498" s="26">
        <f>SUMIFS(H:H, D:D, ExternalData!$D3498, E:E, ExternalData!$E3498, F:F, ExternalData!$F3498, G:G, "&lt;="&amp;ExternalData!$G3498)</f>
        <v>120897</v>
      </c>
      <c r="K3498" s="27">
        <f>SUMIFS(I:I, D:D, ExternalData!$D3498, E:E, ExternalData!$E3498, F:F, ExternalData!$F3498, G:G, "&lt;="&amp;ExternalData!$G3498)</f>
        <v>672252</v>
      </c>
      <c r="L3498" s="26">
        <f>ExternalData!$J3498 + SUMIFS(H:H, D:D, ExternalData!$D3498, E:E, ExternalData!$E3498, F:F, ExternalData!$F3498-1, G:G, "&gt;"&amp;ExternalData!$G3498)</f>
        <v>137340</v>
      </c>
      <c r="M3498" s="28">
        <f>ExternalData!$K3498 + SUMIFS(I:I, D:D, ExternalData!$D3498, E:E, ExternalData!$E3498, F:F, ExternalData!$F3498-1, G:G, "&gt;"&amp;ExternalData!$G3498)</f>
        <v>779457</v>
      </c>
    </row>
    <row r="3499" spans="1:13" x14ac:dyDescent="0.25">
      <c r="A3499" s="29" t="s">
        <v>9</v>
      </c>
      <c r="B3499" s="30" t="s">
        <v>47</v>
      </c>
      <c r="C3499" s="30" t="s">
        <v>51</v>
      </c>
      <c r="D3499" s="30" t="s">
        <v>52</v>
      </c>
      <c r="E3499" s="30" t="s">
        <v>13</v>
      </c>
      <c r="F3499" s="30">
        <v>2020</v>
      </c>
      <c r="G3499" s="30">
        <v>10</v>
      </c>
      <c r="H3499" s="30">
        <v>28665</v>
      </c>
      <c r="I3499" s="31">
        <v>16170</v>
      </c>
      <c r="J3499" s="31">
        <f>SUMIFS(H:H, D:D, ExternalData!$D3499, E:E, ExternalData!$E3499, F:F, ExternalData!$F3499, G:G, "&lt;="&amp;ExternalData!$G3499)</f>
        <v>149562</v>
      </c>
      <c r="K3499" s="32">
        <f>SUMIFS(I:I, D:D, ExternalData!$D3499, E:E, ExternalData!$E3499, F:F, ExternalData!$F3499, G:G, "&lt;="&amp;ExternalData!$G3499)</f>
        <v>688422</v>
      </c>
      <c r="L3499" s="31">
        <f>ExternalData!$J3499 + SUMIFS(H:H, D:D, ExternalData!$D3499, E:E, ExternalData!$E3499, F:F, ExternalData!$F3499-1, G:G, "&gt;"&amp;ExternalData!$G3499)</f>
        <v>165732</v>
      </c>
      <c r="M3499" s="33">
        <f>ExternalData!$K3499 + SUMIFS(I:I, D:D, ExternalData!$D3499, E:E, ExternalData!$E3499, F:F, ExternalData!$F3499-1, G:G, "&gt;"&amp;ExternalData!$G3499)</f>
        <v>777252</v>
      </c>
    </row>
    <row r="3500" spans="1:13" x14ac:dyDescent="0.25">
      <c r="A3500" s="24" t="s">
        <v>9</v>
      </c>
      <c r="B3500" s="25" t="s">
        <v>47</v>
      </c>
      <c r="C3500" s="25" t="s">
        <v>51</v>
      </c>
      <c r="D3500" s="25" t="s">
        <v>52</v>
      </c>
      <c r="E3500" s="25" t="s">
        <v>13</v>
      </c>
      <c r="F3500" s="25">
        <v>2020</v>
      </c>
      <c r="G3500" s="25">
        <v>11</v>
      </c>
      <c r="H3500" s="25">
        <v>2961</v>
      </c>
      <c r="I3500" s="26">
        <v>16737</v>
      </c>
      <c r="J3500" s="26">
        <f>SUMIFS(H:H, D:D, ExternalData!$D3500, E:E, ExternalData!$E3500, F:F, ExternalData!$F3500, G:G, "&lt;="&amp;ExternalData!$G3500)</f>
        <v>152523</v>
      </c>
      <c r="K3500" s="27">
        <f>SUMIFS(I:I, D:D, ExternalData!$D3500, E:E, ExternalData!$E3500, F:F, ExternalData!$F3500, G:G, "&lt;="&amp;ExternalData!$G3500)</f>
        <v>705159</v>
      </c>
      <c r="L3500" s="26">
        <f>ExternalData!$J3500 + SUMIFS(H:H, D:D, ExternalData!$D3500, E:E, ExternalData!$E3500, F:F, ExternalData!$F3500-1, G:G, "&gt;"&amp;ExternalData!$G3500)</f>
        <v>157248</v>
      </c>
      <c r="M3500" s="28">
        <f>ExternalData!$K3500 + SUMIFS(I:I, D:D, ExternalData!$D3500, E:E, ExternalData!$E3500, F:F, ExternalData!$F3500-1, G:G, "&gt;"&amp;ExternalData!$G3500)</f>
        <v>731094</v>
      </c>
    </row>
    <row r="3501" spans="1:13" x14ac:dyDescent="0.25">
      <c r="A3501" s="29" t="s">
        <v>9</v>
      </c>
      <c r="B3501" s="30" t="s">
        <v>47</v>
      </c>
      <c r="C3501" s="30" t="s">
        <v>51</v>
      </c>
      <c r="D3501" s="30" t="s">
        <v>52</v>
      </c>
      <c r="E3501" s="30" t="s">
        <v>13</v>
      </c>
      <c r="F3501" s="30">
        <v>2020</v>
      </c>
      <c r="G3501" s="30">
        <v>12</v>
      </c>
      <c r="H3501" s="30">
        <v>2772</v>
      </c>
      <c r="I3501" s="31">
        <v>15687</v>
      </c>
      <c r="J3501" s="31">
        <f>SUMIFS(H:H, D:D, ExternalData!$D3501, E:E, ExternalData!$E3501, F:F, ExternalData!$F3501, G:G, "&lt;="&amp;ExternalData!$G3501)</f>
        <v>155295</v>
      </c>
      <c r="K3501" s="32">
        <f>SUMIFS(I:I, D:D, ExternalData!$D3501, E:E, ExternalData!$E3501, F:F, ExternalData!$F3501, G:G, "&lt;="&amp;ExternalData!$G3501)</f>
        <v>720846</v>
      </c>
      <c r="L3501" s="31">
        <f>ExternalData!$J3501 + SUMIFS(H:H, D:D, ExternalData!$D3501, E:E, ExternalData!$E3501, F:F, ExternalData!$F3501-1, G:G, "&gt;"&amp;ExternalData!$G3501)</f>
        <v>155295</v>
      </c>
      <c r="M3501" s="33">
        <f>ExternalData!$K3501 + SUMIFS(I:I, D:D, ExternalData!$D3501, E:E, ExternalData!$E3501, F:F, ExternalData!$F3501-1, G:G, "&gt;"&amp;ExternalData!$G3501)</f>
        <v>720846</v>
      </c>
    </row>
    <row r="3502" spans="1:13" x14ac:dyDescent="0.25">
      <c r="A3502" s="24" t="s">
        <v>9</v>
      </c>
      <c r="B3502" s="25" t="s">
        <v>47</v>
      </c>
      <c r="C3502" s="25" t="s">
        <v>51</v>
      </c>
      <c r="D3502" s="25" t="s">
        <v>52</v>
      </c>
      <c r="E3502" s="25" t="s">
        <v>13</v>
      </c>
      <c r="F3502" s="25">
        <v>2021</v>
      </c>
      <c r="G3502" s="25">
        <v>1</v>
      </c>
      <c r="H3502" s="25">
        <v>4102</v>
      </c>
      <c r="I3502" s="26">
        <v>23198</v>
      </c>
      <c r="J3502" s="26">
        <f>SUMIFS(H:H, D:D, ExternalData!$D3502, E:E, ExternalData!$E3502, F:F, ExternalData!$F3502, G:G, "&lt;="&amp;ExternalData!$G3502)</f>
        <v>4102</v>
      </c>
      <c r="K3502" s="27">
        <f>SUMIFS(I:I, D:D, ExternalData!$D3502, E:E, ExternalData!$E3502, F:F, ExternalData!$F3502, G:G, "&lt;="&amp;ExternalData!$G3502)</f>
        <v>23198</v>
      </c>
      <c r="L3502" s="26">
        <f>ExternalData!$J3502 + SUMIFS(H:H, D:D, ExternalData!$D3502, E:E, ExternalData!$E3502, F:F, ExternalData!$F3502-1, G:G, "&gt;"&amp;ExternalData!$G3502)</f>
        <v>152782</v>
      </c>
      <c r="M3502" s="28">
        <f>ExternalData!$K3502 + SUMIFS(I:I, D:D, ExternalData!$D3502, E:E, ExternalData!$E3502, F:F, ExternalData!$F3502-1, G:G, "&gt;"&amp;ExternalData!$G3502)</f>
        <v>708029</v>
      </c>
    </row>
    <row r="3503" spans="1:13" x14ac:dyDescent="0.25">
      <c r="A3503" s="29" t="s">
        <v>9</v>
      </c>
      <c r="B3503" s="30" t="s">
        <v>47</v>
      </c>
      <c r="C3503" s="30" t="s">
        <v>51</v>
      </c>
      <c r="D3503" s="30" t="s">
        <v>52</v>
      </c>
      <c r="E3503" s="30" t="s">
        <v>13</v>
      </c>
      <c r="F3503" s="30">
        <v>2021</v>
      </c>
      <c r="G3503" s="30">
        <v>2</v>
      </c>
      <c r="H3503" s="30">
        <v>4116</v>
      </c>
      <c r="I3503" s="31">
        <v>23240</v>
      </c>
      <c r="J3503" s="31">
        <f>SUMIFS(H:H, D:D, ExternalData!$D3503, E:E, ExternalData!$E3503, F:F, ExternalData!$F3503, G:G, "&lt;="&amp;ExternalData!$G3503)</f>
        <v>8218</v>
      </c>
      <c r="K3503" s="32">
        <f>SUMIFS(I:I, D:D, ExternalData!$D3503, E:E, ExternalData!$E3503, F:F, ExternalData!$F3503, G:G, "&lt;="&amp;ExternalData!$G3503)</f>
        <v>46438</v>
      </c>
      <c r="L3503" s="31">
        <f>ExternalData!$J3503 + SUMIFS(H:H, D:D, ExternalData!$D3503, E:E, ExternalData!$E3503, F:F, ExternalData!$F3503-1, G:G, "&gt;"&amp;ExternalData!$G3503)</f>
        <v>155491</v>
      </c>
      <c r="M3503" s="33">
        <f>ExternalData!$K3503 + SUMIFS(I:I, D:D, ExternalData!$D3503, E:E, ExternalData!$E3503, F:F, ExternalData!$F3503-1, G:G, "&gt;"&amp;ExternalData!$G3503)</f>
        <v>654304</v>
      </c>
    </row>
    <row r="3504" spans="1:13" x14ac:dyDescent="0.25">
      <c r="A3504" s="24" t="s">
        <v>9</v>
      </c>
      <c r="B3504" s="25" t="s">
        <v>47</v>
      </c>
      <c r="C3504" s="25" t="s">
        <v>51</v>
      </c>
      <c r="D3504" s="25" t="s">
        <v>52</v>
      </c>
      <c r="E3504" s="25" t="s">
        <v>13</v>
      </c>
      <c r="F3504" s="25">
        <v>2021</v>
      </c>
      <c r="G3504" s="25">
        <v>3</v>
      </c>
      <c r="H3504" s="25">
        <v>3892</v>
      </c>
      <c r="I3504" s="26">
        <v>22036</v>
      </c>
      <c r="J3504" s="26">
        <f>SUMIFS(H:H, D:D, ExternalData!$D3504, E:E, ExternalData!$E3504, F:F, ExternalData!$F3504, G:G, "&lt;="&amp;ExternalData!$G3504)</f>
        <v>12110</v>
      </c>
      <c r="K3504" s="27">
        <f>SUMIFS(I:I, D:D, ExternalData!$D3504, E:E, ExternalData!$E3504, F:F, ExternalData!$F3504, G:G, "&lt;="&amp;ExternalData!$G3504)</f>
        <v>68474</v>
      </c>
      <c r="L3504" s="26">
        <f>ExternalData!$J3504 + SUMIFS(H:H, D:D, ExternalData!$D3504, E:E, ExternalData!$E3504, F:F, ExternalData!$F3504-1, G:G, "&gt;"&amp;ExternalData!$G3504)</f>
        <v>145208</v>
      </c>
      <c r="M3504" s="28">
        <f>ExternalData!$K3504 + SUMIFS(I:I, D:D, ExternalData!$D3504, E:E, ExternalData!$E3504, F:F, ExternalData!$F3504-1, G:G, "&gt;"&amp;ExternalData!$G3504)</f>
        <v>598955</v>
      </c>
    </row>
    <row r="3505" spans="1:13" x14ac:dyDescent="0.25">
      <c r="A3505" s="29" t="s">
        <v>9</v>
      </c>
      <c r="B3505" s="30" t="s">
        <v>47</v>
      </c>
      <c r="C3505" s="30" t="s">
        <v>51</v>
      </c>
      <c r="D3505" s="30" t="s">
        <v>52</v>
      </c>
      <c r="E3505" s="30" t="s">
        <v>13</v>
      </c>
      <c r="F3505" s="30">
        <v>2021</v>
      </c>
      <c r="G3505" s="30">
        <v>4</v>
      </c>
      <c r="H3505" s="30">
        <v>4438</v>
      </c>
      <c r="I3505" s="31">
        <v>25088</v>
      </c>
      <c r="J3505" s="31">
        <f>SUMIFS(H:H, D:D, ExternalData!$D3505, E:E, ExternalData!$E3505, F:F, ExternalData!$F3505, G:G, "&lt;="&amp;ExternalData!$G3505)</f>
        <v>16548</v>
      </c>
      <c r="K3505" s="32">
        <f>SUMIFS(I:I, D:D, ExternalData!$D3505, E:E, ExternalData!$E3505, F:F, ExternalData!$F3505, G:G, "&lt;="&amp;ExternalData!$G3505)</f>
        <v>93562</v>
      </c>
      <c r="L3505" s="31">
        <f>ExternalData!$J3505 + SUMIFS(H:H, D:D, ExternalData!$D3505, E:E, ExternalData!$E3505, F:F, ExternalData!$F3505-1, G:G, "&gt;"&amp;ExternalData!$G3505)</f>
        <v>148659</v>
      </c>
      <c r="M3505" s="33">
        <f>ExternalData!$K3505 + SUMIFS(I:I, D:D, ExternalData!$D3505, E:E, ExternalData!$E3505, F:F, ExternalData!$F3505-1, G:G, "&gt;"&amp;ExternalData!$G3505)</f>
        <v>569758</v>
      </c>
    </row>
    <row r="3506" spans="1:13" x14ac:dyDescent="0.25">
      <c r="A3506" s="24" t="s">
        <v>9</v>
      </c>
      <c r="B3506" s="25" t="s">
        <v>47</v>
      </c>
      <c r="C3506" s="25" t="s">
        <v>51</v>
      </c>
      <c r="D3506" s="25" t="s">
        <v>52</v>
      </c>
      <c r="E3506" s="25" t="s">
        <v>13</v>
      </c>
      <c r="F3506" s="25">
        <v>2021</v>
      </c>
      <c r="G3506" s="25">
        <v>5</v>
      </c>
      <c r="H3506" s="25">
        <v>4116</v>
      </c>
      <c r="I3506" s="26">
        <v>23296</v>
      </c>
      <c r="J3506" s="26">
        <f>SUMIFS(H:H, D:D, ExternalData!$D3506, E:E, ExternalData!$E3506, F:F, ExternalData!$F3506, G:G, "&lt;="&amp;ExternalData!$G3506)</f>
        <v>20664</v>
      </c>
      <c r="K3506" s="27">
        <f>SUMIFS(I:I, D:D, ExternalData!$D3506, E:E, ExternalData!$E3506, F:F, ExternalData!$F3506, G:G, "&lt;="&amp;ExternalData!$G3506)</f>
        <v>116858</v>
      </c>
      <c r="L3506" s="26">
        <f>ExternalData!$J3506 + SUMIFS(H:H, D:D, ExternalData!$D3506, E:E, ExternalData!$E3506, F:F, ExternalData!$F3506-1, G:G, "&gt;"&amp;ExternalData!$G3506)</f>
        <v>151242</v>
      </c>
      <c r="M3506" s="28">
        <f>ExternalData!$K3506 + SUMIFS(I:I, D:D, ExternalData!$D3506, E:E, ExternalData!$E3506, F:F, ExternalData!$F3506-1, G:G, "&gt;"&amp;ExternalData!$G3506)</f>
        <v>584654</v>
      </c>
    </row>
    <row r="3507" spans="1:13" x14ac:dyDescent="0.25">
      <c r="A3507" s="29" t="s">
        <v>9</v>
      </c>
      <c r="B3507" s="30" t="s">
        <v>47</v>
      </c>
      <c r="C3507" s="30" t="s">
        <v>51</v>
      </c>
      <c r="D3507" s="30" t="s">
        <v>52</v>
      </c>
      <c r="E3507" s="30" t="s">
        <v>13</v>
      </c>
      <c r="F3507" s="30">
        <v>2021</v>
      </c>
      <c r="G3507" s="30">
        <v>6</v>
      </c>
      <c r="H3507" s="30">
        <v>4214</v>
      </c>
      <c r="I3507" s="31">
        <v>23800</v>
      </c>
      <c r="J3507" s="31">
        <f>SUMIFS(H:H, D:D, ExternalData!$D3507, E:E, ExternalData!$E3507, F:F, ExternalData!$F3507, G:G, "&lt;="&amp;ExternalData!$G3507)</f>
        <v>24878</v>
      </c>
      <c r="K3507" s="32">
        <f>SUMIFS(I:I, D:D, ExternalData!$D3507, E:E, ExternalData!$E3507, F:F, ExternalData!$F3507, G:G, "&lt;="&amp;ExternalData!$G3507)</f>
        <v>140658</v>
      </c>
      <c r="L3507" s="31">
        <f>ExternalData!$J3507 + SUMIFS(H:H, D:D, ExternalData!$D3507, E:E, ExternalData!$E3507, F:F, ExternalData!$F3507-1, G:G, "&gt;"&amp;ExternalData!$G3507)</f>
        <v>131201</v>
      </c>
      <c r="M3507" s="33">
        <f>ExternalData!$K3507 + SUMIFS(I:I, D:D, ExternalData!$D3507, E:E, ExternalData!$E3507, F:F, ExternalData!$F3507-1, G:G, "&gt;"&amp;ExternalData!$G3507)</f>
        <v>595077</v>
      </c>
    </row>
    <row r="3508" spans="1:13" x14ac:dyDescent="0.25">
      <c r="A3508" s="24" t="s">
        <v>9</v>
      </c>
      <c r="B3508" s="25" t="s">
        <v>47</v>
      </c>
      <c r="C3508" s="25" t="s">
        <v>51</v>
      </c>
      <c r="D3508" s="25" t="s">
        <v>52</v>
      </c>
      <c r="E3508" s="25" t="s">
        <v>13</v>
      </c>
      <c r="F3508" s="25">
        <v>2021</v>
      </c>
      <c r="G3508" s="25">
        <v>7</v>
      </c>
      <c r="H3508" s="25">
        <v>4438</v>
      </c>
      <c r="I3508" s="26">
        <v>25032</v>
      </c>
      <c r="J3508" s="26">
        <f>SUMIFS(H:H, D:D, ExternalData!$D3508, E:E, ExternalData!$E3508, F:F, ExternalData!$F3508, G:G, "&lt;="&amp;ExternalData!$G3508)</f>
        <v>29316</v>
      </c>
      <c r="K3508" s="27">
        <f>SUMIFS(I:I, D:D, ExternalData!$D3508, E:E, ExternalData!$E3508, F:F, ExternalData!$F3508, G:G, "&lt;="&amp;ExternalData!$G3508)</f>
        <v>165690</v>
      </c>
      <c r="L3508" s="26">
        <f>ExternalData!$J3508 + SUMIFS(H:H, D:D, ExternalData!$D3508, E:E, ExternalData!$E3508, F:F, ExternalData!$F3508-1, G:G, "&gt;"&amp;ExternalData!$G3508)</f>
        <v>115584</v>
      </c>
      <c r="M3508" s="28">
        <f>ExternalData!$K3508 + SUMIFS(I:I, D:D, ExternalData!$D3508, E:E, ExternalData!$E3508, F:F, ExternalData!$F3508-1, G:G, "&gt;"&amp;ExternalData!$G3508)</f>
        <v>507024</v>
      </c>
    </row>
    <row r="3509" spans="1:13" x14ac:dyDescent="0.25">
      <c r="A3509" s="29" t="s">
        <v>9</v>
      </c>
      <c r="B3509" s="30" t="s">
        <v>47</v>
      </c>
      <c r="C3509" s="30" t="s">
        <v>51</v>
      </c>
      <c r="D3509" s="30" t="s">
        <v>52</v>
      </c>
      <c r="E3509" s="30" t="s">
        <v>13</v>
      </c>
      <c r="F3509" s="30">
        <v>2021</v>
      </c>
      <c r="G3509" s="30">
        <v>8</v>
      </c>
      <c r="H3509" s="30">
        <v>3416</v>
      </c>
      <c r="I3509" s="31">
        <v>19320</v>
      </c>
      <c r="J3509" s="31">
        <f>SUMIFS(H:H, D:D, ExternalData!$D3509, E:E, ExternalData!$E3509, F:F, ExternalData!$F3509, G:G, "&lt;="&amp;ExternalData!$G3509)</f>
        <v>32732</v>
      </c>
      <c r="K3509" s="32">
        <f>SUMIFS(I:I, D:D, ExternalData!$D3509, E:E, ExternalData!$E3509, F:F, ExternalData!$F3509, G:G, "&lt;="&amp;ExternalData!$G3509)</f>
        <v>185010</v>
      </c>
      <c r="L3509" s="31">
        <f>ExternalData!$J3509 + SUMIFS(H:H, D:D, ExternalData!$D3509, E:E, ExternalData!$E3509, F:F, ExternalData!$F3509-1, G:G, "&gt;"&amp;ExternalData!$G3509)</f>
        <v>89075</v>
      </c>
      <c r="M3509" s="33">
        <f>ExternalData!$K3509 + SUMIFS(I:I, D:D, ExternalData!$D3509, E:E, ExternalData!$E3509, F:F, ExternalData!$F3509-1, G:G, "&gt;"&amp;ExternalData!$G3509)</f>
        <v>357399</v>
      </c>
    </row>
    <row r="3510" spans="1:13" x14ac:dyDescent="0.25">
      <c r="A3510" s="24" t="s">
        <v>9</v>
      </c>
      <c r="B3510" s="25" t="s">
        <v>47</v>
      </c>
      <c r="C3510" s="25" t="s">
        <v>51</v>
      </c>
      <c r="D3510" s="25" t="s">
        <v>52</v>
      </c>
      <c r="E3510" s="25" t="s">
        <v>13</v>
      </c>
      <c r="F3510" s="25">
        <v>2021</v>
      </c>
      <c r="G3510" s="25">
        <v>9</v>
      </c>
      <c r="H3510" s="25">
        <v>3752</v>
      </c>
      <c r="I3510" s="26">
        <v>21210</v>
      </c>
      <c r="J3510" s="26">
        <f>SUMIFS(H:H, D:D, ExternalData!$D3510, E:E, ExternalData!$E3510, F:F, ExternalData!$F3510, G:G, "&lt;="&amp;ExternalData!$G3510)</f>
        <v>36484</v>
      </c>
      <c r="K3510" s="27">
        <f>SUMIFS(I:I, D:D, ExternalData!$D3510, E:E, ExternalData!$E3510, F:F, ExternalData!$F3510, G:G, "&lt;="&amp;ExternalData!$G3510)</f>
        <v>206220</v>
      </c>
      <c r="L3510" s="26">
        <f>ExternalData!$J3510 + SUMIFS(H:H, D:D, ExternalData!$D3510, E:E, ExternalData!$E3510, F:F, ExternalData!$F3510-1, G:G, "&gt;"&amp;ExternalData!$G3510)</f>
        <v>70882</v>
      </c>
      <c r="M3510" s="28">
        <f>ExternalData!$K3510 + SUMIFS(I:I, D:D, ExternalData!$D3510, E:E, ExternalData!$E3510, F:F, ExternalData!$F3510-1, G:G, "&gt;"&amp;ExternalData!$G3510)</f>
        <v>254814</v>
      </c>
    </row>
    <row r="3511" spans="1:13" x14ac:dyDescent="0.25">
      <c r="A3511" s="29" t="s">
        <v>9</v>
      </c>
      <c r="B3511" s="30" t="s">
        <v>47</v>
      </c>
      <c r="C3511" s="30" t="s">
        <v>51</v>
      </c>
      <c r="D3511" s="30" t="s">
        <v>52</v>
      </c>
      <c r="E3511" s="30" t="s">
        <v>13</v>
      </c>
      <c r="F3511" s="30">
        <v>2021</v>
      </c>
      <c r="G3511" s="30">
        <v>10</v>
      </c>
      <c r="H3511" s="30">
        <v>3360</v>
      </c>
      <c r="I3511" s="31">
        <v>19600</v>
      </c>
      <c r="J3511" s="31">
        <f>SUMIFS(H:H, D:D, ExternalData!$D3511, E:E, ExternalData!$E3511, F:F, ExternalData!$F3511, G:G, "&lt;="&amp;ExternalData!$G3511)</f>
        <v>39844</v>
      </c>
      <c r="K3511" s="32">
        <f>SUMIFS(I:I, D:D, ExternalData!$D3511, E:E, ExternalData!$E3511, F:F, ExternalData!$F3511, G:G, "&lt;="&amp;ExternalData!$G3511)</f>
        <v>225820</v>
      </c>
      <c r="L3511" s="31">
        <f>ExternalData!$J3511 + SUMIFS(H:H, D:D, ExternalData!$D3511, E:E, ExternalData!$E3511, F:F, ExternalData!$F3511-1, G:G, "&gt;"&amp;ExternalData!$G3511)</f>
        <v>45577</v>
      </c>
      <c r="M3511" s="33">
        <f>ExternalData!$K3511 + SUMIFS(I:I, D:D, ExternalData!$D3511, E:E, ExternalData!$E3511, F:F, ExternalData!$F3511-1, G:G, "&gt;"&amp;ExternalData!$G3511)</f>
        <v>258244</v>
      </c>
    </row>
    <row r="3512" spans="1:13" x14ac:dyDescent="0.25">
      <c r="A3512" s="24" t="s">
        <v>9</v>
      </c>
      <c r="B3512" s="25" t="s">
        <v>47</v>
      </c>
      <c r="C3512" s="25" t="s">
        <v>51</v>
      </c>
      <c r="D3512" s="25" t="s">
        <v>52</v>
      </c>
      <c r="E3512" s="25" t="s">
        <v>13</v>
      </c>
      <c r="F3512" s="25">
        <v>2021</v>
      </c>
      <c r="G3512" s="25">
        <v>11</v>
      </c>
      <c r="H3512" s="25">
        <v>3514</v>
      </c>
      <c r="I3512" s="26">
        <v>23394</v>
      </c>
      <c r="J3512" s="26">
        <f>SUMIFS(H:H, D:D, ExternalData!$D3512, E:E, ExternalData!$E3512, F:F, ExternalData!$F3512, G:G, "&lt;="&amp;ExternalData!$G3512)</f>
        <v>43358</v>
      </c>
      <c r="K3512" s="27">
        <f>SUMIFS(I:I, D:D, ExternalData!$D3512, E:E, ExternalData!$E3512, F:F, ExternalData!$F3512, G:G, "&lt;="&amp;ExternalData!$G3512)</f>
        <v>249214</v>
      </c>
      <c r="L3512" s="26">
        <f>ExternalData!$J3512 + SUMIFS(H:H, D:D, ExternalData!$D3512, E:E, ExternalData!$E3512, F:F, ExternalData!$F3512-1, G:G, "&gt;"&amp;ExternalData!$G3512)</f>
        <v>46130</v>
      </c>
      <c r="M3512" s="28">
        <f>ExternalData!$K3512 + SUMIFS(I:I, D:D, ExternalData!$D3512, E:E, ExternalData!$E3512, F:F, ExternalData!$F3512-1, G:G, "&gt;"&amp;ExternalData!$G3512)</f>
        <v>264901</v>
      </c>
    </row>
    <row r="3513" spans="1:13" x14ac:dyDescent="0.25">
      <c r="A3513" s="29" t="s">
        <v>9</v>
      </c>
      <c r="B3513" s="30" t="s">
        <v>47</v>
      </c>
      <c r="C3513" s="30" t="s">
        <v>51</v>
      </c>
      <c r="D3513" s="30" t="s">
        <v>52</v>
      </c>
      <c r="E3513" s="30" t="s">
        <v>13</v>
      </c>
      <c r="F3513" s="30">
        <v>2021</v>
      </c>
      <c r="G3513" s="30">
        <v>12</v>
      </c>
      <c r="H3513" s="30">
        <v>3696</v>
      </c>
      <c r="I3513" s="31">
        <v>24584</v>
      </c>
      <c r="J3513" s="31">
        <f>SUMIFS(H:H, D:D, ExternalData!$D3513, E:E, ExternalData!$E3513, F:F, ExternalData!$F3513, G:G, "&lt;="&amp;ExternalData!$G3513)</f>
        <v>47054</v>
      </c>
      <c r="K3513" s="32">
        <f>SUMIFS(I:I, D:D, ExternalData!$D3513, E:E, ExternalData!$E3513, F:F, ExternalData!$F3513, G:G, "&lt;="&amp;ExternalData!$G3513)</f>
        <v>273798</v>
      </c>
      <c r="L3513" s="31">
        <f>ExternalData!$J3513 + SUMIFS(H:H, D:D, ExternalData!$D3513, E:E, ExternalData!$E3513, F:F, ExternalData!$F3513-1, G:G, "&gt;"&amp;ExternalData!$G3513)</f>
        <v>47054</v>
      </c>
      <c r="M3513" s="33">
        <f>ExternalData!$K3513 + SUMIFS(I:I, D:D, ExternalData!$D3513, E:E, ExternalData!$E3513, F:F, ExternalData!$F3513-1, G:G, "&gt;"&amp;ExternalData!$G3513)</f>
        <v>273798</v>
      </c>
    </row>
    <row r="3514" spans="1:13" x14ac:dyDescent="0.25">
      <c r="A3514" s="24" t="s">
        <v>9</v>
      </c>
      <c r="B3514" s="25" t="s">
        <v>47</v>
      </c>
      <c r="C3514" s="25" t="s">
        <v>51</v>
      </c>
      <c r="D3514" s="25" t="s">
        <v>52</v>
      </c>
      <c r="E3514" s="25" t="s">
        <v>13</v>
      </c>
      <c r="F3514" s="25">
        <v>2022</v>
      </c>
      <c r="G3514" s="25">
        <v>1</v>
      </c>
      <c r="H3514" s="25">
        <v>653625</v>
      </c>
      <c r="I3514" s="26">
        <v>434175</v>
      </c>
      <c r="J3514" s="26">
        <f>SUMIFS(H:H, D:D, ExternalData!$D3514, E:E, ExternalData!$E3514, F:F, ExternalData!$F3514, G:G, "&lt;="&amp;ExternalData!$G3514)</f>
        <v>653625</v>
      </c>
      <c r="K3514" s="27">
        <f>SUMIFS(I:I, D:D, ExternalData!$D3514, E:E, ExternalData!$E3514, F:F, ExternalData!$F3514, G:G, "&lt;="&amp;ExternalData!$G3514)</f>
        <v>434175</v>
      </c>
      <c r="L3514" s="26">
        <f>ExternalData!$J3514 + SUMIFS(H:H, D:D, ExternalData!$D3514, E:E, ExternalData!$E3514, F:F, ExternalData!$F3514-1, G:G, "&gt;"&amp;ExternalData!$G3514)</f>
        <v>696577</v>
      </c>
      <c r="M3514" s="28">
        <f>ExternalData!$K3514 + SUMIFS(I:I, D:D, ExternalData!$D3514, E:E, ExternalData!$E3514, F:F, ExternalData!$F3514-1, G:G, "&gt;"&amp;ExternalData!$G3514)</f>
        <v>684775</v>
      </c>
    </row>
    <row r="3515" spans="1:13" x14ac:dyDescent="0.25">
      <c r="A3515" s="29" t="s">
        <v>9</v>
      </c>
      <c r="B3515" s="30" t="s">
        <v>47</v>
      </c>
      <c r="C3515" s="30" t="s">
        <v>51</v>
      </c>
      <c r="D3515" s="30" t="s">
        <v>52</v>
      </c>
      <c r="E3515" s="30" t="s">
        <v>13</v>
      </c>
      <c r="F3515" s="30">
        <v>2022</v>
      </c>
      <c r="G3515" s="30">
        <v>2</v>
      </c>
      <c r="H3515" s="30">
        <v>511875</v>
      </c>
      <c r="I3515" s="31">
        <v>340725</v>
      </c>
      <c r="J3515" s="31">
        <f>SUMIFS(H:H, D:D, ExternalData!$D3515, E:E, ExternalData!$E3515, F:F, ExternalData!$F3515, G:G, "&lt;="&amp;ExternalData!$G3515)</f>
        <v>1165500</v>
      </c>
      <c r="K3515" s="32">
        <f>SUMIFS(I:I, D:D, ExternalData!$D3515, E:E, ExternalData!$E3515, F:F, ExternalData!$F3515, G:G, "&lt;="&amp;ExternalData!$G3515)</f>
        <v>774900</v>
      </c>
      <c r="L3515" s="31">
        <f>ExternalData!$J3515 + SUMIFS(H:H, D:D, ExternalData!$D3515, E:E, ExternalData!$E3515, F:F, ExternalData!$F3515-1, G:G, "&gt;"&amp;ExternalData!$G3515)</f>
        <v>1204336</v>
      </c>
      <c r="M3515" s="33">
        <f>ExternalData!$K3515 + SUMIFS(I:I, D:D, ExternalData!$D3515, E:E, ExternalData!$E3515, F:F, ExternalData!$F3515-1, G:G, "&gt;"&amp;ExternalData!$G3515)</f>
        <v>1002260</v>
      </c>
    </row>
    <row r="3516" spans="1:13" x14ac:dyDescent="0.25">
      <c r="A3516" s="24" t="s">
        <v>9</v>
      </c>
      <c r="B3516" s="25" t="s">
        <v>47</v>
      </c>
      <c r="C3516" s="25" t="s">
        <v>51</v>
      </c>
      <c r="D3516" s="25" t="s">
        <v>52</v>
      </c>
      <c r="E3516" s="25" t="s">
        <v>13</v>
      </c>
      <c r="F3516" s="25">
        <v>2022</v>
      </c>
      <c r="G3516" s="25">
        <v>3</v>
      </c>
      <c r="H3516" s="25">
        <v>75075</v>
      </c>
      <c r="I3516" s="26">
        <v>498225</v>
      </c>
      <c r="J3516" s="26">
        <f>SUMIFS(H:H, D:D, ExternalData!$D3516, E:E, ExternalData!$E3516, F:F, ExternalData!$F3516, G:G, "&lt;="&amp;ExternalData!$G3516)</f>
        <v>1240575</v>
      </c>
      <c r="K3516" s="27">
        <f>SUMIFS(I:I, D:D, ExternalData!$D3516, E:E, ExternalData!$E3516, F:F, ExternalData!$F3516, G:G, "&lt;="&amp;ExternalData!$G3516)</f>
        <v>1273125</v>
      </c>
      <c r="L3516" s="26">
        <f>ExternalData!$J3516 + SUMIFS(H:H, D:D, ExternalData!$D3516, E:E, ExternalData!$E3516, F:F, ExternalData!$F3516-1, G:G, "&gt;"&amp;ExternalData!$G3516)</f>
        <v>1275519</v>
      </c>
      <c r="M3516" s="28">
        <f>ExternalData!$K3516 + SUMIFS(I:I, D:D, ExternalData!$D3516, E:E, ExternalData!$E3516, F:F, ExternalData!$F3516-1, G:G, "&gt;"&amp;ExternalData!$G3516)</f>
        <v>1478449</v>
      </c>
    </row>
    <row r="3517" spans="1:13" x14ac:dyDescent="0.25">
      <c r="A3517" s="29" t="s">
        <v>9</v>
      </c>
      <c r="B3517" s="30" t="s">
        <v>47</v>
      </c>
      <c r="C3517" s="30" t="s">
        <v>51</v>
      </c>
      <c r="D3517" s="30" t="s">
        <v>52</v>
      </c>
      <c r="E3517" s="30" t="s">
        <v>13</v>
      </c>
      <c r="F3517" s="30">
        <v>2022</v>
      </c>
      <c r="G3517" s="30">
        <v>4</v>
      </c>
      <c r="H3517" s="30">
        <v>711375</v>
      </c>
      <c r="I3517" s="31">
        <v>4738125</v>
      </c>
      <c r="J3517" s="31">
        <f>SUMIFS(H:H, D:D, ExternalData!$D3517, E:E, ExternalData!$E3517, F:F, ExternalData!$F3517, G:G, "&lt;="&amp;ExternalData!$G3517)</f>
        <v>1951950</v>
      </c>
      <c r="K3517" s="32">
        <f>SUMIFS(I:I, D:D, ExternalData!$D3517, E:E, ExternalData!$E3517, F:F, ExternalData!$F3517, G:G, "&lt;="&amp;ExternalData!$G3517)</f>
        <v>6011250</v>
      </c>
      <c r="L3517" s="31">
        <f>ExternalData!$J3517 + SUMIFS(H:H, D:D, ExternalData!$D3517, E:E, ExternalData!$E3517, F:F, ExternalData!$F3517-1, G:G, "&gt;"&amp;ExternalData!$G3517)</f>
        <v>1982456</v>
      </c>
      <c r="M3517" s="33">
        <f>ExternalData!$K3517 + SUMIFS(I:I, D:D, ExternalData!$D3517, E:E, ExternalData!$E3517, F:F, ExternalData!$F3517-1, G:G, "&gt;"&amp;ExternalData!$G3517)</f>
        <v>6191486</v>
      </c>
    </row>
    <row r="3518" spans="1:13" x14ac:dyDescent="0.25">
      <c r="A3518" s="24" t="s">
        <v>9</v>
      </c>
      <c r="B3518" s="25" t="s">
        <v>47</v>
      </c>
      <c r="C3518" s="25" t="s">
        <v>51</v>
      </c>
      <c r="D3518" s="25" t="s">
        <v>52</v>
      </c>
      <c r="E3518" s="25" t="s">
        <v>13</v>
      </c>
      <c r="F3518" s="25">
        <v>2022</v>
      </c>
      <c r="G3518" s="25">
        <v>5</v>
      </c>
      <c r="H3518" s="25">
        <v>6195</v>
      </c>
      <c r="I3518" s="26">
        <v>42735</v>
      </c>
      <c r="J3518" s="26">
        <f>SUMIFS(H:H, D:D, ExternalData!$D3518, E:E, ExternalData!$E3518, F:F, ExternalData!$F3518, G:G, "&lt;="&amp;ExternalData!$G3518)</f>
        <v>1958145</v>
      </c>
      <c r="K3518" s="27">
        <f>SUMIFS(I:I, D:D, ExternalData!$D3518, E:E, ExternalData!$E3518, F:F, ExternalData!$F3518, G:G, "&lt;="&amp;ExternalData!$G3518)</f>
        <v>6053985</v>
      </c>
      <c r="L3518" s="26">
        <f>ExternalData!$J3518 + SUMIFS(H:H, D:D, ExternalData!$D3518, E:E, ExternalData!$E3518, F:F, ExternalData!$F3518-1, G:G, "&gt;"&amp;ExternalData!$G3518)</f>
        <v>1984535</v>
      </c>
      <c r="M3518" s="28">
        <f>ExternalData!$K3518 + SUMIFS(I:I, D:D, ExternalData!$D3518, E:E, ExternalData!$E3518, F:F, ExternalData!$F3518-1, G:G, "&gt;"&amp;ExternalData!$G3518)</f>
        <v>6210925</v>
      </c>
    </row>
    <row r="3519" spans="1:13" x14ac:dyDescent="0.25">
      <c r="A3519" s="29" t="s">
        <v>9</v>
      </c>
      <c r="B3519" s="30" t="s">
        <v>47</v>
      </c>
      <c r="C3519" s="30" t="s">
        <v>51</v>
      </c>
      <c r="D3519" s="30" t="s">
        <v>52</v>
      </c>
      <c r="E3519" s="30" t="s">
        <v>13</v>
      </c>
      <c r="F3519" s="30">
        <v>2022</v>
      </c>
      <c r="G3519" s="30">
        <v>6</v>
      </c>
      <c r="H3519" s="30">
        <v>75075</v>
      </c>
      <c r="I3519" s="31">
        <v>5179125</v>
      </c>
      <c r="J3519" s="31">
        <f>SUMIFS(H:H, D:D, ExternalData!$D3519, E:E, ExternalData!$E3519, F:F, ExternalData!$F3519, G:G, "&lt;="&amp;ExternalData!$G3519)</f>
        <v>2033220</v>
      </c>
      <c r="K3519" s="32">
        <f>SUMIFS(I:I, D:D, ExternalData!$D3519, E:E, ExternalData!$E3519, F:F, ExternalData!$F3519, G:G, "&lt;="&amp;ExternalData!$G3519)</f>
        <v>11233110</v>
      </c>
      <c r="L3519" s="31">
        <f>ExternalData!$J3519 + SUMIFS(H:H, D:D, ExternalData!$D3519, E:E, ExternalData!$E3519, F:F, ExternalData!$F3519-1, G:G, "&gt;"&amp;ExternalData!$G3519)</f>
        <v>2055396</v>
      </c>
      <c r="M3519" s="33">
        <f>ExternalData!$K3519 + SUMIFS(I:I, D:D, ExternalData!$D3519, E:E, ExternalData!$E3519, F:F, ExternalData!$F3519-1, G:G, "&gt;"&amp;ExternalData!$G3519)</f>
        <v>11366250</v>
      </c>
    </row>
    <row r="3520" spans="1:13" x14ac:dyDescent="0.25">
      <c r="A3520" s="24" t="s">
        <v>9</v>
      </c>
      <c r="B3520" s="25" t="s">
        <v>47</v>
      </c>
      <c r="C3520" s="25" t="s">
        <v>51</v>
      </c>
      <c r="D3520" s="25" t="s">
        <v>52</v>
      </c>
      <c r="E3520" s="25" t="s">
        <v>13</v>
      </c>
      <c r="F3520" s="25">
        <v>2022</v>
      </c>
      <c r="G3520" s="25">
        <v>7</v>
      </c>
      <c r="H3520" s="25">
        <v>163275</v>
      </c>
      <c r="I3520" s="26">
        <v>112665</v>
      </c>
      <c r="J3520" s="26">
        <f>SUMIFS(H:H, D:D, ExternalData!$D3520, E:E, ExternalData!$E3520, F:F, ExternalData!$F3520, G:G, "&lt;="&amp;ExternalData!$G3520)</f>
        <v>2196495</v>
      </c>
      <c r="K3520" s="27">
        <f>SUMIFS(I:I, D:D, ExternalData!$D3520, E:E, ExternalData!$E3520, F:F, ExternalData!$F3520, G:G, "&lt;="&amp;ExternalData!$G3520)</f>
        <v>11345775</v>
      </c>
      <c r="L3520" s="26">
        <f>ExternalData!$J3520 + SUMIFS(H:H, D:D, ExternalData!$D3520, E:E, ExternalData!$E3520, F:F, ExternalData!$F3520-1, G:G, "&gt;"&amp;ExternalData!$G3520)</f>
        <v>2214233</v>
      </c>
      <c r="M3520" s="28">
        <f>ExternalData!$K3520 + SUMIFS(I:I, D:D, ExternalData!$D3520, E:E, ExternalData!$E3520, F:F, ExternalData!$F3520-1, G:G, "&gt;"&amp;ExternalData!$G3520)</f>
        <v>11453883</v>
      </c>
    </row>
    <row r="3521" spans="1:13" x14ac:dyDescent="0.25">
      <c r="A3521" s="29" t="s">
        <v>9</v>
      </c>
      <c r="B3521" s="30" t="s">
        <v>47</v>
      </c>
      <c r="C3521" s="30" t="s">
        <v>51</v>
      </c>
      <c r="D3521" s="30" t="s">
        <v>52</v>
      </c>
      <c r="E3521" s="30" t="s">
        <v>13</v>
      </c>
      <c r="F3521" s="30">
        <v>2022</v>
      </c>
      <c r="G3521" s="30">
        <v>8</v>
      </c>
      <c r="H3521" s="30">
        <v>74025</v>
      </c>
      <c r="I3521" s="31">
        <v>51240</v>
      </c>
      <c r="J3521" s="31">
        <f>SUMIFS(H:H, D:D, ExternalData!$D3521, E:E, ExternalData!$E3521, F:F, ExternalData!$F3521, G:G, "&lt;="&amp;ExternalData!$G3521)</f>
        <v>2270520</v>
      </c>
      <c r="K3521" s="32">
        <f>SUMIFS(I:I, D:D, ExternalData!$D3521, E:E, ExternalData!$E3521, F:F, ExternalData!$F3521, G:G, "&lt;="&amp;ExternalData!$G3521)</f>
        <v>11397015</v>
      </c>
      <c r="L3521" s="31">
        <f>ExternalData!$J3521 + SUMIFS(H:H, D:D, ExternalData!$D3521, E:E, ExternalData!$E3521, F:F, ExternalData!$F3521-1, G:G, "&gt;"&amp;ExternalData!$G3521)</f>
        <v>2284842</v>
      </c>
      <c r="M3521" s="33">
        <f>ExternalData!$K3521 + SUMIFS(I:I, D:D, ExternalData!$D3521, E:E, ExternalData!$E3521, F:F, ExternalData!$F3521-1, G:G, "&gt;"&amp;ExternalData!$G3521)</f>
        <v>11485803</v>
      </c>
    </row>
    <row r="3522" spans="1:13" x14ac:dyDescent="0.25">
      <c r="A3522" s="24" t="s">
        <v>9</v>
      </c>
      <c r="B3522" s="25" t="s">
        <v>47</v>
      </c>
      <c r="C3522" s="25" t="s">
        <v>51</v>
      </c>
      <c r="D3522" s="25" t="s">
        <v>52</v>
      </c>
      <c r="E3522" s="25" t="s">
        <v>13</v>
      </c>
      <c r="F3522" s="25">
        <v>2022</v>
      </c>
      <c r="G3522" s="25">
        <v>9</v>
      </c>
      <c r="H3522" s="25">
        <v>60375</v>
      </c>
      <c r="I3522" s="26">
        <v>4150125</v>
      </c>
      <c r="J3522" s="26">
        <f>SUMIFS(H:H, D:D, ExternalData!$D3522, E:E, ExternalData!$E3522, F:F, ExternalData!$F3522, G:G, "&lt;="&amp;ExternalData!$G3522)</f>
        <v>2330895</v>
      </c>
      <c r="K3522" s="27">
        <f>SUMIFS(I:I, D:D, ExternalData!$D3522, E:E, ExternalData!$E3522, F:F, ExternalData!$F3522, G:G, "&lt;="&amp;ExternalData!$G3522)</f>
        <v>15547140</v>
      </c>
      <c r="L3522" s="26">
        <f>ExternalData!$J3522 + SUMIFS(H:H, D:D, ExternalData!$D3522, E:E, ExternalData!$E3522, F:F, ExternalData!$F3522-1, G:G, "&gt;"&amp;ExternalData!$G3522)</f>
        <v>2341465</v>
      </c>
      <c r="M3522" s="28">
        <f>ExternalData!$K3522 + SUMIFS(I:I, D:D, ExternalData!$D3522, E:E, ExternalData!$E3522, F:F, ExternalData!$F3522-1, G:G, "&gt;"&amp;ExternalData!$G3522)</f>
        <v>15614718</v>
      </c>
    </row>
    <row r="3523" spans="1:13" x14ac:dyDescent="0.25">
      <c r="A3523" s="29" t="s">
        <v>9</v>
      </c>
      <c r="B3523" s="30" t="s">
        <v>47</v>
      </c>
      <c r="C3523" s="30" t="s">
        <v>51</v>
      </c>
      <c r="D3523" s="30" t="s">
        <v>52</v>
      </c>
      <c r="E3523" s="30" t="s">
        <v>13</v>
      </c>
      <c r="F3523" s="30">
        <v>2022</v>
      </c>
      <c r="G3523" s="30">
        <v>10</v>
      </c>
      <c r="H3523" s="30">
        <v>62475</v>
      </c>
      <c r="I3523" s="31">
        <v>4307625</v>
      </c>
      <c r="J3523" s="31">
        <f>SUMIFS(H:H, D:D, ExternalData!$D3523, E:E, ExternalData!$E3523, F:F, ExternalData!$F3523, G:G, "&lt;="&amp;ExternalData!$G3523)</f>
        <v>2393370</v>
      </c>
      <c r="K3523" s="32">
        <f>SUMIFS(I:I, D:D, ExternalData!$D3523, E:E, ExternalData!$E3523, F:F, ExternalData!$F3523, G:G, "&lt;="&amp;ExternalData!$G3523)</f>
        <v>19854765</v>
      </c>
      <c r="L3523" s="31">
        <f>ExternalData!$J3523 + SUMIFS(H:H, D:D, ExternalData!$D3523, E:E, ExternalData!$E3523, F:F, ExternalData!$F3523-1, G:G, "&gt;"&amp;ExternalData!$G3523)</f>
        <v>2400580</v>
      </c>
      <c r="M3523" s="33">
        <f>ExternalData!$K3523 + SUMIFS(I:I, D:D, ExternalData!$D3523, E:E, ExternalData!$E3523, F:F, ExternalData!$F3523-1, G:G, "&gt;"&amp;ExternalData!$G3523)</f>
        <v>19902743</v>
      </c>
    </row>
    <row r="3524" spans="1:13" x14ac:dyDescent="0.25">
      <c r="A3524" s="24" t="s">
        <v>9</v>
      </c>
      <c r="B3524" s="25" t="s">
        <v>47</v>
      </c>
      <c r="C3524" s="25" t="s">
        <v>51</v>
      </c>
      <c r="D3524" s="25" t="s">
        <v>52</v>
      </c>
      <c r="E3524" s="25" t="s">
        <v>13</v>
      </c>
      <c r="F3524" s="25">
        <v>2022</v>
      </c>
      <c r="G3524" s="25">
        <v>11</v>
      </c>
      <c r="H3524" s="25">
        <v>811125</v>
      </c>
      <c r="I3524" s="26">
        <v>55965</v>
      </c>
      <c r="J3524" s="26">
        <f>SUMIFS(H:H, D:D, ExternalData!$D3524, E:E, ExternalData!$E3524, F:F, ExternalData!$F3524, G:G, "&lt;="&amp;ExternalData!$G3524)</f>
        <v>3204495</v>
      </c>
      <c r="K3524" s="27">
        <f>SUMIFS(I:I, D:D, ExternalData!$D3524, E:E, ExternalData!$E3524, F:F, ExternalData!$F3524, G:G, "&lt;="&amp;ExternalData!$G3524)</f>
        <v>19910730</v>
      </c>
      <c r="L3524" s="26">
        <f>ExternalData!$J3524 + SUMIFS(H:H, D:D, ExternalData!$D3524, E:E, ExternalData!$E3524, F:F, ExternalData!$F3524-1, G:G, "&gt;"&amp;ExternalData!$G3524)</f>
        <v>3208191</v>
      </c>
      <c r="M3524" s="28">
        <f>ExternalData!$K3524 + SUMIFS(I:I, D:D, ExternalData!$D3524, E:E, ExternalData!$E3524, F:F, ExternalData!$F3524-1, G:G, "&gt;"&amp;ExternalData!$G3524)</f>
        <v>19935314</v>
      </c>
    </row>
    <row r="3525" spans="1:13" x14ac:dyDescent="0.25">
      <c r="A3525" s="29" t="s">
        <v>9</v>
      </c>
      <c r="B3525" s="30" t="s">
        <v>47</v>
      </c>
      <c r="C3525" s="30" t="s">
        <v>51</v>
      </c>
      <c r="D3525" s="30" t="s">
        <v>52</v>
      </c>
      <c r="E3525" s="30" t="s">
        <v>13</v>
      </c>
      <c r="F3525" s="30">
        <v>2022</v>
      </c>
      <c r="G3525" s="30">
        <v>12</v>
      </c>
      <c r="H3525" s="30">
        <v>632625</v>
      </c>
      <c r="I3525" s="31">
        <v>43785</v>
      </c>
      <c r="J3525" s="31">
        <f>SUMIFS(H:H, D:D, ExternalData!$D3525, E:E, ExternalData!$E3525, F:F, ExternalData!$F3525, G:G, "&lt;="&amp;ExternalData!$G3525)</f>
        <v>3837120</v>
      </c>
      <c r="K3525" s="32">
        <f>SUMIFS(I:I, D:D, ExternalData!$D3525, E:E, ExternalData!$E3525, F:F, ExternalData!$F3525, G:G, "&lt;="&amp;ExternalData!$G3525)</f>
        <v>19954515</v>
      </c>
      <c r="L3525" s="31">
        <f>ExternalData!$J3525 + SUMIFS(H:H, D:D, ExternalData!$D3525, E:E, ExternalData!$E3525, F:F, ExternalData!$F3525-1, G:G, "&gt;"&amp;ExternalData!$G3525)</f>
        <v>3837120</v>
      </c>
      <c r="M3525" s="33">
        <f>ExternalData!$K3525 + SUMIFS(I:I, D:D, ExternalData!$D3525, E:E, ExternalData!$E3525, F:F, ExternalData!$F3525-1, G:G, "&gt;"&amp;ExternalData!$G3525)</f>
        <v>19954515</v>
      </c>
    </row>
    <row r="3526" spans="1:13" x14ac:dyDescent="0.25">
      <c r="A3526" s="24" t="s">
        <v>9</v>
      </c>
      <c r="B3526" s="25" t="s">
        <v>47</v>
      </c>
      <c r="C3526" s="25" t="s">
        <v>51</v>
      </c>
      <c r="D3526" s="25" t="s">
        <v>52</v>
      </c>
      <c r="E3526" s="25" t="s">
        <v>13</v>
      </c>
      <c r="F3526" s="25">
        <v>2023</v>
      </c>
      <c r="G3526" s="25">
        <v>1</v>
      </c>
      <c r="H3526" s="25">
        <v>8820</v>
      </c>
      <c r="I3526" s="26">
        <v>60900</v>
      </c>
      <c r="J3526" s="26">
        <f>SUMIFS(H:H, D:D, ExternalData!$D3526, E:E, ExternalData!$E3526, F:F, ExternalData!$F3526, G:G, "&lt;="&amp;ExternalData!$G3526)</f>
        <v>8820</v>
      </c>
      <c r="K3526" s="27">
        <f>SUMIFS(I:I, D:D, ExternalData!$D3526, E:E, ExternalData!$E3526, F:F, ExternalData!$F3526, G:G, "&lt;="&amp;ExternalData!$G3526)</f>
        <v>60900</v>
      </c>
      <c r="L3526" s="26">
        <f>ExternalData!$J3526 + SUMIFS(H:H, D:D, ExternalData!$D3526, E:E, ExternalData!$E3526, F:F, ExternalData!$F3526-1, G:G, "&gt;"&amp;ExternalData!$G3526)</f>
        <v>3192315</v>
      </c>
      <c r="M3526" s="28">
        <f>ExternalData!$K3526 + SUMIFS(I:I, D:D, ExternalData!$D3526, E:E, ExternalData!$E3526, F:F, ExternalData!$F3526-1, G:G, "&gt;"&amp;ExternalData!$G3526)</f>
        <v>19581240</v>
      </c>
    </row>
    <row r="3527" spans="1:13" x14ac:dyDescent="0.25">
      <c r="A3527" s="29" t="s">
        <v>9</v>
      </c>
      <c r="B3527" s="30" t="s">
        <v>47</v>
      </c>
      <c r="C3527" s="30" t="s">
        <v>51</v>
      </c>
      <c r="D3527" s="30" t="s">
        <v>52</v>
      </c>
      <c r="E3527" s="30" t="s">
        <v>13</v>
      </c>
      <c r="F3527" s="30">
        <v>2023</v>
      </c>
      <c r="G3527" s="30">
        <v>2</v>
      </c>
      <c r="H3527" s="30">
        <v>10038</v>
      </c>
      <c r="I3527" s="31">
        <v>69132</v>
      </c>
      <c r="J3527" s="31">
        <f>SUMIFS(H:H, D:D, ExternalData!$D3527, E:E, ExternalData!$E3527, F:F, ExternalData!$F3527, G:G, "&lt;="&amp;ExternalData!$G3527)</f>
        <v>18858</v>
      </c>
      <c r="K3527" s="32">
        <f>SUMIFS(I:I, D:D, ExternalData!$D3527, E:E, ExternalData!$E3527, F:F, ExternalData!$F3527, G:G, "&lt;="&amp;ExternalData!$G3527)</f>
        <v>130032</v>
      </c>
      <c r="L3527" s="31">
        <f>ExternalData!$J3527 + SUMIFS(H:H, D:D, ExternalData!$D3527, E:E, ExternalData!$E3527, F:F, ExternalData!$F3527-1, G:G, "&gt;"&amp;ExternalData!$G3527)</f>
        <v>2690478</v>
      </c>
      <c r="M3527" s="33">
        <f>ExternalData!$K3527 + SUMIFS(I:I, D:D, ExternalData!$D3527, E:E, ExternalData!$E3527, F:F, ExternalData!$F3527-1, G:G, "&gt;"&amp;ExternalData!$G3527)</f>
        <v>19309647</v>
      </c>
    </row>
    <row r="3528" spans="1:13" x14ac:dyDescent="0.25">
      <c r="A3528" s="24" t="s">
        <v>9</v>
      </c>
      <c r="B3528" s="25" t="s">
        <v>47</v>
      </c>
      <c r="C3528" s="25" t="s">
        <v>51</v>
      </c>
      <c r="D3528" s="25" t="s">
        <v>52</v>
      </c>
      <c r="E3528" s="25" t="s">
        <v>13</v>
      </c>
      <c r="F3528" s="25">
        <v>2023</v>
      </c>
      <c r="G3528" s="25">
        <v>3</v>
      </c>
      <c r="H3528" s="25">
        <v>9198</v>
      </c>
      <c r="I3528" s="26">
        <v>63252</v>
      </c>
      <c r="J3528" s="26">
        <f>SUMIFS(H:H, D:D, ExternalData!$D3528, E:E, ExternalData!$E3528, F:F, ExternalData!$F3528, G:G, "&lt;="&amp;ExternalData!$G3528)</f>
        <v>28056</v>
      </c>
      <c r="K3528" s="27">
        <f>SUMIFS(I:I, D:D, ExternalData!$D3528, E:E, ExternalData!$E3528, F:F, ExternalData!$F3528, G:G, "&lt;="&amp;ExternalData!$G3528)</f>
        <v>193284</v>
      </c>
      <c r="L3528" s="26">
        <f>ExternalData!$J3528 + SUMIFS(H:H, D:D, ExternalData!$D3528, E:E, ExternalData!$E3528, F:F, ExternalData!$F3528-1, G:G, "&gt;"&amp;ExternalData!$G3528)</f>
        <v>2624601</v>
      </c>
      <c r="M3528" s="28">
        <f>ExternalData!$K3528 + SUMIFS(I:I, D:D, ExternalData!$D3528, E:E, ExternalData!$E3528, F:F, ExternalData!$F3528-1, G:G, "&gt;"&amp;ExternalData!$G3528)</f>
        <v>18874674</v>
      </c>
    </row>
    <row r="3529" spans="1:13" x14ac:dyDescent="0.25">
      <c r="A3529" s="29" t="s">
        <v>9</v>
      </c>
      <c r="B3529" s="30" t="s">
        <v>47</v>
      </c>
      <c r="C3529" s="30" t="s">
        <v>51</v>
      </c>
      <c r="D3529" s="30" t="s">
        <v>52</v>
      </c>
      <c r="E3529" s="30" t="s">
        <v>14</v>
      </c>
      <c r="F3529" s="30">
        <v>2019</v>
      </c>
      <c r="G3529" s="30">
        <v>10</v>
      </c>
      <c r="H3529" s="30">
        <v>2835</v>
      </c>
      <c r="I3529" s="31">
        <v>30345</v>
      </c>
      <c r="J3529" s="31">
        <f>SUMIFS(H:H, D:D, ExternalData!$D3529, E:E, ExternalData!$E3529, F:F, ExternalData!$F3529, G:G, "&lt;="&amp;ExternalData!$G3529)</f>
        <v>2835</v>
      </c>
      <c r="K3529" s="32">
        <f>SUMIFS(I:I, D:D, ExternalData!$D3529, E:E, ExternalData!$E3529, F:F, ExternalData!$F3529, G:G, "&lt;="&amp;ExternalData!$G3529)</f>
        <v>30345</v>
      </c>
      <c r="L3529" s="31">
        <f>ExternalData!$J3529 + SUMIFS(H:H, D:D, ExternalData!$D3529, E:E, ExternalData!$E3529, F:F, ExternalData!$F3529-1, G:G, "&gt;"&amp;ExternalData!$G3529)</f>
        <v>2835</v>
      </c>
      <c r="M3529" s="33">
        <f>ExternalData!$K3529 + SUMIFS(I:I, D:D, ExternalData!$D3529, E:E, ExternalData!$E3529, F:F, ExternalData!$F3529-1, G:G, "&gt;"&amp;ExternalData!$G3529)</f>
        <v>30345</v>
      </c>
    </row>
    <row r="3530" spans="1:13" x14ac:dyDescent="0.25">
      <c r="A3530" s="24" t="s">
        <v>9</v>
      </c>
      <c r="B3530" s="25" t="s">
        <v>47</v>
      </c>
      <c r="C3530" s="25" t="s">
        <v>51</v>
      </c>
      <c r="D3530" s="25" t="s">
        <v>52</v>
      </c>
      <c r="E3530" s="25" t="s">
        <v>14</v>
      </c>
      <c r="F3530" s="25">
        <v>2019</v>
      </c>
      <c r="G3530" s="25">
        <v>11</v>
      </c>
      <c r="H3530" s="25">
        <v>17535</v>
      </c>
      <c r="I3530" s="26">
        <v>9660</v>
      </c>
      <c r="J3530" s="26">
        <f>SUMIFS(H:H, D:D, ExternalData!$D3530, E:E, ExternalData!$E3530, F:F, ExternalData!$F3530, G:G, "&lt;="&amp;ExternalData!$G3530)</f>
        <v>20370</v>
      </c>
      <c r="K3530" s="27">
        <f>SUMIFS(I:I, D:D, ExternalData!$D3530, E:E, ExternalData!$E3530, F:F, ExternalData!$F3530, G:G, "&lt;="&amp;ExternalData!$G3530)</f>
        <v>40005</v>
      </c>
      <c r="L3530" s="26">
        <f>ExternalData!$J3530 + SUMIFS(H:H, D:D, ExternalData!$D3530, E:E, ExternalData!$E3530, F:F, ExternalData!$F3530-1, G:G, "&gt;"&amp;ExternalData!$G3530)</f>
        <v>20370</v>
      </c>
      <c r="M3530" s="28">
        <f>ExternalData!$K3530 + SUMIFS(I:I, D:D, ExternalData!$D3530, E:E, ExternalData!$E3530, F:F, ExternalData!$F3530-1, G:G, "&gt;"&amp;ExternalData!$G3530)</f>
        <v>40005</v>
      </c>
    </row>
    <row r="3531" spans="1:13" x14ac:dyDescent="0.25">
      <c r="A3531" s="29" t="s">
        <v>9</v>
      </c>
      <c r="B3531" s="30" t="s">
        <v>47</v>
      </c>
      <c r="C3531" s="30" t="s">
        <v>51</v>
      </c>
      <c r="D3531" s="30" t="s">
        <v>52</v>
      </c>
      <c r="E3531" s="30" t="s">
        <v>14</v>
      </c>
      <c r="F3531" s="30">
        <v>2019</v>
      </c>
      <c r="G3531" s="30">
        <v>12</v>
      </c>
      <c r="H3531" s="30">
        <v>1848</v>
      </c>
      <c r="I3531" s="31">
        <v>101325</v>
      </c>
      <c r="J3531" s="31">
        <f>SUMIFS(H:H, D:D, ExternalData!$D3531, E:E, ExternalData!$E3531, F:F, ExternalData!$F3531, G:G, "&lt;="&amp;ExternalData!$G3531)</f>
        <v>22218</v>
      </c>
      <c r="K3531" s="32">
        <f>SUMIFS(I:I, D:D, ExternalData!$D3531, E:E, ExternalData!$E3531, F:F, ExternalData!$F3531, G:G, "&lt;="&amp;ExternalData!$G3531)</f>
        <v>141330</v>
      </c>
      <c r="L3531" s="31">
        <f>ExternalData!$J3531 + SUMIFS(H:H, D:D, ExternalData!$D3531, E:E, ExternalData!$E3531, F:F, ExternalData!$F3531-1, G:G, "&gt;"&amp;ExternalData!$G3531)</f>
        <v>22218</v>
      </c>
      <c r="M3531" s="33">
        <f>ExternalData!$K3531 + SUMIFS(I:I, D:D, ExternalData!$D3531, E:E, ExternalData!$E3531, F:F, ExternalData!$F3531-1, G:G, "&gt;"&amp;ExternalData!$G3531)</f>
        <v>141330</v>
      </c>
    </row>
    <row r="3532" spans="1:13" x14ac:dyDescent="0.25">
      <c r="A3532" s="24" t="s">
        <v>9</v>
      </c>
      <c r="B3532" s="25" t="s">
        <v>47</v>
      </c>
      <c r="C3532" s="25" t="s">
        <v>51</v>
      </c>
      <c r="D3532" s="25" t="s">
        <v>52</v>
      </c>
      <c r="E3532" s="25" t="s">
        <v>14</v>
      </c>
      <c r="F3532" s="25">
        <v>2020</v>
      </c>
      <c r="G3532" s="25">
        <v>1</v>
      </c>
      <c r="H3532" s="25">
        <v>21315</v>
      </c>
      <c r="I3532" s="26">
        <v>11718</v>
      </c>
      <c r="J3532" s="26">
        <f>SUMIFS(H:H, D:D, ExternalData!$D3532, E:E, ExternalData!$E3532, F:F, ExternalData!$F3532, G:G, "&lt;="&amp;ExternalData!$G3532)</f>
        <v>21315</v>
      </c>
      <c r="K3532" s="27">
        <f>SUMIFS(I:I, D:D, ExternalData!$D3532, E:E, ExternalData!$E3532, F:F, ExternalData!$F3532, G:G, "&lt;="&amp;ExternalData!$G3532)</f>
        <v>11718</v>
      </c>
      <c r="L3532" s="26">
        <f>ExternalData!$J3532 + SUMIFS(H:H, D:D, ExternalData!$D3532, E:E, ExternalData!$E3532, F:F, ExternalData!$F3532-1, G:G, "&gt;"&amp;ExternalData!$G3532)</f>
        <v>43533</v>
      </c>
      <c r="M3532" s="28">
        <f>ExternalData!$K3532 + SUMIFS(I:I, D:D, ExternalData!$D3532, E:E, ExternalData!$E3532, F:F, ExternalData!$F3532-1, G:G, "&gt;"&amp;ExternalData!$G3532)</f>
        <v>153048</v>
      </c>
    </row>
    <row r="3533" spans="1:13" x14ac:dyDescent="0.25">
      <c r="A3533" s="29" t="s">
        <v>9</v>
      </c>
      <c r="B3533" s="30" t="s">
        <v>47</v>
      </c>
      <c r="C3533" s="30" t="s">
        <v>51</v>
      </c>
      <c r="D3533" s="30" t="s">
        <v>52</v>
      </c>
      <c r="E3533" s="30" t="s">
        <v>14</v>
      </c>
      <c r="F3533" s="30">
        <v>2020</v>
      </c>
      <c r="G3533" s="30">
        <v>2</v>
      </c>
      <c r="H3533" s="30">
        <v>1932</v>
      </c>
      <c r="I3533" s="31">
        <v>106155</v>
      </c>
      <c r="J3533" s="31">
        <f>SUMIFS(H:H, D:D, ExternalData!$D3533, E:E, ExternalData!$E3533, F:F, ExternalData!$F3533, G:G, "&lt;="&amp;ExternalData!$G3533)</f>
        <v>23247</v>
      </c>
      <c r="K3533" s="32">
        <f>SUMIFS(I:I, D:D, ExternalData!$D3533, E:E, ExternalData!$E3533, F:F, ExternalData!$F3533, G:G, "&lt;="&amp;ExternalData!$G3533)</f>
        <v>117873</v>
      </c>
      <c r="L3533" s="31">
        <f>ExternalData!$J3533 + SUMIFS(H:H, D:D, ExternalData!$D3533, E:E, ExternalData!$E3533, F:F, ExternalData!$F3533-1, G:G, "&gt;"&amp;ExternalData!$G3533)</f>
        <v>45465</v>
      </c>
      <c r="M3533" s="33">
        <f>ExternalData!$K3533 + SUMIFS(I:I, D:D, ExternalData!$D3533, E:E, ExternalData!$E3533, F:F, ExternalData!$F3533-1, G:G, "&gt;"&amp;ExternalData!$G3533)</f>
        <v>259203</v>
      </c>
    </row>
    <row r="3534" spans="1:13" x14ac:dyDescent="0.25">
      <c r="A3534" s="24" t="s">
        <v>9</v>
      </c>
      <c r="B3534" s="25" t="s">
        <v>47</v>
      </c>
      <c r="C3534" s="25" t="s">
        <v>51</v>
      </c>
      <c r="D3534" s="25" t="s">
        <v>52</v>
      </c>
      <c r="E3534" s="25" t="s">
        <v>14</v>
      </c>
      <c r="F3534" s="25">
        <v>2020</v>
      </c>
      <c r="G3534" s="25">
        <v>3</v>
      </c>
      <c r="H3534" s="25">
        <v>24465</v>
      </c>
      <c r="I3534" s="26">
        <v>134295</v>
      </c>
      <c r="J3534" s="26">
        <f>SUMIFS(H:H, D:D, ExternalData!$D3534, E:E, ExternalData!$E3534, F:F, ExternalData!$F3534, G:G, "&lt;="&amp;ExternalData!$G3534)</f>
        <v>47712</v>
      </c>
      <c r="K3534" s="27">
        <f>SUMIFS(I:I, D:D, ExternalData!$D3534, E:E, ExternalData!$E3534, F:F, ExternalData!$F3534, G:G, "&lt;="&amp;ExternalData!$G3534)</f>
        <v>252168</v>
      </c>
      <c r="L3534" s="26">
        <f>ExternalData!$J3534 + SUMIFS(H:H, D:D, ExternalData!$D3534, E:E, ExternalData!$E3534, F:F, ExternalData!$F3534-1, G:G, "&gt;"&amp;ExternalData!$G3534)</f>
        <v>69930</v>
      </c>
      <c r="M3534" s="28">
        <f>ExternalData!$K3534 + SUMIFS(I:I, D:D, ExternalData!$D3534, E:E, ExternalData!$E3534, F:F, ExternalData!$F3534-1, G:G, "&gt;"&amp;ExternalData!$G3534)</f>
        <v>393498</v>
      </c>
    </row>
    <row r="3535" spans="1:13" x14ac:dyDescent="0.25">
      <c r="A3535" s="29" t="s">
        <v>9</v>
      </c>
      <c r="B3535" s="30" t="s">
        <v>47</v>
      </c>
      <c r="C3535" s="30" t="s">
        <v>51</v>
      </c>
      <c r="D3535" s="30" t="s">
        <v>52</v>
      </c>
      <c r="E3535" s="30" t="s">
        <v>14</v>
      </c>
      <c r="F3535" s="30">
        <v>2020</v>
      </c>
      <c r="G3535" s="30">
        <v>4</v>
      </c>
      <c r="H3535" s="30">
        <v>2478</v>
      </c>
      <c r="I3535" s="31">
        <v>135975</v>
      </c>
      <c r="J3535" s="31">
        <f>SUMIFS(H:H, D:D, ExternalData!$D3535, E:E, ExternalData!$E3535, F:F, ExternalData!$F3535, G:G, "&lt;="&amp;ExternalData!$G3535)</f>
        <v>50190</v>
      </c>
      <c r="K3535" s="32">
        <f>SUMIFS(I:I, D:D, ExternalData!$D3535, E:E, ExternalData!$E3535, F:F, ExternalData!$F3535, G:G, "&lt;="&amp;ExternalData!$G3535)</f>
        <v>388143</v>
      </c>
      <c r="L3535" s="31">
        <f>ExternalData!$J3535 + SUMIFS(H:H, D:D, ExternalData!$D3535, E:E, ExternalData!$E3535, F:F, ExternalData!$F3535-1, G:G, "&gt;"&amp;ExternalData!$G3535)</f>
        <v>72408</v>
      </c>
      <c r="M3535" s="33">
        <f>ExternalData!$K3535 + SUMIFS(I:I, D:D, ExternalData!$D3535, E:E, ExternalData!$E3535, F:F, ExternalData!$F3535-1, G:G, "&gt;"&amp;ExternalData!$G3535)</f>
        <v>529473</v>
      </c>
    </row>
    <row r="3536" spans="1:13" x14ac:dyDescent="0.25">
      <c r="A3536" s="24" t="s">
        <v>9</v>
      </c>
      <c r="B3536" s="25" t="s">
        <v>47</v>
      </c>
      <c r="C3536" s="25" t="s">
        <v>51</v>
      </c>
      <c r="D3536" s="25" t="s">
        <v>52</v>
      </c>
      <c r="E3536" s="25" t="s">
        <v>14</v>
      </c>
      <c r="F3536" s="25">
        <v>2020</v>
      </c>
      <c r="G3536" s="25">
        <v>5</v>
      </c>
      <c r="H3536" s="25">
        <v>2331</v>
      </c>
      <c r="I3536" s="26">
        <v>12789</v>
      </c>
      <c r="J3536" s="26">
        <f>SUMIFS(H:H, D:D, ExternalData!$D3536, E:E, ExternalData!$E3536, F:F, ExternalData!$F3536, G:G, "&lt;="&amp;ExternalData!$G3536)</f>
        <v>52521</v>
      </c>
      <c r="K3536" s="27">
        <f>SUMIFS(I:I, D:D, ExternalData!$D3536, E:E, ExternalData!$E3536, F:F, ExternalData!$F3536, G:G, "&lt;="&amp;ExternalData!$G3536)</f>
        <v>400932</v>
      </c>
      <c r="L3536" s="26">
        <f>ExternalData!$J3536 + SUMIFS(H:H, D:D, ExternalData!$D3536, E:E, ExternalData!$E3536, F:F, ExternalData!$F3536-1, G:G, "&gt;"&amp;ExternalData!$G3536)</f>
        <v>74739</v>
      </c>
      <c r="M3536" s="28">
        <f>ExternalData!$K3536 + SUMIFS(I:I, D:D, ExternalData!$D3536, E:E, ExternalData!$E3536, F:F, ExternalData!$F3536-1, G:G, "&gt;"&amp;ExternalData!$G3536)</f>
        <v>542262</v>
      </c>
    </row>
    <row r="3537" spans="1:13" x14ac:dyDescent="0.25">
      <c r="A3537" s="29" t="s">
        <v>9</v>
      </c>
      <c r="B3537" s="30" t="s">
        <v>47</v>
      </c>
      <c r="C3537" s="30" t="s">
        <v>51</v>
      </c>
      <c r="D3537" s="30" t="s">
        <v>52</v>
      </c>
      <c r="E3537" s="30" t="s">
        <v>14</v>
      </c>
      <c r="F3537" s="30">
        <v>2020</v>
      </c>
      <c r="G3537" s="30">
        <v>6</v>
      </c>
      <c r="H3537" s="30">
        <v>25935</v>
      </c>
      <c r="I3537" s="31">
        <v>14280</v>
      </c>
      <c r="J3537" s="31">
        <f>SUMIFS(H:H, D:D, ExternalData!$D3537, E:E, ExternalData!$E3537, F:F, ExternalData!$F3537, G:G, "&lt;="&amp;ExternalData!$G3537)</f>
        <v>78456</v>
      </c>
      <c r="K3537" s="32">
        <f>SUMIFS(I:I, D:D, ExternalData!$D3537, E:E, ExternalData!$E3537, F:F, ExternalData!$F3537, G:G, "&lt;="&amp;ExternalData!$G3537)</f>
        <v>415212</v>
      </c>
      <c r="L3537" s="31">
        <f>ExternalData!$J3537 + SUMIFS(H:H, D:D, ExternalData!$D3537, E:E, ExternalData!$E3537, F:F, ExternalData!$F3537-1, G:G, "&gt;"&amp;ExternalData!$G3537)</f>
        <v>100674</v>
      </c>
      <c r="M3537" s="33">
        <f>ExternalData!$K3537 + SUMIFS(I:I, D:D, ExternalData!$D3537, E:E, ExternalData!$E3537, F:F, ExternalData!$F3537-1, G:G, "&gt;"&amp;ExternalData!$G3537)</f>
        <v>556542</v>
      </c>
    </row>
    <row r="3538" spans="1:13" x14ac:dyDescent="0.25">
      <c r="A3538" s="24" t="s">
        <v>9</v>
      </c>
      <c r="B3538" s="25" t="s">
        <v>47</v>
      </c>
      <c r="C3538" s="25" t="s">
        <v>51</v>
      </c>
      <c r="D3538" s="25" t="s">
        <v>52</v>
      </c>
      <c r="E3538" s="25" t="s">
        <v>14</v>
      </c>
      <c r="F3538" s="25">
        <v>2020</v>
      </c>
      <c r="G3538" s="25">
        <v>7</v>
      </c>
      <c r="H3538" s="25">
        <v>2919</v>
      </c>
      <c r="I3538" s="26">
        <v>164955</v>
      </c>
      <c r="J3538" s="26">
        <f>SUMIFS(H:H, D:D, ExternalData!$D3538, E:E, ExternalData!$E3538, F:F, ExternalData!$F3538, G:G, "&lt;="&amp;ExternalData!$G3538)</f>
        <v>81375</v>
      </c>
      <c r="K3538" s="27">
        <f>SUMIFS(I:I, D:D, ExternalData!$D3538, E:E, ExternalData!$E3538, F:F, ExternalData!$F3538, G:G, "&lt;="&amp;ExternalData!$G3538)</f>
        <v>580167</v>
      </c>
      <c r="L3538" s="26">
        <f>ExternalData!$J3538 + SUMIFS(H:H, D:D, ExternalData!$D3538, E:E, ExternalData!$E3538, F:F, ExternalData!$F3538-1, G:G, "&gt;"&amp;ExternalData!$G3538)</f>
        <v>103593</v>
      </c>
      <c r="M3538" s="28">
        <f>ExternalData!$K3538 + SUMIFS(I:I, D:D, ExternalData!$D3538, E:E, ExternalData!$E3538, F:F, ExternalData!$F3538-1, G:G, "&gt;"&amp;ExternalData!$G3538)</f>
        <v>721497</v>
      </c>
    </row>
    <row r="3539" spans="1:13" x14ac:dyDescent="0.25">
      <c r="A3539" s="29" t="s">
        <v>9</v>
      </c>
      <c r="B3539" s="30" t="s">
        <v>47</v>
      </c>
      <c r="C3539" s="30" t="s">
        <v>51</v>
      </c>
      <c r="D3539" s="30" t="s">
        <v>52</v>
      </c>
      <c r="E3539" s="30" t="s">
        <v>14</v>
      </c>
      <c r="F3539" s="30">
        <v>2020</v>
      </c>
      <c r="G3539" s="30">
        <v>8</v>
      </c>
      <c r="H3539" s="30">
        <v>26145</v>
      </c>
      <c r="I3539" s="31">
        <v>14763</v>
      </c>
      <c r="J3539" s="31">
        <f>SUMIFS(H:H, D:D, ExternalData!$D3539, E:E, ExternalData!$E3539, F:F, ExternalData!$F3539, G:G, "&lt;="&amp;ExternalData!$G3539)</f>
        <v>107520</v>
      </c>
      <c r="K3539" s="32">
        <f>SUMIFS(I:I, D:D, ExternalData!$D3539, E:E, ExternalData!$E3539, F:F, ExternalData!$F3539, G:G, "&lt;="&amp;ExternalData!$G3539)</f>
        <v>594930</v>
      </c>
      <c r="L3539" s="31">
        <f>ExternalData!$J3539 + SUMIFS(H:H, D:D, ExternalData!$D3539, E:E, ExternalData!$E3539, F:F, ExternalData!$F3539-1, G:G, "&gt;"&amp;ExternalData!$G3539)</f>
        <v>129738</v>
      </c>
      <c r="M3539" s="33">
        <f>ExternalData!$K3539 + SUMIFS(I:I, D:D, ExternalData!$D3539, E:E, ExternalData!$E3539, F:F, ExternalData!$F3539-1, G:G, "&gt;"&amp;ExternalData!$G3539)</f>
        <v>736260</v>
      </c>
    </row>
    <row r="3540" spans="1:13" x14ac:dyDescent="0.25">
      <c r="A3540" s="24" t="s">
        <v>9</v>
      </c>
      <c r="B3540" s="25" t="s">
        <v>47</v>
      </c>
      <c r="C3540" s="25" t="s">
        <v>51</v>
      </c>
      <c r="D3540" s="25" t="s">
        <v>52</v>
      </c>
      <c r="E3540" s="25" t="s">
        <v>14</v>
      </c>
      <c r="F3540" s="25">
        <v>2020</v>
      </c>
      <c r="G3540" s="25">
        <v>9</v>
      </c>
      <c r="H3540" s="25">
        <v>22575</v>
      </c>
      <c r="I3540" s="26">
        <v>12726</v>
      </c>
      <c r="J3540" s="26">
        <f>SUMIFS(H:H, D:D, ExternalData!$D3540, E:E, ExternalData!$E3540, F:F, ExternalData!$F3540, G:G, "&lt;="&amp;ExternalData!$G3540)</f>
        <v>130095</v>
      </c>
      <c r="K3540" s="27">
        <f>SUMIFS(I:I, D:D, ExternalData!$D3540, E:E, ExternalData!$E3540, F:F, ExternalData!$F3540, G:G, "&lt;="&amp;ExternalData!$G3540)</f>
        <v>607656</v>
      </c>
      <c r="L3540" s="26">
        <f>ExternalData!$J3540 + SUMIFS(H:H, D:D, ExternalData!$D3540, E:E, ExternalData!$E3540, F:F, ExternalData!$F3540-1, G:G, "&gt;"&amp;ExternalData!$G3540)</f>
        <v>152313</v>
      </c>
      <c r="M3540" s="28">
        <f>ExternalData!$K3540 + SUMIFS(I:I, D:D, ExternalData!$D3540, E:E, ExternalData!$E3540, F:F, ExternalData!$F3540-1, G:G, "&gt;"&amp;ExternalData!$G3540)</f>
        <v>748986</v>
      </c>
    </row>
    <row r="3541" spans="1:13" x14ac:dyDescent="0.25">
      <c r="A3541" s="29" t="s">
        <v>9</v>
      </c>
      <c r="B3541" s="30" t="s">
        <v>47</v>
      </c>
      <c r="C3541" s="30" t="s">
        <v>51</v>
      </c>
      <c r="D3541" s="30" t="s">
        <v>52</v>
      </c>
      <c r="E3541" s="30" t="s">
        <v>14</v>
      </c>
      <c r="F3541" s="30">
        <v>2020</v>
      </c>
      <c r="G3541" s="30">
        <v>10</v>
      </c>
      <c r="H3541" s="30">
        <v>2058</v>
      </c>
      <c r="I3541" s="31">
        <v>11634</v>
      </c>
      <c r="J3541" s="31">
        <f>SUMIFS(H:H, D:D, ExternalData!$D3541, E:E, ExternalData!$E3541, F:F, ExternalData!$F3541, G:G, "&lt;="&amp;ExternalData!$G3541)</f>
        <v>132153</v>
      </c>
      <c r="K3541" s="32">
        <f>SUMIFS(I:I, D:D, ExternalData!$D3541, E:E, ExternalData!$E3541, F:F, ExternalData!$F3541, G:G, "&lt;="&amp;ExternalData!$G3541)</f>
        <v>619290</v>
      </c>
      <c r="L3541" s="31">
        <f>ExternalData!$J3541 + SUMIFS(H:H, D:D, ExternalData!$D3541, E:E, ExternalData!$E3541, F:F, ExternalData!$F3541-1, G:G, "&gt;"&amp;ExternalData!$G3541)</f>
        <v>151536</v>
      </c>
      <c r="M3541" s="33">
        <f>ExternalData!$K3541 + SUMIFS(I:I, D:D, ExternalData!$D3541, E:E, ExternalData!$E3541, F:F, ExternalData!$F3541-1, G:G, "&gt;"&amp;ExternalData!$G3541)</f>
        <v>730275</v>
      </c>
    </row>
    <row r="3542" spans="1:13" x14ac:dyDescent="0.25">
      <c r="A3542" s="24" t="s">
        <v>9</v>
      </c>
      <c r="B3542" s="25" t="s">
        <v>47</v>
      </c>
      <c r="C3542" s="25" t="s">
        <v>51</v>
      </c>
      <c r="D3542" s="25" t="s">
        <v>52</v>
      </c>
      <c r="E3542" s="25" t="s">
        <v>14</v>
      </c>
      <c r="F3542" s="25">
        <v>2020</v>
      </c>
      <c r="G3542" s="25">
        <v>11</v>
      </c>
      <c r="H3542" s="25">
        <v>2184</v>
      </c>
      <c r="I3542" s="26">
        <v>12327</v>
      </c>
      <c r="J3542" s="26">
        <f>SUMIFS(H:H, D:D, ExternalData!$D3542, E:E, ExternalData!$E3542, F:F, ExternalData!$F3542, G:G, "&lt;="&amp;ExternalData!$G3542)</f>
        <v>134337</v>
      </c>
      <c r="K3542" s="27">
        <f>SUMIFS(I:I, D:D, ExternalData!$D3542, E:E, ExternalData!$E3542, F:F, ExternalData!$F3542, G:G, "&lt;="&amp;ExternalData!$G3542)</f>
        <v>631617</v>
      </c>
      <c r="L3542" s="26">
        <f>ExternalData!$J3542 + SUMIFS(H:H, D:D, ExternalData!$D3542, E:E, ExternalData!$E3542, F:F, ExternalData!$F3542-1, G:G, "&gt;"&amp;ExternalData!$G3542)</f>
        <v>136185</v>
      </c>
      <c r="M3542" s="28">
        <f>ExternalData!$K3542 + SUMIFS(I:I, D:D, ExternalData!$D3542, E:E, ExternalData!$E3542, F:F, ExternalData!$F3542-1, G:G, "&gt;"&amp;ExternalData!$G3542)</f>
        <v>732942</v>
      </c>
    </row>
    <row r="3543" spans="1:13" x14ac:dyDescent="0.25">
      <c r="A3543" s="29" t="s">
        <v>9</v>
      </c>
      <c r="B3543" s="30" t="s">
        <v>47</v>
      </c>
      <c r="C3543" s="30" t="s">
        <v>51</v>
      </c>
      <c r="D3543" s="30" t="s">
        <v>52</v>
      </c>
      <c r="E3543" s="30" t="s">
        <v>14</v>
      </c>
      <c r="F3543" s="30">
        <v>2020</v>
      </c>
      <c r="G3543" s="30">
        <v>12</v>
      </c>
      <c r="H3543" s="30">
        <v>26355</v>
      </c>
      <c r="I3543" s="31">
        <v>148995</v>
      </c>
      <c r="J3543" s="31">
        <f>SUMIFS(H:H, D:D, ExternalData!$D3543, E:E, ExternalData!$E3543, F:F, ExternalData!$F3543, G:G, "&lt;="&amp;ExternalData!$G3543)</f>
        <v>160692</v>
      </c>
      <c r="K3543" s="32">
        <f>SUMIFS(I:I, D:D, ExternalData!$D3543, E:E, ExternalData!$E3543, F:F, ExternalData!$F3543, G:G, "&lt;="&amp;ExternalData!$G3543)</f>
        <v>780612</v>
      </c>
      <c r="L3543" s="31">
        <f>ExternalData!$J3543 + SUMIFS(H:H, D:D, ExternalData!$D3543, E:E, ExternalData!$E3543, F:F, ExternalData!$F3543-1, G:G, "&gt;"&amp;ExternalData!$G3543)</f>
        <v>160692</v>
      </c>
      <c r="M3543" s="33">
        <f>ExternalData!$K3543 + SUMIFS(I:I, D:D, ExternalData!$D3543, E:E, ExternalData!$E3543, F:F, ExternalData!$F3543-1, G:G, "&gt;"&amp;ExternalData!$G3543)</f>
        <v>780612</v>
      </c>
    </row>
    <row r="3544" spans="1:13" x14ac:dyDescent="0.25">
      <c r="A3544" s="24" t="s">
        <v>9</v>
      </c>
      <c r="B3544" s="25" t="s">
        <v>47</v>
      </c>
      <c r="C3544" s="25" t="s">
        <v>51</v>
      </c>
      <c r="D3544" s="25" t="s">
        <v>52</v>
      </c>
      <c r="E3544" s="25" t="s">
        <v>14</v>
      </c>
      <c r="F3544" s="25">
        <v>2021</v>
      </c>
      <c r="G3544" s="25">
        <v>1</v>
      </c>
      <c r="H3544" s="25">
        <v>3290</v>
      </c>
      <c r="I3544" s="26">
        <v>18564</v>
      </c>
      <c r="J3544" s="26">
        <f>SUMIFS(H:H, D:D, ExternalData!$D3544, E:E, ExternalData!$E3544, F:F, ExternalData!$F3544, G:G, "&lt;="&amp;ExternalData!$G3544)</f>
        <v>3290</v>
      </c>
      <c r="K3544" s="27">
        <f>SUMIFS(I:I, D:D, ExternalData!$D3544, E:E, ExternalData!$E3544, F:F, ExternalData!$F3544, G:G, "&lt;="&amp;ExternalData!$G3544)</f>
        <v>18564</v>
      </c>
      <c r="L3544" s="26">
        <f>ExternalData!$J3544 + SUMIFS(H:H, D:D, ExternalData!$D3544, E:E, ExternalData!$E3544, F:F, ExternalData!$F3544-1, G:G, "&gt;"&amp;ExternalData!$G3544)</f>
        <v>142667</v>
      </c>
      <c r="M3544" s="28">
        <f>ExternalData!$K3544 + SUMIFS(I:I, D:D, ExternalData!$D3544, E:E, ExternalData!$E3544, F:F, ExternalData!$F3544-1, G:G, "&gt;"&amp;ExternalData!$G3544)</f>
        <v>787458</v>
      </c>
    </row>
    <row r="3545" spans="1:13" x14ac:dyDescent="0.25">
      <c r="A3545" s="29" t="s">
        <v>9</v>
      </c>
      <c r="B3545" s="30" t="s">
        <v>47</v>
      </c>
      <c r="C3545" s="30" t="s">
        <v>51</v>
      </c>
      <c r="D3545" s="30" t="s">
        <v>52</v>
      </c>
      <c r="E3545" s="30" t="s">
        <v>14</v>
      </c>
      <c r="F3545" s="30">
        <v>2021</v>
      </c>
      <c r="G3545" s="30">
        <v>2</v>
      </c>
      <c r="H3545" s="30">
        <v>3724</v>
      </c>
      <c r="I3545" s="31">
        <v>21098</v>
      </c>
      <c r="J3545" s="31">
        <f>SUMIFS(H:H, D:D, ExternalData!$D3545, E:E, ExternalData!$E3545, F:F, ExternalData!$F3545, G:G, "&lt;="&amp;ExternalData!$G3545)</f>
        <v>7014</v>
      </c>
      <c r="K3545" s="32">
        <f>SUMIFS(I:I, D:D, ExternalData!$D3545, E:E, ExternalData!$E3545, F:F, ExternalData!$F3545, G:G, "&lt;="&amp;ExternalData!$G3545)</f>
        <v>39662</v>
      </c>
      <c r="L3545" s="31">
        <f>ExternalData!$J3545 + SUMIFS(H:H, D:D, ExternalData!$D3545, E:E, ExternalData!$E3545, F:F, ExternalData!$F3545-1, G:G, "&gt;"&amp;ExternalData!$G3545)</f>
        <v>144459</v>
      </c>
      <c r="M3545" s="33">
        <f>ExternalData!$K3545 + SUMIFS(I:I, D:D, ExternalData!$D3545, E:E, ExternalData!$E3545, F:F, ExternalData!$F3545-1, G:G, "&gt;"&amp;ExternalData!$G3545)</f>
        <v>702401</v>
      </c>
    </row>
    <row r="3546" spans="1:13" x14ac:dyDescent="0.25">
      <c r="A3546" s="24" t="s">
        <v>9</v>
      </c>
      <c r="B3546" s="25" t="s">
        <v>47</v>
      </c>
      <c r="C3546" s="25" t="s">
        <v>51</v>
      </c>
      <c r="D3546" s="25" t="s">
        <v>52</v>
      </c>
      <c r="E3546" s="25" t="s">
        <v>14</v>
      </c>
      <c r="F3546" s="25">
        <v>2021</v>
      </c>
      <c r="G3546" s="25">
        <v>3</v>
      </c>
      <c r="H3546" s="25">
        <v>3864</v>
      </c>
      <c r="I3546" s="26">
        <v>21826</v>
      </c>
      <c r="J3546" s="26">
        <f>SUMIFS(H:H, D:D, ExternalData!$D3546, E:E, ExternalData!$E3546, F:F, ExternalData!$F3546, G:G, "&lt;="&amp;ExternalData!$G3546)</f>
        <v>10878</v>
      </c>
      <c r="K3546" s="27">
        <f>SUMIFS(I:I, D:D, ExternalData!$D3546, E:E, ExternalData!$E3546, F:F, ExternalData!$F3546, G:G, "&lt;="&amp;ExternalData!$G3546)</f>
        <v>61488</v>
      </c>
      <c r="L3546" s="26">
        <f>ExternalData!$J3546 + SUMIFS(H:H, D:D, ExternalData!$D3546, E:E, ExternalData!$E3546, F:F, ExternalData!$F3546-1, G:G, "&gt;"&amp;ExternalData!$G3546)</f>
        <v>123858</v>
      </c>
      <c r="M3546" s="28">
        <f>ExternalData!$K3546 + SUMIFS(I:I, D:D, ExternalData!$D3546, E:E, ExternalData!$E3546, F:F, ExternalData!$F3546-1, G:G, "&gt;"&amp;ExternalData!$G3546)</f>
        <v>589932</v>
      </c>
    </row>
    <row r="3547" spans="1:13" x14ac:dyDescent="0.25">
      <c r="A3547" s="29" t="s">
        <v>9</v>
      </c>
      <c r="B3547" s="30" t="s">
        <v>47</v>
      </c>
      <c r="C3547" s="30" t="s">
        <v>51</v>
      </c>
      <c r="D3547" s="30" t="s">
        <v>52</v>
      </c>
      <c r="E3547" s="30" t="s">
        <v>14</v>
      </c>
      <c r="F3547" s="30">
        <v>2021</v>
      </c>
      <c r="G3547" s="30">
        <v>4</v>
      </c>
      <c r="H3547" s="30">
        <v>3374</v>
      </c>
      <c r="I3547" s="31">
        <v>19110</v>
      </c>
      <c r="J3547" s="31">
        <f>SUMIFS(H:H, D:D, ExternalData!$D3547, E:E, ExternalData!$E3547, F:F, ExternalData!$F3547, G:G, "&lt;="&amp;ExternalData!$G3547)</f>
        <v>14252</v>
      </c>
      <c r="K3547" s="32">
        <f>SUMIFS(I:I, D:D, ExternalData!$D3547, E:E, ExternalData!$E3547, F:F, ExternalData!$F3547, G:G, "&lt;="&amp;ExternalData!$G3547)</f>
        <v>80598</v>
      </c>
      <c r="L3547" s="31">
        <f>ExternalData!$J3547 + SUMIFS(H:H, D:D, ExternalData!$D3547, E:E, ExternalData!$E3547, F:F, ExternalData!$F3547-1, G:G, "&gt;"&amp;ExternalData!$G3547)</f>
        <v>124754</v>
      </c>
      <c r="M3547" s="33">
        <f>ExternalData!$K3547 + SUMIFS(I:I, D:D, ExternalData!$D3547, E:E, ExternalData!$E3547, F:F, ExternalData!$F3547-1, G:G, "&gt;"&amp;ExternalData!$G3547)</f>
        <v>473067</v>
      </c>
    </row>
    <row r="3548" spans="1:13" x14ac:dyDescent="0.25">
      <c r="A3548" s="24" t="s">
        <v>9</v>
      </c>
      <c r="B3548" s="25" t="s">
        <v>47</v>
      </c>
      <c r="C3548" s="25" t="s">
        <v>51</v>
      </c>
      <c r="D3548" s="25" t="s">
        <v>52</v>
      </c>
      <c r="E3548" s="25" t="s">
        <v>14</v>
      </c>
      <c r="F3548" s="25">
        <v>2021</v>
      </c>
      <c r="G3548" s="25">
        <v>5</v>
      </c>
      <c r="H3548" s="25">
        <v>3822</v>
      </c>
      <c r="I3548" s="26">
        <v>21532</v>
      </c>
      <c r="J3548" s="26">
        <f>SUMIFS(H:H, D:D, ExternalData!$D3548, E:E, ExternalData!$E3548, F:F, ExternalData!$F3548, G:G, "&lt;="&amp;ExternalData!$G3548)</f>
        <v>18074</v>
      </c>
      <c r="K3548" s="27">
        <f>SUMIFS(I:I, D:D, ExternalData!$D3548, E:E, ExternalData!$E3548, F:F, ExternalData!$F3548, G:G, "&lt;="&amp;ExternalData!$G3548)</f>
        <v>102130</v>
      </c>
      <c r="L3548" s="26">
        <f>ExternalData!$J3548 + SUMIFS(H:H, D:D, ExternalData!$D3548, E:E, ExternalData!$E3548, F:F, ExternalData!$F3548-1, G:G, "&gt;"&amp;ExternalData!$G3548)</f>
        <v>126245</v>
      </c>
      <c r="M3548" s="28">
        <f>ExternalData!$K3548 + SUMIFS(I:I, D:D, ExternalData!$D3548, E:E, ExternalData!$E3548, F:F, ExternalData!$F3548-1, G:G, "&gt;"&amp;ExternalData!$G3548)</f>
        <v>481810</v>
      </c>
    </row>
    <row r="3549" spans="1:13" x14ac:dyDescent="0.25">
      <c r="A3549" s="29" t="s">
        <v>9</v>
      </c>
      <c r="B3549" s="30" t="s">
        <v>47</v>
      </c>
      <c r="C3549" s="30" t="s">
        <v>51</v>
      </c>
      <c r="D3549" s="30" t="s">
        <v>52</v>
      </c>
      <c r="E3549" s="30" t="s">
        <v>14</v>
      </c>
      <c r="F3549" s="30">
        <v>2021</v>
      </c>
      <c r="G3549" s="30">
        <v>6</v>
      </c>
      <c r="H3549" s="30">
        <v>4144</v>
      </c>
      <c r="I3549" s="31">
        <v>23450</v>
      </c>
      <c r="J3549" s="31">
        <f>SUMIFS(H:H, D:D, ExternalData!$D3549, E:E, ExternalData!$E3549, F:F, ExternalData!$F3549, G:G, "&lt;="&amp;ExternalData!$G3549)</f>
        <v>22218</v>
      </c>
      <c r="K3549" s="32">
        <f>SUMIFS(I:I, D:D, ExternalData!$D3549, E:E, ExternalData!$E3549, F:F, ExternalData!$F3549, G:G, "&lt;="&amp;ExternalData!$G3549)</f>
        <v>125580</v>
      </c>
      <c r="L3549" s="31">
        <f>ExternalData!$J3549 + SUMIFS(H:H, D:D, ExternalData!$D3549, E:E, ExternalData!$E3549, F:F, ExternalData!$F3549-1, G:G, "&gt;"&amp;ExternalData!$G3549)</f>
        <v>104454</v>
      </c>
      <c r="M3549" s="33">
        <f>ExternalData!$K3549 + SUMIFS(I:I, D:D, ExternalData!$D3549, E:E, ExternalData!$E3549, F:F, ExternalData!$F3549-1, G:G, "&gt;"&amp;ExternalData!$G3549)</f>
        <v>490980</v>
      </c>
    </row>
    <row r="3550" spans="1:13" x14ac:dyDescent="0.25">
      <c r="A3550" s="24" t="s">
        <v>9</v>
      </c>
      <c r="B3550" s="25" t="s">
        <v>47</v>
      </c>
      <c r="C3550" s="25" t="s">
        <v>51</v>
      </c>
      <c r="D3550" s="25" t="s">
        <v>52</v>
      </c>
      <c r="E3550" s="25" t="s">
        <v>14</v>
      </c>
      <c r="F3550" s="25">
        <v>2021</v>
      </c>
      <c r="G3550" s="25">
        <v>7</v>
      </c>
      <c r="H3550" s="25">
        <v>3822</v>
      </c>
      <c r="I3550" s="26">
        <v>21602</v>
      </c>
      <c r="J3550" s="26">
        <f>SUMIFS(H:H, D:D, ExternalData!$D3550, E:E, ExternalData!$E3550, F:F, ExternalData!$F3550, G:G, "&lt;="&amp;ExternalData!$G3550)</f>
        <v>26040</v>
      </c>
      <c r="K3550" s="27">
        <f>SUMIFS(I:I, D:D, ExternalData!$D3550, E:E, ExternalData!$E3550, F:F, ExternalData!$F3550, G:G, "&lt;="&amp;ExternalData!$G3550)</f>
        <v>147182</v>
      </c>
      <c r="L3550" s="26">
        <f>ExternalData!$J3550 + SUMIFS(H:H, D:D, ExternalData!$D3550, E:E, ExternalData!$E3550, F:F, ExternalData!$F3550-1, G:G, "&gt;"&amp;ExternalData!$G3550)</f>
        <v>105357</v>
      </c>
      <c r="M3550" s="28">
        <f>ExternalData!$K3550 + SUMIFS(I:I, D:D, ExternalData!$D3550, E:E, ExternalData!$E3550, F:F, ExternalData!$F3550-1, G:G, "&gt;"&amp;ExternalData!$G3550)</f>
        <v>347627</v>
      </c>
    </row>
    <row r="3551" spans="1:13" x14ac:dyDescent="0.25">
      <c r="A3551" s="29" t="s">
        <v>9</v>
      </c>
      <c r="B3551" s="30" t="s">
        <v>47</v>
      </c>
      <c r="C3551" s="30" t="s">
        <v>51</v>
      </c>
      <c r="D3551" s="30" t="s">
        <v>52</v>
      </c>
      <c r="E3551" s="30" t="s">
        <v>14</v>
      </c>
      <c r="F3551" s="30">
        <v>2021</v>
      </c>
      <c r="G3551" s="30">
        <v>8</v>
      </c>
      <c r="H3551" s="30">
        <v>2716</v>
      </c>
      <c r="I3551" s="31">
        <v>15344</v>
      </c>
      <c r="J3551" s="31">
        <f>SUMIFS(H:H, D:D, ExternalData!$D3551, E:E, ExternalData!$E3551, F:F, ExternalData!$F3551, G:G, "&lt;="&amp;ExternalData!$G3551)</f>
        <v>28756</v>
      </c>
      <c r="K3551" s="32">
        <f>SUMIFS(I:I, D:D, ExternalData!$D3551, E:E, ExternalData!$E3551, F:F, ExternalData!$F3551, G:G, "&lt;="&amp;ExternalData!$G3551)</f>
        <v>162526</v>
      </c>
      <c r="L3551" s="31">
        <f>ExternalData!$J3551 + SUMIFS(H:H, D:D, ExternalData!$D3551, E:E, ExternalData!$E3551, F:F, ExternalData!$F3551-1, G:G, "&gt;"&amp;ExternalData!$G3551)</f>
        <v>81928</v>
      </c>
      <c r="M3551" s="33">
        <f>ExternalData!$K3551 + SUMIFS(I:I, D:D, ExternalData!$D3551, E:E, ExternalData!$E3551, F:F, ExternalData!$F3551-1, G:G, "&gt;"&amp;ExternalData!$G3551)</f>
        <v>348208</v>
      </c>
    </row>
    <row r="3552" spans="1:13" x14ac:dyDescent="0.25">
      <c r="A3552" s="24" t="s">
        <v>9</v>
      </c>
      <c r="B3552" s="25" t="s">
        <v>47</v>
      </c>
      <c r="C3552" s="25" t="s">
        <v>51</v>
      </c>
      <c r="D3552" s="25" t="s">
        <v>52</v>
      </c>
      <c r="E3552" s="25" t="s">
        <v>14</v>
      </c>
      <c r="F3552" s="25">
        <v>2021</v>
      </c>
      <c r="G3552" s="25">
        <v>9</v>
      </c>
      <c r="H3552" s="25">
        <v>2688</v>
      </c>
      <c r="I3552" s="26">
        <v>15148</v>
      </c>
      <c r="J3552" s="26">
        <f>SUMIFS(H:H, D:D, ExternalData!$D3552, E:E, ExternalData!$E3552, F:F, ExternalData!$F3552, G:G, "&lt;="&amp;ExternalData!$G3552)</f>
        <v>31444</v>
      </c>
      <c r="K3552" s="27">
        <f>SUMIFS(I:I, D:D, ExternalData!$D3552, E:E, ExternalData!$E3552, F:F, ExternalData!$F3552, G:G, "&lt;="&amp;ExternalData!$G3552)</f>
        <v>177674</v>
      </c>
      <c r="L3552" s="26">
        <f>ExternalData!$J3552 + SUMIFS(H:H, D:D, ExternalData!$D3552, E:E, ExternalData!$E3552, F:F, ExternalData!$F3552-1, G:G, "&gt;"&amp;ExternalData!$G3552)</f>
        <v>62041</v>
      </c>
      <c r="M3552" s="28">
        <f>ExternalData!$K3552 + SUMIFS(I:I, D:D, ExternalData!$D3552, E:E, ExternalData!$E3552, F:F, ExternalData!$F3552-1, G:G, "&gt;"&amp;ExternalData!$G3552)</f>
        <v>350630</v>
      </c>
    </row>
    <row r="3553" spans="1:13" x14ac:dyDescent="0.25">
      <c r="A3553" s="29" t="s">
        <v>9</v>
      </c>
      <c r="B3553" s="30" t="s">
        <v>47</v>
      </c>
      <c r="C3553" s="30" t="s">
        <v>51</v>
      </c>
      <c r="D3553" s="30" t="s">
        <v>52</v>
      </c>
      <c r="E3553" s="30" t="s">
        <v>14</v>
      </c>
      <c r="F3553" s="30">
        <v>2021</v>
      </c>
      <c r="G3553" s="30">
        <v>10</v>
      </c>
      <c r="H3553" s="30">
        <v>3556</v>
      </c>
      <c r="I3553" s="31">
        <v>20370</v>
      </c>
      <c r="J3553" s="31">
        <f>SUMIFS(H:H, D:D, ExternalData!$D3553, E:E, ExternalData!$E3553, F:F, ExternalData!$F3553, G:G, "&lt;="&amp;ExternalData!$G3553)</f>
        <v>35000</v>
      </c>
      <c r="K3553" s="32">
        <f>SUMIFS(I:I, D:D, ExternalData!$D3553, E:E, ExternalData!$E3553, F:F, ExternalData!$F3553, G:G, "&lt;="&amp;ExternalData!$G3553)</f>
        <v>198044</v>
      </c>
      <c r="L3553" s="31">
        <f>ExternalData!$J3553 + SUMIFS(H:H, D:D, ExternalData!$D3553, E:E, ExternalData!$E3553, F:F, ExternalData!$F3553-1, G:G, "&gt;"&amp;ExternalData!$G3553)</f>
        <v>63539</v>
      </c>
      <c r="M3553" s="33">
        <f>ExternalData!$K3553 + SUMIFS(I:I, D:D, ExternalData!$D3553, E:E, ExternalData!$E3553, F:F, ExternalData!$F3553-1, G:G, "&gt;"&amp;ExternalData!$G3553)</f>
        <v>359366</v>
      </c>
    </row>
    <row r="3554" spans="1:13" x14ac:dyDescent="0.25">
      <c r="A3554" s="24" t="s">
        <v>9</v>
      </c>
      <c r="B3554" s="25" t="s">
        <v>47</v>
      </c>
      <c r="C3554" s="25" t="s">
        <v>51</v>
      </c>
      <c r="D3554" s="25" t="s">
        <v>52</v>
      </c>
      <c r="E3554" s="25" t="s">
        <v>14</v>
      </c>
      <c r="F3554" s="25">
        <v>2021</v>
      </c>
      <c r="G3554" s="25">
        <v>11</v>
      </c>
      <c r="H3554" s="25">
        <v>3150</v>
      </c>
      <c r="I3554" s="26">
        <v>20944</v>
      </c>
      <c r="J3554" s="26">
        <f>SUMIFS(H:H, D:D, ExternalData!$D3554, E:E, ExternalData!$E3554, F:F, ExternalData!$F3554, G:G, "&lt;="&amp;ExternalData!$G3554)</f>
        <v>38150</v>
      </c>
      <c r="K3554" s="27">
        <f>SUMIFS(I:I, D:D, ExternalData!$D3554, E:E, ExternalData!$E3554, F:F, ExternalData!$F3554, G:G, "&lt;="&amp;ExternalData!$G3554)</f>
        <v>218988</v>
      </c>
      <c r="L3554" s="26">
        <f>ExternalData!$J3554 + SUMIFS(H:H, D:D, ExternalData!$D3554, E:E, ExternalData!$E3554, F:F, ExternalData!$F3554-1, G:G, "&gt;"&amp;ExternalData!$G3554)</f>
        <v>64505</v>
      </c>
      <c r="M3554" s="28">
        <f>ExternalData!$K3554 + SUMIFS(I:I, D:D, ExternalData!$D3554, E:E, ExternalData!$E3554, F:F, ExternalData!$F3554-1, G:G, "&gt;"&amp;ExternalData!$G3554)</f>
        <v>367983</v>
      </c>
    </row>
    <row r="3555" spans="1:13" x14ac:dyDescent="0.25">
      <c r="A3555" s="29" t="s">
        <v>9</v>
      </c>
      <c r="B3555" s="30" t="s">
        <v>47</v>
      </c>
      <c r="C3555" s="30" t="s">
        <v>51</v>
      </c>
      <c r="D3555" s="30" t="s">
        <v>52</v>
      </c>
      <c r="E3555" s="30" t="s">
        <v>14</v>
      </c>
      <c r="F3555" s="30">
        <v>2021</v>
      </c>
      <c r="G3555" s="30">
        <v>12</v>
      </c>
      <c r="H3555" s="30">
        <v>3682</v>
      </c>
      <c r="I3555" s="31">
        <v>24444</v>
      </c>
      <c r="J3555" s="31">
        <f>SUMIFS(H:H, D:D, ExternalData!$D3555, E:E, ExternalData!$E3555, F:F, ExternalData!$F3555, G:G, "&lt;="&amp;ExternalData!$G3555)</f>
        <v>41832</v>
      </c>
      <c r="K3555" s="32">
        <f>SUMIFS(I:I, D:D, ExternalData!$D3555, E:E, ExternalData!$E3555, F:F, ExternalData!$F3555, G:G, "&lt;="&amp;ExternalData!$G3555)</f>
        <v>243432</v>
      </c>
      <c r="L3555" s="31">
        <f>ExternalData!$J3555 + SUMIFS(H:H, D:D, ExternalData!$D3555, E:E, ExternalData!$E3555, F:F, ExternalData!$F3555-1, G:G, "&gt;"&amp;ExternalData!$G3555)</f>
        <v>41832</v>
      </c>
      <c r="M3555" s="33">
        <f>ExternalData!$K3555 + SUMIFS(I:I, D:D, ExternalData!$D3555, E:E, ExternalData!$E3555, F:F, ExternalData!$F3555-1, G:G, "&gt;"&amp;ExternalData!$G3555)</f>
        <v>243432</v>
      </c>
    </row>
    <row r="3556" spans="1:13" x14ac:dyDescent="0.25">
      <c r="A3556" s="24" t="s">
        <v>9</v>
      </c>
      <c r="B3556" s="25" t="s">
        <v>47</v>
      </c>
      <c r="C3556" s="25" t="s">
        <v>51</v>
      </c>
      <c r="D3556" s="25" t="s">
        <v>52</v>
      </c>
      <c r="E3556" s="25" t="s">
        <v>14</v>
      </c>
      <c r="F3556" s="25">
        <v>2022</v>
      </c>
      <c r="G3556" s="25">
        <v>1</v>
      </c>
      <c r="H3556" s="25">
        <v>716625</v>
      </c>
      <c r="I3556" s="26">
        <v>475125</v>
      </c>
      <c r="J3556" s="26">
        <f>SUMIFS(H:H, D:D, ExternalData!$D3556, E:E, ExternalData!$E3556, F:F, ExternalData!$F3556, G:G, "&lt;="&amp;ExternalData!$G3556)</f>
        <v>716625</v>
      </c>
      <c r="K3556" s="27">
        <f>SUMIFS(I:I, D:D, ExternalData!$D3556, E:E, ExternalData!$E3556, F:F, ExternalData!$F3556, G:G, "&lt;="&amp;ExternalData!$G3556)</f>
        <v>475125</v>
      </c>
      <c r="L3556" s="26">
        <f>ExternalData!$J3556 + SUMIFS(H:H, D:D, ExternalData!$D3556, E:E, ExternalData!$E3556, F:F, ExternalData!$F3556-1, G:G, "&gt;"&amp;ExternalData!$G3556)</f>
        <v>755167</v>
      </c>
      <c r="M3556" s="28">
        <f>ExternalData!$K3556 + SUMIFS(I:I, D:D, ExternalData!$D3556, E:E, ExternalData!$E3556, F:F, ExternalData!$F3556-1, G:G, "&gt;"&amp;ExternalData!$G3556)</f>
        <v>699993</v>
      </c>
    </row>
    <row r="3557" spans="1:13" x14ac:dyDescent="0.25">
      <c r="A3557" s="29" t="s">
        <v>9</v>
      </c>
      <c r="B3557" s="30" t="s">
        <v>47</v>
      </c>
      <c r="C3557" s="30" t="s">
        <v>51</v>
      </c>
      <c r="D3557" s="30" t="s">
        <v>52</v>
      </c>
      <c r="E3557" s="30" t="s">
        <v>14</v>
      </c>
      <c r="F3557" s="30">
        <v>2022</v>
      </c>
      <c r="G3557" s="30">
        <v>2</v>
      </c>
      <c r="H3557" s="30">
        <v>622125</v>
      </c>
      <c r="I3557" s="31">
        <v>4144875</v>
      </c>
      <c r="J3557" s="31">
        <f>SUMIFS(H:H, D:D, ExternalData!$D3557, E:E, ExternalData!$E3557, F:F, ExternalData!$F3557, G:G, "&lt;="&amp;ExternalData!$G3557)</f>
        <v>1338750</v>
      </c>
      <c r="K3557" s="32">
        <f>SUMIFS(I:I, D:D, ExternalData!$D3557, E:E, ExternalData!$E3557, F:F, ExternalData!$F3557, G:G, "&lt;="&amp;ExternalData!$G3557)</f>
        <v>4620000</v>
      </c>
      <c r="L3557" s="31">
        <f>ExternalData!$J3557 + SUMIFS(H:H, D:D, ExternalData!$D3557, E:E, ExternalData!$E3557, F:F, ExternalData!$F3557-1, G:G, "&gt;"&amp;ExternalData!$G3557)</f>
        <v>1373568</v>
      </c>
      <c r="M3557" s="33">
        <f>ExternalData!$K3557 + SUMIFS(I:I, D:D, ExternalData!$D3557, E:E, ExternalData!$E3557, F:F, ExternalData!$F3557-1, G:G, "&gt;"&amp;ExternalData!$G3557)</f>
        <v>4823770</v>
      </c>
    </row>
    <row r="3558" spans="1:13" x14ac:dyDescent="0.25">
      <c r="A3558" s="24" t="s">
        <v>9</v>
      </c>
      <c r="B3558" s="25" t="s">
        <v>47</v>
      </c>
      <c r="C3558" s="25" t="s">
        <v>51</v>
      </c>
      <c r="D3558" s="25" t="s">
        <v>52</v>
      </c>
      <c r="E3558" s="25" t="s">
        <v>14</v>
      </c>
      <c r="F3558" s="25">
        <v>2022</v>
      </c>
      <c r="G3558" s="25">
        <v>3</v>
      </c>
      <c r="H3558" s="25">
        <v>732375</v>
      </c>
      <c r="I3558" s="26">
        <v>48720</v>
      </c>
      <c r="J3558" s="26">
        <f>SUMIFS(H:H, D:D, ExternalData!$D3558, E:E, ExternalData!$E3558, F:F, ExternalData!$F3558, G:G, "&lt;="&amp;ExternalData!$G3558)</f>
        <v>2071125</v>
      </c>
      <c r="K3558" s="27">
        <f>SUMIFS(I:I, D:D, ExternalData!$D3558, E:E, ExternalData!$E3558, F:F, ExternalData!$F3558, G:G, "&lt;="&amp;ExternalData!$G3558)</f>
        <v>4668720</v>
      </c>
      <c r="L3558" s="26">
        <f>ExternalData!$J3558 + SUMIFS(H:H, D:D, ExternalData!$D3558, E:E, ExternalData!$E3558, F:F, ExternalData!$F3558-1, G:G, "&gt;"&amp;ExternalData!$G3558)</f>
        <v>2102079</v>
      </c>
      <c r="M3558" s="28">
        <f>ExternalData!$K3558 + SUMIFS(I:I, D:D, ExternalData!$D3558, E:E, ExternalData!$E3558, F:F, ExternalData!$F3558-1, G:G, "&gt;"&amp;ExternalData!$G3558)</f>
        <v>4850664</v>
      </c>
    </row>
    <row r="3559" spans="1:13" x14ac:dyDescent="0.25">
      <c r="A3559" s="29" t="s">
        <v>9</v>
      </c>
      <c r="B3559" s="30" t="s">
        <v>47</v>
      </c>
      <c r="C3559" s="30" t="s">
        <v>51</v>
      </c>
      <c r="D3559" s="30" t="s">
        <v>52</v>
      </c>
      <c r="E3559" s="30" t="s">
        <v>14</v>
      </c>
      <c r="F3559" s="30">
        <v>2022</v>
      </c>
      <c r="G3559" s="30">
        <v>4</v>
      </c>
      <c r="H3559" s="30">
        <v>6090</v>
      </c>
      <c r="I3559" s="31">
        <v>407925</v>
      </c>
      <c r="J3559" s="31">
        <f>SUMIFS(H:H, D:D, ExternalData!$D3559, E:E, ExternalData!$E3559, F:F, ExternalData!$F3559, G:G, "&lt;="&amp;ExternalData!$G3559)</f>
        <v>2077215</v>
      </c>
      <c r="K3559" s="32">
        <f>SUMIFS(I:I, D:D, ExternalData!$D3559, E:E, ExternalData!$E3559, F:F, ExternalData!$F3559, G:G, "&lt;="&amp;ExternalData!$G3559)</f>
        <v>5076645</v>
      </c>
      <c r="L3559" s="31">
        <f>ExternalData!$J3559 + SUMIFS(H:H, D:D, ExternalData!$D3559, E:E, ExternalData!$E3559, F:F, ExternalData!$F3559-1, G:G, "&gt;"&amp;ExternalData!$G3559)</f>
        <v>2104795</v>
      </c>
      <c r="M3559" s="33">
        <f>ExternalData!$K3559 + SUMIFS(I:I, D:D, ExternalData!$D3559, E:E, ExternalData!$E3559, F:F, ExternalData!$F3559-1, G:G, "&gt;"&amp;ExternalData!$G3559)</f>
        <v>5239479</v>
      </c>
    </row>
    <row r="3560" spans="1:13" x14ac:dyDescent="0.25">
      <c r="A3560" s="24" t="s">
        <v>9</v>
      </c>
      <c r="B3560" s="25" t="s">
        <v>47</v>
      </c>
      <c r="C3560" s="25" t="s">
        <v>51</v>
      </c>
      <c r="D3560" s="25" t="s">
        <v>52</v>
      </c>
      <c r="E3560" s="25" t="s">
        <v>14</v>
      </c>
      <c r="F3560" s="25">
        <v>2022</v>
      </c>
      <c r="G3560" s="25">
        <v>5</v>
      </c>
      <c r="H3560" s="25">
        <v>606375</v>
      </c>
      <c r="I3560" s="26">
        <v>4186875</v>
      </c>
      <c r="J3560" s="26">
        <f>SUMIFS(H:H, D:D, ExternalData!$D3560, E:E, ExternalData!$E3560, F:F, ExternalData!$F3560, G:G, "&lt;="&amp;ExternalData!$G3560)</f>
        <v>2683590</v>
      </c>
      <c r="K3560" s="27">
        <f>SUMIFS(I:I, D:D, ExternalData!$D3560, E:E, ExternalData!$E3560, F:F, ExternalData!$F3560, G:G, "&lt;="&amp;ExternalData!$G3560)</f>
        <v>9263520</v>
      </c>
      <c r="L3560" s="26">
        <f>ExternalData!$J3560 + SUMIFS(H:H, D:D, ExternalData!$D3560, E:E, ExternalData!$E3560, F:F, ExternalData!$F3560-1, G:G, "&gt;"&amp;ExternalData!$G3560)</f>
        <v>2707348</v>
      </c>
      <c r="M3560" s="28">
        <f>ExternalData!$K3560 + SUMIFS(I:I, D:D, ExternalData!$D3560, E:E, ExternalData!$E3560, F:F, ExternalData!$F3560-1, G:G, "&gt;"&amp;ExternalData!$G3560)</f>
        <v>9404822</v>
      </c>
    </row>
    <row r="3561" spans="1:13" x14ac:dyDescent="0.25">
      <c r="A3561" s="29" t="s">
        <v>9</v>
      </c>
      <c r="B3561" s="30" t="s">
        <v>47</v>
      </c>
      <c r="C3561" s="30" t="s">
        <v>51</v>
      </c>
      <c r="D3561" s="30" t="s">
        <v>52</v>
      </c>
      <c r="E3561" s="30" t="s">
        <v>14</v>
      </c>
      <c r="F3561" s="30">
        <v>2022</v>
      </c>
      <c r="G3561" s="30">
        <v>6</v>
      </c>
      <c r="H3561" s="30">
        <v>64575</v>
      </c>
      <c r="I3561" s="31">
        <v>44415</v>
      </c>
      <c r="J3561" s="31">
        <f>SUMIFS(H:H, D:D, ExternalData!$D3561, E:E, ExternalData!$E3561, F:F, ExternalData!$F3561, G:G, "&lt;="&amp;ExternalData!$G3561)</f>
        <v>2748165</v>
      </c>
      <c r="K3561" s="32">
        <f>SUMIFS(I:I, D:D, ExternalData!$D3561, E:E, ExternalData!$E3561, F:F, ExternalData!$F3561, G:G, "&lt;="&amp;ExternalData!$G3561)</f>
        <v>9307935</v>
      </c>
      <c r="L3561" s="31">
        <f>ExternalData!$J3561 + SUMIFS(H:H, D:D, ExternalData!$D3561, E:E, ExternalData!$E3561, F:F, ExternalData!$F3561-1, G:G, "&gt;"&amp;ExternalData!$G3561)</f>
        <v>2767779</v>
      </c>
      <c r="M3561" s="33">
        <f>ExternalData!$K3561 + SUMIFS(I:I, D:D, ExternalData!$D3561, E:E, ExternalData!$E3561, F:F, ExternalData!$F3561-1, G:G, "&gt;"&amp;ExternalData!$G3561)</f>
        <v>9425787</v>
      </c>
    </row>
    <row r="3562" spans="1:13" x14ac:dyDescent="0.25">
      <c r="A3562" s="24" t="s">
        <v>9</v>
      </c>
      <c r="B3562" s="25" t="s">
        <v>47</v>
      </c>
      <c r="C3562" s="25" t="s">
        <v>51</v>
      </c>
      <c r="D3562" s="25" t="s">
        <v>52</v>
      </c>
      <c r="E3562" s="25" t="s">
        <v>14</v>
      </c>
      <c r="F3562" s="25">
        <v>2022</v>
      </c>
      <c r="G3562" s="25">
        <v>7</v>
      </c>
      <c r="H3562" s="25">
        <v>643125</v>
      </c>
      <c r="I3562" s="26">
        <v>442575</v>
      </c>
      <c r="J3562" s="26">
        <f>SUMIFS(H:H, D:D, ExternalData!$D3562, E:E, ExternalData!$E3562, F:F, ExternalData!$F3562, G:G, "&lt;="&amp;ExternalData!$G3562)</f>
        <v>3391290</v>
      </c>
      <c r="K3562" s="27">
        <f>SUMIFS(I:I, D:D, ExternalData!$D3562, E:E, ExternalData!$E3562, F:F, ExternalData!$F3562, G:G, "&lt;="&amp;ExternalData!$G3562)</f>
        <v>9750510</v>
      </c>
      <c r="L3562" s="26">
        <f>ExternalData!$J3562 + SUMIFS(H:H, D:D, ExternalData!$D3562, E:E, ExternalData!$E3562, F:F, ExternalData!$F3562-1, G:G, "&gt;"&amp;ExternalData!$G3562)</f>
        <v>3407082</v>
      </c>
      <c r="M3562" s="28">
        <f>ExternalData!$K3562 + SUMIFS(I:I, D:D, ExternalData!$D3562, E:E, ExternalData!$E3562, F:F, ExternalData!$F3562-1, G:G, "&gt;"&amp;ExternalData!$G3562)</f>
        <v>9846760</v>
      </c>
    </row>
    <row r="3563" spans="1:13" x14ac:dyDescent="0.25">
      <c r="A3563" s="29" t="s">
        <v>9</v>
      </c>
      <c r="B3563" s="30" t="s">
        <v>47</v>
      </c>
      <c r="C3563" s="30" t="s">
        <v>51</v>
      </c>
      <c r="D3563" s="30" t="s">
        <v>52</v>
      </c>
      <c r="E3563" s="30" t="s">
        <v>14</v>
      </c>
      <c r="F3563" s="30">
        <v>2022</v>
      </c>
      <c r="G3563" s="30">
        <v>8</v>
      </c>
      <c r="H3563" s="30">
        <v>7035</v>
      </c>
      <c r="I3563" s="31">
        <v>48615</v>
      </c>
      <c r="J3563" s="31">
        <f>SUMIFS(H:H, D:D, ExternalData!$D3563, E:E, ExternalData!$E3563, F:F, ExternalData!$F3563, G:G, "&lt;="&amp;ExternalData!$G3563)</f>
        <v>3398325</v>
      </c>
      <c r="K3563" s="32">
        <f>SUMIFS(I:I, D:D, ExternalData!$D3563, E:E, ExternalData!$E3563, F:F, ExternalData!$F3563, G:G, "&lt;="&amp;ExternalData!$G3563)</f>
        <v>9799125</v>
      </c>
      <c r="L3563" s="31">
        <f>ExternalData!$J3563 + SUMIFS(H:H, D:D, ExternalData!$D3563, E:E, ExternalData!$E3563, F:F, ExternalData!$F3563-1, G:G, "&gt;"&amp;ExternalData!$G3563)</f>
        <v>3411401</v>
      </c>
      <c r="M3563" s="33">
        <f>ExternalData!$K3563 + SUMIFS(I:I, D:D, ExternalData!$D3563, E:E, ExternalData!$E3563, F:F, ExternalData!$F3563-1, G:G, "&gt;"&amp;ExternalData!$G3563)</f>
        <v>9880031</v>
      </c>
    </row>
    <row r="3564" spans="1:13" x14ac:dyDescent="0.25">
      <c r="A3564" s="24" t="s">
        <v>9</v>
      </c>
      <c r="B3564" s="25" t="s">
        <v>47</v>
      </c>
      <c r="C3564" s="25" t="s">
        <v>51</v>
      </c>
      <c r="D3564" s="25" t="s">
        <v>52</v>
      </c>
      <c r="E3564" s="25" t="s">
        <v>14</v>
      </c>
      <c r="F3564" s="25">
        <v>2022</v>
      </c>
      <c r="G3564" s="25">
        <v>9</v>
      </c>
      <c r="H3564" s="25">
        <v>690375</v>
      </c>
      <c r="I3564" s="26">
        <v>477225</v>
      </c>
      <c r="J3564" s="26">
        <f>SUMIFS(H:H, D:D, ExternalData!$D3564, E:E, ExternalData!$E3564, F:F, ExternalData!$F3564, G:G, "&lt;="&amp;ExternalData!$G3564)</f>
        <v>4088700</v>
      </c>
      <c r="K3564" s="27">
        <f>SUMIFS(I:I, D:D, ExternalData!$D3564, E:E, ExternalData!$E3564, F:F, ExternalData!$F3564, G:G, "&lt;="&amp;ExternalData!$G3564)</f>
        <v>10276350</v>
      </c>
      <c r="L3564" s="26">
        <f>ExternalData!$J3564 + SUMIFS(H:H, D:D, ExternalData!$D3564, E:E, ExternalData!$E3564, F:F, ExternalData!$F3564-1, G:G, "&gt;"&amp;ExternalData!$G3564)</f>
        <v>4099088</v>
      </c>
      <c r="M3564" s="28">
        <f>ExternalData!$K3564 + SUMIFS(I:I, D:D, ExternalData!$D3564, E:E, ExternalData!$E3564, F:F, ExternalData!$F3564-1, G:G, "&gt;"&amp;ExternalData!$G3564)</f>
        <v>10342108</v>
      </c>
    </row>
    <row r="3565" spans="1:13" x14ac:dyDescent="0.25">
      <c r="A3565" s="29" t="s">
        <v>9</v>
      </c>
      <c r="B3565" s="30" t="s">
        <v>47</v>
      </c>
      <c r="C3565" s="30" t="s">
        <v>51</v>
      </c>
      <c r="D3565" s="30" t="s">
        <v>52</v>
      </c>
      <c r="E3565" s="30" t="s">
        <v>14</v>
      </c>
      <c r="F3565" s="30">
        <v>2022</v>
      </c>
      <c r="G3565" s="30">
        <v>10</v>
      </c>
      <c r="H3565" s="30">
        <v>590625</v>
      </c>
      <c r="I3565" s="31">
        <v>40845</v>
      </c>
      <c r="J3565" s="31">
        <f>SUMIFS(H:H, D:D, ExternalData!$D3565, E:E, ExternalData!$E3565, F:F, ExternalData!$F3565, G:G, "&lt;="&amp;ExternalData!$G3565)</f>
        <v>4679325</v>
      </c>
      <c r="K3565" s="32">
        <f>SUMIFS(I:I, D:D, ExternalData!$D3565, E:E, ExternalData!$E3565, F:F, ExternalData!$F3565, G:G, "&lt;="&amp;ExternalData!$G3565)</f>
        <v>10317195</v>
      </c>
      <c r="L3565" s="31">
        <f>ExternalData!$J3565 + SUMIFS(H:H, D:D, ExternalData!$D3565, E:E, ExternalData!$E3565, F:F, ExternalData!$F3565-1, G:G, "&gt;"&amp;ExternalData!$G3565)</f>
        <v>4686157</v>
      </c>
      <c r="M3565" s="33">
        <f>ExternalData!$K3565 + SUMIFS(I:I, D:D, ExternalData!$D3565, E:E, ExternalData!$E3565, F:F, ExternalData!$F3565-1, G:G, "&gt;"&amp;ExternalData!$G3565)</f>
        <v>10362583</v>
      </c>
    </row>
    <row r="3566" spans="1:13" x14ac:dyDescent="0.25">
      <c r="A3566" s="24" t="s">
        <v>9</v>
      </c>
      <c r="B3566" s="25" t="s">
        <v>47</v>
      </c>
      <c r="C3566" s="25" t="s">
        <v>51</v>
      </c>
      <c r="D3566" s="25" t="s">
        <v>52</v>
      </c>
      <c r="E3566" s="25" t="s">
        <v>14</v>
      </c>
      <c r="F3566" s="25">
        <v>2022</v>
      </c>
      <c r="G3566" s="25">
        <v>11</v>
      </c>
      <c r="H3566" s="25">
        <v>716625</v>
      </c>
      <c r="I3566" s="26">
        <v>492975</v>
      </c>
      <c r="J3566" s="26">
        <f>SUMIFS(H:H, D:D, ExternalData!$D3566, E:E, ExternalData!$E3566, F:F, ExternalData!$F3566, G:G, "&lt;="&amp;ExternalData!$G3566)</f>
        <v>5395950</v>
      </c>
      <c r="K3566" s="27">
        <f>SUMIFS(I:I, D:D, ExternalData!$D3566, E:E, ExternalData!$E3566, F:F, ExternalData!$F3566, G:G, "&lt;="&amp;ExternalData!$G3566)</f>
        <v>10810170</v>
      </c>
      <c r="L3566" s="26">
        <f>ExternalData!$J3566 + SUMIFS(H:H, D:D, ExternalData!$D3566, E:E, ExternalData!$E3566, F:F, ExternalData!$F3566-1, G:G, "&gt;"&amp;ExternalData!$G3566)</f>
        <v>5399632</v>
      </c>
      <c r="M3566" s="28">
        <f>ExternalData!$K3566 + SUMIFS(I:I, D:D, ExternalData!$D3566, E:E, ExternalData!$E3566, F:F, ExternalData!$F3566-1, G:G, "&gt;"&amp;ExternalData!$G3566)</f>
        <v>10834614</v>
      </c>
    </row>
    <row r="3567" spans="1:13" x14ac:dyDescent="0.25">
      <c r="A3567" s="29" t="s">
        <v>9</v>
      </c>
      <c r="B3567" s="30" t="s">
        <v>47</v>
      </c>
      <c r="C3567" s="30" t="s">
        <v>51</v>
      </c>
      <c r="D3567" s="30" t="s">
        <v>52</v>
      </c>
      <c r="E3567" s="30" t="s">
        <v>14</v>
      </c>
      <c r="F3567" s="30">
        <v>2022</v>
      </c>
      <c r="G3567" s="30">
        <v>12</v>
      </c>
      <c r="H3567" s="30">
        <v>606375</v>
      </c>
      <c r="I3567" s="31">
        <v>417375</v>
      </c>
      <c r="J3567" s="31">
        <f>SUMIFS(H:H, D:D, ExternalData!$D3567, E:E, ExternalData!$E3567, F:F, ExternalData!$F3567, G:G, "&lt;="&amp;ExternalData!$G3567)</f>
        <v>6002325</v>
      </c>
      <c r="K3567" s="32">
        <f>SUMIFS(I:I, D:D, ExternalData!$D3567, E:E, ExternalData!$E3567, F:F, ExternalData!$F3567, G:G, "&lt;="&amp;ExternalData!$G3567)</f>
        <v>11227545</v>
      </c>
      <c r="L3567" s="31">
        <f>ExternalData!$J3567 + SUMIFS(H:H, D:D, ExternalData!$D3567, E:E, ExternalData!$E3567, F:F, ExternalData!$F3567-1, G:G, "&gt;"&amp;ExternalData!$G3567)</f>
        <v>6002325</v>
      </c>
      <c r="M3567" s="33">
        <f>ExternalData!$K3567 + SUMIFS(I:I, D:D, ExternalData!$D3567, E:E, ExternalData!$E3567, F:F, ExternalData!$F3567-1, G:G, "&gt;"&amp;ExternalData!$G3567)</f>
        <v>11227545</v>
      </c>
    </row>
    <row r="3568" spans="1:13" x14ac:dyDescent="0.25">
      <c r="A3568" s="24" t="s">
        <v>9</v>
      </c>
      <c r="B3568" s="25" t="s">
        <v>47</v>
      </c>
      <c r="C3568" s="25" t="s">
        <v>51</v>
      </c>
      <c r="D3568" s="25" t="s">
        <v>52</v>
      </c>
      <c r="E3568" s="25" t="s">
        <v>14</v>
      </c>
      <c r="F3568" s="25">
        <v>2023</v>
      </c>
      <c r="G3568" s="25">
        <v>1</v>
      </c>
      <c r="H3568" s="25">
        <v>8442</v>
      </c>
      <c r="I3568" s="26">
        <v>57960</v>
      </c>
      <c r="J3568" s="26">
        <f>SUMIFS(H:H, D:D, ExternalData!$D3568, E:E, ExternalData!$E3568, F:F, ExternalData!$F3568, G:G, "&lt;="&amp;ExternalData!$G3568)</f>
        <v>8442</v>
      </c>
      <c r="K3568" s="27">
        <f>SUMIFS(I:I, D:D, ExternalData!$D3568, E:E, ExternalData!$E3568, F:F, ExternalData!$F3568, G:G, "&lt;="&amp;ExternalData!$G3568)</f>
        <v>57960</v>
      </c>
      <c r="L3568" s="26">
        <f>ExternalData!$J3568 + SUMIFS(H:H, D:D, ExternalData!$D3568, E:E, ExternalData!$E3568, F:F, ExternalData!$F3568-1, G:G, "&gt;"&amp;ExternalData!$G3568)</f>
        <v>5294142</v>
      </c>
      <c r="M3568" s="28">
        <f>ExternalData!$K3568 + SUMIFS(I:I, D:D, ExternalData!$D3568, E:E, ExternalData!$E3568, F:F, ExternalData!$F3568-1, G:G, "&gt;"&amp;ExternalData!$G3568)</f>
        <v>10810380</v>
      </c>
    </row>
    <row r="3569" spans="1:13" x14ac:dyDescent="0.25">
      <c r="A3569" s="29" t="s">
        <v>9</v>
      </c>
      <c r="B3569" s="30" t="s">
        <v>47</v>
      </c>
      <c r="C3569" s="30" t="s">
        <v>51</v>
      </c>
      <c r="D3569" s="30" t="s">
        <v>52</v>
      </c>
      <c r="E3569" s="30" t="s">
        <v>14</v>
      </c>
      <c r="F3569" s="30">
        <v>2023</v>
      </c>
      <c r="G3569" s="30">
        <v>2</v>
      </c>
      <c r="H3569" s="30">
        <v>9198</v>
      </c>
      <c r="I3569" s="31">
        <v>63378</v>
      </c>
      <c r="J3569" s="31">
        <f>SUMIFS(H:H, D:D, ExternalData!$D3569, E:E, ExternalData!$E3569, F:F, ExternalData!$F3569, G:G, "&lt;="&amp;ExternalData!$G3569)</f>
        <v>17640</v>
      </c>
      <c r="K3569" s="32">
        <f>SUMIFS(I:I, D:D, ExternalData!$D3569, E:E, ExternalData!$E3569, F:F, ExternalData!$F3569, G:G, "&lt;="&amp;ExternalData!$G3569)</f>
        <v>121338</v>
      </c>
      <c r="L3569" s="31">
        <f>ExternalData!$J3569 + SUMIFS(H:H, D:D, ExternalData!$D3569, E:E, ExternalData!$E3569, F:F, ExternalData!$F3569-1, G:G, "&gt;"&amp;ExternalData!$G3569)</f>
        <v>4681215</v>
      </c>
      <c r="M3569" s="33">
        <f>ExternalData!$K3569 + SUMIFS(I:I, D:D, ExternalData!$D3569, E:E, ExternalData!$E3569, F:F, ExternalData!$F3569-1, G:G, "&gt;"&amp;ExternalData!$G3569)</f>
        <v>6728883</v>
      </c>
    </row>
    <row r="3570" spans="1:13" x14ac:dyDescent="0.25">
      <c r="A3570" s="24" t="s">
        <v>9</v>
      </c>
      <c r="B3570" s="25" t="s">
        <v>47</v>
      </c>
      <c r="C3570" s="25" t="s">
        <v>51</v>
      </c>
      <c r="D3570" s="25" t="s">
        <v>52</v>
      </c>
      <c r="E3570" s="25" t="s">
        <v>14</v>
      </c>
      <c r="F3570" s="25">
        <v>2023</v>
      </c>
      <c r="G3570" s="25">
        <v>3</v>
      </c>
      <c r="H3570" s="25">
        <v>10038</v>
      </c>
      <c r="I3570" s="26">
        <v>69132</v>
      </c>
      <c r="J3570" s="26">
        <f>SUMIFS(H:H, D:D, ExternalData!$D3570, E:E, ExternalData!$E3570, F:F, ExternalData!$F3570, G:G, "&lt;="&amp;ExternalData!$G3570)</f>
        <v>27678</v>
      </c>
      <c r="K3570" s="27">
        <f>SUMIFS(I:I, D:D, ExternalData!$D3570, E:E, ExternalData!$E3570, F:F, ExternalData!$F3570, G:G, "&lt;="&amp;ExternalData!$G3570)</f>
        <v>190470</v>
      </c>
      <c r="L3570" s="26">
        <f>ExternalData!$J3570 + SUMIFS(H:H, D:D, ExternalData!$D3570, E:E, ExternalData!$E3570, F:F, ExternalData!$F3570-1, G:G, "&gt;"&amp;ExternalData!$G3570)</f>
        <v>3958878</v>
      </c>
      <c r="M3570" s="28">
        <f>ExternalData!$K3570 + SUMIFS(I:I, D:D, ExternalData!$D3570, E:E, ExternalData!$E3570, F:F, ExternalData!$F3570-1, G:G, "&gt;"&amp;ExternalData!$G3570)</f>
        <v>6749295</v>
      </c>
    </row>
    <row r="3571" spans="1:13" x14ac:dyDescent="0.25">
      <c r="A3571" s="29" t="s">
        <v>9</v>
      </c>
      <c r="B3571" s="30" t="s">
        <v>47</v>
      </c>
      <c r="C3571" s="30" t="s">
        <v>51</v>
      </c>
      <c r="D3571" s="30" t="s">
        <v>52</v>
      </c>
      <c r="E3571" s="30" t="s">
        <v>15</v>
      </c>
      <c r="F3571" s="30">
        <v>2019</v>
      </c>
      <c r="G3571" s="30">
        <v>10</v>
      </c>
      <c r="H3571" s="30">
        <v>4095</v>
      </c>
      <c r="I3571" s="31">
        <v>2079</v>
      </c>
      <c r="J3571" s="31">
        <f>SUMIFS(H:H, D:D, ExternalData!$D3571, E:E, ExternalData!$E3571, F:F, ExternalData!$F3571, G:G, "&lt;="&amp;ExternalData!$G3571)</f>
        <v>4095</v>
      </c>
      <c r="K3571" s="32">
        <f>SUMIFS(I:I, D:D, ExternalData!$D3571, E:E, ExternalData!$E3571, F:F, ExternalData!$F3571, G:G, "&lt;="&amp;ExternalData!$G3571)</f>
        <v>2079</v>
      </c>
      <c r="L3571" s="31">
        <f>ExternalData!$J3571 + SUMIFS(H:H, D:D, ExternalData!$D3571, E:E, ExternalData!$E3571, F:F, ExternalData!$F3571-1, G:G, "&gt;"&amp;ExternalData!$G3571)</f>
        <v>4095</v>
      </c>
      <c r="M3571" s="33">
        <f>ExternalData!$K3571 + SUMIFS(I:I, D:D, ExternalData!$D3571, E:E, ExternalData!$E3571, F:F, ExternalData!$F3571-1, G:G, "&gt;"&amp;ExternalData!$G3571)</f>
        <v>2079</v>
      </c>
    </row>
    <row r="3572" spans="1:13" x14ac:dyDescent="0.25">
      <c r="A3572" s="24" t="s">
        <v>9</v>
      </c>
      <c r="B3572" s="25" t="s">
        <v>47</v>
      </c>
      <c r="C3572" s="25" t="s">
        <v>51</v>
      </c>
      <c r="D3572" s="25" t="s">
        <v>52</v>
      </c>
      <c r="E3572" s="25" t="s">
        <v>15</v>
      </c>
      <c r="F3572" s="25">
        <v>2019</v>
      </c>
      <c r="G3572" s="25">
        <v>11</v>
      </c>
      <c r="H3572" s="25">
        <v>7875</v>
      </c>
      <c r="I3572" s="26">
        <v>4368</v>
      </c>
      <c r="J3572" s="26">
        <f>SUMIFS(H:H, D:D, ExternalData!$D3572, E:E, ExternalData!$E3572, F:F, ExternalData!$F3572, G:G, "&lt;="&amp;ExternalData!$G3572)</f>
        <v>11970</v>
      </c>
      <c r="K3572" s="27">
        <f>SUMIFS(I:I, D:D, ExternalData!$D3572, E:E, ExternalData!$E3572, F:F, ExternalData!$F3572, G:G, "&lt;="&amp;ExternalData!$G3572)</f>
        <v>6447</v>
      </c>
      <c r="L3572" s="26">
        <f>ExternalData!$J3572 + SUMIFS(H:H, D:D, ExternalData!$D3572, E:E, ExternalData!$E3572, F:F, ExternalData!$F3572-1, G:G, "&gt;"&amp;ExternalData!$G3572)</f>
        <v>11970</v>
      </c>
      <c r="M3572" s="28">
        <f>ExternalData!$K3572 + SUMIFS(I:I, D:D, ExternalData!$D3572, E:E, ExternalData!$E3572, F:F, ExternalData!$F3572-1, G:G, "&gt;"&amp;ExternalData!$G3572)</f>
        <v>6447</v>
      </c>
    </row>
    <row r="3573" spans="1:13" x14ac:dyDescent="0.25">
      <c r="A3573" s="29" t="s">
        <v>9</v>
      </c>
      <c r="B3573" s="30" t="s">
        <v>47</v>
      </c>
      <c r="C3573" s="30" t="s">
        <v>51</v>
      </c>
      <c r="D3573" s="30" t="s">
        <v>52</v>
      </c>
      <c r="E3573" s="30" t="s">
        <v>15</v>
      </c>
      <c r="F3573" s="30">
        <v>2019</v>
      </c>
      <c r="G3573" s="30">
        <v>12</v>
      </c>
      <c r="H3573" s="30">
        <v>1197</v>
      </c>
      <c r="I3573" s="31">
        <v>65835</v>
      </c>
      <c r="J3573" s="31">
        <f>SUMIFS(H:H, D:D, ExternalData!$D3573, E:E, ExternalData!$E3573, F:F, ExternalData!$F3573, G:G, "&lt;="&amp;ExternalData!$G3573)</f>
        <v>13167</v>
      </c>
      <c r="K3573" s="32">
        <f>SUMIFS(I:I, D:D, ExternalData!$D3573, E:E, ExternalData!$E3573, F:F, ExternalData!$F3573, G:G, "&lt;="&amp;ExternalData!$G3573)</f>
        <v>72282</v>
      </c>
      <c r="L3573" s="31">
        <f>ExternalData!$J3573 + SUMIFS(H:H, D:D, ExternalData!$D3573, E:E, ExternalData!$E3573, F:F, ExternalData!$F3573-1, G:G, "&gt;"&amp;ExternalData!$G3573)</f>
        <v>13167</v>
      </c>
      <c r="M3573" s="33">
        <f>ExternalData!$K3573 + SUMIFS(I:I, D:D, ExternalData!$D3573, E:E, ExternalData!$E3573, F:F, ExternalData!$F3573-1, G:G, "&gt;"&amp;ExternalData!$G3573)</f>
        <v>72282</v>
      </c>
    </row>
    <row r="3574" spans="1:13" x14ac:dyDescent="0.25">
      <c r="A3574" s="24" t="s">
        <v>9</v>
      </c>
      <c r="B3574" s="25" t="s">
        <v>47</v>
      </c>
      <c r="C3574" s="25" t="s">
        <v>51</v>
      </c>
      <c r="D3574" s="25" t="s">
        <v>52</v>
      </c>
      <c r="E3574" s="25" t="s">
        <v>15</v>
      </c>
      <c r="F3574" s="25">
        <v>2020</v>
      </c>
      <c r="G3574" s="25">
        <v>1</v>
      </c>
      <c r="H3574" s="25">
        <v>1008</v>
      </c>
      <c r="I3574" s="26">
        <v>55125</v>
      </c>
      <c r="J3574" s="26">
        <f>SUMIFS(H:H, D:D, ExternalData!$D3574, E:E, ExternalData!$E3574, F:F, ExternalData!$F3574, G:G, "&lt;="&amp;ExternalData!$G3574)</f>
        <v>1008</v>
      </c>
      <c r="K3574" s="27">
        <f>SUMIFS(I:I, D:D, ExternalData!$D3574, E:E, ExternalData!$E3574, F:F, ExternalData!$F3574, G:G, "&lt;="&amp;ExternalData!$G3574)</f>
        <v>55125</v>
      </c>
      <c r="L3574" s="26">
        <f>ExternalData!$J3574 + SUMIFS(H:H, D:D, ExternalData!$D3574, E:E, ExternalData!$E3574, F:F, ExternalData!$F3574-1, G:G, "&gt;"&amp;ExternalData!$G3574)</f>
        <v>14175</v>
      </c>
      <c r="M3574" s="28">
        <f>ExternalData!$K3574 + SUMIFS(I:I, D:D, ExternalData!$D3574, E:E, ExternalData!$E3574, F:F, ExternalData!$F3574-1, G:G, "&gt;"&amp;ExternalData!$G3574)</f>
        <v>127407</v>
      </c>
    </row>
    <row r="3575" spans="1:13" x14ac:dyDescent="0.25">
      <c r="A3575" s="29" t="s">
        <v>9</v>
      </c>
      <c r="B3575" s="30" t="s">
        <v>47</v>
      </c>
      <c r="C3575" s="30" t="s">
        <v>51</v>
      </c>
      <c r="D3575" s="30" t="s">
        <v>52</v>
      </c>
      <c r="E3575" s="30" t="s">
        <v>15</v>
      </c>
      <c r="F3575" s="30">
        <v>2020</v>
      </c>
      <c r="G3575" s="30">
        <v>2</v>
      </c>
      <c r="H3575" s="30">
        <v>9975</v>
      </c>
      <c r="I3575" s="31">
        <v>54705</v>
      </c>
      <c r="J3575" s="31">
        <f>SUMIFS(H:H, D:D, ExternalData!$D3575, E:E, ExternalData!$E3575, F:F, ExternalData!$F3575, G:G, "&lt;="&amp;ExternalData!$G3575)</f>
        <v>10983</v>
      </c>
      <c r="K3575" s="32">
        <f>SUMIFS(I:I, D:D, ExternalData!$D3575, E:E, ExternalData!$E3575, F:F, ExternalData!$F3575, G:G, "&lt;="&amp;ExternalData!$G3575)</f>
        <v>109830</v>
      </c>
      <c r="L3575" s="31">
        <f>ExternalData!$J3575 + SUMIFS(H:H, D:D, ExternalData!$D3575, E:E, ExternalData!$E3575, F:F, ExternalData!$F3575-1, G:G, "&gt;"&amp;ExternalData!$G3575)</f>
        <v>24150</v>
      </c>
      <c r="M3575" s="33">
        <f>ExternalData!$K3575 + SUMIFS(I:I, D:D, ExternalData!$D3575, E:E, ExternalData!$E3575, F:F, ExternalData!$F3575-1, G:G, "&gt;"&amp;ExternalData!$G3575)</f>
        <v>182112</v>
      </c>
    </row>
    <row r="3576" spans="1:13" x14ac:dyDescent="0.25">
      <c r="A3576" s="24" t="s">
        <v>9</v>
      </c>
      <c r="B3576" s="25" t="s">
        <v>47</v>
      </c>
      <c r="C3576" s="25" t="s">
        <v>51</v>
      </c>
      <c r="D3576" s="25" t="s">
        <v>52</v>
      </c>
      <c r="E3576" s="25" t="s">
        <v>15</v>
      </c>
      <c r="F3576" s="25">
        <v>2020</v>
      </c>
      <c r="G3576" s="25">
        <v>3</v>
      </c>
      <c r="H3576" s="25">
        <v>966</v>
      </c>
      <c r="I3576" s="26">
        <v>5271</v>
      </c>
      <c r="J3576" s="26">
        <f>SUMIFS(H:H, D:D, ExternalData!$D3576, E:E, ExternalData!$E3576, F:F, ExternalData!$F3576, G:G, "&lt;="&amp;ExternalData!$G3576)</f>
        <v>11949</v>
      </c>
      <c r="K3576" s="27">
        <f>SUMIFS(I:I, D:D, ExternalData!$D3576, E:E, ExternalData!$E3576, F:F, ExternalData!$F3576, G:G, "&lt;="&amp;ExternalData!$G3576)</f>
        <v>115101</v>
      </c>
      <c r="L3576" s="26">
        <f>ExternalData!$J3576 + SUMIFS(H:H, D:D, ExternalData!$D3576, E:E, ExternalData!$E3576, F:F, ExternalData!$F3576-1, G:G, "&gt;"&amp;ExternalData!$G3576)</f>
        <v>25116</v>
      </c>
      <c r="M3576" s="28">
        <f>ExternalData!$K3576 + SUMIFS(I:I, D:D, ExternalData!$D3576, E:E, ExternalData!$E3576, F:F, ExternalData!$F3576-1, G:G, "&gt;"&amp;ExternalData!$G3576)</f>
        <v>187383</v>
      </c>
    </row>
    <row r="3577" spans="1:13" x14ac:dyDescent="0.25">
      <c r="A3577" s="29" t="s">
        <v>9</v>
      </c>
      <c r="B3577" s="30" t="s">
        <v>47</v>
      </c>
      <c r="C3577" s="30" t="s">
        <v>51</v>
      </c>
      <c r="D3577" s="30" t="s">
        <v>52</v>
      </c>
      <c r="E3577" s="30" t="s">
        <v>15</v>
      </c>
      <c r="F3577" s="30">
        <v>2020</v>
      </c>
      <c r="G3577" s="30">
        <v>4</v>
      </c>
      <c r="H3577" s="30">
        <v>861</v>
      </c>
      <c r="I3577" s="31">
        <v>47565</v>
      </c>
      <c r="J3577" s="31">
        <f>SUMIFS(H:H, D:D, ExternalData!$D3577, E:E, ExternalData!$E3577, F:F, ExternalData!$F3577, G:G, "&lt;="&amp;ExternalData!$G3577)</f>
        <v>12810</v>
      </c>
      <c r="K3577" s="32">
        <f>SUMIFS(I:I, D:D, ExternalData!$D3577, E:E, ExternalData!$E3577, F:F, ExternalData!$F3577, G:G, "&lt;="&amp;ExternalData!$G3577)</f>
        <v>162666</v>
      </c>
      <c r="L3577" s="31">
        <f>ExternalData!$J3577 + SUMIFS(H:H, D:D, ExternalData!$D3577, E:E, ExternalData!$E3577, F:F, ExternalData!$F3577-1, G:G, "&gt;"&amp;ExternalData!$G3577)</f>
        <v>25977</v>
      </c>
      <c r="M3577" s="33">
        <f>ExternalData!$K3577 + SUMIFS(I:I, D:D, ExternalData!$D3577, E:E, ExternalData!$E3577, F:F, ExternalData!$F3577-1, G:G, "&gt;"&amp;ExternalData!$G3577)</f>
        <v>234948</v>
      </c>
    </row>
    <row r="3578" spans="1:13" x14ac:dyDescent="0.25">
      <c r="A3578" s="24" t="s">
        <v>9</v>
      </c>
      <c r="B3578" s="25" t="s">
        <v>47</v>
      </c>
      <c r="C3578" s="25" t="s">
        <v>51</v>
      </c>
      <c r="D3578" s="25" t="s">
        <v>52</v>
      </c>
      <c r="E3578" s="25" t="s">
        <v>15</v>
      </c>
      <c r="F3578" s="25">
        <v>2020</v>
      </c>
      <c r="G3578" s="25">
        <v>5</v>
      </c>
      <c r="H3578" s="25">
        <v>987</v>
      </c>
      <c r="I3578" s="26">
        <v>53865</v>
      </c>
      <c r="J3578" s="26">
        <f>SUMIFS(H:H, D:D, ExternalData!$D3578, E:E, ExternalData!$E3578, F:F, ExternalData!$F3578, G:G, "&lt;="&amp;ExternalData!$G3578)</f>
        <v>13797</v>
      </c>
      <c r="K3578" s="27">
        <f>SUMIFS(I:I, D:D, ExternalData!$D3578, E:E, ExternalData!$E3578, F:F, ExternalData!$F3578, G:G, "&lt;="&amp;ExternalData!$G3578)</f>
        <v>216531</v>
      </c>
      <c r="L3578" s="26">
        <f>ExternalData!$J3578 + SUMIFS(H:H, D:D, ExternalData!$D3578, E:E, ExternalData!$E3578, F:F, ExternalData!$F3578-1, G:G, "&gt;"&amp;ExternalData!$G3578)</f>
        <v>26964</v>
      </c>
      <c r="M3578" s="28">
        <f>ExternalData!$K3578 + SUMIFS(I:I, D:D, ExternalData!$D3578, E:E, ExternalData!$E3578, F:F, ExternalData!$F3578-1, G:G, "&gt;"&amp;ExternalData!$G3578)</f>
        <v>288813</v>
      </c>
    </row>
    <row r="3579" spans="1:13" x14ac:dyDescent="0.25">
      <c r="A3579" s="29" t="s">
        <v>9</v>
      </c>
      <c r="B3579" s="30" t="s">
        <v>47</v>
      </c>
      <c r="C3579" s="30" t="s">
        <v>51</v>
      </c>
      <c r="D3579" s="30" t="s">
        <v>52</v>
      </c>
      <c r="E3579" s="30" t="s">
        <v>15</v>
      </c>
      <c r="F3579" s="30">
        <v>2020</v>
      </c>
      <c r="G3579" s="30">
        <v>6</v>
      </c>
      <c r="H3579" s="30">
        <v>1155</v>
      </c>
      <c r="I3579" s="31">
        <v>63945</v>
      </c>
      <c r="J3579" s="31">
        <f>SUMIFS(H:H, D:D, ExternalData!$D3579, E:E, ExternalData!$E3579, F:F, ExternalData!$F3579, G:G, "&lt;="&amp;ExternalData!$G3579)</f>
        <v>14952</v>
      </c>
      <c r="K3579" s="32">
        <f>SUMIFS(I:I, D:D, ExternalData!$D3579, E:E, ExternalData!$E3579, F:F, ExternalData!$F3579, G:G, "&lt;="&amp;ExternalData!$G3579)</f>
        <v>280476</v>
      </c>
      <c r="L3579" s="31">
        <f>ExternalData!$J3579 + SUMIFS(H:H, D:D, ExternalData!$D3579, E:E, ExternalData!$E3579, F:F, ExternalData!$F3579-1, G:G, "&gt;"&amp;ExternalData!$G3579)</f>
        <v>28119</v>
      </c>
      <c r="M3579" s="33">
        <f>ExternalData!$K3579 + SUMIFS(I:I, D:D, ExternalData!$D3579, E:E, ExternalData!$E3579, F:F, ExternalData!$F3579-1, G:G, "&gt;"&amp;ExternalData!$G3579)</f>
        <v>352758</v>
      </c>
    </row>
    <row r="3580" spans="1:13" x14ac:dyDescent="0.25">
      <c r="A3580" s="24" t="s">
        <v>9</v>
      </c>
      <c r="B3580" s="25" t="s">
        <v>47</v>
      </c>
      <c r="C3580" s="25" t="s">
        <v>51</v>
      </c>
      <c r="D3580" s="25" t="s">
        <v>52</v>
      </c>
      <c r="E3580" s="25" t="s">
        <v>15</v>
      </c>
      <c r="F3580" s="25">
        <v>2020</v>
      </c>
      <c r="G3580" s="25">
        <v>7</v>
      </c>
      <c r="H3580" s="25">
        <v>1701</v>
      </c>
      <c r="I3580" s="26">
        <v>95655</v>
      </c>
      <c r="J3580" s="26">
        <f>SUMIFS(H:H, D:D, ExternalData!$D3580, E:E, ExternalData!$E3580, F:F, ExternalData!$F3580, G:G, "&lt;="&amp;ExternalData!$G3580)</f>
        <v>16653</v>
      </c>
      <c r="K3580" s="27">
        <f>SUMIFS(I:I, D:D, ExternalData!$D3580, E:E, ExternalData!$E3580, F:F, ExternalData!$F3580, G:G, "&lt;="&amp;ExternalData!$G3580)</f>
        <v>376131</v>
      </c>
      <c r="L3580" s="26">
        <f>ExternalData!$J3580 + SUMIFS(H:H, D:D, ExternalData!$D3580, E:E, ExternalData!$E3580, F:F, ExternalData!$F3580-1, G:G, "&gt;"&amp;ExternalData!$G3580)</f>
        <v>29820</v>
      </c>
      <c r="M3580" s="28">
        <f>ExternalData!$K3580 + SUMIFS(I:I, D:D, ExternalData!$D3580, E:E, ExternalData!$E3580, F:F, ExternalData!$F3580-1, G:G, "&gt;"&amp;ExternalData!$G3580)</f>
        <v>448413</v>
      </c>
    </row>
    <row r="3581" spans="1:13" x14ac:dyDescent="0.25">
      <c r="A3581" s="29" t="s">
        <v>9</v>
      </c>
      <c r="B3581" s="30" t="s">
        <v>47</v>
      </c>
      <c r="C3581" s="30" t="s">
        <v>51</v>
      </c>
      <c r="D3581" s="30" t="s">
        <v>52</v>
      </c>
      <c r="E3581" s="30" t="s">
        <v>15</v>
      </c>
      <c r="F3581" s="30">
        <v>2020</v>
      </c>
      <c r="G3581" s="30">
        <v>8</v>
      </c>
      <c r="H3581" s="30">
        <v>13335</v>
      </c>
      <c r="I3581" s="31">
        <v>7560</v>
      </c>
      <c r="J3581" s="31">
        <f>SUMIFS(H:H, D:D, ExternalData!$D3581, E:E, ExternalData!$E3581, F:F, ExternalData!$F3581, G:G, "&lt;="&amp;ExternalData!$G3581)</f>
        <v>29988</v>
      </c>
      <c r="K3581" s="32">
        <f>SUMIFS(I:I, D:D, ExternalData!$D3581, E:E, ExternalData!$E3581, F:F, ExternalData!$F3581, G:G, "&lt;="&amp;ExternalData!$G3581)</f>
        <v>383691</v>
      </c>
      <c r="L3581" s="31">
        <f>ExternalData!$J3581 + SUMIFS(H:H, D:D, ExternalData!$D3581, E:E, ExternalData!$E3581, F:F, ExternalData!$F3581-1, G:G, "&gt;"&amp;ExternalData!$G3581)</f>
        <v>43155</v>
      </c>
      <c r="M3581" s="33">
        <f>ExternalData!$K3581 + SUMIFS(I:I, D:D, ExternalData!$D3581, E:E, ExternalData!$E3581, F:F, ExternalData!$F3581-1, G:G, "&gt;"&amp;ExternalData!$G3581)</f>
        <v>455973</v>
      </c>
    </row>
    <row r="3582" spans="1:13" x14ac:dyDescent="0.25">
      <c r="A3582" s="24" t="s">
        <v>9</v>
      </c>
      <c r="B3582" s="25" t="s">
        <v>47</v>
      </c>
      <c r="C3582" s="25" t="s">
        <v>51</v>
      </c>
      <c r="D3582" s="25" t="s">
        <v>52</v>
      </c>
      <c r="E3582" s="25" t="s">
        <v>15</v>
      </c>
      <c r="F3582" s="25">
        <v>2020</v>
      </c>
      <c r="G3582" s="25">
        <v>9</v>
      </c>
      <c r="H3582" s="25">
        <v>18585</v>
      </c>
      <c r="I3582" s="26">
        <v>10458</v>
      </c>
      <c r="J3582" s="26">
        <f>SUMIFS(H:H, D:D, ExternalData!$D3582, E:E, ExternalData!$E3582, F:F, ExternalData!$F3582, G:G, "&lt;="&amp;ExternalData!$G3582)</f>
        <v>48573</v>
      </c>
      <c r="K3582" s="27">
        <f>SUMIFS(I:I, D:D, ExternalData!$D3582, E:E, ExternalData!$E3582, F:F, ExternalData!$F3582, G:G, "&lt;="&amp;ExternalData!$G3582)</f>
        <v>394149</v>
      </c>
      <c r="L3582" s="26">
        <f>ExternalData!$J3582 + SUMIFS(H:H, D:D, ExternalData!$D3582, E:E, ExternalData!$E3582, F:F, ExternalData!$F3582-1, G:G, "&gt;"&amp;ExternalData!$G3582)</f>
        <v>61740</v>
      </c>
      <c r="M3582" s="28">
        <f>ExternalData!$K3582 + SUMIFS(I:I, D:D, ExternalData!$D3582, E:E, ExternalData!$E3582, F:F, ExternalData!$F3582-1, G:G, "&gt;"&amp;ExternalData!$G3582)</f>
        <v>466431</v>
      </c>
    </row>
    <row r="3583" spans="1:13" x14ac:dyDescent="0.25">
      <c r="A3583" s="29" t="s">
        <v>9</v>
      </c>
      <c r="B3583" s="30" t="s">
        <v>47</v>
      </c>
      <c r="C3583" s="30" t="s">
        <v>51</v>
      </c>
      <c r="D3583" s="30" t="s">
        <v>52</v>
      </c>
      <c r="E3583" s="30" t="s">
        <v>15</v>
      </c>
      <c r="F3583" s="30">
        <v>2020</v>
      </c>
      <c r="G3583" s="30">
        <v>10</v>
      </c>
      <c r="H3583" s="30">
        <v>2002</v>
      </c>
      <c r="I3583" s="31">
        <v>11340</v>
      </c>
      <c r="J3583" s="31">
        <f>SUMIFS(H:H, D:D, ExternalData!$D3583, E:E, ExternalData!$E3583, F:F, ExternalData!$F3583, G:G, "&lt;="&amp;ExternalData!$G3583)</f>
        <v>50575</v>
      </c>
      <c r="K3583" s="32">
        <f>SUMIFS(I:I, D:D, ExternalData!$D3583, E:E, ExternalData!$E3583, F:F, ExternalData!$F3583, G:G, "&lt;="&amp;ExternalData!$G3583)</f>
        <v>405489</v>
      </c>
      <c r="L3583" s="31">
        <f>ExternalData!$J3583 + SUMIFS(H:H, D:D, ExternalData!$D3583, E:E, ExternalData!$E3583, F:F, ExternalData!$F3583-1, G:G, "&gt;"&amp;ExternalData!$G3583)</f>
        <v>59647</v>
      </c>
      <c r="M3583" s="33">
        <f>ExternalData!$K3583 + SUMIFS(I:I, D:D, ExternalData!$D3583, E:E, ExternalData!$E3583, F:F, ExternalData!$F3583-1, G:G, "&gt;"&amp;ExternalData!$G3583)</f>
        <v>475692</v>
      </c>
    </row>
    <row r="3584" spans="1:13" x14ac:dyDescent="0.25">
      <c r="A3584" s="24" t="s">
        <v>9</v>
      </c>
      <c r="B3584" s="25" t="s">
        <v>47</v>
      </c>
      <c r="C3584" s="25" t="s">
        <v>51</v>
      </c>
      <c r="D3584" s="25" t="s">
        <v>52</v>
      </c>
      <c r="E3584" s="25" t="s">
        <v>15</v>
      </c>
      <c r="F3584" s="25">
        <v>2020</v>
      </c>
      <c r="G3584" s="25">
        <v>11</v>
      </c>
      <c r="H3584" s="25">
        <v>2016</v>
      </c>
      <c r="I3584" s="26">
        <v>11410</v>
      </c>
      <c r="J3584" s="26">
        <f>SUMIFS(H:H, D:D, ExternalData!$D3584, E:E, ExternalData!$E3584, F:F, ExternalData!$F3584, G:G, "&lt;="&amp;ExternalData!$G3584)</f>
        <v>52591</v>
      </c>
      <c r="K3584" s="27">
        <f>SUMIFS(I:I, D:D, ExternalData!$D3584, E:E, ExternalData!$E3584, F:F, ExternalData!$F3584, G:G, "&lt;="&amp;ExternalData!$G3584)</f>
        <v>416899</v>
      </c>
      <c r="L3584" s="26">
        <f>ExternalData!$J3584 + SUMIFS(H:H, D:D, ExternalData!$D3584, E:E, ExternalData!$E3584, F:F, ExternalData!$F3584-1, G:G, "&gt;"&amp;ExternalData!$G3584)</f>
        <v>53788</v>
      </c>
      <c r="M3584" s="28">
        <f>ExternalData!$K3584 + SUMIFS(I:I, D:D, ExternalData!$D3584, E:E, ExternalData!$E3584, F:F, ExternalData!$F3584-1, G:G, "&gt;"&amp;ExternalData!$G3584)</f>
        <v>482734</v>
      </c>
    </row>
    <row r="3585" spans="1:13" x14ac:dyDescent="0.25">
      <c r="A3585" s="29" t="s">
        <v>9</v>
      </c>
      <c r="B3585" s="30" t="s">
        <v>47</v>
      </c>
      <c r="C3585" s="30" t="s">
        <v>51</v>
      </c>
      <c r="D3585" s="30" t="s">
        <v>52</v>
      </c>
      <c r="E3585" s="30" t="s">
        <v>15</v>
      </c>
      <c r="F3585" s="30">
        <v>2020</v>
      </c>
      <c r="G3585" s="30">
        <v>12</v>
      </c>
      <c r="H3585" s="30">
        <v>1736</v>
      </c>
      <c r="I3585" s="31">
        <v>9786</v>
      </c>
      <c r="J3585" s="31">
        <f>SUMIFS(H:H, D:D, ExternalData!$D3585, E:E, ExternalData!$E3585, F:F, ExternalData!$F3585, G:G, "&lt;="&amp;ExternalData!$G3585)</f>
        <v>54327</v>
      </c>
      <c r="K3585" s="32">
        <f>SUMIFS(I:I, D:D, ExternalData!$D3585, E:E, ExternalData!$E3585, F:F, ExternalData!$F3585, G:G, "&lt;="&amp;ExternalData!$G3585)</f>
        <v>426685</v>
      </c>
      <c r="L3585" s="31">
        <f>ExternalData!$J3585 + SUMIFS(H:H, D:D, ExternalData!$D3585, E:E, ExternalData!$E3585, F:F, ExternalData!$F3585-1, G:G, "&gt;"&amp;ExternalData!$G3585)</f>
        <v>54327</v>
      </c>
      <c r="M3585" s="33">
        <f>ExternalData!$K3585 + SUMIFS(I:I, D:D, ExternalData!$D3585, E:E, ExternalData!$E3585, F:F, ExternalData!$F3585-1, G:G, "&gt;"&amp;ExternalData!$G3585)</f>
        <v>426685</v>
      </c>
    </row>
    <row r="3586" spans="1:13" x14ac:dyDescent="0.25">
      <c r="A3586" s="24" t="s">
        <v>9</v>
      </c>
      <c r="B3586" s="25" t="s">
        <v>47</v>
      </c>
      <c r="C3586" s="25" t="s">
        <v>51</v>
      </c>
      <c r="D3586" s="25" t="s">
        <v>52</v>
      </c>
      <c r="E3586" s="25" t="s">
        <v>15</v>
      </c>
      <c r="F3586" s="25">
        <v>2021</v>
      </c>
      <c r="G3586" s="25">
        <v>1</v>
      </c>
      <c r="H3586" s="25">
        <v>1876</v>
      </c>
      <c r="I3586" s="26">
        <v>10598</v>
      </c>
      <c r="J3586" s="26">
        <f>SUMIFS(H:H, D:D, ExternalData!$D3586, E:E, ExternalData!$E3586, F:F, ExternalData!$F3586, G:G, "&lt;="&amp;ExternalData!$G3586)</f>
        <v>1876</v>
      </c>
      <c r="K3586" s="27">
        <f>SUMIFS(I:I, D:D, ExternalData!$D3586, E:E, ExternalData!$E3586, F:F, ExternalData!$F3586, G:G, "&lt;="&amp;ExternalData!$G3586)</f>
        <v>10598</v>
      </c>
      <c r="L3586" s="26">
        <f>ExternalData!$J3586 + SUMIFS(H:H, D:D, ExternalData!$D3586, E:E, ExternalData!$E3586, F:F, ExternalData!$F3586-1, G:G, "&gt;"&amp;ExternalData!$G3586)</f>
        <v>55195</v>
      </c>
      <c r="M3586" s="28">
        <f>ExternalData!$K3586 + SUMIFS(I:I, D:D, ExternalData!$D3586, E:E, ExternalData!$E3586, F:F, ExternalData!$F3586-1, G:G, "&gt;"&amp;ExternalData!$G3586)</f>
        <v>382158</v>
      </c>
    </row>
    <row r="3587" spans="1:13" x14ac:dyDescent="0.25">
      <c r="A3587" s="29" t="s">
        <v>9</v>
      </c>
      <c r="B3587" s="30" t="s">
        <v>47</v>
      </c>
      <c r="C3587" s="30" t="s">
        <v>51</v>
      </c>
      <c r="D3587" s="30" t="s">
        <v>52</v>
      </c>
      <c r="E3587" s="30" t="s">
        <v>15</v>
      </c>
      <c r="F3587" s="30">
        <v>2021</v>
      </c>
      <c r="G3587" s="30">
        <v>2</v>
      </c>
      <c r="H3587" s="30">
        <v>1862</v>
      </c>
      <c r="I3587" s="31">
        <v>10472</v>
      </c>
      <c r="J3587" s="31">
        <f>SUMIFS(H:H, D:D, ExternalData!$D3587, E:E, ExternalData!$E3587, F:F, ExternalData!$F3587, G:G, "&lt;="&amp;ExternalData!$G3587)</f>
        <v>3738</v>
      </c>
      <c r="K3587" s="32">
        <f>SUMIFS(I:I, D:D, ExternalData!$D3587, E:E, ExternalData!$E3587, F:F, ExternalData!$F3587, G:G, "&lt;="&amp;ExternalData!$G3587)</f>
        <v>21070</v>
      </c>
      <c r="L3587" s="31">
        <f>ExternalData!$J3587 + SUMIFS(H:H, D:D, ExternalData!$D3587, E:E, ExternalData!$E3587, F:F, ExternalData!$F3587-1, G:G, "&gt;"&amp;ExternalData!$G3587)</f>
        <v>47082</v>
      </c>
      <c r="M3587" s="33">
        <f>ExternalData!$K3587 + SUMIFS(I:I, D:D, ExternalData!$D3587, E:E, ExternalData!$E3587, F:F, ExternalData!$F3587-1, G:G, "&gt;"&amp;ExternalData!$G3587)</f>
        <v>337925</v>
      </c>
    </row>
    <row r="3588" spans="1:13" x14ac:dyDescent="0.25">
      <c r="A3588" s="24" t="s">
        <v>9</v>
      </c>
      <c r="B3588" s="25" t="s">
        <v>47</v>
      </c>
      <c r="C3588" s="25" t="s">
        <v>51</v>
      </c>
      <c r="D3588" s="25" t="s">
        <v>52</v>
      </c>
      <c r="E3588" s="25" t="s">
        <v>15</v>
      </c>
      <c r="F3588" s="25">
        <v>2021</v>
      </c>
      <c r="G3588" s="25">
        <v>3</v>
      </c>
      <c r="H3588" s="25">
        <v>2016</v>
      </c>
      <c r="I3588" s="26">
        <v>11410</v>
      </c>
      <c r="J3588" s="26">
        <f>SUMIFS(H:H, D:D, ExternalData!$D3588, E:E, ExternalData!$E3588, F:F, ExternalData!$F3588, G:G, "&lt;="&amp;ExternalData!$G3588)</f>
        <v>5754</v>
      </c>
      <c r="K3588" s="27">
        <f>SUMIFS(I:I, D:D, ExternalData!$D3588, E:E, ExternalData!$E3588, F:F, ExternalData!$F3588, G:G, "&lt;="&amp;ExternalData!$G3588)</f>
        <v>32480</v>
      </c>
      <c r="L3588" s="26">
        <f>ExternalData!$J3588 + SUMIFS(H:H, D:D, ExternalData!$D3588, E:E, ExternalData!$E3588, F:F, ExternalData!$F3588-1, G:G, "&gt;"&amp;ExternalData!$G3588)</f>
        <v>48132</v>
      </c>
      <c r="M3588" s="28">
        <f>ExternalData!$K3588 + SUMIFS(I:I, D:D, ExternalData!$D3588, E:E, ExternalData!$E3588, F:F, ExternalData!$F3588-1, G:G, "&gt;"&amp;ExternalData!$G3588)</f>
        <v>344064</v>
      </c>
    </row>
    <row r="3589" spans="1:13" x14ac:dyDescent="0.25">
      <c r="A3589" s="29" t="s">
        <v>9</v>
      </c>
      <c r="B3589" s="30" t="s">
        <v>47</v>
      </c>
      <c r="C3589" s="30" t="s">
        <v>51</v>
      </c>
      <c r="D3589" s="30" t="s">
        <v>52</v>
      </c>
      <c r="E3589" s="30" t="s">
        <v>15</v>
      </c>
      <c r="F3589" s="30">
        <v>2021</v>
      </c>
      <c r="G3589" s="30">
        <v>4</v>
      </c>
      <c r="H3589" s="30">
        <v>1764</v>
      </c>
      <c r="I3589" s="31">
        <v>10010</v>
      </c>
      <c r="J3589" s="31">
        <f>SUMIFS(H:H, D:D, ExternalData!$D3589, E:E, ExternalData!$E3589, F:F, ExternalData!$F3589, G:G, "&lt;="&amp;ExternalData!$G3589)</f>
        <v>7518</v>
      </c>
      <c r="K3589" s="32">
        <f>SUMIFS(I:I, D:D, ExternalData!$D3589, E:E, ExternalData!$E3589, F:F, ExternalData!$F3589, G:G, "&lt;="&amp;ExternalData!$G3589)</f>
        <v>42490</v>
      </c>
      <c r="L3589" s="31">
        <f>ExternalData!$J3589 + SUMIFS(H:H, D:D, ExternalData!$D3589, E:E, ExternalData!$E3589, F:F, ExternalData!$F3589-1, G:G, "&gt;"&amp;ExternalData!$G3589)</f>
        <v>49035</v>
      </c>
      <c r="M3589" s="33">
        <f>ExternalData!$K3589 + SUMIFS(I:I, D:D, ExternalData!$D3589, E:E, ExternalData!$E3589, F:F, ExternalData!$F3589-1, G:G, "&gt;"&amp;ExternalData!$G3589)</f>
        <v>306509</v>
      </c>
    </row>
    <row r="3590" spans="1:13" x14ac:dyDescent="0.25">
      <c r="A3590" s="24" t="s">
        <v>9</v>
      </c>
      <c r="B3590" s="25" t="s">
        <v>47</v>
      </c>
      <c r="C3590" s="25" t="s">
        <v>51</v>
      </c>
      <c r="D3590" s="25" t="s">
        <v>52</v>
      </c>
      <c r="E3590" s="25" t="s">
        <v>15</v>
      </c>
      <c r="F3590" s="25">
        <v>2021</v>
      </c>
      <c r="G3590" s="25">
        <v>5</v>
      </c>
      <c r="H3590" s="25">
        <v>2282</v>
      </c>
      <c r="I3590" s="26">
        <v>12880</v>
      </c>
      <c r="J3590" s="26">
        <f>SUMIFS(H:H, D:D, ExternalData!$D3590, E:E, ExternalData!$E3590, F:F, ExternalData!$F3590, G:G, "&lt;="&amp;ExternalData!$G3590)</f>
        <v>9800</v>
      </c>
      <c r="K3590" s="27">
        <f>SUMIFS(I:I, D:D, ExternalData!$D3590, E:E, ExternalData!$E3590, F:F, ExternalData!$F3590, G:G, "&lt;="&amp;ExternalData!$G3590)</f>
        <v>55370</v>
      </c>
      <c r="L3590" s="26">
        <f>ExternalData!$J3590 + SUMIFS(H:H, D:D, ExternalData!$D3590, E:E, ExternalData!$E3590, F:F, ExternalData!$F3590-1, G:G, "&gt;"&amp;ExternalData!$G3590)</f>
        <v>50330</v>
      </c>
      <c r="M3590" s="28">
        <f>ExternalData!$K3590 + SUMIFS(I:I, D:D, ExternalData!$D3590, E:E, ExternalData!$E3590, F:F, ExternalData!$F3590-1, G:G, "&gt;"&amp;ExternalData!$G3590)</f>
        <v>265524</v>
      </c>
    </row>
    <row r="3591" spans="1:13" x14ac:dyDescent="0.25">
      <c r="A3591" s="29" t="s">
        <v>9</v>
      </c>
      <c r="B3591" s="30" t="s">
        <v>47</v>
      </c>
      <c r="C3591" s="30" t="s">
        <v>51</v>
      </c>
      <c r="D3591" s="30" t="s">
        <v>52</v>
      </c>
      <c r="E3591" s="30" t="s">
        <v>15</v>
      </c>
      <c r="F3591" s="30">
        <v>2021</v>
      </c>
      <c r="G3591" s="30">
        <v>6</v>
      </c>
      <c r="H3591" s="30">
        <v>2072</v>
      </c>
      <c r="I3591" s="31">
        <v>11718</v>
      </c>
      <c r="J3591" s="31">
        <f>SUMIFS(H:H, D:D, ExternalData!$D3591, E:E, ExternalData!$E3591, F:F, ExternalData!$F3591, G:G, "&lt;="&amp;ExternalData!$G3591)</f>
        <v>11872</v>
      </c>
      <c r="K3591" s="32">
        <f>SUMIFS(I:I, D:D, ExternalData!$D3591, E:E, ExternalData!$E3591, F:F, ExternalData!$F3591, G:G, "&lt;="&amp;ExternalData!$G3591)</f>
        <v>67088</v>
      </c>
      <c r="L3591" s="31">
        <f>ExternalData!$J3591 + SUMIFS(H:H, D:D, ExternalData!$D3591, E:E, ExternalData!$E3591, F:F, ExternalData!$F3591-1, G:G, "&gt;"&amp;ExternalData!$G3591)</f>
        <v>51247</v>
      </c>
      <c r="M3591" s="33">
        <f>ExternalData!$K3591 + SUMIFS(I:I, D:D, ExternalData!$D3591, E:E, ExternalData!$E3591, F:F, ExternalData!$F3591-1, G:G, "&gt;"&amp;ExternalData!$G3591)</f>
        <v>213297</v>
      </c>
    </row>
    <row r="3592" spans="1:13" x14ac:dyDescent="0.25">
      <c r="A3592" s="24" t="s">
        <v>9</v>
      </c>
      <c r="B3592" s="25" t="s">
        <v>47</v>
      </c>
      <c r="C3592" s="25" t="s">
        <v>51</v>
      </c>
      <c r="D3592" s="25" t="s">
        <v>52</v>
      </c>
      <c r="E3592" s="25" t="s">
        <v>15</v>
      </c>
      <c r="F3592" s="25">
        <v>2021</v>
      </c>
      <c r="G3592" s="25">
        <v>7</v>
      </c>
      <c r="H3592" s="25">
        <v>2058</v>
      </c>
      <c r="I3592" s="26">
        <v>11592</v>
      </c>
      <c r="J3592" s="26">
        <f>SUMIFS(H:H, D:D, ExternalData!$D3592, E:E, ExternalData!$E3592, F:F, ExternalData!$F3592, G:G, "&lt;="&amp;ExternalData!$G3592)</f>
        <v>13930</v>
      </c>
      <c r="K3592" s="27">
        <f>SUMIFS(I:I, D:D, ExternalData!$D3592, E:E, ExternalData!$E3592, F:F, ExternalData!$F3592, G:G, "&lt;="&amp;ExternalData!$G3592)</f>
        <v>78680</v>
      </c>
      <c r="L3592" s="26">
        <f>ExternalData!$J3592 + SUMIFS(H:H, D:D, ExternalData!$D3592, E:E, ExternalData!$E3592, F:F, ExternalData!$F3592-1, G:G, "&gt;"&amp;ExternalData!$G3592)</f>
        <v>51604</v>
      </c>
      <c r="M3592" s="28">
        <f>ExternalData!$K3592 + SUMIFS(I:I, D:D, ExternalData!$D3592, E:E, ExternalData!$E3592, F:F, ExternalData!$F3592-1, G:G, "&gt;"&amp;ExternalData!$G3592)</f>
        <v>129234</v>
      </c>
    </row>
    <row r="3593" spans="1:13" x14ac:dyDescent="0.25">
      <c r="A3593" s="29" t="s">
        <v>9</v>
      </c>
      <c r="B3593" s="30" t="s">
        <v>47</v>
      </c>
      <c r="C3593" s="30" t="s">
        <v>51</v>
      </c>
      <c r="D3593" s="30" t="s">
        <v>52</v>
      </c>
      <c r="E3593" s="30" t="s">
        <v>15</v>
      </c>
      <c r="F3593" s="30">
        <v>2021</v>
      </c>
      <c r="G3593" s="30">
        <v>8</v>
      </c>
      <c r="H3593" s="30">
        <v>1736</v>
      </c>
      <c r="I3593" s="31">
        <v>9758</v>
      </c>
      <c r="J3593" s="31">
        <f>SUMIFS(H:H, D:D, ExternalData!$D3593, E:E, ExternalData!$E3593, F:F, ExternalData!$F3593, G:G, "&lt;="&amp;ExternalData!$G3593)</f>
        <v>15666</v>
      </c>
      <c r="K3593" s="32">
        <f>SUMIFS(I:I, D:D, ExternalData!$D3593, E:E, ExternalData!$E3593, F:F, ExternalData!$F3593, G:G, "&lt;="&amp;ExternalData!$G3593)</f>
        <v>88438</v>
      </c>
      <c r="L3593" s="31">
        <f>ExternalData!$J3593 + SUMIFS(H:H, D:D, ExternalData!$D3593, E:E, ExternalData!$E3593, F:F, ExternalData!$F3593-1, G:G, "&gt;"&amp;ExternalData!$G3593)</f>
        <v>40005</v>
      </c>
      <c r="M3593" s="33">
        <f>ExternalData!$K3593 + SUMIFS(I:I, D:D, ExternalData!$D3593, E:E, ExternalData!$E3593, F:F, ExternalData!$F3593-1, G:G, "&gt;"&amp;ExternalData!$G3593)</f>
        <v>131432</v>
      </c>
    </row>
    <row r="3594" spans="1:13" x14ac:dyDescent="0.25">
      <c r="A3594" s="24" t="s">
        <v>9</v>
      </c>
      <c r="B3594" s="25" t="s">
        <v>47</v>
      </c>
      <c r="C3594" s="25" t="s">
        <v>51</v>
      </c>
      <c r="D3594" s="25" t="s">
        <v>52</v>
      </c>
      <c r="E3594" s="25" t="s">
        <v>15</v>
      </c>
      <c r="F3594" s="25">
        <v>2021</v>
      </c>
      <c r="G3594" s="25">
        <v>9</v>
      </c>
      <c r="H3594" s="25">
        <v>1428</v>
      </c>
      <c r="I3594" s="26">
        <v>8120</v>
      </c>
      <c r="J3594" s="26">
        <f>SUMIFS(H:H, D:D, ExternalData!$D3594, E:E, ExternalData!$E3594, F:F, ExternalData!$F3594, G:G, "&lt;="&amp;ExternalData!$G3594)</f>
        <v>17094</v>
      </c>
      <c r="K3594" s="27">
        <f>SUMIFS(I:I, D:D, ExternalData!$D3594, E:E, ExternalData!$E3594, F:F, ExternalData!$F3594, G:G, "&lt;="&amp;ExternalData!$G3594)</f>
        <v>96558</v>
      </c>
      <c r="L3594" s="26">
        <f>ExternalData!$J3594 + SUMIFS(H:H, D:D, ExternalData!$D3594, E:E, ExternalData!$E3594, F:F, ExternalData!$F3594-1, G:G, "&gt;"&amp;ExternalData!$G3594)</f>
        <v>22848</v>
      </c>
      <c r="M3594" s="28">
        <f>ExternalData!$K3594 + SUMIFS(I:I, D:D, ExternalData!$D3594, E:E, ExternalData!$E3594, F:F, ExternalData!$F3594-1, G:G, "&gt;"&amp;ExternalData!$G3594)</f>
        <v>129094</v>
      </c>
    </row>
    <row r="3595" spans="1:13" x14ac:dyDescent="0.25">
      <c r="A3595" s="29" t="s">
        <v>9</v>
      </c>
      <c r="B3595" s="30" t="s">
        <v>47</v>
      </c>
      <c r="C3595" s="30" t="s">
        <v>51</v>
      </c>
      <c r="D3595" s="30" t="s">
        <v>52</v>
      </c>
      <c r="E3595" s="30" t="s">
        <v>15</v>
      </c>
      <c r="F3595" s="30">
        <v>2021</v>
      </c>
      <c r="G3595" s="30">
        <v>10</v>
      </c>
      <c r="H3595" s="30">
        <v>2156</v>
      </c>
      <c r="I3595" s="31">
        <v>12544</v>
      </c>
      <c r="J3595" s="31">
        <f>SUMIFS(H:H, D:D, ExternalData!$D3595, E:E, ExternalData!$E3595, F:F, ExternalData!$F3595, G:G, "&lt;="&amp;ExternalData!$G3595)</f>
        <v>19250</v>
      </c>
      <c r="K3595" s="32">
        <f>SUMIFS(I:I, D:D, ExternalData!$D3595, E:E, ExternalData!$E3595, F:F, ExternalData!$F3595, G:G, "&lt;="&amp;ExternalData!$G3595)</f>
        <v>109102</v>
      </c>
      <c r="L3595" s="31">
        <f>ExternalData!$J3595 + SUMIFS(H:H, D:D, ExternalData!$D3595, E:E, ExternalData!$E3595, F:F, ExternalData!$F3595-1, G:G, "&gt;"&amp;ExternalData!$G3595)</f>
        <v>23002</v>
      </c>
      <c r="M3595" s="33">
        <f>ExternalData!$K3595 + SUMIFS(I:I, D:D, ExternalData!$D3595, E:E, ExternalData!$E3595, F:F, ExternalData!$F3595-1, G:G, "&gt;"&amp;ExternalData!$G3595)</f>
        <v>130298</v>
      </c>
    </row>
    <row r="3596" spans="1:13" x14ac:dyDescent="0.25">
      <c r="A3596" s="24" t="s">
        <v>9</v>
      </c>
      <c r="B3596" s="25" t="s">
        <v>47</v>
      </c>
      <c r="C3596" s="25" t="s">
        <v>51</v>
      </c>
      <c r="D3596" s="25" t="s">
        <v>52</v>
      </c>
      <c r="E3596" s="25" t="s">
        <v>15</v>
      </c>
      <c r="F3596" s="25">
        <v>2021</v>
      </c>
      <c r="G3596" s="25">
        <v>11</v>
      </c>
      <c r="H3596" s="25">
        <v>1624</v>
      </c>
      <c r="I3596" s="26">
        <v>10850</v>
      </c>
      <c r="J3596" s="26">
        <f>SUMIFS(H:H, D:D, ExternalData!$D3596, E:E, ExternalData!$E3596, F:F, ExternalData!$F3596, G:G, "&lt;="&amp;ExternalData!$G3596)</f>
        <v>20874</v>
      </c>
      <c r="K3596" s="27">
        <f>SUMIFS(I:I, D:D, ExternalData!$D3596, E:E, ExternalData!$E3596, F:F, ExternalData!$F3596, G:G, "&lt;="&amp;ExternalData!$G3596)</f>
        <v>119952</v>
      </c>
      <c r="L3596" s="26">
        <f>ExternalData!$J3596 + SUMIFS(H:H, D:D, ExternalData!$D3596, E:E, ExternalData!$E3596, F:F, ExternalData!$F3596-1, G:G, "&gt;"&amp;ExternalData!$G3596)</f>
        <v>22610</v>
      </c>
      <c r="M3596" s="28">
        <f>ExternalData!$K3596 + SUMIFS(I:I, D:D, ExternalData!$D3596, E:E, ExternalData!$E3596, F:F, ExternalData!$F3596-1, G:G, "&gt;"&amp;ExternalData!$G3596)</f>
        <v>129738</v>
      </c>
    </row>
    <row r="3597" spans="1:13" x14ac:dyDescent="0.25">
      <c r="A3597" s="29" t="s">
        <v>9</v>
      </c>
      <c r="B3597" s="30" t="s">
        <v>47</v>
      </c>
      <c r="C3597" s="30" t="s">
        <v>51</v>
      </c>
      <c r="D3597" s="30" t="s">
        <v>52</v>
      </c>
      <c r="E3597" s="30" t="s">
        <v>15</v>
      </c>
      <c r="F3597" s="30">
        <v>2021</v>
      </c>
      <c r="G3597" s="30">
        <v>12</v>
      </c>
      <c r="H3597" s="30">
        <v>1778</v>
      </c>
      <c r="I3597" s="31">
        <v>11830</v>
      </c>
      <c r="J3597" s="31">
        <f>SUMIFS(H:H, D:D, ExternalData!$D3597, E:E, ExternalData!$E3597, F:F, ExternalData!$F3597, G:G, "&lt;="&amp;ExternalData!$G3597)</f>
        <v>22652</v>
      </c>
      <c r="K3597" s="32">
        <f>SUMIFS(I:I, D:D, ExternalData!$D3597, E:E, ExternalData!$E3597, F:F, ExternalData!$F3597, G:G, "&lt;="&amp;ExternalData!$G3597)</f>
        <v>131782</v>
      </c>
      <c r="L3597" s="31">
        <f>ExternalData!$J3597 + SUMIFS(H:H, D:D, ExternalData!$D3597, E:E, ExternalData!$E3597, F:F, ExternalData!$F3597-1, G:G, "&gt;"&amp;ExternalData!$G3597)</f>
        <v>22652</v>
      </c>
      <c r="M3597" s="33">
        <f>ExternalData!$K3597 + SUMIFS(I:I, D:D, ExternalData!$D3597, E:E, ExternalData!$E3597, F:F, ExternalData!$F3597-1, G:G, "&gt;"&amp;ExternalData!$G3597)</f>
        <v>131782</v>
      </c>
    </row>
    <row r="3598" spans="1:13" x14ac:dyDescent="0.25">
      <c r="A3598" s="24" t="s">
        <v>9</v>
      </c>
      <c r="B3598" s="25" t="s">
        <v>47</v>
      </c>
      <c r="C3598" s="25" t="s">
        <v>51</v>
      </c>
      <c r="D3598" s="25" t="s">
        <v>52</v>
      </c>
      <c r="E3598" s="25" t="s">
        <v>15</v>
      </c>
      <c r="F3598" s="25">
        <v>2022</v>
      </c>
      <c r="G3598" s="25">
        <v>1</v>
      </c>
      <c r="H3598" s="25">
        <v>254625</v>
      </c>
      <c r="I3598" s="26">
        <v>169575</v>
      </c>
      <c r="J3598" s="26">
        <f>SUMIFS(H:H, D:D, ExternalData!$D3598, E:E, ExternalData!$E3598, F:F, ExternalData!$F3598, G:G, "&lt;="&amp;ExternalData!$G3598)</f>
        <v>254625</v>
      </c>
      <c r="K3598" s="27">
        <f>SUMIFS(I:I, D:D, ExternalData!$D3598, E:E, ExternalData!$E3598, F:F, ExternalData!$F3598, G:G, "&lt;="&amp;ExternalData!$G3598)</f>
        <v>169575</v>
      </c>
      <c r="L3598" s="26">
        <f>ExternalData!$J3598 + SUMIFS(H:H, D:D, ExternalData!$D3598, E:E, ExternalData!$E3598, F:F, ExternalData!$F3598-1, G:G, "&gt;"&amp;ExternalData!$G3598)</f>
        <v>275401</v>
      </c>
      <c r="M3598" s="28">
        <f>ExternalData!$K3598 + SUMIFS(I:I, D:D, ExternalData!$D3598, E:E, ExternalData!$E3598, F:F, ExternalData!$F3598-1, G:G, "&gt;"&amp;ExternalData!$G3598)</f>
        <v>290759</v>
      </c>
    </row>
    <row r="3599" spans="1:13" x14ac:dyDescent="0.25">
      <c r="A3599" s="29" t="s">
        <v>9</v>
      </c>
      <c r="B3599" s="30" t="s">
        <v>47</v>
      </c>
      <c r="C3599" s="30" t="s">
        <v>51</v>
      </c>
      <c r="D3599" s="30" t="s">
        <v>52</v>
      </c>
      <c r="E3599" s="30" t="s">
        <v>15</v>
      </c>
      <c r="F3599" s="30">
        <v>2022</v>
      </c>
      <c r="G3599" s="30">
        <v>2</v>
      </c>
      <c r="H3599" s="30">
        <v>301875</v>
      </c>
      <c r="I3599" s="31">
        <v>20055</v>
      </c>
      <c r="J3599" s="31">
        <f>SUMIFS(H:H, D:D, ExternalData!$D3599, E:E, ExternalData!$E3599, F:F, ExternalData!$F3599, G:G, "&lt;="&amp;ExternalData!$G3599)</f>
        <v>556500</v>
      </c>
      <c r="K3599" s="32">
        <f>SUMIFS(I:I, D:D, ExternalData!$D3599, E:E, ExternalData!$E3599, F:F, ExternalData!$F3599, G:G, "&lt;="&amp;ExternalData!$G3599)</f>
        <v>189630</v>
      </c>
      <c r="L3599" s="31">
        <f>ExternalData!$J3599 + SUMIFS(H:H, D:D, ExternalData!$D3599, E:E, ExternalData!$E3599, F:F, ExternalData!$F3599-1, G:G, "&gt;"&amp;ExternalData!$G3599)</f>
        <v>575414</v>
      </c>
      <c r="M3599" s="33">
        <f>ExternalData!$K3599 + SUMIFS(I:I, D:D, ExternalData!$D3599, E:E, ExternalData!$E3599, F:F, ExternalData!$F3599-1, G:G, "&gt;"&amp;ExternalData!$G3599)</f>
        <v>300342</v>
      </c>
    </row>
    <row r="3600" spans="1:13" x14ac:dyDescent="0.25">
      <c r="A3600" s="24" t="s">
        <v>9</v>
      </c>
      <c r="B3600" s="25" t="s">
        <v>47</v>
      </c>
      <c r="C3600" s="25" t="s">
        <v>51</v>
      </c>
      <c r="D3600" s="25" t="s">
        <v>52</v>
      </c>
      <c r="E3600" s="25" t="s">
        <v>15</v>
      </c>
      <c r="F3600" s="25">
        <v>2022</v>
      </c>
      <c r="G3600" s="25">
        <v>3</v>
      </c>
      <c r="H3600" s="25">
        <v>3885</v>
      </c>
      <c r="I3600" s="26">
        <v>25830</v>
      </c>
      <c r="J3600" s="26">
        <f>SUMIFS(H:H, D:D, ExternalData!$D3600, E:E, ExternalData!$E3600, F:F, ExternalData!$F3600, G:G, "&lt;="&amp;ExternalData!$G3600)</f>
        <v>560385</v>
      </c>
      <c r="K3600" s="27">
        <f>SUMIFS(I:I, D:D, ExternalData!$D3600, E:E, ExternalData!$E3600, F:F, ExternalData!$F3600, G:G, "&lt;="&amp;ExternalData!$G3600)</f>
        <v>215460</v>
      </c>
      <c r="L3600" s="26">
        <f>ExternalData!$J3600 + SUMIFS(H:H, D:D, ExternalData!$D3600, E:E, ExternalData!$E3600, F:F, ExternalData!$F3600-1, G:G, "&gt;"&amp;ExternalData!$G3600)</f>
        <v>577283</v>
      </c>
      <c r="M3600" s="28">
        <f>ExternalData!$K3600 + SUMIFS(I:I, D:D, ExternalData!$D3600, E:E, ExternalData!$E3600, F:F, ExternalData!$F3600-1, G:G, "&gt;"&amp;ExternalData!$G3600)</f>
        <v>314762</v>
      </c>
    </row>
    <row r="3601" spans="1:13" x14ac:dyDescent="0.25">
      <c r="A3601" s="29" t="s">
        <v>9</v>
      </c>
      <c r="B3601" s="30" t="s">
        <v>47</v>
      </c>
      <c r="C3601" s="30" t="s">
        <v>51</v>
      </c>
      <c r="D3601" s="30" t="s">
        <v>52</v>
      </c>
      <c r="E3601" s="30" t="s">
        <v>15</v>
      </c>
      <c r="F3601" s="30">
        <v>2022</v>
      </c>
      <c r="G3601" s="30">
        <v>4</v>
      </c>
      <c r="H3601" s="30">
        <v>286125</v>
      </c>
      <c r="I3601" s="31">
        <v>19005</v>
      </c>
      <c r="J3601" s="31">
        <f>SUMIFS(H:H, D:D, ExternalData!$D3601, E:E, ExternalData!$E3601, F:F, ExternalData!$F3601, G:G, "&lt;="&amp;ExternalData!$G3601)</f>
        <v>846510</v>
      </c>
      <c r="K3601" s="32">
        <f>SUMIFS(I:I, D:D, ExternalData!$D3601, E:E, ExternalData!$E3601, F:F, ExternalData!$F3601, G:G, "&lt;="&amp;ExternalData!$G3601)</f>
        <v>234465</v>
      </c>
      <c r="L3601" s="31">
        <f>ExternalData!$J3601 + SUMIFS(H:H, D:D, ExternalData!$D3601, E:E, ExternalData!$E3601, F:F, ExternalData!$F3601-1, G:G, "&gt;"&amp;ExternalData!$G3601)</f>
        <v>861644</v>
      </c>
      <c r="M3601" s="33">
        <f>ExternalData!$K3601 + SUMIFS(I:I, D:D, ExternalData!$D3601, E:E, ExternalData!$E3601, F:F, ExternalData!$F3601-1, G:G, "&gt;"&amp;ExternalData!$G3601)</f>
        <v>323757</v>
      </c>
    </row>
    <row r="3602" spans="1:13" x14ac:dyDescent="0.25">
      <c r="A3602" s="24" t="s">
        <v>9</v>
      </c>
      <c r="B3602" s="25" t="s">
        <v>47</v>
      </c>
      <c r="C3602" s="25" t="s">
        <v>51</v>
      </c>
      <c r="D3602" s="25" t="s">
        <v>52</v>
      </c>
      <c r="E3602" s="25" t="s">
        <v>15</v>
      </c>
      <c r="F3602" s="25">
        <v>2022</v>
      </c>
      <c r="G3602" s="25">
        <v>5</v>
      </c>
      <c r="H3602" s="25">
        <v>4305</v>
      </c>
      <c r="I3602" s="26">
        <v>296625</v>
      </c>
      <c r="J3602" s="26">
        <f>SUMIFS(H:H, D:D, ExternalData!$D3602, E:E, ExternalData!$E3602, F:F, ExternalData!$F3602, G:G, "&lt;="&amp;ExternalData!$G3602)</f>
        <v>850815</v>
      </c>
      <c r="K3602" s="27">
        <f>SUMIFS(I:I, D:D, ExternalData!$D3602, E:E, ExternalData!$E3602, F:F, ExternalData!$F3602, G:G, "&lt;="&amp;ExternalData!$G3602)</f>
        <v>531090</v>
      </c>
      <c r="L3602" s="26">
        <f>ExternalData!$J3602 + SUMIFS(H:H, D:D, ExternalData!$D3602, E:E, ExternalData!$E3602, F:F, ExternalData!$F3602-1, G:G, "&gt;"&amp;ExternalData!$G3602)</f>
        <v>863667</v>
      </c>
      <c r="M3602" s="28">
        <f>ExternalData!$K3602 + SUMIFS(I:I, D:D, ExternalData!$D3602, E:E, ExternalData!$E3602, F:F, ExternalData!$F3602-1, G:G, "&gt;"&amp;ExternalData!$G3602)</f>
        <v>607502</v>
      </c>
    </row>
    <row r="3603" spans="1:13" x14ac:dyDescent="0.25">
      <c r="A3603" s="29" t="s">
        <v>9</v>
      </c>
      <c r="B3603" s="30" t="s">
        <v>47</v>
      </c>
      <c r="C3603" s="30" t="s">
        <v>51</v>
      </c>
      <c r="D3603" s="30" t="s">
        <v>52</v>
      </c>
      <c r="E3603" s="30" t="s">
        <v>15</v>
      </c>
      <c r="F3603" s="30">
        <v>2022</v>
      </c>
      <c r="G3603" s="30">
        <v>6</v>
      </c>
      <c r="H3603" s="30">
        <v>42525</v>
      </c>
      <c r="I3603" s="31">
        <v>2926875</v>
      </c>
      <c r="J3603" s="31">
        <f>SUMIFS(H:H, D:D, ExternalData!$D3603, E:E, ExternalData!$E3603, F:F, ExternalData!$F3603, G:G, "&lt;="&amp;ExternalData!$G3603)</f>
        <v>893340</v>
      </c>
      <c r="K3603" s="32">
        <f>SUMIFS(I:I, D:D, ExternalData!$D3603, E:E, ExternalData!$E3603, F:F, ExternalData!$F3603, G:G, "&lt;="&amp;ExternalData!$G3603)</f>
        <v>3457965</v>
      </c>
      <c r="L3603" s="31">
        <f>ExternalData!$J3603 + SUMIFS(H:H, D:D, ExternalData!$D3603, E:E, ExternalData!$E3603, F:F, ExternalData!$F3603-1, G:G, "&gt;"&amp;ExternalData!$G3603)</f>
        <v>904120</v>
      </c>
      <c r="M3603" s="33">
        <f>ExternalData!$K3603 + SUMIFS(I:I, D:D, ExternalData!$D3603, E:E, ExternalData!$E3603, F:F, ExternalData!$F3603-1, G:G, "&gt;"&amp;ExternalData!$G3603)</f>
        <v>3522659</v>
      </c>
    </row>
    <row r="3604" spans="1:13" x14ac:dyDescent="0.25">
      <c r="A3604" s="24" t="s">
        <v>9</v>
      </c>
      <c r="B3604" s="25" t="s">
        <v>47</v>
      </c>
      <c r="C3604" s="25" t="s">
        <v>51</v>
      </c>
      <c r="D3604" s="25" t="s">
        <v>52</v>
      </c>
      <c r="E3604" s="25" t="s">
        <v>15</v>
      </c>
      <c r="F3604" s="25">
        <v>2022</v>
      </c>
      <c r="G3604" s="25">
        <v>7</v>
      </c>
      <c r="H3604" s="25">
        <v>37275</v>
      </c>
      <c r="I3604" s="26">
        <v>2575125</v>
      </c>
      <c r="J3604" s="26">
        <f>SUMIFS(H:H, D:D, ExternalData!$D3604, E:E, ExternalData!$E3604, F:F, ExternalData!$F3604, G:G, "&lt;="&amp;ExternalData!$G3604)</f>
        <v>930615</v>
      </c>
      <c r="K3604" s="27">
        <f>SUMIFS(I:I, D:D, ExternalData!$D3604, E:E, ExternalData!$E3604, F:F, ExternalData!$F3604, G:G, "&lt;="&amp;ExternalData!$G3604)</f>
        <v>6033090</v>
      </c>
      <c r="L3604" s="26">
        <f>ExternalData!$J3604 + SUMIFS(H:H, D:D, ExternalData!$D3604, E:E, ExternalData!$E3604, F:F, ExternalData!$F3604-1, G:G, "&gt;"&amp;ExternalData!$G3604)</f>
        <v>939337</v>
      </c>
      <c r="M3604" s="28">
        <f>ExternalData!$K3604 + SUMIFS(I:I, D:D, ExternalData!$D3604, E:E, ExternalData!$E3604, F:F, ExternalData!$F3604-1, G:G, "&gt;"&amp;ExternalData!$G3604)</f>
        <v>6086192</v>
      </c>
    </row>
    <row r="3605" spans="1:13" x14ac:dyDescent="0.25">
      <c r="A3605" s="29" t="s">
        <v>9</v>
      </c>
      <c r="B3605" s="30" t="s">
        <v>47</v>
      </c>
      <c r="C3605" s="30" t="s">
        <v>51</v>
      </c>
      <c r="D3605" s="30" t="s">
        <v>52</v>
      </c>
      <c r="E3605" s="30" t="s">
        <v>15</v>
      </c>
      <c r="F3605" s="30">
        <v>2022</v>
      </c>
      <c r="G3605" s="30">
        <v>8</v>
      </c>
      <c r="H3605" s="30">
        <v>3675</v>
      </c>
      <c r="I3605" s="31">
        <v>253575</v>
      </c>
      <c r="J3605" s="31">
        <f>SUMIFS(H:H, D:D, ExternalData!$D3605, E:E, ExternalData!$E3605, F:F, ExternalData!$F3605, G:G, "&lt;="&amp;ExternalData!$G3605)</f>
        <v>934290</v>
      </c>
      <c r="K3605" s="32">
        <f>SUMIFS(I:I, D:D, ExternalData!$D3605, E:E, ExternalData!$E3605, F:F, ExternalData!$F3605, G:G, "&lt;="&amp;ExternalData!$G3605)</f>
        <v>6286665</v>
      </c>
      <c r="L3605" s="31">
        <f>ExternalData!$J3605 + SUMIFS(H:H, D:D, ExternalData!$D3605, E:E, ExternalData!$E3605, F:F, ExternalData!$F3605-1, G:G, "&gt;"&amp;ExternalData!$G3605)</f>
        <v>941276</v>
      </c>
      <c r="M3605" s="33">
        <f>ExternalData!$K3605 + SUMIFS(I:I, D:D, ExternalData!$D3605, E:E, ExternalData!$E3605, F:F, ExternalData!$F3605-1, G:G, "&gt;"&amp;ExternalData!$G3605)</f>
        <v>6330009</v>
      </c>
    </row>
    <row r="3606" spans="1:13" x14ac:dyDescent="0.25">
      <c r="A3606" s="24" t="s">
        <v>9</v>
      </c>
      <c r="B3606" s="25" t="s">
        <v>47</v>
      </c>
      <c r="C3606" s="25" t="s">
        <v>51</v>
      </c>
      <c r="D3606" s="25" t="s">
        <v>52</v>
      </c>
      <c r="E3606" s="25" t="s">
        <v>15</v>
      </c>
      <c r="F3606" s="25">
        <v>2022</v>
      </c>
      <c r="G3606" s="25">
        <v>9</v>
      </c>
      <c r="H3606" s="25">
        <v>3780</v>
      </c>
      <c r="I3606" s="26">
        <v>2622375</v>
      </c>
      <c r="J3606" s="26">
        <f>SUMIFS(H:H, D:D, ExternalData!$D3606, E:E, ExternalData!$E3606, F:F, ExternalData!$F3606, G:G, "&lt;="&amp;ExternalData!$G3606)</f>
        <v>938070</v>
      </c>
      <c r="K3606" s="27">
        <f>SUMIFS(I:I, D:D, ExternalData!$D3606, E:E, ExternalData!$E3606, F:F, ExternalData!$F3606, G:G, "&lt;="&amp;ExternalData!$G3606)</f>
        <v>8909040</v>
      </c>
      <c r="L3606" s="26">
        <f>ExternalData!$J3606 + SUMIFS(H:H, D:D, ExternalData!$D3606, E:E, ExternalData!$E3606, F:F, ExternalData!$F3606-1, G:G, "&gt;"&amp;ExternalData!$G3606)</f>
        <v>943628</v>
      </c>
      <c r="M3606" s="28">
        <f>ExternalData!$K3606 + SUMIFS(I:I, D:D, ExternalData!$D3606, E:E, ExternalData!$E3606, F:F, ExternalData!$F3606-1, G:G, "&gt;"&amp;ExternalData!$G3606)</f>
        <v>8944264</v>
      </c>
    </row>
    <row r="3607" spans="1:13" x14ac:dyDescent="0.25">
      <c r="A3607" s="29" t="s">
        <v>9</v>
      </c>
      <c r="B3607" s="30" t="s">
        <v>47</v>
      </c>
      <c r="C3607" s="30" t="s">
        <v>51</v>
      </c>
      <c r="D3607" s="30" t="s">
        <v>52</v>
      </c>
      <c r="E3607" s="30" t="s">
        <v>15</v>
      </c>
      <c r="F3607" s="30">
        <v>2022</v>
      </c>
      <c r="G3607" s="30">
        <v>10</v>
      </c>
      <c r="H3607" s="30">
        <v>233625</v>
      </c>
      <c r="I3607" s="31">
        <v>16170</v>
      </c>
      <c r="J3607" s="31">
        <f>SUMIFS(H:H, D:D, ExternalData!$D3607, E:E, ExternalData!$E3607, F:F, ExternalData!$F3607, G:G, "&lt;="&amp;ExternalData!$G3607)</f>
        <v>1171695</v>
      </c>
      <c r="K3607" s="32">
        <f>SUMIFS(I:I, D:D, ExternalData!$D3607, E:E, ExternalData!$E3607, F:F, ExternalData!$F3607, G:G, "&lt;="&amp;ExternalData!$G3607)</f>
        <v>8925210</v>
      </c>
      <c r="L3607" s="31">
        <f>ExternalData!$J3607 + SUMIFS(H:H, D:D, ExternalData!$D3607, E:E, ExternalData!$E3607, F:F, ExternalData!$F3607-1, G:G, "&gt;"&amp;ExternalData!$G3607)</f>
        <v>1175097</v>
      </c>
      <c r="M3607" s="33">
        <f>ExternalData!$K3607 + SUMIFS(I:I, D:D, ExternalData!$D3607, E:E, ExternalData!$E3607, F:F, ExternalData!$F3607-1, G:G, "&gt;"&amp;ExternalData!$G3607)</f>
        <v>8947890</v>
      </c>
    </row>
    <row r="3608" spans="1:13" x14ac:dyDescent="0.25">
      <c r="A3608" s="24" t="s">
        <v>9</v>
      </c>
      <c r="B3608" s="25" t="s">
        <v>47</v>
      </c>
      <c r="C3608" s="25" t="s">
        <v>51</v>
      </c>
      <c r="D3608" s="25" t="s">
        <v>52</v>
      </c>
      <c r="E3608" s="25" t="s">
        <v>15</v>
      </c>
      <c r="F3608" s="25">
        <v>2022</v>
      </c>
      <c r="G3608" s="25">
        <v>11</v>
      </c>
      <c r="H3608" s="25">
        <v>36225</v>
      </c>
      <c r="I3608" s="26">
        <v>250425</v>
      </c>
      <c r="J3608" s="26">
        <f>SUMIFS(H:H, D:D, ExternalData!$D3608, E:E, ExternalData!$E3608, F:F, ExternalData!$F3608, G:G, "&lt;="&amp;ExternalData!$G3608)</f>
        <v>1207920</v>
      </c>
      <c r="K3608" s="27">
        <f>SUMIFS(I:I, D:D, ExternalData!$D3608, E:E, ExternalData!$E3608, F:F, ExternalData!$F3608, G:G, "&lt;="&amp;ExternalData!$G3608)</f>
        <v>9175635</v>
      </c>
      <c r="L3608" s="26">
        <f>ExternalData!$J3608 + SUMIFS(H:H, D:D, ExternalData!$D3608, E:E, ExternalData!$E3608, F:F, ExternalData!$F3608-1, G:G, "&gt;"&amp;ExternalData!$G3608)</f>
        <v>1209698</v>
      </c>
      <c r="M3608" s="28">
        <f>ExternalData!$K3608 + SUMIFS(I:I, D:D, ExternalData!$D3608, E:E, ExternalData!$E3608, F:F, ExternalData!$F3608-1, G:G, "&gt;"&amp;ExternalData!$G3608)</f>
        <v>9187465</v>
      </c>
    </row>
    <row r="3609" spans="1:13" x14ac:dyDescent="0.25">
      <c r="A3609" s="29" t="s">
        <v>9</v>
      </c>
      <c r="B3609" s="30" t="s">
        <v>47</v>
      </c>
      <c r="C3609" s="30" t="s">
        <v>51</v>
      </c>
      <c r="D3609" s="30" t="s">
        <v>52</v>
      </c>
      <c r="E3609" s="30" t="s">
        <v>15</v>
      </c>
      <c r="F3609" s="30">
        <v>2022</v>
      </c>
      <c r="G3609" s="30">
        <v>12</v>
      </c>
      <c r="H3609" s="30">
        <v>317625</v>
      </c>
      <c r="I3609" s="31">
        <v>2186625</v>
      </c>
      <c r="J3609" s="31">
        <f>SUMIFS(H:H, D:D, ExternalData!$D3609, E:E, ExternalData!$E3609, F:F, ExternalData!$F3609, G:G, "&lt;="&amp;ExternalData!$G3609)</f>
        <v>1525545</v>
      </c>
      <c r="K3609" s="32">
        <f>SUMIFS(I:I, D:D, ExternalData!$D3609, E:E, ExternalData!$E3609, F:F, ExternalData!$F3609, G:G, "&lt;="&amp;ExternalData!$G3609)</f>
        <v>11362260</v>
      </c>
      <c r="L3609" s="31">
        <f>ExternalData!$J3609 + SUMIFS(H:H, D:D, ExternalData!$D3609, E:E, ExternalData!$E3609, F:F, ExternalData!$F3609-1, G:G, "&gt;"&amp;ExternalData!$G3609)</f>
        <v>1525545</v>
      </c>
      <c r="M3609" s="33">
        <f>ExternalData!$K3609 + SUMIFS(I:I, D:D, ExternalData!$D3609, E:E, ExternalData!$E3609, F:F, ExternalData!$F3609-1, G:G, "&gt;"&amp;ExternalData!$G3609)</f>
        <v>11362260</v>
      </c>
    </row>
    <row r="3610" spans="1:13" x14ac:dyDescent="0.25">
      <c r="A3610" s="24" t="s">
        <v>9</v>
      </c>
      <c r="B3610" s="25" t="s">
        <v>47</v>
      </c>
      <c r="C3610" s="25" t="s">
        <v>51</v>
      </c>
      <c r="D3610" s="25" t="s">
        <v>52</v>
      </c>
      <c r="E3610" s="25" t="s">
        <v>15</v>
      </c>
      <c r="F3610" s="25">
        <v>2023</v>
      </c>
      <c r="G3610" s="25">
        <v>1</v>
      </c>
      <c r="H3610" s="25">
        <v>6174</v>
      </c>
      <c r="I3610" s="26">
        <v>42420</v>
      </c>
      <c r="J3610" s="26">
        <f>SUMIFS(H:H, D:D, ExternalData!$D3610, E:E, ExternalData!$E3610, F:F, ExternalData!$F3610, G:G, "&lt;="&amp;ExternalData!$G3610)</f>
        <v>6174</v>
      </c>
      <c r="K3610" s="27">
        <f>SUMIFS(I:I, D:D, ExternalData!$D3610, E:E, ExternalData!$E3610, F:F, ExternalData!$F3610, G:G, "&lt;="&amp;ExternalData!$G3610)</f>
        <v>42420</v>
      </c>
      <c r="L3610" s="26">
        <f>ExternalData!$J3610 + SUMIFS(H:H, D:D, ExternalData!$D3610, E:E, ExternalData!$E3610, F:F, ExternalData!$F3610-1, G:G, "&gt;"&amp;ExternalData!$G3610)</f>
        <v>1277094</v>
      </c>
      <c r="M3610" s="28">
        <f>ExternalData!$K3610 + SUMIFS(I:I, D:D, ExternalData!$D3610, E:E, ExternalData!$E3610, F:F, ExternalData!$F3610-1, G:G, "&gt;"&amp;ExternalData!$G3610)</f>
        <v>11235105</v>
      </c>
    </row>
    <row r="3611" spans="1:13" x14ac:dyDescent="0.25">
      <c r="A3611" s="29" t="s">
        <v>9</v>
      </c>
      <c r="B3611" s="30" t="s">
        <v>47</v>
      </c>
      <c r="C3611" s="30" t="s">
        <v>51</v>
      </c>
      <c r="D3611" s="30" t="s">
        <v>52</v>
      </c>
      <c r="E3611" s="30" t="s">
        <v>15</v>
      </c>
      <c r="F3611" s="30">
        <v>2023</v>
      </c>
      <c r="G3611" s="30">
        <v>2</v>
      </c>
      <c r="H3611" s="30">
        <v>5082</v>
      </c>
      <c r="I3611" s="31">
        <v>34860</v>
      </c>
      <c r="J3611" s="31">
        <f>SUMIFS(H:H, D:D, ExternalData!$D3611, E:E, ExternalData!$E3611, F:F, ExternalData!$F3611, G:G, "&lt;="&amp;ExternalData!$G3611)</f>
        <v>11256</v>
      </c>
      <c r="K3611" s="32">
        <f>SUMIFS(I:I, D:D, ExternalData!$D3611, E:E, ExternalData!$E3611, F:F, ExternalData!$F3611, G:G, "&lt;="&amp;ExternalData!$G3611)</f>
        <v>77280</v>
      </c>
      <c r="L3611" s="31">
        <f>ExternalData!$J3611 + SUMIFS(H:H, D:D, ExternalData!$D3611, E:E, ExternalData!$E3611, F:F, ExternalData!$F3611-1, G:G, "&gt;"&amp;ExternalData!$G3611)</f>
        <v>980301</v>
      </c>
      <c r="M3611" s="33">
        <f>ExternalData!$K3611 + SUMIFS(I:I, D:D, ExternalData!$D3611, E:E, ExternalData!$E3611, F:F, ExternalData!$F3611-1, G:G, "&gt;"&amp;ExternalData!$G3611)</f>
        <v>11249910</v>
      </c>
    </row>
    <row r="3612" spans="1:13" x14ac:dyDescent="0.25">
      <c r="A3612" s="24" t="s">
        <v>9</v>
      </c>
      <c r="B3612" s="25" t="s">
        <v>47</v>
      </c>
      <c r="C3612" s="25" t="s">
        <v>51</v>
      </c>
      <c r="D3612" s="25" t="s">
        <v>52</v>
      </c>
      <c r="E3612" s="25" t="s">
        <v>15</v>
      </c>
      <c r="F3612" s="25">
        <v>2023</v>
      </c>
      <c r="G3612" s="25">
        <v>3</v>
      </c>
      <c r="H3612" s="25">
        <v>5292</v>
      </c>
      <c r="I3612" s="26">
        <v>36456</v>
      </c>
      <c r="J3612" s="26">
        <f>SUMIFS(H:H, D:D, ExternalData!$D3612, E:E, ExternalData!$E3612, F:F, ExternalData!$F3612, G:G, "&lt;="&amp;ExternalData!$G3612)</f>
        <v>16548</v>
      </c>
      <c r="K3612" s="27">
        <f>SUMIFS(I:I, D:D, ExternalData!$D3612, E:E, ExternalData!$E3612, F:F, ExternalData!$F3612, G:G, "&lt;="&amp;ExternalData!$G3612)</f>
        <v>113736</v>
      </c>
      <c r="L3612" s="26">
        <f>ExternalData!$J3612 + SUMIFS(H:H, D:D, ExternalData!$D3612, E:E, ExternalData!$E3612, F:F, ExternalData!$F3612-1, G:G, "&gt;"&amp;ExternalData!$G3612)</f>
        <v>981708</v>
      </c>
      <c r="M3612" s="28">
        <f>ExternalData!$K3612 + SUMIFS(I:I, D:D, ExternalData!$D3612, E:E, ExternalData!$E3612, F:F, ExternalData!$F3612-1, G:G, "&gt;"&amp;ExternalData!$G3612)</f>
        <v>11260536</v>
      </c>
    </row>
    <row r="3613" spans="1:13" x14ac:dyDescent="0.25">
      <c r="A3613" s="29" t="s">
        <v>9</v>
      </c>
      <c r="B3613" s="30" t="s">
        <v>47</v>
      </c>
      <c r="C3613" s="30" t="s">
        <v>18</v>
      </c>
      <c r="D3613" s="30" t="s">
        <v>53</v>
      </c>
      <c r="E3613" s="30" t="s">
        <v>13</v>
      </c>
      <c r="F3613" s="30">
        <v>2018</v>
      </c>
      <c r="G3613" s="30">
        <v>1</v>
      </c>
      <c r="H3613" s="30">
        <v>2702</v>
      </c>
      <c r="I3613" s="31">
        <v>235585</v>
      </c>
      <c r="J3613" s="31">
        <f>SUMIFS(H:H, D:D, ExternalData!$D3613, E:E, ExternalData!$E3613, F:F, ExternalData!$F3613, G:G, "&lt;="&amp;ExternalData!$G3613)</f>
        <v>2702</v>
      </c>
      <c r="K3613" s="32">
        <f>SUMIFS(I:I, D:D, ExternalData!$D3613, E:E, ExternalData!$E3613, F:F, ExternalData!$F3613, G:G, "&lt;="&amp;ExternalData!$G3613)</f>
        <v>235585</v>
      </c>
      <c r="L3613" s="31">
        <f>ExternalData!$J3613 + SUMIFS(H:H, D:D, ExternalData!$D3613, E:E, ExternalData!$E3613, F:F, ExternalData!$F3613-1, G:G, "&gt;"&amp;ExternalData!$G3613)</f>
        <v>2702</v>
      </c>
      <c r="M3613" s="33">
        <f>ExternalData!$K3613 + SUMIFS(I:I, D:D, ExternalData!$D3613, E:E, ExternalData!$E3613, F:F, ExternalData!$F3613-1, G:G, "&gt;"&amp;ExternalData!$G3613)</f>
        <v>235585</v>
      </c>
    </row>
    <row r="3614" spans="1:13" x14ac:dyDescent="0.25">
      <c r="A3614" s="24" t="s">
        <v>9</v>
      </c>
      <c r="B3614" s="25" t="s">
        <v>47</v>
      </c>
      <c r="C3614" s="25" t="s">
        <v>18</v>
      </c>
      <c r="D3614" s="25" t="s">
        <v>53</v>
      </c>
      <c r="E3614" s="25" t="s">
        <v>13</v>
      </c>
      <c r="F3614" s="25">
        <v>2018</v>
      </c>
      <c r="G3614" s="25">
        <v>2</v>
      </c>
      <c r="H3614" s="25">
        <v>2156</v>
      </c>
      <c r="I3614" s="26">
        <v>189455</v>
      </c>
      <c r="J3614" s="26">
        <f>SUMIFS(H:H, D:D, ExternalData!$D3614, E:E, ExternalData!$E3614, F:F, ExternalData!$F3614, G:G, "&lt;="&amp;ExternalData!$G3614)</f>
        <v>4858</v>
      </c>
      <c r="K3614" s="27">
        <f>SUMIFS(I:I, D:D, ExternalData!$D3614, E:E, ExternalData!$E3614, F:F, ExternalData!$F3614, G:G, "&lt;="&amp;ExternalData!$G3614)</f>
        <v>425040</v>
      </c>
      <c r="L3614" s="26">
        <f>ExternalData!$J3614 + SUMIFS(H:H, D:D, ExternalData!$D3614, E:E, ExternalData!$E3614, F:F, ExternalData!$F3614-1, G:G, "&gt;"&amp;ExternalData!$G3614)</f>
        <v>4858</v>
      </c>
      <c r="M3614" s="28">
        <f>ExternalData!$K3614 + SUMIFS(I:I, D:D, ExternalData!$D3614, E:E, ExternalData!$E3614, F:F, ExternalData!$F3614-1, G:G, "&gt;"&amp;ExternalData!$G3614)</f>
        <v>425040</v>
      </c>
    </row>
    <row r="3615" spans="1:13" x14ac:dyDescent="0.25">
      <c r="A3615" s="29" t="s">
        <v>9</v>
      </c>
      <c r="B3615" s="30" t="s">
        <v>47</v>
      </c>
      <c r="C3615" s="30" t="s">
        <v>18</v>
      </c>
      <c r="D3615" s="30" t="s">
        <v>53</v>
      </c>
      <c r="E3615" s="30" t="s">
        <v>13</v>
      </c>
      <c r="F3615" s="30">
        <v>2018</v>
      </c>
      <c r="G3615" s="30">
        <v>3</v>
      </c>
      <c r="H3615" s="30">
        <v>3115</v>
      </c>
      <c r="I3615" s="31">
        <v>27062</v>
      </c>
      <c r="J3615" s="31">
        <f>SUMIFS(H:H, D:D, ExternalData!$D3615, E:E, ExternalData!$E3615, F:F, ExternalData!$F3615, G:G, "&lt;="&amp;ExternalData!$G3615)</f>
        <v>7973</v>
      </c>
      <c r="K3615" s="32">
        <f>SUMIFS(I:I, D:D, ExternalData!$D3615, E:E, ExternalData!$E3615, F:F, ExternalData!$F3615, G:G, "&lt;="&amp;ExternalData!$G3615)</f>
        <v>452102</v>
      </c>
      <c r="L3615" s="31">
        <f>ExternalData!$J3615 + SUMIFS(H:H, D:D, ExternalData!$D3615, E:E, ExternalData!$E3615, F:F, ExternalData!$F3615-1, G:G, "&gt;"&amp;ExternalData!$G3615)</f>
        <v>7973</v>
      </c>
      <c r="M3615" s="33">
        <f>ExternalData!$K3615 + SUMIFS(I:I, D:D, ExternalData!$D3615, E:E, ExternalData!$E3615, F:F, ExternalData!$F3615-1, G:G, "&gt;"&amp;ExternalData!$G3615)</f>
        <v>452102</v>
      </c>
    </row>
    <row r="3616" spans="1:13" x14ac:dyDescent="0.25">
      <c r="A3616" s="24" t="s">
        <v>9</v>
      </c>
      <c r="B3616" s="25" t="s">
        <v>47</v>
      </c>
      <c r="C3616" s="25" t="s">
        <v>18</v>
      </c>
      <c r="D3616" s="25" t="s">
        <v>53</v>
      </c>
      <c r="E3616" s="25" t="s">
        <v>13</v>
      </c>
      <c r="F3616" s="25">
        <v>2018</v>
      </c>
      <c r="G3616" s="25">
        <v>4</v>
      </c>
      <c r="H3616" s="25">
        <v>25165</v>
      </c>
      <c r="I3616" s="26">
        <v>21777</v>
      </c>
      <c r="J3616" s="26">
        <f>SUMIFS(H:H, D:D, ExternalData!$D3616, E:E, ExternalData!$E3616, F:F, ExternalData!$F3616, G:G, "&lt;="&amp;ExternalData!$G3616)</f>
        <v>33138</v>
      </c>
      <c r="K3616" s="27">
        <f>SUMIFS(I:I, D:D, ExternalData!$D3616, E:E, ExternalData!$E3616, F:F, ExternalData!$F3616, G:G, "&lt;="&amp;ExternalData!$G3616)</f>
        <v>473879</v>
      </c>
      <c r="L3616" s="26">
        <f>ExternalData!$J3616 + SUMIFS(H:H, D:D, ExternalData!$D3616, E:E, ExternalData!$E3616, F:F, ExternalData!$F3616-1, G:G, "&gt;"&amp;ExternalData!$G3616)</f>
        <v>33138</v>
      </c>
      <c r="M3616" s="28">
        <f>ExternalData!$K3616 + SUMIFS(I:I, D:D, ExternalData!$D3616, E:E, ExternalData!$E3616, F:F, ExternalData!$F3616-1, G:G, "&gt;"&amp;ExternalData!$G3616)</f>
        <v>473879</v>
      </c>
    </row>
    <row r="3617" spans="1:13" x14ac:dyDescent="0.25">
      <c r="A3617" s="29" t="s">
        <v>9</v>
      </c>
      <c r="B3617" s="30" t="s">
        <v>47</v>
      </c>
      <c r="C3617" s="30" t="s">
        <v>18</v>
      </c>
      <c r="D3617" s="30" t="s">
        <v>53</v>
      </c>
      <c r="E3617" s="30" t="s">
        <v>13</v>
      </c>
      <c r="F3617" s="30">
        <v>2018</v>
      </c>
      <c r="G3617" s="30">
        <v>5</v>
      </c>
      <c r="H3617" s="30">
        <v>28385</v>
      </c>
      <c r="I3617" s="31">
        <v>23989</v>
      </c>
      <c r="J3617" s="31">
        <f>SUMIFS(H:H, D:D, ExternalData!$D3617, E:E, ExternalData!$E3617, F:F, ExternalData!$F3617, G:G, "&lt;="&amp;ExternalData!$G3617)</f>
        <v>61523</v>
      </c>
      <c r="K3617" s="32">
        <f>SUMIFS(I:I, D:D, ExternalData!$D3617, E:E, ExternalData!$E3617, F:F, ExternalData!$F3617, G:G, "&lt;="&amp;ExternalData!$G3617)</f>
        <v>497868</v>
      </c>
      <c r="L3617" s="31">
        <f>ExternalData!$J3617 + SUMIFS(H:H, D:D, ExternalData!$D3617, E:E, ExternalData!$E3617, F:F, ExternalData!$F3617-1, G:G, "&gt;"&amp;ExternalData!$G3617)</f>
        <v>61523</v>
      </c>
      <c r="M3617" s="33">
        <f>ExternalData!$K3617 + SUMIFS(I:I, D:D, ExternalData!$D3617, E:E, ExternalData!$E3617, F:F, ExternalData!$F3617-1, G:G, "&gt;"&amp;ExternalData!$G3617)</f>
        <v>497868</v>
      </c>
    </row>
    <row r="3618" spans="1:13" x14ac:dyDescent="0.25">
      <c r="A3618" s="24" t="s">
        <v>9</v>
      </c>
      <c r="B3618" s="25" t="s">
        <v>47</v>
      </c>
      <c r="C3618" s="25" t="s">
        <v>18</v>
      </c>
      <c r="D3618" s="25" t="s">
        <v>53</v>
      </c>
      <c r="E3618" s="25" t="s">
        <v>13</v>
      </c>
      <c r="F3618" s="25">
        <v>2018</v>
      </c>
      <c r="G3618" s="25">
        <v>6</v>
      </c>
      <c r="H3618" s="25">
        <v>24535</v>
      </c>
      <c r="I3618" s="26">
        <v>21539</v>
      </c>
      <c r="J3618" s="26">
        <f>SUMIFS(H:H, D:D, ExternalData!$D3618, E:E, ExternalData!$E3618, F:F, ExternalData!$F3618, G:G, "&lt;="&amp;ExternalData!$G3618)</f>
        <v>86058</v>
      </c>
      <c r="K3618" s="27">
        <f>SUMIFS(I:I, D:D, ExternalData!$D3618, E:E, ExternalData!$E3618, F:F, ExternalData!$F3618, G:G, "&lt;="&amp;ExternalData!$G3618)</f>
        <v>519407</v>
      </c>
      <c r="L3618" s="26">
        <f>ExternalData!$J3618 + SUMIFS(H:H, D:D, ExternalData!$D3618, E:E, ExternalData!$E3618, F:F, ExternalData!$F3618-1, G:G, "&gt;"&amp;ExternalData!$G3618)</f>
        <v>86058</v>
      </c>
      <c r="M3618" s="28">
        <f>ExternalData!$K3618 + SUMIFS(I:I, D:D, ExternalData!$D3618, E:E, ExternalData!$E3618, F:F, ExternalData!$F3618-1, G:G, "&gt;"&amp;ExternalData!$G3618)</f>
        <v>519407</v>
      </c>
    </row>
    <row r="3619" spans="1:13" x14ac:dyDescent="0.25">
      <c r="A3619" s="29" t="s">
        <v>9</v>
      </c>
      <c r="B3619" s="30" t="s">
        <v>47</v>
      </c>
      <c r="C3619" s="30" t="s">
        <v>18</v>
      </c>
      <c r="D3619" s="30" t="s">
        <v>53</v>
      </c>
      <c r="E3619" s="30" t="s">
        <v>13</v>
      </c>
      <c r="F3619" s="30">
        <v>2018</v>
      </c>
      <c r="G3619" s="30">
        <v>7</v>
      </c>
      <c r="H3619" s="30">
        <v>3738</v>
      </c>
      <c r="I3619" s="31">
        <v>330715</v>
      </c>
      <c r="J3619" s="31">
        <f>SUMIFS(H:H, D:D, ExternalData!$D3619, E:E, ExternalData!$E3619, F:F, ExternalData!$F3619, G:G, "&lt;="&amp;ExternalData!$G3619)</f>
        <v>89796</v>
      </c>
      <c r="K3619" s="32">
        <f>SUMIFS(I:I, D:D, ExternalData!$D3619, E:E, ExternalData!$E3619, F:F, ExternalData!$F3619, G:G, "&lt;="&amp;ExternalData!$G3619)</f>
        <v>850122</v>
      </c>
      <c r="L3619" s="31">
        <f>ExternalData!$J3619 + SUMIFS(H:H, D:D, ExternalData!$D3619, E:E, ExternalData!$E3619, F:F, ExternalData!$F3619-1, G:G, "&gt;"&amp;ExternalData!$G3619)</f>
        <v>89796</v>
      </c>
      <c r="M3619" s="33">
        <f>ExternalData!$K3619 + SUMIFS(I:I, D:D, ExternalData!$D3619, E:E, ExternalData!$E3619, F:F, ExternalData!$F3619-1, G:G, "&gt;"&amp;ExternalData!$G3619)</f>
        <v>850122</v>
      </c>
    </row>
    <row r="3620" spans="1:13" x14ac:dyDescent="0.25">
      <c r="A3620" s="24" t="s">
        <v>9</v>
      </c>
      <c r="B3620" s="25" t="s">
        <v>47</v>
      </c>
      <c r="C3620" s="25" t="s">
        <v>18</v>
      </c>
      <c r="D3620" s="25" t="s">
        <v>53</v>
      </c>
      <c r="E3620" s="25" t="s">
        <v>13</v>
      </c>
      <c r="F3620" s="25">
        <v>2018</v>
      </c>
      <c r="G3620" s="25">
        <v>8</v>
      </c>
      <c r="H3620" s="25">
        <v>2653</v>
      </c>
      <c r="I3620" s="26">
        <v>228515</v>
      </c>
      <c r="J3620" s="26">
        <f>SUMIFS(H:H, D:D, ExternalData!$D3620, E:E, ExternalData!$E3620, F:F, ExternalData!$F3620, G:G, "&lt;="&amp;ExternalData!$G3620)</f>
        <v>92449</v>
      </c>
      <c r="K3620" s="27">
        <f>SUMIFS(I:I, D:D, ExternalData!$D3620, E:E, ExternalData!$E3620, F:F, ExternalData!$F3620, G:G, "&lt;="&amp;ExternalData!$G3620)</f>
        <v>1078637</v>
      </c>
      <c r="L3620" s="26">
        <f>ExternalData!$J3620 + SUMIFS(H:H, D:D, ExternalData!$D3620, E:E, ExternalData!$E3620, F:F, ExternalData!$F3620-1, G:G, "&gt;"&amp;ExternalData!$G3620)</f>
        <v>92449</v>
      </c>
      <c r="M3620" s="28">
        <f>ExternalData!$K3620 + SUMIFS(I:I, D:D, ExternalData!$D3620, E:E, ExternalData!$E3620, F:F, ExternalData!$F3620-1, G:G, "&gt;"&amp;ExternalData!$G3620)</f>
        <v>1078637</v>
      </c>
    </row>
    <row r="3621" spans="1:13" x14ac:dyDescent="0.25">
      <c r="A3621" s="29" t="s">
        <v>9</v>
      </c>
      <c r="B3621" s="30" t="s">
        <v>47</v>
      </c>
      <c r="C3621" s="30" t="s">
        <v>18</v>
      </c>
      <c r="D3621" s="30" t="s">
        <v>53</v>
      </c>
      <c r="E3621" s="30" t="s">
        <v>13</v>
      </c>
      <c r="F3621" s="30">
        <v>2018</v>
      </c>
      <c r="G3621" s="30">
        <v>9</v>
      </c>
      <c r="H3621" s="30">
        <v>3990</v>
      </c>
      <c r="I3621" s="31">
        <v>34944</v>
      </c>
      <c r="J3621" s="31">
        <f>SUMIFS(H:H, D:D, ExternalData!$D3621, E:E, ExternalData!$E3621, F:F, ExternalData!$F3621, G:G, "&lt;="&amp;ExternalData!$G3621)</f>
        <v>96439</v>
      </c>
      <c r="K3621" s="32">
        <f>SUMIFS(I:I, D:D, ExternalData!$D3621, E:E, ExternalData!$E3621, F:F, ExternalData!$F3621, G:G, "&lt;="&amp;ExternalData!$G3621)</f>
        <v>1113581</v>
      </c>
      <c r="L3621" s="31">
        <f>ExternalData!$J3621 + SUMIFS(H:H, D:D, ExternalData!$D3621, E:E, ExternalData!$E3621, F:F, ExternalData!$F3621-1, G:G, "&gt;"&amp;ExternalData!$G3621)</f>
        <v>96439</v>
      </c>
      <c r="M3621" s="33">
        <f>ExternalData!$K3621 + SUMIFS(I:I, D:D, ExternalData!$D3621, E:E, ExternalData!$E3621, F:F, ExternalData!$F3621-1, G:G, "&gt;"&amp;ExternalData!$G3621)</f>
        <v>1113581</v>
      </c>
    </row>
    <row r="3622" spans="1:13" x14ac:dyDescent="0.25">
      <c r="A3622" s="24" t="s">
        <v>9</v>
      </c>
      <c r="B3622" s="25" t="s">
        <v>47</v>
      </c>
      <c r="C3622" s="25" t="s">
        <v>18</v>
      </c>
      <c r="D3622" s="25" t="s">
        <v>53</v>
      </c>
      <c r="E3622" s="25" t="s">
        <v>13</v>
      </c>
      <c r="F3622" s="25">
        <v>2018</v>
      </c>
      <c r="G3622" s="25">
        <v>10</v>
      </c>
      <c r="H3622" s="25">
        <v>30065</v>
      </c>
      <c r="I3622" s="26">
        <v>25935</v>
      </c>
      <c r="J3622" s="26">
        <f>SUMIFS(H:H, D:D, ExternalData!$D3622, E:E, ExternalData!$E3622, F:F, ExternalData!$F3622, G:G, "&lt;="&amp;ExternalData!$G3622)</f>
        <v>126504</v>
      </c>
      <c r="K3622" s="27">
        <f>SUMIFS(I:I, D:D, ExternalData!$D3622, E:E, ExternalData!$E3622, F:F, ExternalData!$F3622, G:G, "&lt;="&amp;ExternalData!$G3622)</f>
        <v>1139516</v>
      </c>
      <c r="L3622" s="26">
        <f>ExternalData!$J3622 + SUMIFS(H:H, D:D, ExternalData!$D3622, E:E, ExternalData!$E3622, F:F, ExternalData!$F3622-1, G:G, "&gt;"&amp;ExternalData!$G3622)</f>
        <v>126504</v>
      </c>
      <c r="M3622" s="28">
        <f>ExternalData!$K3622 + SUMIFS(I:I, D:D, ExternalData!$D3622, E:E, ExternalData!$E3622, F:F, ExternalData!$F3622-1, G:G, "&gt;"&amp;ExternalData!$G3622)</f>
        <v>1139516</v>
      </c>
    </row>
    <row r="3623" spans="1:13" x14ac:dyDescent="0.25">
      <c r="A3623" s="29" t="s">
        <v>9</v>
      </c>
      <c r="B3623" s="30" t="s">
        <v>47</v>
      </c>
      <c r="C3623" s="30" t="s">
        <v>18</v>
      </c>
      <c r="D3623" s="30" t="s">
        <v>53</v>
      </c>
      <c r="E3623" s="30" t="s">
        <v>13</v>
      </c>
      <c r="F3623" s="30">
        <v>2018</v>
      </c>
      <c r="G3623" s="30">
        <v>11</v>
      </c>
      <c r="H3623" s="30">
        <v>33775</v>
      </c>
      <c r="I3623" s="31">
        <v>291585</v>
      </c>
      <c r="J3623" s="31">
        <f>SUMIFS(H:H, D:D, ExternalData!$D3623, E:E, ExternalData!$E3623, F:F, ExternalData!$F3623, G:G, "&lt;="&amp;ExternalData!$G3623)</f>
        <v>160279</v>
      </c>
      <c r="K3623" s="32">
        <f>SUMIFS(I:I, D:D, ExternalData!$D3623, E:E, ExternalData!$E3623, F:F, ExternalData!$F3623, G:G, "&lt;="&amp;ExternalData!$G3623)</f>
        <v>1431101</v>
      </c>
      <c r="L3623" s="31">
        <f>ExternalData!$J3623 + SUMIFS(H:H, D:D, ExternalData!$D3623, E:E, ExternalData!$E3623, F:F, ExternalData!$F3623-1, G:G, "&gt;"&amp;ExternalData!$G3623)</f>
        <v>160279</v>
      </c>
      <c r="M3623" s="33">
        <f>ExternalData!$K3623 + SUMIFS(I:I, D:D, ExternalData!$D3623, E:E, ExternalData!$E3623, F:F, ExternalData!$F3623-1, G:G, "&gt;"&amp;ExternalData!$G3623)</f>
        <v>1431101</v>
      </c>
    </row>
    <row r="3624" spans="1:13" x14ac:dyDescent="0.25">
      <c r="A3624" s="24" t="s">
        <v>9</v>
      </c>
      <c r="B3624" s="25" t="s">
        <v>47</v>
      </c>
      <c r="C3624" s="25" t="s">
        <v>18</v>
      </c>
      <c r="D3624" s="25" t="s">
        <v>53</v>
      </c>
      <c r="E3624" s="25" t="s">
        <v>13</v>
      </c>
      <c r="F3624" s="25">
        <v>2018</v>
      </c>
      <c r="G3624" s="25">
        <v>12</v>
      </c>
      <c r="H3624" s="25">
        <v>3423</v>
      </c>
      <c r="I3624" s="26">
        <v>294665</v>
      </c>
      <c r="J3624" s="26">
        <f>SUMIFS(H:H, D:D, ExternalData!$D3624, E:E, ExternalData!$E3624, F:F, ExternalData!$F3624, G:G, "&lt;="&amp;ExternalData!$G3624)</f>
        <v>163702</v>
      </c>
      <c r="K3624" s="27">
        <f>SUMIFS(I:I, D:D, ExternalData!$D3624, E:E, ExternalData!$E3624, F:F, ExternalData!$F3624, G:G, "&lt;="&amp;ExternalData!$G3624)</f>
        <v>1725766</v>
      </c>
      <c r="L3624" s="26">
        <f>ExternalData!$J3624 + SUMIFS(H:H, D:D, ExternalData!$D3624, E:E, ExternalData!$E3624, F:F, ExternalData!$F3624-1, G:G, "&gt;"&amp;ExternalData!$G3624)</f>
        <v>163702</v>
      </c>
      <c r="M3624" s="28">
        <f>ExternalData!$K3624 + SUMIFS(I:I, D:D, ExternalData!$D3624, E:E, ExternalData!$E3624, F:F, ExternalData!$F3624-1, G:G, "&gt;"&amp;ExternalData!$G3624)</f>
        <v>1725766</v>
      </c>
    </row>
    <row r="3625" spans="1:13" x14ac:dyDescent="0.25">
      <c r="A3625" s="29" t="s">
        <v>9</v>
      </c>
      <c r="B3625" s="30" t="s">
        <v>47</v>
      </c>
      <c r="C3625" s="30" t="s">
        <v>18</v>
      </c>
      <c r="D3625" s="30" t="s">
        <v>53</v>
      </c>
      <c r="E3625" s="30" t="s">
        <v>13</v>
      </c>
      <c r="F3625" s="30">
        <v>2019</v>
      </c>
      <c r="G3625" s="30">
        <v>1</v>
      </c>
      <c r="H3625" s="30">
        <v>7462</v>
      </c>
      <c r="I3625" s="31">
        <v>64729</v>
      </c>
      <c r="J3625" s="31">
        <f>SUMIFS(H:H, D:D, ExternalData!$D3625, E:E, ExternalData!$E3625, F:F, ExternalData!$F3625, G:G, "&lt;="&amp;ExternalData!$G3625)</f>
        <v>7462</v>
      </c>
      <c r="K3625" s="32">
        <f>SUMIFS(I:I, D:D, ExternalData!$D3625, E:E, ExternalData!$E3625, F:F, ExternalData!$F3625, G:G, "&lt;="&amp;ExternalData!$G3625)</f>
        <v>64729</v>
      </c>
      <c r="L3625" s="31">
        <f>ExternalData!$J3625 + SUMIFS(H:H, D:D, ExternalData!$D3625, E:E, ExternalData!$E3625, F:F, ExternalData!$F3625-1, G:G, "&gt;"&amp;ExternalData!$G3625)</f>
        <v>168462</v>
      </c>
      <c r="M3625" s="33">
        <f>ExternalData!$K3625 + SUMIFS(I:I, D:D, ExternalData!$D3625, E:E, ExternalData!$E3625, F:F, ExternalData!$F3625-1, G:G, "&gt;"&amp;ExternalData!$G3625)</f>
        <v>1554910</v>
      </c>
    </row>
    <row r="3626" spans="1:13" x14ac:dyDescent="0.25">
      <c r="A3626" s="24" t="s">
        <v>9</v>
      </c>
      <c r="B3626" s="25" t="s">
        <v>47</v>
      </c>
      <c r="C3626" s="25" t="s">
        <v>18</v>
      </c>
      <c r="D3626" s="25" t="s">
        <v>53</v>
      </c>
      <c r="E3626" s="25" t="s">
        <v>13</v>
      </c>
      <c r="F3626" s="25">
        <v>2019</v>
      </c>
      <c r="G3626" s="25">
        <v>2</v>
      </c>
      <c r="H3626" s="25">
        <v>7224</v>
      </c>
      <c r="I3626" s="26">
        <v>62650</v>
      </c>
      <c r="J3626" s="26">
        <f>SUMIFS(H:H, D:D, ExternalData!$D3626, E:E, ExternalData!$E3626, F:F, ExternalData!$F3626, G:G, "&lt;="&amp;ExternalData!$G3626)</f>
        <v>14686</v>
      </c>
      <c r="K3626" s="27">
        <f>SUMIFS(I:I, D:D, ExternalData!$D3626, E:E, ExternalData!$E3626, F:F, ExternalData!$F3626, G:G, "&lt;="&amp;ExternalData!$G3626)</f>
        <v>127379</v>
      </c>
      <c r="L3626" s="26">
        <f>ExternalData!$J3626 + SUMIFS(H:H, D:D, ExternalData!$D3626, E:E, ExternalData!$E3626, F:F, ExternalData!$F3626-1, G:G, "&gt;"&amp;ExternalData!$G3626)</f>
        <v>173530</v>
      </c>
      <c r="M3626" s="28">
        <f>ExternalData!$K3626 + SUMIFS(I:I, D:D, ExternalData!$D3626, E:E, ExternalData!$E3626, F:F, ExternalData!$F3626-1, G:G, "&gt;"&amp;ExternalData!$G3626)</f>
        <v>1428105</v>
      </c>
    </row>
    <row r="3627" spans="1:13" x14ac:dyDescent="0.25">
      <c r="A3627" s="29" t="s">
        <v>9</v>
      </c>
      <c r="B3627" s="30" t="s">
        <v>47</v>
      </c>
      <c r="C3627" s="30" t="s">
        <v>18</v>
      </c>
      <c r="D3627" s="30" t="s">
        <v>53</v>
      </c>
      <c r="E3627" s="30" t="s">
        <v>13</v>
      </c>
      <c r="F3627" s="30">
        <v>2019</v>
      </c>
      <c r="G3627" s="30">
        <v>3</v>
      </c>
      <c r="H3627" s="30">
        <v>7497</v>
      </c>
      <c r="I3627" s="31">
        <v>65926</v>
      </c>
      <c r="J3627" s="31">
        <f>SUMIFS(H:H, D:D, ExternalData!$D3627, E:E, ExternalData!$E3627, F:F, ExternalData!$F3627, G:G, "&lt;="&amp;ExternalData!$G3627)</f>
        <v>22183</v>
      </c>
      <c r="K3627" s="32">
        <f>SUMIFS(I:I, D:D, ExternalData!$D3627, E:E, ExternalData!$E3627, F:F, ExternalData!$F3627, G:G, "&lt;="&amp;ExternalData!$G3627)</f>
        <v>193305</v>
      </c>
      <c r="L3627" s="31">
        <f>ExternalData!$J3627 + SUMIFS(H:H, D:D, ExternalData!$D3627, E:E, ExternalData!$E3627, F:F, ExternalData!$F3627-1, G:G, "&gt;"&amp;ExternalData!$G3627)</f>
        <v>177912</v>
      </c>
      <c r="M3627" s="33">
        <f>ExternalData!$K3627 + SUMIFS(I:I, D:D, ExternalData!$D3627, E:E, ExternalData!$E3627, F:F, ExternalData!$F3627-1, G:G, "&gt;"&amp;ExternalData!$G3627)</f>
        <v>1466969</v>
      </c>
    </row>
    <row r="3628" spans="1:13" x14ac:dyDescent="0.25">
      <c r="A3628" s="24" t="s">
        <v>9</v>
      </c>
      <c r="B3628" s="25" t="s">
        <v>47</v>
      </c>
      <c r="C3628" s="25" t="s">
        <v>18</v>
      </c>
      <c r="D3628" s="25" t="s">
        <v>53</v>
      </c>
      <c r="E3628" s="25" t="s">
        <v>13</v>
      </c>
      <c r="F3628" s="25">
        <v>2019</v>
      </c>
      <c r="G3628" s="25">
        <v>4</v>
      </c>
      <c r="H3628" s="25">
        <v>8029</v>
      </c>
      <c r="I3628" s="26">
        <v>69762</v>
      </c>
      <c r="J3628" s="26">
        <f>SUMIFS(H:H, D:D, ExternalData!$D3628, E:E, ExternalData!$E3628, F:F, ExternalData!$F3628, G:G, "&lt;="&amp;ExternalData!$G3628)</f>
        <v>30212</v>
      </c>
      <c r="K3628" s="27">
        <f>SUMIFS(I:I, D:D, ExternalData!$D3628, E:E, ExternalData!$E3628, F:F, ExternalData!$F3628, G:G, "&lt;="&amp;ExternalData!$G3628)</f>
        <v>263067</v>
      </c>
      <c r="L3628" s="26">
        <f>ExternalData!$J3628 + SUMIFS(H:H, D:D, ExternalData!$D3628, E:E, ExternalData!$E3628, F:F, ExternalData!$F3628-1, G:G, "&gt;"&amp;ExternalData!$G3628)</f>
        <v>160776</v>
      </c>
      <c r="M3628" s="28">
        <f>ExternalData!$K3628 + SUMIFS(I:I, D:D, ExternalData!$D3628, E:E, ExternalData!$E3628, F:F, ExternalData!$F3628-1, G:G, "&gt;"&amp;ExternalData!$G3628)</f>
        <v>1514954</v>
      </c>
    </row>
    <row r="3629" spans="1:13" x14ac:dyDescent="0.25">
      <c r="A3629" s="29" t="s">
        <v>9</v>
      </c>
      <c r="B3629" s="30" t="s">
        <v>47</v>
      </c>
      <c r="C3629" s="30" t="s">
        <v>18</v>
      </c>
      <c r="D3629" s="30" t="s">
        <v>53</v>
      </c>
      <c r="E3629" s="30" t="s">
        <v>13</v>
      </c>
      <c r="F3629" s="30">
        <v>2019</v>
      </c>
      <c r="G3629" s="30">
        <v>5</v>
      </c>
      <c r="H3629" s="30">
        <v>10325</v>
      </c>
      <c r="I3629" s="31">
        <v>89467</v>
      </c>
      <c r="J3629" s="31">
        <f>SUMIFS(H:H, D:D, ExternalData!$D3629, E:E, ExternalData!$E3629, F:F, ExternalData!$F3629, G:G, "&lt;="&amp;ExternalData!$G3629)</f>
        <v>40537</v>
      </c>
      <c r="K3629" s="32">
        <f>SUMIFS(I:I, D:D, ExternalData!$D3629, E:E, ExternalData!$E3629, F:F, ExternalData!$F3629, G:G, "&lt;="&amp;ExternalData!$G3629)</f>
        <v>352534</v>
      </c>
      <c r="L3629" s="31">
        <f>ExternalData!$J3629 + SUMIFS(H:H, D:D, ExternalData!$D3629, E:E, ExternalData!$E3629, F:F, ExternalData!$F3629-1, G:G, "&gt;"&amp;ExternalData!$G3629)</f>
        <v>142716</v>
      </c>
      <c r="M3629" s="33">
        <f>ExternalData!$K3629 + SUMIFS(I:I, D:D, ExternalData!$D3629, E:E, ExternalData!$E3629, F:F, ExternalData!$F3629-1, G:G, "&gt;"&amp;ExternalData!$G3629)</f>
        <v>1580432</v>
      </c>
    </row>
    <row r="3630" spans="1:13" x14ac:dyDescent="0.25">
      <c r="A3630" s="24" t="s">
        <v>9</v>
      </c>
      <c r="B3630" s="25" t="s">
        <v>47</v>
      </c>
      <c r="C3630" s="25" t="s">
        <v>18</v>
      </c>
      <c r="D3630" s="25" t="s">
        <v>53</v>
      </c>
      <c r="E3630" s="25" t="s">
        <v>13</v>
      </c>
      <c r="F3630" s="25">
        <v>2019</v>
      </c>
      <c r="G3630" s="25">
        <v>6</v>
      </c>
      <c r="H3630" s="25">
        <v>6608</v>
      </c>
      <c r="I3630" s="26">
        <v>57568</v>
      </c>
      <c r="J3630" s="26">
        <f>SUMIFS(H:H, D:D, ExternalData!$D3630, E:E, ExternalData!$E3630, F:F, ExternalData!$F3630, G:G, "&lt;="&amp;ExternalData!$G3630)</f>
        <v>47145</v>
      </c>
      <c r="K3630" s="27">
        <f>SUMIFS(I:I, D:D, ExternalData!$D3630, E:E, ExternalData!$E3630, F:F, ExternalData!$F3630, G:G, "&lt;="&amp;ExternalData!$G3630)</f>
        <v>410102</v>
      </c>
      <c r="L3630" s="26">
        <f>ExternalData!$J3630 + SUMIFS(H:H, D:D, ExternalData!$D3630, E:E, ExternalData!$E3630, F:F, ExternalData!$F3630-1, G:G, "&gt;"&amp;ExternalData!$G3630)</f>
        <v>124789</v>
      </c>
      <c r="M3630" s="28">
        <f>ExternalData!$K3630 + SUMIFS(I:I, D:D, ExternalData!$D3630, E:E, ExternalData!$E3630, F:F, ExternalData!$F3630-1, G:G, "&gt;"&amp;ExternalData!$G3630)</f>
        <v>1616461</v>
      </c>
    </row>
    <row r="3631" spans="1:13" x14ac:dyDescent="0.25">
      <c r="A3631" s="29" t="s">
        <v>9</v>
      </c>
      <c r="B3631" s="30" t="s">
        <v>47</v>
      </c>
      <c r="C3631" s="30" t="s">
        <v>18</v>
      </c>
      <c r="D3631" s="30" t="s">
        <v>53</v>
      </c>
      <c r="E3631" s="30" t="s">
        <v>13</v>
      </c>
      <c r="F3631" s="30">
        <v>2019</v>
      </c>
      <c r="G3631" s="30">
        <v>7</v>
      </c>
      <c r="H3631" s="30">
        <v>7623</v>
      </c>
      <c r="I3631" s="31">
        <v>66619</v>
      </c>
      <c r="J3631" s="31">
        <f>SUMIFS(H:H, D:D, ExternalData!$D3631, E:E, ExternalData!$E3631, F:F, ExternalData!$F3631, G:G, "&lt;="&amp;ExternalData!$G3631)</f>
        <v>54768</v>
      </c>
      <c r="K3631" s="32">
        <f>SUMIFS(I:I, D:D, ExternalData!$D3631, E:E, ExternalData!$E3631, F:F, ExternalData!$F3631, G:G, "&lt;="&amp;ExternalData!$G3631)</f>
        <v>476721</v>
      </c>
      <c r="L3631" s="31">
        <f>ExternalData!$J3631 + SUMIFS(H:H, D:D, ExternalData!$D3631, E:E, ExternalData!$E3631, F:F, ExternalData!$F3631-1, G:G, "&gt;"&amp;ExternalData!$G3631)</f>
        <v>128674</v>
      </c>
      <c r="M3631" s="33">
        <f>ExternalData!$K3631 + SUMIFS(I:I, D:D, ExternalData!$D3631, E:E, ExternalData!$E3631, F:F, ExternalData!$F3631-1, G:G, "&gt;"&amp;ExternalData!$G3631)</f>
        <v>1352365</v>
      </c>
    </row>
    <row r="3632" spans="1:13" x14ac:dyDescent="0.25">
      <c r="A3632" s="24" t="s">
        <v>9</v>
      </c>
      <c r="B3632" s="25" t="s">
        <v>47</v>
      </c>
      <c r="C3632" s="25" t="s">
        <v>18</v>
      </c>
      <c r="D3632" s="25" t="s">
        <v>53</v>
      </c>
      <c r="E3632" s="25" t="s">
        <v>13</v>
      </c>
      <c r="F3632" s="25">
        <v>2019</v>
      </c>
      <c r="G3632" s="25">
        <v>8</v>
      </c>
      <c r="H3632" s="25">
        <v>6601</v>
      </c>
      <c r="I3632" s="26">
        <v>56497</v>
      </c>
      <c r="J3632" s="26">
        <f>SUMIFS(H:H, D:D, ExternalData!$D3632, E:E, ExternalData!$E3632, F:F, ExternalData!$F3632, G:G, "&lt;="&amp;ExternalData!$G3632)</f>
        <v>61369</v>
      </c>
      <c r="K3632" s="27">
        <f>SUMIFS(I:I, D:D, ExternalData!$D3632, E:E, ExternalData!$E3632, F:F, ExternalData!$F3632, G:G, "&lt;="&amp;ExternalData!$G3632)</f>
        <v>533218</v>
      </c>
      <c r="L3632" s="26">
        <f>ExternalData!$J3632 + SUMIFS(H:H, D:D, ExternalData!$D3632, E:E, ExternalData!$E3632, F:F, ExternalData!$F3632-1, G:G, "&gt;"&amp;ExternalData!$G3632)</f>
        <v>132622</v>
      </c>
      <c r="M3632" s="28">
        <f>ExternalData!$K3632 + SUMIFS(I:I, D:D, ExternalData!$D3632, E:E, ExternalData!$E3632, F:F, ExternalData!$F3632-1, G:G, "&gt;"&amp;ExternalData!$G3632)</f>
        <v>1180347</v>
      </c>
    </row>
    <row r="3633" spans="1:13" x14ac:dyDescent="0.25">
      <c r="A3633" s="29" t="s">
        <v>9</v>
      </c>
      <c r="B3633" s="30" t="s">
        <v>47</v>
      </c>
      <c r="C3633" s="30" t="s">
        <v>18</v>
      </c>
      <c r="D3633" s="30" t="s">
        <v>53</v>
      </c>
      <c r="E3633" s="30" t="s">
        <v>13</v>
      </c>
      <c r="F3633" s="30">
        <v>2019</v>
      </c>
      <c r="G3633" s="30">
        <v>9</v>
      </c>
      <c r="H3633" s="30">
        <v>6727</v>
      </c>
      <c r="I3633" s="31">
        <v>58037</v>
      </c>
      <c r="J3633" s="31">
        <f>SUMIFS(H:H, D:D, ExternalData!$D3633, E:E, ExternalData!$E3633, F:F, ExternalData!$F3633, G:G, "&lt;="&amp;ExternalData!$G3633)</f>
        <v>68096</v>
      </c>
      <c r="K3633" s="32">
        <f>SUMIFS(I:I, D:D, ExternalData!$D3633, E:E, ExternalData!$E3633, F:F, ExternalData!$F3633, G:G, "&lt;="&amp;ExternalData!$G3633)</f>
        <v>591255</v>
      </c>
      <c r="L3633" s="31">
        <f>ExternalData!$J3633 + SUMIFS(H:H, D:D, ExternalData!$D3633, E:E, ExternalData!$E3633, F:F, ExternalData!$F3633-1, G:G, "&gt;"&amp;ExternalData!$G3633)</f>
        <v>135359</v>
      </c>
      <c r="M3633" s="33">
        <f>ExternalData!$K3633 + SUMIFS(I:I, D:D, ExternalData!$D3633, E:E, ExternalData!$E3633, F:F, ExternalData!$F3633-1, G:G, "&gt;"&amp;ExternalData!$G3633)</f>
        <v>1203440</v>
      </c>
    </row>
    <row r="3634" spans="1:13" x14ac:dyDescent="0.25">
      <c r="A3634" s="24" t="s">
        <v>9</v>
      </c>
      <c r="B3634" s="25" t="s">
        <v>47</v>
      </c>
      <c r="C3634" s="25" t="s">
        <v>18</v>
      </c>
      <c r="D3634" s="25" t="s">
        <v>53</v>
      </c>
      <c r="E3634" s="25" t="s">
        <v>13</v>
      </c>
      <c r="F3634" s="25">
        <v>2019</v>
      </c>
      <c r="G3634" s="25">
        <v>10</v>
      </c>
      <c r="H3634" s="25">
        <v>7042</v>
      </c>
      <c r="I3634" s="26">
        <v>60102</v>
      </c>
      <c r="J3634" s="26">
        <f>SUMIFS(H:H, D:D, ExternalData!$D3634, E:E, ExternalData!$E3634, F:F, ExternalData!$F3634, G:G, "&lt;="&amp;ExternalData!$G3634)</f>
        <v>75138</v>
      </c>
      <c r="K3634" s="27">
        <f>SUMIFS(I:I, D:D, ExternalData!$D3634, E:E, ExternalData!$E3634, F:F, ExternalData!$F3634, G:G, "&lt;="&amp;ExternalData!$G3634)</f>
        <v>651357</v>
      </c>
      <c r="L3634" s="26">
        <f>ExternalData!$J3634 + SUMIFS(H:H, D:D, ExternalData!$D3634, E:E, ExternalData!$E3634, F:F, ExternalData!$F3634-1, G:G, "&gt;"&amp;ExternalData!$G3634)</f>
        <v>112336</v>
      </c>
      <c r="M3634" s="28">
        <f>ExternalData!$K3634 + SUMIFS(I:I, D:D, ExternalData!$D3634, E:E, ExternalData!$E3634, F:F, ExternalData!$F3634-1, G:G, "&gt;"&amp;ExternalData!$G3634)</f>
        <v>1237607</v>
      </c>
    </row>
    <row r="3635" spans="1:13" x14ac:dyDescent="0.25">
      <c r="A3635" s="29" t="s">
        <v>9</v>
      </c>
      <c r="B3635" s="30" t="s">
        <v>47</v>
      </c>
      <c r="C3635" s="30" t="s">
        <v>18</v>
      </c>
      <c r="D3635" s="30" t="s">
        <v>53</v>
      </c>
      <c r="E3635" s="30" t="s">
        <v>13</v>
      </c>
      <c r="F3635" s="30">
        <v>2019</v>
      </c>
      <c r="G3635" s="30">
        <v>11</v>
      </c>
      <c r="H3635" s="30">
        <v>5362</v>
      </c>
      <c r="I3635" s="31">
        <v>46067</v>
      </c>
      <c r="J3635" s="31">
        <f>SUMIFS(H:H, D:D, ExternalData!$D3635, E:E, ExternalData!$E3635, F:F, ExternalData!$F3635, G:G, "&lt;="&amp;ExternalData!$G3635)</f>
        <v>80500</v>
      </c>
      <c r="K3635" s="32">
        <f>SUMIFS(I:I, D:D, ExternalData!$D3635, E:E, ExternalData!$E3635, F:F, ExternalData!$F3635, G:G, "&lt;="&amp;ExternalData!$G3635)</f>
        <v>697424</v>
      </c>
      <c r="L3635" s="31">
        <f>ExternalData!$J3635 + SUMIFS(H:H, D:D, ExternalData!$D3635, E:E, ExternalData!$E3635, F:F, ExternalData!$F3635-1, G:G, "&gt;"&amp;ExternalData!$G3635)</f>
        <v>83923</v>
      </c>
      <c r="M3635" s="33">
        <f>ExternalData!$K3635 + SUMIFS(I:I, D:D, ExternalData!$D3635, E:E, ExternalData!$E3635, F:F, ExternalData!$F3635-1, G:G, "&gt;"&amp;ExternalData!$G3635)</f>
        <v>992089</v>
      </c>
    </row>
    <row r="3636" spans="1:13" x14ac:dyDescent="0.25">
      <c r="A3636" s="24" t="s">
        <v>9</v>
      </c>
      <c r="B3636" s="25" t="s">
        <v>47</v>
      </c>
      <c r="C3636" s="25" t="s">
        <v>18</v>
      </c>
      <c r="D3636" s="25" t="s">
        <v>53</v>
      </c>
      <c r="E3636" s="25" t="s">
        <v>13</v>
      </c>
      <c r="F3636" s="25">
        <v>2019</v>
      </c>
      <c r="G3636" s="25">
        <v>12</v>
      </c>
      <c r="H3636" s="25">
        <v>6111</v>
      </c>
      <c r="I3636" s="26">
        <v>52150</v>
      </c>
      <c r="J3636" s="26">
        <f>SUMIFS(H:H, D:D, ExternalData!$D3636, E:E, ExternalData!$E3636, F:F, ExternalData!$F3636, G:G, "&lt;="&amp;ExternalData!$G3636)</f>
        <v>86611</v>
      </c>
      <c r="K3636" s="27">
        <f>SUMIFS(I:I, D:D, ExternalData!$D3636, E:E, ExternalData!$E3636, F:F, ExternalData!$F3636, G:G, "&lt;="&amp;ExternalData!$G3636)</f>
        <v>749574</v>
      </c>
      <c r="L3636" s="26">
        <f>ExternalData!$J3636 + SUMIFS(H:H, D:D, ExternalData!$D3636, E:E, ExternalData!$E3636, F:F, ExternalData!$F3636-1, G:G, "&gt;"&amp;ExternalData!$G3636)</f>
        <v>86611</v>
      </c>
      <c r="M3636" s="28">
        <f>ExternalData!$K3636 + SUMIFS(I:I, D:D, ExternalData!$D3636, E:E, ExternalData!$E3636, F:F, ExternalData!$F3636-1, G:G, "&gt;"&amp;ExternalData!$G3636)</f>
        <v>749574</v>
      </c>
    </row>
    <row r="3637" spans="1:13" x14ac:dyDescent="0.25">
      <c r="A3637" s="29" t="s">
        <v>9</v>
      </c>
      <c r="B3637" s="30" t="s">
        <v>47</v>
      </c>
      <c r="C3637" s="30" t="s">
        <v>18</v>
      </c>
      <c r="D3637" s="30" t="s">
        <v>53</v>
      </c>
      <c r="E3637" s="30" t="s">
        <v>13</v>
      </c>
      <c r="F3637" s="30">
        <v>2020</v>
      </c>
      <c r="G3637" s="30">
        <v>1</v>
      </c>
      <c r="H3637" s="30">
        <v>7098</v>
      </c>
      <c r="I3637" s="31">
        <v>59346</v>
      </c>
      <c r="J3637" s="31">
        <f>SUMIFS(H:H, D:D, ExternalData!$D3637, E:E, ExternalData!$E3637, F:F, ExternalData!$F3637, G:G, "&lt;="&amp;ExternalData!$G3637)</f>
        <v>7098</v>
      </c>
      <c r="K3637" s="32">
        <f>SUMIFS(I:I, D:D, ExternalData!$D3637, E:E, ExternalData!$E3637, F:F, ExternalData!$F3637, G:G, "&lt;="&amp;ExternalData!$G3637)</f>
        <v>59346</v>
      </c>
      <c r="L3637" s="31">
        <f>ExternalData!$J3637 + SUMIFS(H:H, D:D, ExternalData!$D3637, E:E, ExternalData!$E3637, F:F, ExternalData!$F3637-1, G:G, "&gt;"&amp;ExternalData!$G3637)</f>
        <v>86247</v>
      </c>
      <c r="M3637" s="33">
        <f>ExternalData!$K3637 + SUMIFS(I:I, D:D, ExternalData!$D3637, E:E, ExternalData!$E3637, F:F, ExternalData!$F3637-1, G:G, "&gt;"&amp;ExternalData!$G3637)</f>
        <v>744191</v>
      </c>
    </row>
    <row r="3638" spans="1:13" x14ac:dyDescent="0.25">
      <c r="A3638" s="24" t="s">
        <v>9</v>
      </c>
      <c r="B3638" s="25" t="s">
        <v>47</v>
      </c>
      <c r="C3638" s="25" t="s">
        <v>18</v>
      </c>
      <c r="D3638" s="25" t="s">
        <v>53</v>
      </c>
      <c r="E3638" s="25" t="s">
        <v>13</v>
      </c>
      <c r="F3638" s="25">
        <v>2020</v>
      </c>
      <c r="G3638" s="25">
        <v>2</v>
      </c>
      <c r="H3638" s="25">
        <v>77175</v>
      </c>
      <c r="I3638" s="26">
        <v>65058</v>
      </c>
      <c r="J3638" s="26">
        <f>SUMIFS(H:H, D:D, ExternalData!$D3638, E:E, ExternalData!$E3638, F:F, ExternalData!$F3638, G:G, "&lt;="&amp;ExternalData!$G3638)</f>
        <v>84273</v>
      </c>
      <c r="K3638" s="27">
        <f>SUMIFS(I:I, D:D, ExternalData!$D3638, E:E, ExternalData!$E3638, F:F, ExternalData!$F3638, G:G, "&lt;="&amp;ExternalData!$G3638)</f>
        <v>124404</v>
      </c>
      <c r="L3638" s="26">
        <f>ExternalData!$J3638 + SUMIFS(H:H, D:D, ExternalData!$D3638, E:E, ExternalData!$E3638, F:F, ExternalData!$F3638-1, G:G, "&gt;"&amp;ExternalData!$G3638)</f>
        <v>156198</v>
      </c>
      <c r="M3638" s="28">
        <f>ExternalData!$K3638 + SUMIFS(I:I, D:D, ExternalData!$D3638, E:E, ExternalData!$E3638, F:F, ExternalData!$F3638-1, G:G, "&gt;"&amp;ExternalData!$G3638)</f>
        <v>746599</v>
      </c>
    </row>
    <row r="3639" spans="1:13" x14ac:dyDescent="0.25">
      <c r="A3639" s="29" t="s">
        <v>9</v>
      </c>
      <c r="B3639" s="30" t="s">
        <v>47</v>
      </c>
      <c r="C3639" s="30" t="s">
        <v>18</v>
      </c>
      <c r="D3639" s="30" t="s">
        <v>53</v>
      </c>
      <c r="E3639" s="30" t="s">
        <v>13</v>
      </c>
      <c r="F3639" s="30">
        <v>2020</v>
      </c>
      <c r="G3639" s="30">
        <v>3</v>
      </c>
      <c r="H3639" s="30">
        <v>88095</v>
      </c>
      <c r="I3639" s="31">
        <v>74592</v>
      </c>
      <c r="J3639" s="31">
        <f>SUMIFS(H:H, D:D, ExternalData!$D3639, E:E, ExternalData!$E3639, F:F, ExternalData!$F3639, G:G, "&lt;="&amp;ExternalData!$G3639)</f>
        <v>172368</v>
      </c>
      <c r="K3639" s="32">
        <f>SUMIFS(I:I, D:D, ExternalData!$D3639, E:E, ExternalData!$E3639, F:F, ExternalData!$F3639, G:G, "&lt;="&amp;ExternalData!$G3639)</f>
        <v>198996</v>
      </c>
      <c r="L3639" s="31">
        <f>ExternalData!$J3639 + SUMIFS(H:H, D:D, ExternalData!$D3639, E:E, ExternalData!$E3639, F:F, ExternalData!$F3639-1, G:G, "&gt;"&amp;ExternalData!$G3639)</f>
        <v>236796</v>
      </c>
      <c r="M3639" s="33">
        <f>ExternalData!$K3639 + SUMIFS(I:I, D:D, ExternalData!$D3639, E:E, ExternalData!$E3639, F:F, ExternalData!$F3639-1, G:G, "&gt;"&amp;ExternalData!$G3639)</f>
        <v>755265</v>
      </c>
    </row>
    <row r="3640" spans="1:13" x14ac:dyDescent="0.25">
      <c r="A3640" s="24" t="s">
        <v>9</v>
      </c>
      <c r="B3640" s="25" t="s">
        <v>47</v>
      </c>
      <c r="C3640" s="25" t="s">
        <v>18</v>
      </c>
      <c r="D3640" s="25" t="s">
        <v>53</v>
      </c>
      <c r="E3640" s="25" t="s">
        <v>13</v>
      </c>
      <c r="F3640" s="25">
        <v>2020</v>
      </c>
      <c r="G3640" s="25">
        <v>4</v>
      </c>
      <c r="H3640" s="25">
        <v>7644</v>
      </c>
      <c r="I3640" s="26">
        <v>641865</v>
      </c>
      <c r="J3640" s="26">
        <f>SUMIFS(H:H, D:D, ExternalData!$D3640, E:E, ExternalData!$E3640, F:F, ExternalData!$F3640, G:G, "&lt;="&amp;ExternalData!$G3640)</f>
        <v>180012</v>
      </c>
      <c r="K3640" s="27">
        <f>SUMIFS(I:I, D:D, ExternalData!$D3640, E:E, ExternalData!$E3640, F:F, ExternalData!$F3640, G:G, "&lt;="&amp;ExternalData!$G3640)</f>
        <v>840861</v>
      </c>
      <c r="L3640" s="26">
        <f>ExternalData!$J3640 + SUMIFS(H:H, D:D, ExternalData!$D3640, E:E, ExternalData!$E3640, F:F, ExternalData!$F3640-1, G:G, "&gt;"&amp;ExternalData!$G3640)</f>
        <v>236411</v>
      </c>
      <c r="M3640" s="28">
        <f>ExternalData!$K3640 + SUMIFS(I:I, D:D, ExternalData!$D3640, E:E, ExternalData!$E3640, F:F, ExternalData!$F3640-1, G:G, "&gt;"&amp;ExternalData!$G3640)</f>
        <v>1327368</v>
      </c>
    </row>
    <row r="3641" spans="1:13" x14ac:dyDescent="0.25">
      <c r="A3641" s="29" t="s">
        <v>9</v>
      </c>
      <c r="B3641" s="30" t="s">
        <v>47</v>
      </c>
      <c r="C3641" s="30" t="s">
        <v>18</v>
      </c>
      <c r="D3641" s="30" t="s">
        <v>53</v>
      </c>
      <c r="E3641" s="30" t="s">
        <v>13</v>
      </c>
      <c r="F3641" s="30">
        <v>2020</v>
      </c>
      <c r="G3641" s="30">
        <v>5</v>
      </c>
      <c r="H3641" s="30">
        <v>72555</v>
      </c>
      <c r="I3641" s="31">
        <v>61929</v>
      </c>
      <c r="J3641" s="31">
        <f>SUMIFS(H:H, D:D, ExternalData!$D3641, E:E, ExternalData!$E3641, F:F, ExternalData!$F3641, G:G, "&lt;="&amp;ExternalData!$G3641)</f>
        <v>252567</v>
      </c>
      <c r="K3641" s="32">
        <f>SUMIFS(I:I, D:D, ExternalData!$D3641, E:E, ExternalData!$E3641, F:F, ExternalData!$F3641, G:G, "&lt;="&amp;ExternalData!$G3641)</f>
        <v>902790</v>
      </c>
      <c r="L3641" s="31">
        <f>ExternalData!$J3641 + SUMIFS(H:H, D:D, ExternalData!$D3641, E:E, ExternalData!$E3641, F:F, ExternalData!$F3641-1, G:G, "&gt;"&amp;ExternalData!$G3641)</f>
        <v>298641</v>
      </c>
      <c r="M3641" s="33">
        <f>ExternalData!$K3641 + SUMIFS(I:I, D:D, ExternalData!$D3641, E:E, ExternalData!$E3641, F:F, ExternalData!$F3641-1, G:G, "&gt;"&amp;ExternalData!$G3641)</f>
        <v>1299830</v>
      </c>
    </row>
    <row r="3642" spans="1:13" x14ac:dyDescent="0.25">
      <c r="A3642" s="24" t="s">
        <v>9</v>
      </c>
      <c r="B3642" s="25" t="s">
        <v>47</v>
      </c>
      <c r="C3642" s="25" t="s">
        <v>18</v>
      </c>
      <c r="D3642" s="25" t="s">
        <v>53</v>
      </c>
      <c r="E3642" s="25" t="s">
        <v>13</v>
      </c>
      <c r="F3642" s="25">
        <v>2020</v>
      </c>
      <c r="G3642" s="25">
        <v>6</v>
      </c>
      <c r="H3642" s="25">
        <v>8085</v>
      </c>
      <c r="I3642" s="26">
        <v>694785</v>
      </c>
      <c r="J3642" s="26">
        <f>SUMIFS(H:H, D:D, ExternalData!$D3642, E:E, ExternalData!$E3642, F:F, ExternalData!$F3642, G:G, "&lt;="&amp;ExternalData!$G3642)</f>
        <v>260652</v>
      </c>
      <c r="K3642" s="27">
        <f>SUMIFS(I:I, D:D, ExternalData!$D3642, E:E, ExternalData!$E3642, F:F, ExternalData!$F3642, G:G, "&lt;="&amp;ExternalData!$G3642)</f>
        <v>1597575</v>
      </c>
      <c r="L3642" s="26">
        <f>ExternalData!$J3642 + SUMIFS(H:H, D:D, ExternalData!$D3642, E:E, ExternalData!$E3642, F:F, ExternalData!$F3642-1, G:G, "&gt;"&amp;ExternalData!$G3642)</f>
        <v>300118</v>
      </c>
      <c r="M3642" s="28">
        <f>ExternalData!$K3642 + SUMIFS(I:I, D:D, ExternalData!$D3642, E:E, ExternalData!$E3642, F:F, ExternalData!$F3642-1, G:G, "&gt;"&amp;ExternalData!$G3642)</f>
        <v>1937047</v>
      </c>
    </row>
    <row r="3643" spans="1:13" x14ac:dyDescent="0.25">
      <c r="A3643" s="29" t="s">
        <v>9</v>
      </c>
      <c r="B3643" s="30" t="s">
        <v>47</v>
      </c>
      <c r="C3643" s="30" t="s">
        <v>18</v>
      </c>
      <c r="D3643" s="30" t="s">
        <v>53</v>
      </c>
      <c r="E3643" s="30" t="s">
        <v>13</v>
      </c>
      <c r="F3643" s="30">
        <v>2020</v>
      </c>
      <c r="G3643" s="30">
        <v>7</v>
      </c>
      <c r="H3643" s="30">
        <v>8610</v>
      </c>
      <c r="I3643" s="31">
        <v>733635</v>
      </c>
      <c r="J3643" s="31">
        <f>SUMIFS(H:H, D:D, ExternalData!$D3643, E:E, ExternalData!$E3643, F:F, ExternalData!$F3643, G:G, "&lt;="&amp;ExternalData!$G3643)</f>
        <v>269262</v>
      </c>
      <c r="K3643" s="32">
        <f>SUMIFS(I:I, D:D, ExternalData!$D3643, E:E, ExternalData!$E3643, F:F, ExternalData!$F3643, G:G, "&lt;="&amp;ExternalData!$G3643)</f>
        <v>2331210</v>
      </c>
      <c r="L3643" s="31">
        <f>ExternalData!$J3643 + SUMIFS(H:H, D:D, ExternalData!$D3643, E:E, ExternalData!$E3643, F:F, ExternalData!$F3643-1, G:G, "&gt;"&amp;ExternalData!$G3643)</f>
        <v>301105</v>
      </c>
      <c r="M3643" s="33">
        <f>ExternalData!$K3643 + SUMIFS(I:I, D:D, ExternalData!$D3643, E:E, ExternalData!$E3643, F:F, ExternalData!$F3643-1, G:G, "&gt;"&amp;ExternalData!$G3643)</f>
        <v>2604063</v>
      </c>
    </row>
    <row r="3644" spans="1:13" x14ac:dyDescent="0.25">
      <c r="A3644" s="24" t="s">
        <v>9</v>
      </c>
      <c r="B3644" s="25" t="s">
        <v>47</v>
      </c>
      <c r="C3644" s="25" t="s">
        <v>18</v>
      </c>
      <c r="D3644" s="25" t="s">
        <v>53</v>
      </c>
      <c r="E3644" s="25" t="s">
        <v>13</v>
      </c>
      <c r="F3644" s="25">
        <v>2020</v>
      </c>
      <c r="G3644" s="25">
        <v>8</v>
      </c>
      <c r="H3644" s="25">
        <v>111195</v>
      </c>
      <c r="I3644" s="26">
        <v>962115</v>
      </c>
      <c r="J3644" s="26">
        <f>SUMIFS(H:H, D:D, ExternalData!$D3644, E:E, ExternalData!$E3644, F:F, ExternalData!$F3644, G:G, "&lt;="&amp;ExternalData!$G3644)</f>
        <v>380457</v>
      </c>
      <c r="K3644" s="27">
        <f>SUMIFS(I:I, D:D, ExternalData!$D3644, E:E, ExternalData!$E3644, F:F, ExternalData!$F3644, G:G, "&lt;="&amp;ExternalData!$G3644)</f>
        <v>3293325</v>
      </c>
      <c r="L3644" s="26">
        <f>ExternalData!$J3644 + SUMIFS(H:H, D:D, ExternalData!$D3644, E:E, ExternalData!$E3644, F:F, ExternalData!$F3644-1, G:G, "&gt;"&amp;ExternalData!$G3644)</f>
        <v>405699</v>
      </c>
      <c r="M3644" s="28">
        <f>ExternalData!$K3644 + SUMIFS(I:I, D:D, ExternalData!$D3644, E:E, ExternalData!$E3644, F:F, ExternalData!$F3644-1, G:G, "&gt;"&amp;ExternalData!$G3644)</f>
        <v>3509681</v>
      </c>
    </row>
    <row r="3645" spans="1:13" x14ac:dyDescent="0.25">
      <c r="A3645" s="29" t="s">
        <v>9</v>
      </c>
      <c r="B3645" s="30" t="s">
        <v>47</v>
      </c>
      <c r="C3645" s="30" t="s">
        <v>18</v>
      </c>
      <c r="D3645" s="30" t="s">
        <v>53</v>
      </c>
      <c r="E3645" s="30" t="s">
        <v>13</v>
      </c>
      <c r="F3645" s="30">
        <v>2020</v>
      </c>
      <c r="G3645" s="30">
        <v>9</v>
      </c>
      <c r="H3645" s="30">
        <v>111825</v>
      </c>
      <c r="I3645" s="31">
        <v>97671</v>
      </c>
      <c r="J3645" s="31">
        <f>SUMIFS(H:H, D:D, ExternalData!$D3645, E:E, ExternalData!$E3645, F:F, ExternalData!$F3645, G:G, "&lt;="&amp;ExternalData!$G3645)</f>
        <v>492282</v>
      </c>
      <c r="K3645" s="32">
        <f>SUMIFS(I:I, D:D, ExternalData!$D3645, E:E, ExternalData!$E3645, F:F, ExternalData!$F3645, G:G, "&lt;="&amp;ExternalData!$G3645)</f>
        <v>3390996</v>
      </c>
      <c r="L3645" s="31">
        <f>ExternalData!$J3645 + SUMIFS(H:H, D:D, ExternalData!$D3645, E:E, ExternalData!$E3645, F:F, ExternalData!$F3645-1, G:G, "&gt;"&amp;ExternalData!$G3645)</f>
        <v>510797</v>
      </c>
      <c r="M3645" s="33">
        <f>ExternalData!$K3645 + SUMIFS(I:I, D:D, ExternalData!$D3645, E:E, ExternalData!$E3645, F:F, ExternalData!$F3645-1, G:G, "&gt;"&amp;ExternalData!$G3645)</f>
        <v>3549315</v>
      </c>
    </row>
    <row r="3646" spans="1:13" x14ac:dyDescent="0.25">
      <c r="A3646" s="24" t="s">
        <v>9</v>
      </c>
      <c r="B3646" s="25" t="s">
        <v>47</v>
      </c>
      <c r="C3646" s="25" t="s">
        <v>18</v>
      </c>
      <c r="D3646" s="25" t="s">
        <v>53</v>
      </c>
      <c r="E3646" s="25" t="s">
        <v>13</v>
      </c>
      <c r="F3646" s="25">
        <v>2020</v>
      </c>
      <c r="G3646" s="25">
        <v>10</v>
      </c>
      <c r="H3646" s="25">
        <v>10227</v>
      </c>
      <c r="I3646" s="26">
        <v>889245</v>
      </c>
      <c r="J3646" s="26">
        <f>SUMIFS(H:H, D:D, ExternalData!$D3646, E:E, ExternalData!$E3646, F:F, ExternalData!$F3646, G:G, "&lt;="&amp;ExternalData!$G3646)</f>
        <v>502509</v>
      </c>
      <c r="K3646" s="27">
        <f>SUMIFS(I:I, D:D, ExternalData!$D3646, E:E, ExternalData!$E3646, F:F, ExternalData!$F3646, G:G, "&lt;="&amp;ExternalData!$G3646)</f>
        <v>4280241</v>
      </c>
      <c r="L3646" s="26">
        <f>ExternalData!$J3646 + SUMIFS(H:H, D:D, ExternalData!$D3646, E:E, ExternalData!$E3646, F:F, ExternalData!$F3646-1, G:G, "&gt;"&amp;ExternalData!$G3646)</f>
        <v>513982</v>
      </c>
      <c r="M3646" s="28">
        <f>ExternalData!$K3646 + SUMIFS(I:I, D:D, ExternalData!$D3646, E:E, ExternalData!$E3646, F:F, ExternalData!$F3646-1, G:G, "&gt;"&amp;ExternalData!$G3646)</f>
        <v>4378458</v>
      </c>
    </row>
    <row r="3647" spans="1:13" x14ac:dyDescent="0.25">
      <c r="A3647" s="29" t="s">
        <v>9</v>
      </c>
      <c r="B3647" s="30" t="s">
        <v>47</v>
      </c>
      <c r="C3647" s="30" t="s">
        <v>18</v>
      </c>
      <c r="D3647" s="30" t="s">
        <v>53</v>
      </c>
      <c r="E3647" s="30" t="s">
        <v>13</v>
      </c>
      <c r="F3647" s="30">
        <v>2020</v>
      </c>
      <c r="G3647" s="30">
        <v>11</v>
      </c>
      <c r="H3647" s="30">
        <v>7749</v>
      </c>
      <c r="I3647" s="31">
        <v>668535</v>
      </c>
      <c r="J3647" s="31">
        <f>SUMIFS(H:H, D:D, ExternalData!$D3647, E:E, ExternalData!$E3647, F:F, ExternalData!$F3647, G:G, "&lt;="&amp;ExternalData!$G3647)</f>
        <v>510258</v>
      </c>
      <c r="K3647" s="32">
        <f>SUMIFS(I:I, D:D, ExternalData!$D3647, E:E, ExternalData!$E3647, F:F, ExternalData!$F3647, G:G, "&lt;="&amp;ExternalData!$G3647)</f>
        <v>4948776</v>
      </c>
      <c r="L3647" s="31">
        <f>ExternalData!$J3647 + SUMIFS(H:H, D:D, ExternalData!$D3647, E:E, ExternalData!$E3647, F:F, ExternalData!$F3647-1, G:G, "&gt;"&amp;ExternalData!$G3647)</f>
        <v>516369</v>
      </c>
      <c r="M3647" s="33">
        <f>ExternalData!$K3647 + SUMIFS(I:I, D:D, ExternalData!$D3647, E:E, ExternalData!$E3647, F:F, ExternalData!$F3647-1, G:G, "&gt;"&amp;ExternalData!$G3647)</f>
        <v>5000926</v>
      </c>
    </row>
    <row r="3648" spans="1:13" x14ac:dyDescent="0.25">
      <c r="A3648" s="24" t="s">
        <v>9</v>
      </c>
      <c r="B3648" s="25" t="s">
        <v>47</v>
      </c>
      <c r="C3648" s="25" t="s">
        <v>18</v>
      </c>
      <c r="D3648" s="25" t="s">
        <v>53</v>
      </c>
      <c r="E3648" s="25" t="s">
        <v>13</v>
      </c>
      <c r="F3648" s="25">
        <v>2020</v>
      </c>
      <c r="G3648" s="25">
        <v>12</v>
      </c>
      <c r="H3648" s="25">
        <v>108675</v>
      </c>
      <c r="I3648" s="26">
        <v>94395</v>
      </c>
      <c r="J3648" s="26">
        <f>SUMIFS(H:H, D:D, ExternalData!$D3648, E:E, ExternalData!$E3648, F:F, ExternalData!$F3648, G:G, "&lt;="&amp;ExternalData!$G3648)</f>
        <v>618933</v>
      </c>
      <c r="K3648" s="27">
        <f>SUMIFS(I:I, D:D, ExternalData!$D3648, E:E, ExternalData!$E3648, F:F, ExternalData!$F3648, G:G, "&lt;="&amp;ExternalData!$G3648)</f>
        <v>5043171</v>
      </c>
      <c r="L3648" s="26">
        <f>ExternalData!$J3648 + SUMIFS(H:H, D:D, ExternalData!$D3648, E:E, ExternalData!$E3648, F:F, ExternalData!$F3648-1, G:G, "&gt;"&amp;ExternalData!$G3648)</f>
        <v>618933</v>
      </c>
      <c r="M3648" s="28">
        <f>ExternalData!$K3648 + SUMIFS(I:I, D:D, ExternalData!$D3648, E:E, ExternalData!$E3648, F:F, ExternalData!$F3648-1, G:G, "&gt;"&amp;ExternalData!$G3648)</f>
        <v>5043171</v>
      </c>
    </row>
    <row r="3649" spans="1:13" x14ac:dyDescent="0.25">
      <c r="A3649" s="29" t="s">
        <v>9</v>
      </c>
      <c r="B3649" s="30" t="s">
        <v>47</v>
      </c>
      <c r="C3649" s="30" t="s">
        <v>18</v>
      </c>
      <c r="D3649" s="30" t="s">
        <v>53</v>
      </c>
      <c r="E3649" s="30" t="s">
        <v>13</v>
      </c>
      <c r="F3649" s="30">
        <v>2021</v>
      </c>
      <c r="G3649" s="30">
        <v>1</v>
      </c>
      <c r="H3649" s="30">
        <v>135079</v>
      </c>
      <c r="I3649" s="31">
        <v>1169021</v>
      </c>
      <c r="J3649" s="31">
        <f>SUMIFS(H:H, D:D, ExternalData!$D3649, E:E, ExternalData!$E3649, F:F, ExternalData!$F3649, G:G, "&lt;="&amp;ExternalData!$G3649)</f>
        <v>135079</v>
      </c>
      <c r="K3649" s="32">
        <f>SUMIFS(I:I, D:D, ExternalData!$D3649, E:E, ExternalData!$E3649, F:F, ExternalData!$F3649, G:G, "&lt;="&amp;ExternalData!$G3649)</f>
        <v>1169021</v>
      </c>
      <c r="L3649" s="31">
        <f>ExternalData!$J3649 + SUMIFS(H:H, D:D, ExternalData!$D3649, E:E, ExternalData!$E3649, F:F, ExternalData!$F3649-1, G:G, "&gt;"&amp;ExternalData!$G3649)</f>
        <v>746914</v>
      </c>
      <c r="M3649" s="33">
        <f>ExternalData!$K3649 + SUMIFS(I:I, D:D, ExternalData!$D3649, E:E, ExternalData!$E3649, F:F, ExternalData!$F3649-1, G:G, "&gt;"&amp;ExternalData!$G3649)</f>
        <v>6152846</v>
      </c>
    </row>
    <row r="3650" spans="1:13" x14ac:dyDescent="0.25">
      <c r="A3650" s="24" t="s">
        <v>9</v>
      </c>
      <c r="B3650" s="25" t="s">
        <v>47</v>
      </c>
      <c r="C3650" s="25" t="s">
        <v>18</v>
      </c>
      <c r="D3650" s="25" t="s">
        <v>53</v>
      </c>
      <c r="E3650" s="25" t="s">
        <v>13</v>
      </c>
      <c r="F3650" s="25">
        <v>2021</v>
      </c>
      <c r="G3650" s="25">
        <v>2</v>
      </c>
      <c r="H3650" s="25">
        <v>149086</v>
      </c>
      <c r="I3650" s="26">
        <v>1282848</v>
      </c>
      <c r="J3650" s="26">
        <f>SUMIFS(H:H, D:D, ExternalData!$D3650, E:E, ExternalData!$E3650, F:F, ExternalData!$F3650, G:G, "&lt;="&amp;ExternalData!$G3650)</f>
        <v>284165</v>
      </c>
      <c r="K3650" s="27">
        <f>SUMIFS(I:I, D:D, ExternalData!$D3650, E:E, ExternalData!$E3650, F:F, ExternalData!$F3650, G:G, "&lt;="&amp;ExternalData!$G3650)</f>
        <v>2451869</v>
      </c>
      <c r="L3650" s="26">
        <f>ExternalData!$J3650 + SUMIFS(H:H, D:D, ExternalData!$D3650, E:E, ExternalData!$E3650, F:F, ExternalData!$F3650-1, G:G, "&gt;"&amp;ExternalData!$G3650)</f>
        <v>818825</v>
      </c>
      <c r="M3650" s="28">
        <f>ExternalData!$K3650 + SUMIFS(I:I, D:D, ExternalData!$D3650, E:E, ExternalData!$E3650, F:F, ExternalData!$F3650-1, G:G, "&gt;"&amp;ExternalData!$G3650)</f>
        <v>7370636</v>
      </c>
    </row>
    <row r="3651" spans="1:13" x14ac:dyDescent="0.25">
      <c r="A3651" s="29" t="s">
        <v>9</v>
      </c>
      <c r="B3651" s="30" t="s">
        <v>47</v>
      </c>
      <c r="C3651" s="30" t="s">
        <v>18</v>
      </c>
      <c r="D3651" s="30" t="s">
        <v>53</v>
      </c>
      <c r="E3651" s="30" t="s">
        <v>13</v>
      </c>
      <c r="F3651" s="30">
        <v>2021</v>
      </c>
      <c r="G3651" s="30">
        <v>3</v>
      </c>
      <c r="H3651" s="30">
        <v>187243</v>
      </c>
      <c r="I3651" s="31">
        <v>1636887</v>
      </c>
      <c r="J3651" s="31">
        <f>SUMIFS(H:H, D:D, ExternalData!$D3651, E:E, ExternalData!$E3651, F:F, ExternalData!$F3651, G:G, "&lt;="&amp;ExternalData!$G3651)</f>
        <v>471408</v>
      </c>
      <c r="K3651" s="32">
        <f>SUMIFS(I:I, D:D, ExternalData!$D3651, E:E, ExternalData!$E3651, F:F, ExternalData!$F3651, G:G, "&lt;="&amp;ExternalData!$G3651)</f>
        <v>4088756</v>
      </c>
      <c r="L3651" s="31">
        <f>ExternalData!$J3651 + SUMIFS(H:H, D:D, ExternalData!$D3651, E:E, ExternalData!$E3651, F:F, ExternalData!$F3651-1, G:G, "&gt;"&amp;ExternalData!$G3651)</f>
        <v>917973</v>
      </c>
      <c r="M3651" s="33">
        <f>ExternalData!$K3651 + SUMIFS(I:I, D:D, ExternalData!$D3651, E:E, ExternalData!$E3651, F:F, ExternalData!$F3651-1, G:G, "&gt;"&amp;ExternalData!$G3651)</f>
        <v>8932931</v>
      </c>
    </row>
    <row r="3652" spans="1:13" x14ac:dyDescent="0.25">
      <c r="A3652" s="24" t="s">
        <v>9</v>
      </c>
      <c r="B3652" s="25" t="s">
        <v>47</v>
      </c>
      <c r="C3652" s="25" t="s">
        <v>18</v>
      </c>
      <c r="D3652" s="25" t="s">
        <v>53</v>
      </c>
      <c r="E3652" s="25" t="s">
        <v>13</v>
      </c>
      <c r="F3652" s="25">
        <v>2021</v>
      </c>
      <c r="G3652" s="25">
        <v>4</v>
      </c>
      <c r="H3652" s="25">
        <v>165991</v>
      </c>
      <c r="I3652" s="26">
        <v>1438052</v>
      </c>
      <c r="J3652" s="26">
        <f>SUMIFS(H:H, D:D, ExternalData!$D3652, E:E, ExternalData!$E3652, F:F, ExternalData!$F3652, G:G, "&lt;="&amp;ExternalData!$G3652)</f>
        <v>637399</v>
      </c>
      <c r="K3652" s="27">
        <f>SUMIFS(I:I, D:D, ExternalData!$D3652, E:E, ExternalData!$E3652, F:F, ExternalData!$F3652, G:G, "&lt;="&amp;ExternalData!$G3652)</f>
        <v>5526808</v>
      </c>
      <c r="L3652" s="26">
        <f>ExternalData!$J3652 + SUMIFS(H:H, D:D, ExternalData!$D3652, E:E, ExternalData!$E3652, F:F, ExternalData!$F3652-1, G:G, "&gt;"&amp;ExternalData!$G3652)</f>
        <v>1076320</v>
      </c>
      <c r="M3652" s="28">
        <f>ExternalData!$K3652 + SUMIFS(I:I, D:D, ExternalData!$D3652, E:E, ExternalData!$E3652, F:F, ExternalData!$F3652-1, G:G, "&gt;"&amp;ExternalData!$G3652)</f>
        <v>9729118</v>
      </c>
    </row>
    <row r="3653" spans="1:13" x14ac:dyDescent="0.25">
      <c r="A3653" s="29" t="s">
        <v>9</v>
      </c>
      <c r="B3653" s="30" t="s">
        <v>47</v>
      </c>
      <c r="C3653" s="30" t="s">
        <v>18</v>
      </c>
      <c r="D3653" s="30" t="s">
        <v>53</v>
      </c>
      <c r="E3653" s="30" t="s">
        <v>13</v>
      </c>
      <c r="F3653" s="30">
        <v>2021</v>
      </c>
      <c r="G3653" s="30">
        <v>5</v>
      </c>
      <c r="H3653" s="30">
        <v>178549</v>
      </c>
      <c r="I3653" s="31">
        <v>1539643</v>
      </c>
      <c r="J3653" s="31">
        <f>SUMIFS(H:H, D:D, ExternalData!$D3653, E:E, ExternalData!$E3653, F:F, ExternalData!$F3653, G:G, "&lt;="&amp;ExternalData!$G3653)</f>
        <v>815948</v>
      </c>
      <c r="K3653" s="32">
        <f>SUMIFS(I:I, D:D, ExternalData!$D3653, E:E, ExternalData!$E3653, F:F, ExternalData!$F3653, G:G, "&lt;="&amp;ExternalData!$G3653)</f>
        <v>7066451</v>
      </c>
      <c r="L3653" s="31">
        <f>ExternalData!$J3653 + SUMIFS(H:H, D:D, ExternalData!$D3653, E:E, ExternalData!$E3653, F:F, ExternalData!$F3653-1, G:G, "&gt;"&amp;ExternalData!$G3653)</f>
        <v>1182314</v>
      </c>
      <c r="M3653" s="33">
        <f>ExternalData!$K3653 + SUMIFS(I:I, D:D, ExternalData!$D3653, E:E, ExternalData!$E3653, F:F, ExternalData!$F3653-1, G:G, "&gt;"&amp;ExternalData!$G3653)</f>
        <v>11206832</v>
      </c>
    </row>
    <row r="3654" spans="1:13" x14ac:dyDescent="0.25">
      <c r="A3654" s="24" t="s">
        <v>9</v>
      </c>
      <c r="B3654" s="25" t="s">
        <v>47</v>
      </c>
      <c r="C3654" s="25" t="s">
        <v>18</v>
      </c>
      <c r="D3654" s="25" t="s">
        <v>53</v>
      </c>
      <c r="E3654" s="25" t="s">
        <v>13</v>
      </c>
      <c r="F3654" s="25">
        <v>2021</v>
      </c>
      <c r="G3654" s="25">
        <v>6</v>
      </c>
      <c r="H3654" s="25">
        <v>159551</v>
      </c>
      <c r="I3654" s="26">
        <v>1400217</v>
      </c>
      <c r="J3654" s="26">
        <f>SUMIFS(H:H, D:D, ExternalData!$D3654, E:E, ExternalData!$E3654, F:F, ExternalData!$F3654, G:G, "&lt;="&amp;ExternalData!$G3654)</f>
        <v>975499</v>
      </c>
      <c r="K3654" s="27">
        <f>SUMIFS(I:I, D:D, ExternalData!$D3654, E:E, ExternalData!$E3654, F:F, ExternalData!$F3654, G:G, "&lt;="&amp;ExternalData!$G3654)</f>
        <v>8466668</v>
      </c>
      <c r="L3654" s="26">
        <f>ExternalData!$J3654 + SUMIFS(H:H, D:D, ExternalData!$D3654, E:E, ExternalData!$E3654, F:F, ExternalData!$F3654-1, G:G, "&gt;"&amp;ExternalData!$G3654)</f>
        <v>1333780</v>
      </c>
      <c r="M3654" s="28">
        <f>ExternalData!$K3654 + SUMIFS(I:I, D:D, ExternalData!$D3654, E:E, ExternalData!$E3654, F:F, ExternalData!$F3654-1, G:G, "&gt;"&amp;ExternalData!$G3654)</f>
        <v>11912264</v>
      </c>
    </row>
    <row r="3655" spans="1:13" x14ac:dyDescent="0.25">
      <c r="A3655" s="29" t="s">
        <v>9</v>
      </c>
      <c r="B3655" s="30" t="s">
        <v>47</v>
      </c>
      <c r="C3655" s="30" t="s">
        <v>18</v>
      </c>
      <c r="D3655" s="30" t="s">
        <v>53</v>
      </c>
      <c r="E3655" s="30" t="s">
        <v>13</v>
      </c>
      <c r="F3655" s="30">
        <v>2021</v>
      </c>
      <c r="G3655" s="30">
        <v>7</v>
      </c>
      <c r="H3655" s="30">
        <v>181447</v>
      </c>
      <c r="I3655" s="31">
        <v>1640751</v>
      </c>
      <c r="J3655" s="31">
        <f>SUMIFS(H:H, D:D, ExternalData!$D3655, E:E, ExternalData!$E3655, F:F, ExternalData!$F3655, G:G, "&lt;="&amp;ExternalData!$G3655)</f>
        <v>1156946</v>
      </c>
      <c r="K3655" s="32">
        <f>SUMIFS(I:I, D:D, ExternalData!$D3655, E:E, ExternalData!$E3655, F:F, ExternalData!$F3655, G:G, "&lt;="&amp;ExternalData!$G3655)</f>
        <v>10107419</v>
      </c>
      <c r="L3655" s="31">
        <f>ExternalData!$J3655 + SUMIFS(H:H, D:D, ExternalData!$D3655, E:E, ExternalData!$E3655, F:F, ExternalData!$F3655-1, G:G, "&gt;"&amp;ExternalData!$G3655)</f>
        <v>1506617</v>
      </c>
      <c r="M3655" s="33">
        <f>ExternalData!$K3655 + SUMIFS(I:I, D:D, ExternalData!$D3655, E:E, ExternalData!$E3655, F:F, ExternalData!$F3655-1, G:G, "&gt;"&amp;ExternalData!$G3655)</f>
        <v>12819380</v>
      </c>
    </row>
    <row r="3656" spans="1:13" x14ac:dyDescent="0.25">
      <c r="A3656" s="24" t="s">
        <v>9</v>
      </c>
      <c r="B3656" s="25" t="s">
        <v>47</v>
      </c>
      <c r="C3656" s="25" t="s">
        <v>18</v>
      </c>
      <c r="D3656" s="25" t="s">
        <v>53</v>
      </c>
      <c r="E3656" s="25" t="s">
        <v>13</v>
      </c>
      <c r="F3656" s="25">
        <v>2021</v>
      </c>
      <c r="G3656" s="25">
        <v>8</v>
      </c>
      <c r="H3656" s="25">
        <v>189336</v>
      </c>
      <c r="I3656" s="26">
        <v>1703702</v>
      </c>
      <c r="J3656" s="26">
        <f>SUMIFS(H:H, D:D, ExternalData!$D3656, E:E, ExternalData!$E3656, F:F, ExternalData!$F3656, G:G, "&lt;="&amp;ExternalData!$G3656)</f>
        <v>1346282</v>
      </c>
      <c r="K3656" s="27">
        <f>SUMIFS(I:I, D:D, ExternalData!$D3656, E:E, ExternalData!$E3656, F:F, ExternalData!$F3656, G:G, "&lt;="&amp;ExternalData!$G3656)</f>
        <v>11811121</v>
      </c>
      <c r="L3656" s="26">
        <f>ExternalData!$J3656 + SUMIFS(H:H, D:D, ExternalData!$D3656, E:E, ExternalData!$E3656, F:F, ExternalData!$F3656-1, G:G, "&gt;"&amp;ExternalData!$G3656)</f>
        <v>1584758</v>
      </c>
      <c r="M3656" s="28">
        <f>ExternalData!$K3656 + SUMIFS(I:I, D:D, ExternalData!$D3656, E:E, ExternalData!$E3656, F:F, ExternalData!$F3656-1, G:G, "&gt;"&amp;ExternalData!$G3656)</f>
        <v>13560967</v>
      </c>
    </row>
    <row r="3657" spans="1:13" x14ac:dyDescent="0.25">
      <c r="A3657" s="29" t="s">
        <v>9</v>
      </c>
      <c r="B3657" s="30" t="s">
        <v>47</v>
      </c>
      <c r="C3657" s="30" t="s">
        <v>18</v>
      </c>
      <c r="D3657" s="30" t="s">
        <v>53</v>
      </c>
      <c r="E3657" s="30" t="s">
        <v>13</v>
      </c>
      <c r="F3657" s="30">
        <v>2021</v>
      </c>
      <c r="G3657" s="30">
        <v>9</v>
      </c>
      <c r="H3657" s="30">
        <v>144095</v>
      </c>
      <c r="I3657" s="31">
        <v>1302973</v>
      </c>
      <c r="J3657" s="31">
        <f>SUMIFS(H:H, D:D, ExternalData!$D3657, E:E, ExternalData!$E3657, F:F, ExternalData!$F3657, G:G, "&lt;="&amp;ExternalData!$G3657)</f>
        <v>1490377</v>
      </c>
      <c r="K3657" s="32">
        <f>SUMIFS(I:I, D:D, ExternalData!$D3657, E:E, ExternalData!$E3657, F:F, ExternalData!$F3657, G:G, "&lt;="&amp;ExternalData!$G3657)</f>
        <v>13114094</v>
      </c>
      <c r="L3657" s="31">
        <f>ExternalData!$J3657 + SUMIFS(H:H, D:D, ExternalData!$D3657, E:E, ExternalData!$E3657, F:F, ExternalData!$F3657-1, G:G, "&gt;"&amp;ExternalData!$G3657)</f>
        <v>1617028</v>
      </c>
      <c r="M3657" s="33">
        <f>ExternalData!$K3657 + SUMIFS(I:I, D:D, ExternalData!$D3657, E:E, ExternalData!$E3657, F:F, ExternalData!$F3657-1, G:G, "&gt;"&amp;ExternalData!$G3657)</f>
        <v>14766269</v>
      </c>
    </row>
    <row r="3658" spans="1:13" x14ac:dyDescent="0.25">
      <c r="A3658" s="24" t="s">
        <v>9</v>
      </c>
      <c r="B3658" s="25" t="s">
        <v>47</v>
      </c>
      <c r="C3658" s="25" t="s">
        <v>18</v>
      </c>
      <c r="D3658" s="25" t="s">
        <v>53</v>
      </c>
      <c r="E3658" s="25" t="s">
        <v>13</v>
      </c>
      <c r="F3658" s="25">
        <v>2021</v>
      </c>
      <c r="G3658" s="25">
        <v>10</v>
      </c>
      <c r="H3658" s="25">
        <v>175973</v>
      </c>
      <c r="I3658" s="26">
        <v>1585206</v>
      </c>
      <c r="J3658" s="26">
        <f>SUMIFS(H:H, D:D, ExternalData!$D3658, E:E, ExternalData!$E3658, F:F, ExternalData!$F3658, G:G, "&lt;="&amp;ExternalData!$G3658)</f>
        <v>1666350</v>
      </c>
      <c r="K3658" s="27">
        <f>SUMIFS(I:I, D:D, ExternalData!$D3658, E:E, ExternalData!$E3658, F:F, ExternalData!$F3658, G:G, "&lt;="&amp;ExternalData!$G3658)</f>
        <v>14699300</v>
      </c>
      <c r="L3658" s="26">
        <f>ExternalData!$J3658 + SUMIFS(H:H, D:D, ExternalData!$D3658, E:E, ExternalData!$E3658, F:F, ExternalData!$F3658-1, G:G, "&gt;"&amp;ExternalData!$G3658)</f>
        <v>1782774</v>
      </c>
      <c r="M3658" s="28">
        <f>ExternalData!$K3658 + SUMIFS(I:I, D:D, ExternalData!$D3658, E:E, ExternalData!$E3658, F:F, ExternalData!$F3658-1, G:G, "&gt;"&amp;ExternalData!$G3658)</f>
        <v>15462230</v>
      </c>
    </row>
    <row r="3659" spans="1:13" x14ac:dyDescent="0.25">
      <c r="A3659" s="29" t="s">
        <v>9</v>
      </c>
      <c r="B3659" s="30" t="s">
        <v>47</v>
      </c>
      <c r="C3659" s="30" t="s">
        <v>18</v>
      </c>
      <c r="D3659" s="30" t="s">
        <v>53</v>
      </c>
      <c r="E3659" s="30" t="s">
        <v>13</v>
      </c>
      <c r="F3659" s="30">
        <v>2021</v>
      </c>
      <c r="G3659" s="30">
        <v>11</v>
      </c>
      <c r="H3659" s="30">
        <v>159712</v>
      </c>
      <c r="I3659" s="31">
        <v>1412292</v>
      </c>
      <c r="J3659" s="31">
        <f>SUMIFS(H:H, D:D, ExternalData!$D3659, E:E, ExternalData!$E3659, F:F, ExternalData!$F3659, G:G, "&lt;="&amp;ExternalData!$G3659)</f>
        <v>1826062</v>
      </c>
      <c r="K3659" s="32">
        <f>SUMIFS(I:I, D:D, ExternalData!$D3659, E:E, ExternalData!$E3659, F:F, ExternalData!$F3659, G:G, "&lt;="&amp;ExternalData!$G3659)</f>
        <v>16111592</v>
      </c>
      <c r="L3659" s="31">
        <f>ExternalData!$J3659 + SUMIFS(H:H, D:D, ExternalData!$D3659, E:E, ExternalData!$E3659, F:F, ExternalData!$F3659-1, G:G, "&gt;"&amp;ExternalData!$G3659)</f>
        <v>1934737</v>
      </c>
      <c r="M3659" s="33">
        <f>ExternalData!$K3659 + SUMIFS(I:I, D:D, ExternalData!$D3659, E:E, ExternalData!$E3659, F:F, ExternalData!$F3659-1, G:G, "&gt;"&amp;ExternalData!$G3659)</f>
        <v>16205987</v>
      </c>
    </row>
    <row r="3660" spans="1:13" x14ac:dyDescent="0.25">
      <c r="A3660" s="24" t="s">
        <v>9</v>
      </c>
      <c r="B3660" s="25" t="s">
        <v>47</v>
      </c>
      <c r="C3660" s="25" t="s">
        <v>18</v>
      </c>
      <c r="D3660" s="25" t="s">
        <v>53</v>
      </c>
      <c r="E3660" s="25" t="s">
        <v>13</v>
      </c>
      <c r="F3660" s="25">
        <v>2021</v>
      </c>
      <c r="G3660" s="25">
        <v>12</v>
      </c>
      <c r="H3660" s="25">
        <v>147154</v>
      </c>
      <c r="I3660" s="26">
        <v>1297177</v>
      </c>
      <c r="J3660" s="26">
        <f>SUMIFS(H:H, D:D, ExternalData!$D3660, E:E, ExternalData!$E3660, F:F, ExternalData!$F3660, G:G, "&lt;="&amp;ExternalData!$G3660)</f>
        <v>1973216</v>
      </c>
      <c r="K3660" s="27">
        <f>SUMIFS(I:I, D:D, ExternalData!$D3660, E:E, ExternalData!$E3660, F:F, ExternalData!$F3660, G:G, "&lt;="&amp;ExternalData!$G3660)</f>
        <v>17408769</v>
      </c>
      <c r="L3660" s="26">
        <f>ExternalData!$J3660 + SUMIFS(H:H, D:D, ExternalData!$D3660, E:E, ExternalData!$E3660, F:F, ExternalData!$F3660-1, G:G, "&gt;"&amp;ExternalData!$G3660)</f>
        <v>1973216</v>
      </c>
      <c r="M3660" s="28">
        <f>ExternalData!$K3660 + SUMIFS(I:I, D:D, ExternalData!$D3660, E:E, ExternalData!$E3660, F:F, ExternalData!$F3660-1, G:G, "&gt;"&amp;ExternalData!$G3660)</f>
        <v>17408769</v>
      </c>
    </row>
    <row r="3661" spans="1:13" x14ac:dyDescent="0.25">
      <c r="A3661" s="29" t="s">
        <v>9</v>
      </c>
      <c r="B3661" s="30" t="s">
        <v>47</v>
      </c>
      <c r="C3661" s="30" t="s">
        <v>18</v>
      </c>
      <c r="D3661" s="30" t="s">
        <v>53</v>
      </c>
      <c r="E3661" s="30" t="s">
        <v>13</v>
      </c>
      <c r="F3661" s="30">
        <v>2022</v>
      </c>
      <c r="G3661" s="30">
        <v>1</v>
      </c>
      <c r="H3661" s="30">
        <v>19614</v>
      </c>
      <c r="I3661" s="31">
        <v>176652</v>
      </c>
      <c r="J3661" s="31">
        <f>SUMIFS(H:H, D:D, ExternalData!$D3661, E:E, ExternalData!$E3661, F:F, ExternalData!$F3661, G:G, "&lt;="&amp;ExternalData!$G3661)</f>
        <v>19614</v>
      </c>
      <c r="K3661" s="32">
        <f>SUMIFS(I:I, D:D, ExternalData!$D3661, E:E, ExternalData!$E3661, F:F, ExternalData!$F3661, G:G, "&lt;="&amp;ExternalData!$G3661)</f>
        <v>176652</v>
      </c>
      <c r="L3661" s="31">
        <f>ExternalData!$J3661 + SUMIFS(H:H, D:D, ExternalData!$D3661, E:E, ExternalData!$E3661, F:F, ExternalData!$F3661-1, G:G, "&gt;"&amp;ExternalData!$G3661)</f>
        <v>1857751</v>
      </c>
      <c r="M3661" s="33">
        <f>ExternalData!$K3661 + SUMIFS(I:I, D:D, ExternalData!$D3661, E:E, ExternalData!$E3661, F:F, ExternalData!$F3661-1, G:G, "&gt;"&amp;ExternalData!$G3661)</f>
        <v>16416400</v>
      </c>
    </row>
    <row r="3662" spans="1:13" x14ac:dyDescent="0.25">
      <c r="A3662" s="24" t="s">
        <v>9</v>
      </c>
      <c r="B3662" s="25" t="s">
        <v>47</v>
      </c>
      <c r="C3662" s="25" t="s">
        <v>18</v>
      </c>
      <c r="D3662" s="25" t="s">
        <v>53</v>
      </c>
      <c r="E3662" s="25" t="s">
        <v>13</v>
      </c>
      <c r="F3662" s="25">
        <v>2022</v>
      </c>
      <c r="G3662" s="25">
        <v>2</v>
      </c>
      <c r="H3662" s="25">
        <v>17766</v>
      </c>
      <c r="I3662" s="26">
        <v>156912</v>
      </c>
      <c r="J3662" s="26">
        <f>SUMIFS(H:H, D:D, ExternalData!$D3662, E:E, ExternalData!$E3662, F:F, ExternalData!$F3662, G:G, "&lt;="&amp;ExternalData!$G3662)</f>
        <v>37380</v>
      </c>
      <c r="K3662" s="27">
        <f>SUMIFS(I:I, D:D, ExternalData!$D3662, E:E, ExternalData!$E3662, F:F, ExternalData!$F3662, G:G, "&lt;="&amp;ExternalData!$G3662)</f>
        <v>333564</v>
      </c>
      <c r="L3662" s="26">
        <f>ExternalData!$J3662 + SUMIFS(H:H, D:D, ExternalData!$D3662, E:E, ExternalData!$E3662, F:F, ExternalData!$F3662-1, G:G, "&gt;"&amp;ExternalData!$G3662)</f>
        <v>1726431</v>
      </c>
      <c r="M3662" s="28">
        <f>ExternalData!$K3662 + SUMIFS(I:I, D:D, ExternalData!$D3662, E:E, ExternalData!$E3662, F:F, ExternalData!$F3662-1, G:G, "&gt;"&amp;ExternalData!$G3662)</f>
        <v>15290464</v>
      </c>
    </row>
    <row r="3663" spans="1:13" x14ac:dyDescent="0.25">
      <c r="A3663" s="29" t="s">
        <v>9</v>
      </c>
      <c r="B3663" s="30" t="s">
        <v>47</v>
      </c>
      <c r="C3663" s="30" t="s">
        <v>18</v>
      </c>
      <c r="D3663" s="30" t="s">
        <v>53</v>
      </c>
      <c r="E3663" s="30" t="s">
        <v>13</v>
      </c>
      <c r="F3663" s="30">
        <v>2022</v>
      </c>
      <c r="G3663" s="30">
        <v>3</v>
      </c>
      <c r="H3663" s="30">
        <v>23709</v>
      </c>
      <c r="I3663" s="31">
        <v>213990</v>
      </c>
      <c r="J3663" s="31">
        <f>SUMIFS(H:H, D:D, ExternalData!$D3663, E:E, ExternalData!$E3663, F:F, ExternalData!$F3663, G:G, "&lt;="&amp;ExternalData!$G3663)</f>
        <v>61089</v>
      </c>
      <c r="K3663" s="32">
        <f>SUMIFS(I:I, D:D, ExternalData!$D3663, E:E, ExternalData!$E3663, F:F, ExternalData!$F3663, G:G, "&lt;="&amp;ExternalData!$G3663)</f>
        <v>547554</v>
      </c>
      <c r="L3663" s="31">
        <f>ExternalData!$J3663 + SUMIFS(H:H, D:D, ExternalData!$D3663, E:E, ExternalData!$E3663, F:F, ExternalData!$F3663-1, G:G, "&gt;"&amp;ExternalData!$G3663)</f>
        <v>1562897</v>
      </c>
      <c r="M3663" s="33">
        <f>ExternalData!$K3663 + SUMIFS(I:I, D:D, ExternalData!$D3663, E:E, ExternalData!$E3663, F:F, ExternalData!$F3663-1, G:G, "&gt;"&amp;ExternalData!$G3663)</f>
        <v>13867567</v>
      </c>
    </row>
    <row r="3664" spans="1:13" x14ac:dyDescent="0.25">
      <c r="A3664" s="24" t="s">
        <v>9</v>
      </c>
      <c r="B3664" s="25" t="s">
        <v>47</v>
      </c>
      <c r="C3664" s="25" t="s">
        <v>18</v>
      </c>
      <c r="D3664" s="25" t="s">
        <v>53</v>
      </c>
      <c r="E3664" s="25" t="s">
        <v>13</v>
      </c>
      <c r="F3664" s="25">
        <v>2022</v>
      </c>
      <c r="G3664" s="25">
        <v>4</v>
      </c>
      <c r="H3664" s="25">
        <v>24045</v>
      </c>
      <c r="I3664" s="26">
        <v>213570</v>
      </c>
      <c r="J3664" s="26">
        <f>SUMIFS(H:H, D:D, ExternalData!$D3664, E:E, ExternalData!$E3664, F:F, ExternalData!$F3664, G:G, "&lt;="&amp;ExternalData!$G3664)</f>
        <v>85134</v>
      </c>
      <c r="K3664" s="27">
        <f>SUMIFS(I:I, D:D, ExternalData!$D3664, E:E, ExternalData!$E3664, F:F, ExternalData!$F3664, G:G, "&lt;="&amp;ExternalData!$G3664)</f>
        <v>761124</v>
      </c>
      <c r="L3664" s="26">
        <f>ExternalData!$J3664 + SUMIFS(H:H, D:D, ExternalData!$D3664, E:E, ExternalData!$E3664, F:F, ExternalData!$F3664-1, G:G, "&gt;"&amp;ExternalData!$G3664)</f>
        <v>1420951</v>
      </c>
      <c r="M3664" s="28">
        <f>ExternalData!$K3664 + SUMIFS(I:I, D:D, ExternalData!$D3664, E:E, ExternalData!$E3664, F:F, ExternalData!$F3664-1, G:G, "&gt;"&amp;ExternalData!$G3664)</f>
        <v>12643085</v>
      </c>
    </row>
    <row r="3665" spans="1:13" x14ac:dyDescent="0.25">
      <c r="A3665" s="29" t="s">
        <v>9</v>
      </c>
      <c r="B3665" s="30" t="s">
        <v>47</v>
      </c>
      <c r="C3665" s="30" t="s">
        <v>18</v>
      </c>
      <c r="D3665" s="30" t="s">
        <v>53</v>
      </c>
      <c r="E3665" s="30" t="s">
        <v>13</v>
      </c>
      <c r="F3665" s="30">
        <v>2022</v>
      </c>
      <c r="G3665" s="30">
        <v>5</v>
      </c>
      <c r="H3665" s="30">
        <v>21189</v>
      </c>
      <c r="I3665" s="31">
        <v>190239</v>
      </c>
      <c r="J3665" s="31">
        <f>SUMIFS(H:H, D:D, ExternalData!$D3665, E:E, ExternalData!$E3665, F:F, ExternalData!$F3665, G:G, "&lt;="&amp;ExternalData!$G3665)</f>
        <v>106323</v>
      </c>
      <c r="K3665" s="32">
        <f>SUMIFS(I:I, D:D, ExternalData!$D3665, E:E, ExternalData!$E3665, F:F, ExternalData!$F3665, G:G, "&lt;="&amp;ExternalData!$G3665)</f>
        <v>951363</v>
      </c>
      <c r="L3665" s="31">
        <f>ExternalData!$J3665 + SUMIFS(H:H, D:D, ExternalData!$D3665, E:E, ExternalData!$E3665, F:F, ExternalData!$F3665-1, G:G, "&gt;"&amp;ExternalData!$G3665)</f>
        <v>1263591</v>
      </c>
      <c r="M3665" s="33">
        <f>ExternalData!$K3665 + SUMIFS(I:I, D:D, ExternalData!$D3665, E:E, ExternalData!$E3665, F:F, ExternalData!$F3665-1, G:G, "&gt;"&amp;ExternalData!$G3665)</f>
        <v>11293681</v>
      </c>
    </row>
    <row r="3666" spans="1:13" x14ac:dyDescent="0.25">
      <c r="A3666" s="24" t="s">
        <v>9</v>
      </c>
      <c r="B3666" s="25" t="s">
        <v>47</v>
      </c>
      <c r="C3666" s="25" t="s">
        <v>18</v>
      </c>
      <c r="D3666" s="25" t="s">
        <v>53</v>
      </c>
      <c r="E3666" s="25" t="s">
        <v>13</v>
      </c>
      <c r="F3666" s="25">
        <v>2022</v>
      </c>
      <c r="G3666" s="25">
        <v>6</v>
      </c>
      <c r="H3666" s="25">
        <v>22092</v>
      </c>
      <c r="I3666" s="26">
        <v>196203</v>
      </c>
      <c r="J3666" s="26">
        <f>SUMIFS(H:H, D:D, ExternalData!$D3666, E:E, ExternalData!$E3666, F:F, ExternalData!$F3666, G:G, "&lt;="&amp;ExternalData!$G3666)</f>
        <v>128415</v>
      </c>
      <c r="K3666" s="27">
        <f>SUMIFS(I:I, D:D, ExternalData!$D3666, E:E, ExternalData!$E3666, F:F, ExternalData!$F3666, G:G, "&lt;="&amp;ExternalData!$G3666)</f>
        <v>1147566</v>
      </c>
      <c r="L3666" s="26">
        <f>ExternalData!$J3666 + SUMIFS(H:H, D:D, ExternalData!$D3666, E:E, ExternalData!$E3666, F:F, ExternalData!$F3666-1, G:G, "&gt;"&amp;ExternalData!$G3666)</f>
        <v>1126132</v>
      </c>
      <c r="M3666" s="28">
        <f>ExternalData!$K3666 + SUMIFS(I:I, D:D, ExternalData!$D3666, E:E, ExternalData!$E3666, F:F, ExternalData!$F3666-1, G:G, "&gt;"&amp;ExternalData!$G3666)</f>
        <v>10089667</v>
      </c>
    </row>
    <row r="3667" spans="1:13" x14ac:dyDescent="0.25">
      <c r="A3667" s="29" t="s">
        <v>9</v>
      </c>
      <c r="B3667" s="30" t="s">
        <v>47</v>
      </c>
      <c r="C3667" s="30" t="s">
        <v>18</v>
      </c>
      <c r="D3667" s="30" t="s">
        <v>53</v>
      </c>
      <c r="E3667" s="30" t="s">
        <v>13</v>
      </c>
      <c r="F3667" s="30">
        <v>2022</v>
      </c>
      <c r="G3667" s="30">
        <v>7</v>
      </c>
      <c r="H3667" s="30">
        <v>20412</v>
      </c>
      <c r="I3667" s="31">
        <v>181104</v>
      </c>
      <c r="J3667" s="31">
        <f>SUMIFS(H:H, D:D, ExternalData!$D3667, E:E, ExternalData!$E3667, F:F, ExternalData!$F3667, G:G, "&lt;="&amp;ExternalData!$G3667)</f>
        <v>148827</v>
      </c>
      <c r="K3667" s="32">
        <f>SUMIFS(I:I, D:D, ExternalData!$D3667, E:E, ExternalData!$E3667, F:F, ExternalData!$F3667, G:G, "&lt;="&amp;ExternalData!$G3667)</f>
        <v>1328670</v>
      </c>
      <c r="L3667" s="31">
        <f>ExternalData!$J3667 + SUMIFS(H:H, D:D, ExternalData!$D3667, E:E, ExternalData!$E3667, F:F, ExternalData!$F3667-1, G:G, "&gt;"&amp;ExternalData!$G3667)</f>
        <v>965097</v>
      </c>
      <c r="M3667" s="33">
        <f>ExternalData!$K3667 + SUMIFS(I:I, D:D, ExternalData!$D3667, E:E, ExternalData!$E3667, F:F, ExternalData!$F3667-1, G:G, "&gt;"&amp;ExternalData!$G3667)</f>
        <v>8630020</v>
      </c>
    </row>
    <row r="3668" spans="1:13" x14ac:dyDescent="0.25">
      <c r="A3668" s="24" t="s">
        <v>9</v>
      </c>
      <c r="B3668" s="25" t="s">
        <v>47</v>
      </c>
      <c r="C3668" s="25" t="s">
        <v>18</v>
      </c>
      <c r="D3668" s="25" t="s">
        <v>53</v>
      </c>
      <c r="E3668" s="25" t="s">
        <v>13</v>
      </c>
      <c r="F3668" s="25">
        <v>2022</v>
      </c>
      <c r="G3668" s="25">
        <v>8</v>
      </c>
      <c r="H3668" s="25">
        <v>24213</v>
      </c>
      <c r="I3668" s="26">
        <v>215565</v>
      </c>
      <c r="J3668" s="26">
        <f>SUMIFS(H:H, D:D, ExternalData!$D3668, E:E, ExternalData!$E3668, F:F, ExternalData!$F3668, G:G, "&lt;="&amp;ExternalData!$G3668)</f>
        <v>173040</v>
      </c>
      <c r="K3668" s="27">
        <f>SUMIFS(I:I, D:D, ExternalData!$D3668, E:E, ExternalData!$E3668, F:F, ExternalData!$F3668, G:G, "&lt;="&amp;ExternalData!$G3668)</f>
        <v>1544235</v>
      </c>
      <c r="L3668" s="26">
        <f>ExternalData!$J3668 + SUMIFS(H:H, D:D, ExternalData!$D3668, E:E, ExternalData!$E3668, F:F, ExternalData!$F3668-1, G:G, "&gt;"&amp;ExternalData!$G3668)</f>
        <v>799974</v>
      </c>
      <c r="M3668" s="28">
        <f>ExternalData!$K3668 + SUMIFS(I:I, D:D, ExternalData!$D3668, E:E, ExternalData!$E3668, F:F, ExternalData!$F3668-1, G:G, "&gt;"&amp;ExternalData!$G3668)</f>
        <v>7141883</v>
      </c>
    </row>
    <row r="3669" spans="1:13" x14ac:dyDescent="0.25">
      <c r="A3669" s="29" t="s">
        <v>9</v>
      </c>
      <c r="B3669" s="30" t="s">
        <v>47</v>
      </c>
      <c r="C3669" s="30" t="s">
        <v>18</v>
      </c>
      <c r="D3669" s="30" t="s">
        <v>53</v>
      </c>
      <c r="E3669" s="30" t="s">
        <v>13</v>
      </c>
      <c r="F3669" s="30">
        <v>2022</v>
      </c>
      <c r="G3669" s="30">
        <v>9</v>
      </c>
      <c r="H3669" s="30">
        <v>25893</v>
      </c>
      <c r="I3669" s="31">
        <v>231714</v>
      </c>
      <c r="J3669" s="31">
        <f>SUMIFS(H:H, D:D, ExternalData!$D3669, E:E, ExternalData!$E3669, F:F, ExternalData!$F3669, G:G, "&lt;="&amp;ExternalData!$G3669)</f>
        <v>198933</v>
      </c>
      <c r="K3669" s="32">
        <f>SUMIFS(I:I, D:D, ExternalData!$D3669, E:E, ExternalData!$E3669, F:F, ExternalData!$F3669, G:G, "&lt;="&amp;ExternalData!$G3669)</f>
        <v>1775949</v>
      </c>
      <c r="L3669" s="31">
        <f>ExternalData!$J3669 + SUMIFS(H:H, D:D, ExternalData!$D3669, E:E, ExternalData!$E3669, F:F, ExternalData!$F3669-1, G:G, "&gt;"&amp;ExternalData!$G3669)</f>
        <v>681772</v>
      </c>
      <c r="M3669" s="33">
        <f>ExternalData!$K3669 + SUMIFS(I:I, D:D, ExternalData!$D3669, E:E, ExternalData!$E3669, F:F, ExternalData!$F3669-1, G:G, "&gt;"&amp;ExternalData!$G3669)</f>
        <v>6070624</v>
      </c>
    </row>
    <row r="3670" spans="1:13" x14ac:dyDescent="0.25">
      <c r="A3670" s="24" t="s">
        <v>9</v>
      </c>
      <c r="B3670" s="25" t="s">
        <v>47</v>
      </c>
      <c r="C3670" s="25" t="s">
        <v>18</v>
      </c>
      <c r="D3670" s="25" t="s">
        <v>53</v>
      </c>
      <c r="E3670" s="25" t="s">
        <v>13</v>
      </c>
      <c r="F3670" s="25">
        <v>2022</v>
      </c>
      <c r="G3670" s="25">
        <v>10</v>
      </c>
      <c r="H3670" s="25">
        <v>20349</v>
      </c>
      <c r="I3670" s="26">
        <v>180621</v>
      </c>
      <c r="J3670" s="26">
        <f>SUMIFS(H:H, D:D, ExternalData!$D3670, E:E, ExternalData!$E3670, F:F, ExternalData!$F3670, G:G, "&lt;="&amp;ExternalData!$G3670)</f>
        <v>219282</v>
      </c>
      <c r="K3670" s="27">
        <f>SUMIFS(I:I, D:D, ExternalData!$D3670, E:E, ExternalData!$E3670, F:F, ExternalData!$F3670, G:G, "&lt;="&amp;ExternalData!$G3670)</f>
        <v>1956570</v>
      </c>
      <c r="L3670" s="26">
        <f>ExternalData!$J3670 + SUMIFS(H:H, D:D, ExternalData!$D3670, E:E, ExternalData!$E3670, F:F, ExternalData!$F3670-1, G:G, "&gt;"&amp;ExternalData!$G3670)</f>
        <v>526148</v>
      </c>
      <c r="M3670" s="28">
        <f>ExternalData!$K3670 + SUMIFS(I:I, D:D, ExternalData!$D3670, E:E, ExternalData!$E3670, F:F, ExternalData!$F3670-1, G:G, "&gt;"&amp;ExternalData!$G3670)</f>
        <v>4666039</v>
      </c>
    </row>
    <row r="3671" spans="1:13" x14ac:dyDescent="0.25">
      <c r="A3671" s="29" t="s">
        <v>9</v>
      </c>
      <c r="B3671" s="30" t="s">
        <v>47</v>
      </c>
      <c r="C3671" s="30" t="s">
        <v>18</v>
      </c>
      <c r="D3671" s="30" t="s">
        <v>53</v>
      </c>
      <c r="E3671" s="30" t="s">
        <v>13</v>
      </c>
      <c r="F3671" s="30">
        <v>2022</v>
      </c>
      <c r="G3671" s="30">
        <v>11</v>
      </c>
      <c r="H3671" s="30">
        <v>20748</v>
      </c>
      <c r="I3671" s="31">
        <v>184275</v>
      </c>
      <c r="J3671" s="31">
        <f>SUMIFS(H:H, D:D, ExternalData!$D3671, E:E, ExternalData!$E3671, F:F, ExternalData!$F3671, G:G, "&lt;="&amp;ExternalData!$G3671)</f>
        <v>240030</v>
      </c>
      <c r="K3671" s="32">
        <f>SUMIFS(I:I, D:D, ExternalData!$D3671, E:E, ExternalData!$E3671, F:F, ExternalData!$F3671, G:G, "&lt;="&amp;ExternalData!$G3671)</f>
        <v>2140845</v>
      </c>
      <c r="L3671" s="31">
        <f>ExternalData!$J3671 + SUMIFS(H:H, D:D, ExternalData!$D3671, E:E, ExternalData!$E3671, F:F, ExternalData!$F3671-1, G:G, "&gt;"&amp;ExternalData!$G3671)</f>
        <v>387184</v>
      </c>
      <c r="M3671" s="33">
        <f>ExternalData!$K3671 + SUMIFS(I:I, D:D, ExternalData!$D3671, E:E, ExternalData!$E3671, F:F, ExternalData!$F3671-1, G:G, "&gt;"&amp;ExternalData!$G3671)</f>
        <v>3438022</v>
      </c>
    </row>
    <row r="3672" spans="1:13" x14ac:dyDescent="0.25">
      <c r="A3672" s="24" t="s">
        <v>9</v>
      </c>
      <c r="B3672" s="25" t="s">
        <v>47</v>
      </c>
      <c r="C3672" s="25" t="s">
        <v>18</v>
      </c>
      <c r="D3672" s="25" t="s">
        <v>53</v>
      </c>
      <c r="E3672" s="25" t="s">
        <v>13</v>
      </c>
      <c r="F3672" s="25">
        <v>2022</v>
      </c>
      <c r="G3672" s="25">
        <v>12</v>
      </c>
      <c r="H3672" s="25">
        <v>21735</v>
      </c>
      <c r="I3672" s="26">
        <v>200382</v>
      </c>
      <c r="J3672" s="26">
        <f>SUMIFS(H:H, D:D, ExternalData!$D3672, E:E, ExternalData!$E3672, F:F, ExternalData!$F3672, G:G, "&lt;="&amp;ExternalData!$G3672)</f>
        <v>261765</v>
      </c>
      <c r="K3672" s="27">
        <f>SUMIFS(I:I, D:D, ExternalData!$D3672, E:E, ExternalData!$E3672, F:F, ExternalData!$F3672, G:G, "&lt;="&amp;ExternalData!$G3672)</f>
        <v>2341227</v>
      </c>
      <c r="L3672" s="26">
        <f>ExternalData!$J3672 + SUMIFS(H:H, D:D, ExternalData!$D3672, E:E, ExternalData!$E3672, F:F, ExternalData!$F3672-1, G:G, "&gt;"&amp;ExternalData!$G3672)</f>
        <v>261765</v>
      </c>
      <c r="M3672" s="28">
        <f>ExternalData!$K3672 + SUMIFS(I:I, D:D, ExternalData!$D3672, E:E, ExternalData!$E3672, F:F, ExternalData!$F3672-1, G:G, "&gt;"&amp;ExternalData!$G3672)</f>
        <v>2341227</v>
      </c>
    </row>
    <row r="3673" spans="1:13" x14ac:dyDescent="0.25">
      <c r="A3673" s="29" t="s">
        <v>9</v>
      </c>
      <c r="B3673" s="30" t="s">
        <v>47</v>
      </c>
      <c r="C3673" s="30" t="s">
        <v>18</v>
      </c>
      <c r="D3673" s="30" t="s">
        <v>53</v>
      </c>
      <c r="E3673" s="30" t="s">
        <v>13</v>
      </c>
      <c r="F3673" s="30">
        <v>2023</v>
      </c>
      <c r="G3673" s="30">
        <v>1</v>
      </c>
      <c r="H3673" s="30">
        <v>29008</v>
      </c>
      <c r="I3673" s="31">
        <v>275548</v>
      </c>
      <c r="J3673" s="31">
        <f>SUMIFS(H:H, D:D, ExternalData!$D3673, E:E, ExternalData!$E3673, F:F, ExternalData!$F3673, G:G, "&lt;="&amp;ExternalData!$G3673)</f>
        <v>29008</v>
      </c>
      <c r="K3673" s="32">
        <f>SUMIFS(I:I, D:D, ExternalData!$D3673, E:E, ExternalData!$E3673, F:F, ExternalData!$F3673, G:G, "&lt;="&amp;ExternalData!$G3673)</f>
        <v>275548</v>
      </c>
      <c r="L3673" s="31">
        <f>ExternalData!$J3673 + SUMIFS(H:H, D:D, ExternalData!$D3673, E:E, ExternalData!$E3673, F:F, ExternalData!$F3673-1, G:G, "&gt;"&amp;ExternalData!$G3673)</f>
        <v>271159</v>
      </c>
      <c r="M3673" s="33">
        <f>ExternalData!$K3673 + SUMIFS(I:I, D:D, ExternalData!$D3673, E:E, ExternalData!$E3673, F:F, ExternalData!$F3673-1, G:G, "&gt;"&amp;ExternalData!$G3673)</f>
        <v>2440123</v>
      </c>
    </row>
    <row r="3674" spans="1:13" x14ac:dyDescent="0.25">
      <c r="A3674" s="24" t="s">
        <v>9</v>
      </c>
      <c r="B3674" s="25" t="s">
        <v>47</v>
      </c>
      <c r="C3674" s="25" t="s">
        <v>18</v>
      </c>
      <c r="D3674" s="25" t="s">
        <v>53</v>
      </c>
      <c r="E3674" s="25" t="s">
        <v>13</v>
      </c>
      <c r="F3674" s="25">
        <v>2023</v>
      </c>
      <c r="G3674" s="25">
        <v>2</v>
      </c>
      <c r="H3674" s="25">
        <v>28420</v>
      </c>
      <c r="I3674" s="26">
        <v>274876</v>
      </c>
      <c r="J3674" s="26">
        <f>SUMIFS(H:H, D:D, ExternalData!$D3674, E:E, ExternalData!$E3674, F:F, ExternalData!$F3674, G:G, "&lt;="&amp;ExternalData!$G3674)</f>
        <v>57428</v>
      </c>
      <c r="K3674" s="27">
        <f>SUMIFS(I:I, D:D, ExternalData!$D3674, E:E, ExternalData!$E3674, F:F, ExternalData!$F3674, G:G, "&lt;="&amp;ExternalData!$G3674)</f>
        <v>550424</v>
      </c>
      <c r="L3674" s="26">
        <f>ExternalData!$J3674 + SUMIFS(H:H, D:D, ExternalData!$D3674, E:E, ExternalData!$E3674, F:F, ExternalData!$F3674-1, G:G, "&gt;"&amp;ExternalData!$G3674)</f>
        <v>281813</v>
      </c>
      <c r="M3674" s="28">
        <f>ExternalData!$K3674 + SUMIFS(I:I, D:D, ExternalData!$D3674, E:E, ExternalData!$E3674, F:F, ExternalData!$F3674-1, G:G, "&gt;"&amp;ExternalData!$G3674)</f>
        <v>2558087</v>
      </c>
    </row>
    <row r="3675" spans="1:13" x14ac:dyDescent="0.25">
      <c r="A3675" s="29" t="s">
        <v>9</v>
      </c>
      <c r="B3675" s="30" t="s">
        <v>47</v>
      </c>
      <c r="C3675" s="30" t="s">
        <v>18</v>
      </c>
      <c r="D3675" s="30" t="s">
        <v>53</v>
      </c>
      <c r="E3675" s="30" t="s">
        <v>13</v>
      </c>
      <c r="F3675" s="30">
        <v>2023</v>
      </c>
      <c r="G3675" s="30">
        <v>3</v>
      </c>
      <c r="H3675" s="30">
        <v>35084</v>
      </c>
      <c r="I3675" s="31">
        <v>337344</v>
      </c>
      <c r="J3675" s="31">
        <f>SUMIFS(H:H, D:D, ExternalData!$D3675, E:E, ExternalData!$E3675, F:F, ExternalData!$F3675, G:G, "&lt;="&amp;ExternalData!$G3675)</f>
        <v>92512</v>
      </c>
      <c r="K3675" s="32">
        <f>SUMIFS(I:I, D:D, ExternalData!$D3675, E:E, ExternalData!$E3675, F:F, ExternalData!$F3675, G:G, "&lt;="&amp;ExternalData!$G3675)</f>
        <v>887768</v>
      </c>
      <c r="L3675" s="31">
        <f>ExternalData!$J3675 + SUMIFS(H:H, D:D, ExternalData!$D3675, E:E, ExternalData!$E3675, F:F, ExternalData!$F3675-1, G:G, "&gt;"&amp;ExternalData!$G3675)</f>
        <v>293188</v>
      </c>
      <c r="M3675" s="33">
        <f>ExternalData!$K3675 + SUMIFS(I:I, D:D, ExternalData!$D3675, E:E, ExternalData!$E3675, F:F, ExternalData!$F3675-1, G:G, "&gt;"&amp;ExternalData!$G3675)</f>
        <v>2681441</v>
      </c>
    </row>
    <row r="3676" spans="1:13" x14ac:dyDescent="0.25">
      <c r="A3676" s="24" t="s">
        <v>9</v>
      </c>
      <c r="B3676" s="25" t="s">
        <v>47</v>
      </c>
      <c r="C3676" s="25" t="s">
        <v>18</v>
      </c>
      <c r="D3676" s="25" t="s">
        <v>53</v>
      </c>
      <c r="E3676" s="25" t="s">
        <v>14</v>
      </c>
      <c r="F3676" s="25">
        <v>2018</v>
      </c>
      <c r="G3676" s="25">
        <v>1</v>
      </c>
      <c r="H3676" s="25">
        <v>1715</v>
      </c>
      <c r="I3676" s="26">
        <v>1421</v>
      </c>
      <c r="J3676" s="26">
        <f>SUMIFS(H:H, D:D, ExternalData!$D3676, E:E, ExternalData!$E3676, F:F, ExternalData!$F3676, G:G, "&lt;="&amp;ExternalData!$G3676)</f>
        <v>1715</v>
      </c>
      <c r="K3676" s="27">
        <f>SUMIFS(I:I, D:D, ExternalData!$D3676, E:E, ExternalData!$E3676, F:F, ExternalData!$F3676, G:G, "&lt;="&amp;ExternalData!$G3676)</f>
        <v>1421</v>
      </c>
      <c r="L3676" s="26">
        <f>ExternalData!$J3676 + SUMIFS(H:H, D:D, ExternalData!$D3676, E:E, ExternalData!$E3676, F:F, ExternalData!$F3676-1, G:G, "&gt;"&amp;ExternalData!$G3676)</f>
        <v>1715</v>
      </c>
      <c r="M3676" s="28">
        <f>ExternalData!$K3676 + SUMIFS(I:I, D:D, ExternalData!$D3676, E:E, ExternalData!$E3676, F:F, ExternalData!$F3676-1, G:G, "&gt;"&amp;ExternalData!$G3676)</f>
        <v>1421</v>
      </c>
    </row>
    <row r="3677" spans="1:13" x14ac:dyDescent="0.25">
      <c r="A3677" s="29" t="s">
        <v>9</v>
      </c>
      <c r="B3677" s="30" t="s">
        <v>47</v>
      </c>
      <c r="C3677" s="30" t="s">
        <v>18</v>
      </c>
      <c r="D3677" s="30" t="s">
        <v>53</v>
      </c>
      <c r="E3677" s="30" t="s">
        <v>14</v>
      </c>
      <c r="F3677" s="30">
        <v>2018</v>
      </c>
      <c r="G3677" s="30">
        <v>2</v>
      </c>
      <c r="H3677" s="30">
        <v>3605</v>
      </c>
      <c r="I3677" s="31">
        <v>3017</v>
      </c>
      <c r="J3677" s="31">
        <f>SUMIFS(H:H, D:D, ExternalData!$D3677, E:E, ExternalData!$E3677, F:F, ExternalData!$F3677, G:G, "&lt;="&amp;ExternalData!$G3677)</f>
        <v>5320</v>
      </c>
      <c r="K3677" s="32">
        <f>SUMIFS(I:I, D:D, ExternalData!$D3677, E:E, ExternalData!$E3677, F:F, ExternalData!$F3677, G:G, "&lt;="&amp;ExternalData!$G3677)</f>
        <v>4438</v>
      </c>
      <c r="L3677" s="31">
        <f>ExternalData!$J3677 + SUMIFS(H:H, D:D, ExternalData!$D3677, E:E, ExternalData!$E3677, F:F, ExternalData!$F3677-1, G:G, "&gt;"&amp;ExternalData!$G3677)</f>
        <v>5320</v>
      </c>
      <c r="M3677" s="33">
        <f>ExternalData!$K3677 + SUMIFS(I:I, D:D, ExternalData!$D3677, E:E, ExternalData!$E3677, F:F, ExternalData!$F3677-1, G:G, "&gt;"&amp;ExternalData!$G3677)</f>
        <v>4438</v>
      </c>
    </row>
    <row r="3678" spans="1:13" x14ac:dyDescent="0.25">
      <c r="A3678" s="24" t="s">
        <v>9</v>
      </c>
      <c r="B3678" s="25" t="s">
        <v>47</v>
      </c>
      <c r="C3678" s="25" t="s">
        <v>18</v>
      </c>
      <c r="D3678" s="25" t="s">
        <v>53</v>
      </c>
      <c r="E3678" s="25" t="s">
        <v>14</v>
      </c>
      <c r="F3678" s="25">
        <v>2018</v>
      </c>
      <c r="G3678" s="25">
        <v>3</v>
      </c>
      <c r="H3678" s="25">
        <v>3115</v>
      </c>
      <c r="I3678" s="26">
        <v>2555</v>
      </c>
      <c r="J3678" s="26">
        <f>SUMIFS(H:H, D:D, ExternalData!$D3678, E:E, ExternalData!$E3678, F:F, ExternalData!$F3678, G:G, "&lt;="&amp;ExternalData!$G3678)</f>
        <v>8435</v>
      </c>
      <c r="K3678" s="27">
        <f>SUMIFS(I:I, D:D, ExternalData!$D3678, E:E, ExternalData!$E3678, F:F, ExternalData!$F3678, G:G, "&lt;="&amp;ExternalData!$G3678)</f>
        <v>6993</v>
      </c>
      <c r="L3678" s="26">
        <f>ExternalData!$J3678 + SUMIFS(H:H, D:D, ExternalData!$D3678, E:E, ExternalData!$E3678, F:F, ExternalData!$F3678-1, G:G, "&gt;"&amp;ExternalData!$G3678)</f>
        <v>8435</v>
      </c>
      <c r="M3678" s="28">
        <f>ExternalData!$K3678 + SUMIFS(I:I, D:D, ExternalData!$D3678, E:E, ExternalData!$E3678, F:F, ExternalData!$F3678-1, G:G, "&gt;"&amp;ExternalData!$G3678)</f>
        <v>6993</v>
      </c>
    </row>
    <row r="3679" spans="1:13" x14ac:dyDescent="0.25">
      <c r="A3679" s="29" t="s">
        <v>9</v>
      </c>
      <c r="B3679" s="30" t="s">
        <v>47</v>
      </c>
      <c r="C3679" s="30" t="s">
        <v>18</v>
      </c>
      <c r="D3679" s="30" t="s">
        <v>53</v>
      </c>
      <c r="E3679" s="30" t="s">
        <v>14</v>
      </c>
      <c r="F3679" s="30">
        <v>2018</v>
      </c>
      <c r="G3679" s="30">
        <v>4</v>
      </c>
      <c r="H3679" s="30">
        <v>315</v>
      </c>
      <c r="I3679" s="31">
        <v>2436</v>
      </c>
      <c r="J3679" s="31">
        <f>SUMIFS(H:H, D:D, ExternalData!$D3679, E:E, ExternalData!$E3679, F:F, ExternalData!$F3679, G:G, "&lt;="&amp;ExternalData!$G3679)</f>
        <v>8750</v>
      </c>
      <c r="K3679" s="32">
        <f>SUMIFS(I:I, D:D, ExternalData!$D3679, E:E, ExternalData!$E3679, F:F, ExternalData!$F3679, G:G, "&lt;="&amp;ExternalData!$G3679)</f>
        <v>9429</v>
      </c>
      <c r="L3679" s="31">
        <f>ExternalData!$J3679 + SUMIFS(H:H, D:D, ExternalData!$D3679, E:E, ExternalData!$E3679, F:F, ExternalData!$F3679-1, G:G, "&gt;"&amp;ExternalData!$G3679)</f>
        <v>8750</v>
      </c>
      <c r="M3679" s="33">
        <f>ExternalData!$K3679 + SUMIFS(I:I, D:D, ExternalData!$D3679, E:E, ExternalData!$E3679, F:F, ExternalData!$F3679-1, G:G, "&gt;"&amp;ExternalData!$G3679)</f>
        <v>9429</v>
      </c>
    </row>
    <row r="3680" spans="1:13" x14ac:dyDescent="0.25">
      <c r="A3680" s="24" t="s">
        <v>9</v>
      </c>
      <c r="B3680" s="25" t="s">
        <v>47</v>
      </c>
      <c r="C3680" s="25" t="s">
        <v>18</v>
      </c>
      <c r="D3680" s="25" t="s">
        <v>53</v>
      </c>
      <c r="E3680" s="25" t="s">
        <v>14</v>
      </c>
      <c r="F3680" s="25">
        <v>2018</v>
      </c>
      <c r="G3680" s="25">
        <v>5</v>
      </c>
      <c r="H3680" s="25">
        <v>147</v>
      </c>
      <c r="I3680" s="26">
        <v>12355</v>
      </c>
      <c r="J3680" s="26">
        <f>SUMIFS(H:H, D:D, ExternalData!$D3680, E:E, ExternalData!$E3680, F:F, ExternalData!$F3680, G:G, "&lt;="&amp;ExternalData!$G3680)</f>
        <v>8897</v>
      </c>
      <c r="K3680" s="27">
        <f>SUMIFS(I:I, D:D, ExternalData!$D3680, E:E, ExternalData!$E3680, F:F, ExternalData!$F3680, G:G, "&lt;="&amp;ExternalData!$G3680)</f>
        <v>21784</v>
      </c>
      <c r="L3680" s="26">
        <f>ExternalData!$J3680 + SUMIFS(H:H, D:D, ExternalData!$D3680, E:E, ExternalData!$E3680, F:F, ExternalData!$F3680-1, G:G, "&gt;"&amp;ExternalData!$G3680)</f>
        <v>8897</v>
      </c>
      <c r="M3680" s="28">
        <f>ExternalData!$K3680 + SUMIFS(I:I, D:D, ExternalData!$D3680, E:E, ExternalData!$E3680, F:F, ExternalData!$F3680-1, G:G, "&gt;"&amp;ExternalData!$G3680)</f>
        <v>21784</v>
      </c>
    </row>
    <row r="3681" spans="1:13" x14ac:dyDescent="0.25">
      <c r="A3681" s="29" t="s">
        <v>9</v>
      </c>
      <c r="B3681" s="30" t="s">
        <v>47</v>
      </c>
      <c r="C3681" s="30" t="s">
        <v>18</v>
      </c>
      <c r="D3681" s="30" t="s">
        <v>53</v>
      </c>
      <c r="E3681" s="30" t="s">
        <v>14</v>
      </c>
      <c r="F3681" s="30">
        <v>2018</v>
      </c>
      <c r="G3681" s="30">
        <v>6</v>
      </c>
      <c r="H3681" s="30">
        <v>3605</v>
      </c>
      <c r="I3681" s="31">
        <v>3157</v>
      </c>
      <c r="J3681" s="31">
        <f>SUMIFS(H:H, D:D, ExternalData!$D3681, E:E, ExternalData!$E3681, F:F, ExternalData!$F3681, G:G, "&lt;="&amp;ExternalData!$G3681)</f>
        <v>12502</v>
      </c>
      <c r="K3681" s="32">
        <f>SUMIFS(I:I, D:D, ExternalData!$D3681, E:E, ExternalData!$E3681, F:F, ExternalData!$F3681, G:G, "&lt;="&amp;ExternalData!$G3681)</f>
        <v>24941</v>
      </c>
      <c r="L3681" s="31">
        <f>ExternalData!$J3681 + SUMIFS(H:H, D:D, ExternalData!$D3681, E:E, ExternalData!$E3681, F:F, ExternalData!$F3681-1, G:G, "&gt;"&amp;ExternalData!$G3681)</f>
        <v>12502</v>
      </c>
      <c r="M3681" s="33">
        <f>ExternalData!$K3681 + SUMIFS(I:I, D:D, ExternalData!$D3681, E:E, ExternalData!$E3681, F:F, ExternalData!$F3681-1, G:G, "&gt;"&amp;ExternalData!$G3681)</f>
        <v>24941</v>
      </c>
    </row>
    <row r="3682" spans="1:13" x14ac:dyDescent="0.25">
      <c r="A3682" s="24" t="s">
        <v>9</v>
      </c>
      <c r="B3682" s="25" t="s">
        <v>47</v>
      </c>
      <c r="C3682" s="25" t="s">
        <v>18</v>
      </c>
      <c r="D3682" s="25" t="s">
        <v>53</v>
      </c>
      <c r="E3682" s="25" t="s">
        <v>14</v>
      </c>
      <c r="F3682" s="25">
        <v>2018</v>
      </c>
      <c r="G3682" s="25">
        <v>7</v>
      </c>
      <c r="H3682" s="25">
        <v>371</v>
      </c>
      <c r="I3682" s="26">
        <v>3122</v>
      </c>
      <c r="J3682" s="26">
        <f>SUMIFS(H:H, D:D, ExternalData!$D3682, E:E, ExternalData!$E3682, F:F, ExternalData!$F3682, G:G, "&lt;="&amp;ExternalData!$G3682)</f>
        <v>12873</v>
      </c>
      <c r="K3682" s="27">
        <f>SUMIFS(I:I, D:D, ExternalData!$D3682, E:E, ExternalData!$E3682, F:F, ExternalData!$F3682, G:G, "&lt;="&amp;ExternalData!$G3682)</f>
        <v>28063</v>
      </c>
      <c r="L3682" s="26">
        <f>ExternalData!$J3682 + SUMIFS(H:H, D:D, ExternalData!$D3682, E:E, ExternalData!$E3682, F:F, ExternalData!$F3682-1, G:G, "&gt;"&amp;ExternalData!$G3682)</f>
        <v>12873</v>
      </c>
      <c r="M3682" s="28">
        <f>ExternalData!$K3682 + SUMIFS(I:I, D:D, ExternalData!$D3682, E:E, ExternalData!$E3682, F:F, ExternalData!$F3682-1, G:G, "&gt;"&amp;ExternalData!$G3682)</f>
        <v>28063</v>
      </c>
    </row>
    <row r="3683" spans="1:13" x14ac:dyDescent="0.25">
      <c r="A3683" s="29" t="s">
        <v>9</v>
      </c>
      <c r="B3683" s="30" t="s">
        <v>47</v>
      </c>
      <c r="C3683" s="30" t="s">
        <v>18</v>
      </c>
      <c r="D3683" s="30" t="s">
        <v>53</v>
      </c>
      <c r="E3683" s="30" t="s">
        <v>14</v>
      </c>
      <c r="F3683" s="30">
        <v>2018</v>
      </c>
      <c r="G3683" s="30">
        <v>8</v>
      </c>
      <c r="H3683" s="30">
        <v>2485</v>
      </c>
      <c r="I3683" s="31">
        <v>20685</v>
      </c>
      <c r="J3683" s="31">
        <f>SUMIFS(H:H, D:D, ExternalData!$D3683, E:E, ExternalData!$E3683, F:F, ExternalData!$F3683, G:G, "&lt;="&amp;ExternalData!$G3683)</f>
        <v>15358</v>
      </c>
      <c r="K3683" s="32">
        <f>SUMIFS(I:I, D:D, ExternalData!$D3683, E:E, ExternalData!$E3683, F:F, ExternalData!$F3683, G:G, "&lt;="&amp;ExternalData!$G3683)</f>
        <v>48748</v>
      </c>
      <c r="L3683" s="31">
        <f>ExternalData!$J3683 + SUMIFS(H:H, D:D, ExternalData!$D3683, E:E, ExternalData!$E3683, F:F, ExternalData!$F3683-1, G:G, "&gt;"&amp;ExternalData!$G3683)</f>
        <v>15358</v>
      </c>
      <c r="M3683" s="33">
        <f>ExternalData!$K3683 + SUMIFS(I:I, D:D, ExternalData!$D3683, E:E, ExternalData!$E3683, F:F, ExternalData!$F3683-1, G:G, "&gt;"&amp;ExternalData!$G3683)</f>
        <v>48748</v>
      </c>
    </row>
    <row r="3684" spans="1:13" x14ac:dyDescent="0.25">
      <c r="A3684" s="24" t="s">
        <v>9</v>
      </c>
      <c r="B3684" s="25" t="s">
        <v>47</v>
      </c>
      <c r="C3684" s="25" t="s">
        <v>18</v>
      </c>
      <c r="D3684" s="25" t="s">
        <v>53</v>
      </c>
      <c r="E3684" s="25" t="s">
        <v>14</v>
      </c>
      <c r="F3684" s="25">
        <v>2018</v>
      </c>
      <c r="G3684" s="25">
        <v>9</v>
      </c>
      <c r="H3684" s="25">
        <v>182</v>
      </c>
      <c r="I3684" s="26">
        <v>1351</v>
      </c>
      <c r="J3684" s="26">
        <f>SUMIFS(H:H, D:D, ExternalData!$D3684, E:E, ExternalData!$E3684, F:F, ExternalData!$F3684, G:G, "&lt;="&amp;ExternalData!$G3684)</f>
        <v>15540</v>
      </c>
      <c r="K3684" s="27">
        <f>SUMIFS(I:I, D:D, ExternalData!$D3684, E:E, ExternalData!$E3684, F:F, ExternalData!$F3684, G:G, "&lt;="&amp;ExternalData!$G3684)</f>
        <v>50099</v>
      </c>
      <c r="L3684" s="26">
        <f>ExternalData!$J3684 + SUMIFS(H:H, D:D, ExternalData!$D3684, E:E, ExternalData!$E3684, F:F, ExternalData!$F3684-1, G:G, "&gt;"&amp;ExternalData!$G3684)</f>
        <v>15540</v>
      </c>
      <c r="M3684" s="28">
        <f>ExternalData!$K3684 + SUMIFS(I:I, D:D, ExternalData!$D3684, E:E, ExternalData!$E3684, F:F, ExternalData!$F3684-1, G:G, "&gt;"&amp;ExternalData!$G3684)</f>
        <v>50099</v>
      </c>
    </row>
    <row r="3685" spans="1:13" x14ac:dyDescent="0.25">
      <c r="A3685" s="29" t="s">
        <v>9</v>
      </c>
      <c r="B3685" s="30" t="s">
        <v>47</v>
      </c>
      <c r="C3685" s="30" t="s">
        <v>18</v>
      </c>
      <c r="D3685" s="30" t="s">
        <v>53</v>
      </c>
      <c r="E3685" s="30" t="s">
        <v>14</v>
      </c>
      <c r="F3685" s="30">
        <v>2018</v>
      </c>
      <c r="G3685" s="30">
        <v>10</v>
      </c>
      <c r="H3685" s="30">
        <v>378</v>
      </c>
      <c r="I3685" s="31">
        <v>31395</v>
      </c>
      <c r="J3685" s="31">
        <f>SUMIFS(H:H, D:D, ExternalData!$D3685, E:E, ExternalData!$E3685, F:F, ExternalData!$F3685, G:G, "&lt;="&amp;ExternalData!$G3685)</f>
        <v>15918</v>
      </c>
      <c r="K3685" s="32">
        <f>SUMIFS(I:I, D:D, ExternalData!$D3685, E:E, ExternalData!$E3685, F:F, ExternalData!$F3685, G:G, "&lt;="&amp;ExternalData!$G3685)</f>
        <v>81494</v>
      </c>
      <c r="L3685" s="31">
        <f>ExternalData!$J3685 + SUMIFS(H:H, D:D, ExternalData!$D3685, E:E, ExternalData!$E3685, F:F, ExternalData!$F3685-1, G:G, "&gt;"&amp;ExternalData!$G3685)</f>
        <v>15918</v>
      </c>
      <c r="M3685" s="33">
        <f>ExternalData!$K3685 + SUMIFS(I:I, D:D, ExternalData!$D3685, E:E, ExternalData!$E3685, F:F, ExternalData!$F3685-1, G:G, "&gt;"&amp;ExternalData!$G3685)</f>
        <v>81494</v>
      </c>
    </row>
    <row r="3686" spans="1:13" x14ac:dyDescent="0.25">
      <c r="A3686" s="24" t="s">
        <v>9</v>
      </c>
      <c r="B3686" s="25" t="s">
        <v>47</v>
      </c>
      <c r="C3686" s="25" t="s">
        <v>18</v>
      </c>
      <c r="D3686" s="25" t="s">
        <v>53</v>
      </c>
      <c r="E3686" s="25" t="s">
        <v>14</v>
      </c>
      <c r="F3686" s="25">
        <v>2018</v>
      </c>
      <c r="G3686" s="25">
        <v>11</v>
      </c>
      <c r="H3686" s="25">
        <v>1855</v>
      </c>
      <c r="I3686" s="26">
        <v>15155</v>
      </c>
      <c r="J3686" s="26">
        <f>SUMIFS(H:H, D:D, ExternalData!$D3686, E:E, ExternalData!$E3686, F:F, ExternalData!$F3686, G:G, "&lt;="&amp;ExternalData!$G3686)</f>
        <v>17773</v>
      </c>
      <c r="K3686" s="27">
        <f>SUMIFS(I:I, D:D, ExternalData!$D3686, E:E, ExternalData!$E3686, F:F, ExternalData!$F3686, G:G, "&lt;="&amp;ExternalData!$G3686)</f>
        <v>96649</v>
      </c>
      <c r="L3686" s="26">
        <f>ExternalData!$J3686 + SUMIFS(H:H, D:D, ExternalData!$D3686, E:E, ExternalData!$E3686, F:F, ExternalData!$F3686-1, G:G, "&gt;"&amp;ExternalData!$G3686)</f>
        <v>17773</v>
      </c>
      <c r="M3686" s="28">
        <f>ExternalData!$K3686 + SUMIFS(I:I, D:D, ExternalData!$D3686, E:E, ExternalData!$E3686, F:F, ExternalData!$F3686-1, G:G, "&gt;"&amp;ExternalData!$G3686)</f>
        <v>96649</v>
      </c>
    </row>
    <row r="3687" spans="1:13" x14ac:dyDescent="0.25">
      <c r="A3687" s="29" t="s">
        <v>9</v>
      </c>
      <c r="B3687" s="30" t="s">
        <v>47</v>
      </c>
      <c r="C3687" s="30" t="s">
        <v>18</v>
      </c>
      <c r="D3687" s="30" t="s">
        <v>53</v>
      </c>
      <c r="E3687" s="30" t="s">
        <v>14</v>
      </c>
      <c r="F3687" s="30">
        <v>2018</v>
      </c>
      <c r="G3687" s="30">
        <v>12</v>
      </c>
      <c r="H3687" s="30">
        <v>315</v>
      </c>
      <c r="I3687" s="31">
        <v>2562</v>
      </c>
      <c r="J3687" s="31">
        <f>SUMIFS(H:H, D:D, ExternalData!$D3687, E:E, ExternalData!$E3687, F:F, ExternalData!$F3687, G:G, "&lt;="&amp;ExternalData!$G3687)</f>
        <v>18088</v>
      </c>
      <c r="K3687" s="32">
        <f>SUMIFS(I:I, D:D, ExternalData!$D3687, E:E, ExternalData!$E3687, F:F, ExternalData!$F3687, G:G, "&lt;="&amp;ExternalData!$G3687)</f>
        <v>99211</v>
      </c>
      <c r="L3687" s="31">
        <f>ExternalData!$J3687 + SUMIFS(H:H, D:D, ExternalData!$D3687, E:E, ExternalData!$E3687, F:F, ExternalData!$F3687-1, G:G, "&gt;"&amp;ExternalData!$G3687)</f>
        <v>18088</v>
      </c>
      <c r="M3687" s="33">
        <f>ExternalData!$K3687 + SUMIFS(I:I, D:D, ExternalData!$D3687, E:E, ExternalData!$E3687, F:F, ExternalData!$F3687-1, G:G, "&gt;"&amp;ExternalData!$G3687)</f>
        <v>99211</v>
      </c>
    </row>
    <row r="3688" spans="1:13" x14ac:dyDescent="0.25">
      <c r="A3688" s="24" t="s">
        <v>9</v>
      </c>
      <c r="B3688" s="25" t="s">
        <v>47</v>
      </c>
      <c r="C3688" s="25" t="s">
        <v>18</v>
      </c>
      <c r="D3688" s="25" t="s">
        <v>53</v>
      </c>
      <c r="E3688" s="25" t="s">
        <v>14</v>
      </c>
      <c r="F3688" s="25">
        <v>2019</v>
      </c>
      <c r="G3688" s="25">
        <v>1</v>
      </c>
      <c r="H3688" s="25">
        <v>567</v>
      </c>
      <c r="I3688" s="26">
        <v>4711</v>
      </c>
      <c r="J3688" s="26">
        <f>SUMIFS(H:H, D:D, ExternalData!$D3688, E:E, ExternalData!$E3688, F:F, ExternalData!$F3688, G:G, "&lt;="&amp;ExternalData!$G3688)</f>
        <v>567</v>
      </c>
      <c r="K3688" s="27">
        <f>SUMIFS(I:I, D:D, ExternalData!$D3688, E:E, ExternalData!$E3688, F:F, ExternalData!$F3688, G:G, "&lt;="&amp;ExternalData!$G3688)</f>
        <v>4711</v>
      </c>
      <c r="L3688" s="26">
        <f>ExternalData!$J3688 + SUMIFS(H:H, D:D, ExternalData!$D3688, E:E, ExternalData!$E3688, F:F, ExternalData!$F3688-1, G:G, "&gt;"&amp;ExternalData!$G3688)</f>
        <v>16940</v>
      </c>
      <c r="M3688" s="28">
        <f>ExternalData!$K3688 + SUMIFS(I:I, D:D, ExternalData!$D3688, E:E, ExternalData!$E3688, F:F, ExternalData!$F3688-1, G:G, "&gt;"&amp;ExternalData!$G3688)</f>
        <v>102501</v>
      </c>
    </row>
    <row r="3689" spans="1:13" x14ac:dyDescent="0.25">
      <c r="A3689" s="29" t="s">
        <v>9</v>
      </c>
      <c r="B3689" s="30" t="s">
        <v>47</v>
      </c>
      <c r="C3689" s="30" t="s">
        <v>18</v>
      </c>
      <c r="D3689" s="30" t="s">
        <v>53</v>
      </c>
      <c r="E3689" s="30" t="s">
        <v>14</v>
      </c>
      <c r="F3689" s="30">
        <v>2019</v>
      </c>
      <c r="G3689" s="30">
        <v>2</v>
      </c>
      <c r="H3689" s="30">
        <v>784</v>
      </c>
      <c r="I3689" s="31">
        <v>6377</v>
      </c>
      <c r="J3689" s="31">
        <f>SUMIFS(H:H, D:D, ExternalData!$D3689, E:E, ExternalData!$E3689, F:F, ExternalData!$F3689, G:G, "&lt;="&amp;ExternalData!$G3689)</f>
        <v>1351</v>
      </c>
      <c r="K3689" s="32">
        <f>SUMIFS(I:I, D:D, ExternalData!$D3689, E:E, ExternalData!$E3689, F:F, ExternalData!$F3689, G:G, "&lt;="&amp;ExternalData!$G3689)</f>
        <v>11088</v>
      </c>
      <c r="L3689" s="31">
        <f>ExternalData!$J3689 + SUMIFS(H:H, D:D, ExternalData!$D3689, E:E, ExternalData!$E3689, F:F, ExternalData!$F3689-1, G:G, "&gt;"&amp;ExternalData!$G3689)</f>
        <v>14119</v>
      </c>
      <c r="M3689" s="33">
        <f>ExternalData!$K3689 + SUMIFS(I:I, D:D, ExternalData!$D3689, E:E, ExternalData!$E3689, F:F, ExternalData!$F3689-1, G:G, "&gt;"&amp;ExternalData!$G3689)</f>
        <v>105861</v>
      </c>
    </row>
    <row r="3690" spans="1:13" x14ac:dyDescent="0.25">
      <c r="A3690" s="24" t="s">
        <v>9</v>
      </c>
      <c r="B3690" s="25" t="s">
        <v>47</v>
      </c>
      <c r="C3690" s="25" t="s">
        <v>18</v>
      </c>
      <c r="D3690" s="25" t="s">
        <v>53</v>
      </c>
      <c r="E3690" s="25" t="s">
        <v>14</v>
      </c>
      <c r="F3690" s="25">
        <v>2019</v>
      </c>
      <c r="G3690" s="25">
        <v>3</v>
      </c>
      <c r="H3690" s="25">
        <v>679</v>
      </c>
      <c r="I3690" s="26">
        <v>5509</v>
      </c>
      <c r="J3690" s="26">
        <f>SUMIFS(H:H, D:D, ExternalData!$D3690, E:E, ExternalData!$E3690, F:F, ExternalData!$F3690, G:G, "&lt;="&amp;ExternalData!$G3690)</f>
        <v>2030</v>
      </c>
      <c r="K3690" s="27">
        <f>SUMIFS(I:I, D:D, ExternalData!$D3690, E:E, ExternalData!$E3690, F:F, ExternalData!$F3690, G:G, "&lt;="&amp;ExternalData!$G3690)</f>
        <v>16597</v>
      </c>
      <c r="L3690" s="26">
        <f>ExternalData!$J3690 + SUMIFS(H:H, D:D, ExternalData!$D3690, E:E, ExternalData!$E3690, F:F, ExternalData!$F3690-1, G:G, "&gt;"&amp;ExternalData!$G3690)</f>
        <v>11683</v>
      </c>
      <c r="M3690" s="28">
        <f>ExternalData!$K3690 + SUMIFS(I:I, D:D, ExternalData!$D3690, E:E, ExternalData!$E3690, F:F, ExternalData!$F3690-1, G:G, "&gt;"&amp;ExternalData!$G3690)</f>
        <v>108815</v>
      </c>
    </row>
    <row r="3691" spans="1:13" x14ac:dyDescent="0.25">
      <c r="A3691" s="29" t="s">
        <v>9</v>
      </c>
      <c r="B3691" s="30" t="s">
        <v>47</v>
      </c>
      <c r="C3691" s="30" t="s">
        <v>18</v>
      </c>
      <c r="D3691" s="30" t="s">
        <v>53</v>
      </c>
      <c r="E3691" s="30" t="s">
        <v>14</v>
      </c>
      <c r="F3691" s="30">
        <v>2019</v>
      </c>
      <c r="G3691" s="30">
        <v>4</v>
      </c>
      <c r="H3691" s="30">
        <v>1008</v>
      </c>
      <c r="I3691" s="31">
        <v>8295</v>
      </c>
      <c r="J3691" s="31">
        <f>SUMIFS(H:H, D:D, ExternalData!$D3691, E:E, ExternalData!$E3691, F:F, ExternalData!$F3691, G:G, "&lt;="&amp;ExternalData!$G3691)</f>
        <v>3038</v>
      </c>
      <c r="K3691" s="32">
        <f>SUMIFS(I:I, D:D, ExternalData!$D3691, E:E, ExternalData!$E3691, F:F, ExternalData!$F3691, G:G, "&lt;="&amp;ExternalData!$G3691)</f>
        <v>24892</v>
      </c>
      <c r="L3691" s="31">
        <f>ExternalData!$J3691 + SUMIFS(H:H, D:D, ExternalData!$D3691, E:E, ExternalData!$E3691, F:F, ExternalData!$F3691-1, G:G, "&gt;"&amp;ExternalData!$G3691)</f>
        <v>12376</v>
      </c>
      <c r="M3691" s="33">
        <f>ExternalData!$K3691 + SUMIFS(I:I, D:D, ExternalData!$D3691, E:E, ExternalData!$E3691, F:F, ExternalData!$F3691-1, G:G, "&gt;"&amp;ExternalData!$G3691)</f>
        <v>114674</v>
      </c>
    </row>
    <row r="3692" spans="1:13" x14ac:dyDescent="0.25">
      <c r="A3692" s="24" t="s">
        <v>9</v>
      </c>
      <c r="B3692" s="25" t="s">
        <v>47</v>
      </c>
      <c r="C3692" s="25" t="s">
        <v>18</v>
      </c>
      <c r="D3692" s="25" t="s">
        <v>53</v>
      </c>
      <c r="E3692" s="25" t="s">
        <v>14</v>
      </c>
      <c r="F3692" s="25">
        <v>2019</v>
      </c>
      <c r="G3692" s="25">
        <v>5</v>
      </c>
      <c r="H3692" s="25">
        <v>427</v>
      </c>
      <c r="I3692" s="26">
        <v>3521</v>
      </c>
      <c r="J3692" s="26">
        <f>SUMIFS(H:H, D:D, ExternalData!$D3692, E:E, ExternalData!$E3692, F:F, ExternalData!$F3692, G:G, "&lt;="&amp;ExternalData!$G3692)</f>
        <v>3465</v>
      </c>
      <c r="K3692" s="27">
        <f>SUMIFS(I:I, D:D, ExternalData!$D3692, E:E, ExternalData!$E3692, F:F, ExternalData!$F3692, G:G, "&lt;="&amp;ExternalData!$G3692)</f>
        <v>28413</v>
      </c>
      <c r="L3692" s="26">
        <f>ExternalData!$J3692 + SUMIFS(H:H, D:D, ExternalData!$D3692, E:E, ExternalData!$E3692, F:F, ExternalData!$F3692-1, G:G, "&gt;"&amp;ExternalData!$G3692)</f>
        <v>12656</v>
      </c>
      <c r="M3692" s="28">
        <f>ExternalData!$K3692 + SUMIFS(I:I, D:D, ExternalData!$D3692, E:E, ExternalData!$E3692, F:F, ExternalData!$F3692-1, G:G, "&gt;"&amp;ExternalData!$G3692)</f>
        <v>105840</v>
      </c>
    </row>
    <row r="3693" spans="1:13" x14ac:dyDescent="0.25">
      <c r="A3693" s="29" t="s">
        <v>9</v>
      </c>
      <c r="B3693" s="30" t="s">
        <v>47</v>
      </c>
      <c r="C3693" s="30" t="s">
        <v>18</v>
      </c>
      <c r="D3693" s="30" t="s">
        <v>53</v>
      </c>
      <c r="E3693" s="30" t="s">
        <v>14</v>
      </c>
      <c r="F3693" s="30">
        <v>2019</v>
      </c>
      <c r="G3693" s="30">
        <v>6</v>
      </c>
      <c r="H3693" s="30">
        <v>987</v>
      </c>
      <c r="I3693" s="31">
        <v>8099</v>
      </c>
      <c r="J3693" s="31">
        <f>SUMIFS(H:H, D:D, ExternalData!$D3693, E:E, ExternalData!$E3693, F:F, ExternalData!$F3693, G:G, "&lt;="&amp;ExternalData!$G3693)</f>
        <v>4452</v>
      </c>
      <c r="K3693" s="32">
        <f>SUMIFS(I:I, D:D, ExternalData!$D3693, E:E, ExternalData!$E3693, F:F, ExternalData!$F3693, G:G, "&lt;="&amp;ExternalData!$G3693)</f>
        <v>36512</v>
      </c>
      <c r="L3693" s="31">
        <f>ExternalData!$J3693 + SUMIFS(H:H, D:D, ExternalData!$D3693, E:E, ExternalData!$E3693, F:F, ExternalData!$F3693-1, G:G, "&gt;"&amp;ExternalData!$G3693)</f>
        <v>10038</v>
      </c>
      <c r="M3693" s="33">
        <f>ExternalData!$K3693 + SUMIFS(I:I, D:D, ExternalData!$D3693, E:E, ExternalData!$E3693, F:F, ExternalData!$F3693-1, G:G, "&gt;"&amp;ExternalData!$G3693)</f>
        <v>110782</v>
      </c>
    </row>
    <row r="3694" spans="1:13" x14ac:dyDescent="0.25">
      <c r="A3694" s="24" t="s">
        <v>9</v>
      </c>
      <c r="B3694" s="25" t="s">
        <v>47</v>
      </c>
      <c r="C3694" s="25" t="s">
        <v>18</v>
      </c>
      <c r="D3694" s="25" t="s">
        <v>53</v>
      </c>
      <c r="E3694" s="25" t="s">
        <v>14</v>
      </c>
      <c r="F3694" s="25">
        <v>2019</v>
      </c>
      <c r="G3694" s="25">
        <v>7</v>
      </c>
      <c r="H3694" s="25">
        <v>1449</v>
      </c>
      <c r="I3694" s="26">
        <v>12509</v>
      </c>
      <c r="J3694" s="26">
        <f>SUMIFS(H:H, D:D, ExternalData!$D3694, E:E, ExternalData!$E3694, F:F, ExternalData!$F3694, G:G, "&lt;="&amp;ExternalData!$G3694)</f>
        <v>5901</v>
      </c>
      <c r="K3694" s="27">
        <f>SUMIFS(I:I, D:D, ExternalData!$D3694, E:E, ExternalData!$E3694, F:F, ExternalData!$F3694, G:G, "&lt;="&amp;ExternalData!$G3694)</f>
        <v>49021</v>
      </c>
      <c r="L3694" s="26">
        <f>ExternalData!$J3694 + SUMIFS(H:H, D:D, ExternalData!$D3694, E:E, ExternalData!$E3694, F:F, ExternalData!$F3694-1, G:G, "&gt;"&amp;ExternalData!$G3694)</f>
        <v>11116</v>
      </c>
      <c r="M3694" s="28">
        <f>ExternalData!$K3694 + SUMIFS(I:I, D:D, ExternalData!$D3694, E:E, ExternalData!$E3694, F:F, ExternalData!$F3694-1, G:G, "&gt;"&amp;ExternalData!$G3694)</f>
        <v>120169</v>
      </c>
    </row>
    <row r="3695" spans="1:13" x14ac:dyDescent="0.25">
      <c r="A3695" s="29" t="s">
        <v>9</v>
      </c>
      <c r="B3695" s="30" t="s">
        <v>47</v>
      </c>
      <c r="C3695" s="30" t="s">
        <v>18</v>
      </c>
      <c r="D3695" s="30" t="s">
        <v>53</v>
      </c>
      <c r="E3695" s="30" t="s">
        <v>14</v>
      </c>
      <c r="F3695" s="30">
        <v>2019</v>
      </c>
      <c r="G3695" s="30">
        <v>8</v>
      </c>
      <c r="H3695" s="30">
        <v>1358</v>
      </c>
      <c r="I3695" s="31">
        <v>11557</v>
      </c>
      <c r="J3695" s="31">
        <f>SUMIFS(H:H, D:D, ExternalData!$D3695, E:E, ExternalData!$E3695, F:F, ExternalData!$F3695, G:G, "&lt;="&amp;ExternalData!$G3695)</f>
        <v>7259</v>
      </c>
      <c r="K3695" s="32">
        <f>SUMIFS(I:I, D:D, ExternalData!$D3695, E:E, ExternalData!$E3695, F:F, ExternalData!$F3695, G:G, "&lt;="&amp;ExternalData!$G3695)</f>
        <v>60578</v>
      </c>
      <c r="L3695" s="31">
        <f>ExternalData!$J3695 + SUMIFS(H:H, D:D, ExternalData!$D3695, E:E, ExternalData!$E3695, F:F, ExternalData!$F3695-1, G:G, "&gt;"&amp;ExternalData!$G3695)</f>
        <v>9989</v>
      </c>
      <c r="M3695" s="33">
        <f>ExternalData!$K3695 + SUMIFS(I:I, D:D, ExternalData!$D3695, E:E, ExternalData!$E3695, F:F, ExternalData!$F3695-1, G:G, "&gt;"&amp;ExternalData!$G3695)</f>
        <v>111041</v>
      </c>
    </row>
    <row r="3696" spans="1:13" x14ac:dyDescent="0.25">
      <c r="A3696" s="24" t="s">
        <v>9</v>
      </c>
      <c r="B3696" s="25" t="s">
        <v>47</v>
      </c>
      <c r="C3696" s="25" t="s">
        <v>18</v>
      </c>
      <c r="D3696" s="25" t="s">
        <v>53</v>
      </c>
      <c r="E3696" s="25" t="s">
        <v>14</v>
      </c>
      <c r="F3696" s="25">
        <v>2019</v>
      </c>
      <c r="G3696" s="25">
        <v>9</v>
      </c>
      <c r="H3696" s="25">
        <v>1386</v>
      </c>
      <c r="I3696" s="26">
        <v>11900</v>
      </c>
      <c r="J3696" s="26">
        <f>SUMIFS(H:H, D:D, ExternalData!$D3696, E:E, ExternalData!$E3696, F:F, ExternalData!$F3696, G:G, "&lt;="&amp;ExternalData!$G3696)</f>
        <v>8645</v>
      </c>
      <c r="K3696" s="27">
        <f>SUMIFS(I:I, D:D, ExternalData!$D3696, E:E, ExternalData!$E3696, F:F, ExternalData!$F3696, G:G, "&lt;="&amp;ExternalData!$G3696)</f>
        <v>72478</v>
      </c>
      <c r="L3696" s="26">
        <f>ExternalData!$J3696 + SUMIFS(H:H, D:D, ExternalData!$D3696, E:E, ExternalData!$E3696, F:F, ExternalData!$F3696-1, G:G, "&gt;"&amp;ExternalData!$G3696)</f>
        <v>11193</v>
      </c>
      <c r="M3696" s="28">
        <f>ExternalData!$K3696 + SUMIFS(I:I, D:D, ExternalData!$D3696, E:E, ExternalData!$E3696, F:F, ExternalData!$F3696-1, G:G, "&gt;"&amp;ExternalData!$G3696)</f>
        <v>121590</v>
      </c>
    </row>
    <row r="3697" spans="1:13" x14ac:dyDescent="0.25">
      <c r="A3697" s="29" t="s">
        <v>9</v>
      </c>
      <c r="B3697" s="30" t="s">
        <v>47</v>
      </c>
      <c r="C3697" s="30" t="s">
        <v>18</v>
      </c>
      <c r="D3697" s="30" t="s">
        <v>53</v>
      </c>
      <c r="E3697" s="30" t="s">
        <v>14</v>
      </c>
      <c r="F3697" s="30">
        <v>2019</v>
      </c>
      <c r="G3697" s="30">
        <v>10</v>
      </c>
      <c r="H3697" s="30">
        <v>1218</v>
      </c>
      <c r="I3697" s="31">
        <v>10360</v>
      </c>
      <c r="J3697" s="31">
        <f>SUMIFS(H:H, D:D, ExternalData!$D3697, E:E, ExternalData!$E3697, F:F, ExternalData!$F3697, G:G, "&lt;="&amp;ExternalData!$G3697)</f>
        <v>9863</v>
      </c>
      <c r="K3697" s="32">
        <f>SUMIFS(I:I, D:D, ExternalData!$D3697, E:E, ExternalData!$E3697, F:F, ExternalData!$F3697, G:G, "&lt;="&amp;ExternalData!$G3697)</f>
        <v>82838</v>
      </c>
      <c r="L3697" s="31">
        <f>ExternalData!$J3697 + SUMIFS(H:H, D:D, ExternalData!$D3697, E:E, ExternalData!$E3697, F:F, ExternalData!$F3697-1, G:G, "&gt;"&amp;ExternalData!$G3697)</f>
        <v>12033</v>
      </c>
      <c r="M3697" s="33">
        <f>ExternalData!$K3697 + SUMIFS(I:I, D:D, ExternalData!$D3697, E:E, ExternalData!$E3697, F:F, ExternalData!$F3697-1, G:G, "&gt;"&amp;ExternalData!$G3697)</f>
        <v>100555</v>
      </c>
    </row>
    <row r="3698" spans="1:13" x14ac:dyDescent="0.25">
      <c r="A3698" s="24" t="s">
        <v>9</v>
      </c>
      <c r="B3698" s="25" t="s">
        <v>47</v>
      </c>
      <c r="C3698" s="25" t="s">
        <v>18</v>
      </c>
      <c r="D3698" s="25" t="s">
        <v>53</v>
      </c>
      <c r="E3698" s="25" t="s">
        <v>14</v>
      </c>
      <c r="F3698" s="25">
        <v>2019</v>
      </c>
      <c r="G3698" s="25">
        <v>11</v>
      </c>
      <c r="H3698" s="25">
        <v>931</v>
      </c>
      <c r="I3698" s="26">
        <v>7742</v>
      </c>
      <c r="J3698" s="26">
        <f>SUMIFS(H:H, D:D, ExternalData!$D3698, E:E, ExternalData!$E3698, F:F, ExternalData!$F3698, G:G, "&lt;="&amp;ExternalData!$G3698)</f>
        <v>10794</v>
      </c>
      <c r="K3698" s="27">
        <f>SUMIFS(I:I, D:D, ExternalData!$D3698, E:E, ExternalData!$E3698, F:F, ExternalData!$F3698, G:G, "&lt;="&amp;ExternalData!$G3698)</f>
        <v>90580</v>
      </c>
      <c r="L3698" s="26">
        <f>ExternalData!$J3698 + SUMIFS(H:H, D:D, ExternalData!$D3698, E:E, ExternalData!$E3698, F:F, ExternalData!$F3698-1, G:G, "&gt;"&amp;ExternalData!$G3698)</f>
        <v>11109</v>
      </c>
      <c r="M3698" s="28">
        <f>ExternalData!$K3698 + SUMIFS(I:I, D:D, ExternalData!$D3698, E:E, ExternalData!$E3698, F:F, ExternalData!$F3698-1, G:G, "&gt;"&amp;ExternalData!$G3698)</f>
        <v>93142</v>
      </c>
    </row>
    <row r="3699" spans="1:13" x14ac:dyDescent="0.25">
      <c r="A3699" s="29" t="s">
        <v>9</v>
      </c>
      <c r="B3699" s="30" t="s">
        <v>47</v>
      </c>
      <c r="C3699" s="30" t="s">
        <v>18</v>
      </c>
      <c r="D3699" s="30" t="s">
        <v>53</v>
      </c>
      <c r="E3699" s="30" t="s">
        <v>14</v>
      </c>
      <c r="F3699" s="30">
        <v>2019</v>
      </c>
      <c r="G3699" s="30">
        <v>12</v>
      </c>
      <c r="H3699" s="30">
        <v>1407</v>
      </c>
      <c r="I3699" s="31">
        <v>12019</v>
      </c>
      <c r="J3699" s="31">
        <f>SUMIFS(H:H, D:D, ExternalData!$D3699, E:E, ExternalData!$E3699, F:F, ExternalData!$F3699, G:G, "&lt;="&amp;ExternalData!$G3699)</f>
        <v>12201</v>
      </c>
      <c r="K3699" s="32">
        <f>SUMIFS(I:I, D:D, ExternalData!$D3699, E:E, ExternalData!$E3699, F:F, ExternalData!$F3699, G:G, "&lt;="&amp;ExternalData!$G3699)</f>
        <v>102599</v>
      </c>
      <c r="L3699" s="31">
        <f>ExternalData!$J3699 + SUMIFS(H:H, D:D, ExternalData!$D3699, E:E, ExternalData!$E3699, F:F, ExternalData!$F3699-1, G:G, "&gt;"&amp;ExternalData!$G3699)</f>
        <v>12201</v>
      </c>
      <c r="M3699" s="33">
        <f>ExternalData!$K3699 + SUMIFS(I:I, D:D, ExternalData!$D3699, E:E, ExternalData!$E3699, F:F, ExternalData!$F3699-1, G:G, "&gt;"&amp;ExternalData!$G3699)</f>
        <v>102599</v>
      </c>
    </row>
    <row r="3700" spans="1:13" x14ac:dyDescent="0.25">
      <c r="A3700" s="24" t="s">
        <v>9</v>
      </c>
      <c r="B3700" s="25" t="s">
        <v>47</v>
      </c>
      <c r="C3700" s="25" t="s">
        <v>18</v>
      </c>
      <c r="D3700" s="25" t="s">
        <v>53</v>
      </c>
      <c r="E3700" s="25" t="s">
        <v>14</v>
      </c>
      <c r="F3700" s="25">
        <v>2020</v>
      </c>
      <c r="G3700" s="25">
        <v>1</v>
      </c>
      <c r="H3700" s="25">
        <v>1218</v>
      </c>
      <c r="I3700" s="26">
        <v>103215</v>
      </c>
      <c r="J3700" s="26">
        <f>SUMIFS(H:H, D:D, ExternalData!$D3700, E:E, ExternalData!$E3700, F:F, ExternalData!$F3700, G:G, "&lt;="&amp;ExternalData!$G3700)</f>
        <v>1218</v>
      </c>
      <c r="K3700" s="27">
        <f>SUMIFS(I:I, D:D, ExternalData!$D3700, E:E, ExternalData!$E3700, F:F, ExternalData!$F3700, G:G, "&lt;="&amp;ExternalData!$G3700)</f>
        <v>103215</v>
      </c>
      <c r="L3700" s="26">
        <f>ExternalData!$J3700 + SUMIFS(H:H, D:D, ExternalData!$D3700, E:E, ExternalData!$E3700, F:F, ExternalData!$F3700-1, G:G, "&gt;"&amp;ExternalData!$G3700)</f>
        <v>12852</v>
      </c>
      <c r="M3700" s="28">
        <f>ExternalData!$K3700 + SUMIFS(I:I, D:D, ExternalData!$D3700, E:E, ExternalData!$E3700, F:F, ExternalData!$F3700-1, G:G, "&gt;"&amp;ExternalData!$G3700)</f>
        <v>201103</v>
      </c>
    </row>
    <row r="3701" spans="1:13" x14ac:dyDescent="0.25">
      <c r="A3701" s="29" t="s">
        <v>9</v>
      </c>
      <c r="B3701" s="30" t="s">
        <v>47</v>
      </c>
      <c r="C3701" s="30" t="s">
        <v>18</v>
      </c>
      <c r="D3701" s="30" t="s">
        <v>53</v>
      </c>
      <c r="E3701" s="30" t="s">
        <v>14</v>
      </c>
      <c r="F3701" s="30">
        <v>2020</v>
      </c>
      <c r="G3701" s="30">
        <v>2</v>
      </c>
      <c r="H3701" s="30">
        <v>16485</v>
      </c>
      <c r="I3701" s="31">
        <v>14238</v>
      </c>
      <c r="J3701" s="31">
        <f>SUMIFS(H:H, D:D, ExternalData!$D3701, E:E, ExternalData!$E3701, F:F, ExternalData!$F3701, G:G, "&lt;="&amp;ExternalData!$G3701)</f>
        <v>17703</v>
      </c>
      <c r="K3701" s="32">
        <f>SUMIFS(I:I, D:D, ExternalData!$D3701, E:E, ExternalData!$E3701, F:F, ExternalData!$F3701, G:G, "&lt;="&amp;ExternalData!$G3701)</f>
        <v>117453</v>
      </c>
      <c r="L3701" s="31">
        <f>ExternalData!$J3701 + SUMIFS(H:H, D:D, ExternalData!$D3701, E:E, ExternalData!$E3701, F:F, ExternalData!$F3701-1, G:G, "&gt;"&amp;ExternalData!$G3701)</f>
        <v>28553</v>
      </c>
      <c r="M3701" s="33">
        <f>ExternalData!$K3701 + SUMIFS(I:I, D:D, ExternalData!$D3701, E:E, ExternalData!$E3701, F:F, ExternalData!$F3701-1, G:G, "&gt;"&amp;ExternalData!$G3701)</f>
        <v>208964</v>
      </c>
    </row>
    <row r="3702" spans="1:13" x14ac:dyDescent="0.25">
      <c r="A3702" s="24" t="s">
        <v>9</v>
      </c>
      <c r="B3702" s="25" t="s">
        <v>47</v>
      </c>
      <c r="C3702" s="25" t="s">
        <v>18</v>
      </c>
      <c r="D3702" s="25" t="s">
        <v>53</v>
      </c>
      <c r="E3702" s="25" t="s">
        <v>14</v>
      </c>
      <c r="F3702" s="25">
        <v>2020</v>
      </c>
      <c r="G3702" s="25">
        <v>3</v>
      </c>
      <c r="H3702" s="25">
        <v>1911</v>
      </c>
      <c r="I3702" s="26">
        <v>158865</v>
      </c>
      <c r="J3702" s="26">
        <f>SUMIFS(H:H, D:D, ExternalData!$D3702, E:E, ExternalData!$E3702, F:F, ExternalData!$F3702, G:G, "&lt;="&amp;ExternalData!$G3702)</f>
        <v>19614</v>
      </c>
      <c r="K3702" s="27">
        <f>SUMIFS(I:I, D:D, ExternalData!$D3702, E:E, ExternalData!$E3702, F:F, ExternalData!$F3702, G:G, "&lt;="&amp;ExternalData!$G3702)</f>
        <v>276318</v>
      </c>
      <c r="L3702" s="26">
        <f>ExternalData!$J3702 + SUMIFS(H:H, D:D, ExternalData!$D3702, E:E, ExternalData!$E3702, F:F, ExternalData!$F3702-1, G:G, "&gt;"&amp;ExternalData!$G3702)</f>
        <v>29785</v>
      </c>
      <c r="M3702" s="28">
        <f>ExternalData!$K3702 + SUMIFS(I:I, D:D, ExternalData!$D3702, E:E, ExternalData!$E3702, F:F, ExternalData!$F3702-1, G:G, "&gt;"&amp;ExternalData!$G3702)</f>
        <v>362320</v>
      </c>
    </row>
    <row r="3703" spans="1:13" x14ac:dyDescent="0.25">
      <c r="A3703" s="29" t="s">
        <v>9</v>
      </c>
      <c r="B3703" s="30" t="s">
        <v>47</v>
      </c>
      <c r="C3703" s="30" t="s">
        <v>18</v>
      </c>
      <c r="D3703" s="30" t="s">
        <v>53</v>
      </c>
      <c r="E3703" s="30" t="s">
        <v>14</v>
      </c>
      <c r="F3703" s="30">
        <v>2020</v>
      </c>
      <c r="G3703" s="30">
        <v>4</v>
      </c>
      <c r="H3703" s="30">
        <v>18585</v>
      </c>
      <c r="I3703" s="31">
        <v>163065</v>
      </c>
      <c r="J3703" s="31">
        <f>SUMIFS(H:H, D:D, ExternalData!$D3703, E:E, ExternalData!$E3703, F:F, ExternalData!$F3703, G:G, "&lt;="&amp;ExternalData!$G3703)</f>
        <v>38199</v>
      </c>
      <c r="K3703" s="32">
        <f>SUMIFS(I:I, D:D, ExternalData!$D3703, E:E, ExternalData!$E3703, F:F, ExternalData!$F3703, G:G, "&lt;="&amp;ExternalData!$G3703)</f>
        <v>439383</v>
      </c>
      <c r="L3703" s="31">
        <f>ExternalData!$J3703 + SUMIFS(H:H, D:D, ExternalData!$D3703, E:E, ExternalData!$E3703, F:F, ExternalData!$F3703-1, G:G, "&gt;"&amp;ExternalData!$G3703)</f>
        <v>47362</v>
      </c>
      <c r="M3703" s="33">
        <f>ExternalData!$K3703 + SUMIFS(I:I, D:D, ExternalData!$D3703, E:E, ExternalData!$E3703, F:F, ExternalData!$F3703-1, G:G, "&gt;"&amp;ExternalData!$G3703)</f>
        <v>517090</v>
      </c>
    </row>
    <row r="3704" spans="1:13" x14ac:dyDescent="0.25">
      <c r="A3704" s="24" t="s">
        <v>9</v>
      </c>
      <c r="B3704" s="25" t="s">
        <v>47</v>
      </c>
      <c r="C3704" s="25" t="s">
        <v>18</v>
      </c>
      <c r="D3704" s="25" t="s">
        <v>53</v>
      </c>
      <c r="E3704" s="25" t="s">
        <v>14</v>
      </c>
      <c r="F3704" s="25">
        <v>2020</v>
      </c>
      <c r="G3704" s="25">
        <v>5</v>
      </c>
      <c r="H3704" s="25">
        <v>10815</v>
      </c>
      <c r="I3704" s="26">
        <v>8967</v>
      </c>
      <c r="J3704" s="26">
        <f>SUMIFS(H:H, D:D, ExternalData!$D3704, E:E, ExternalData!$E3704, F:F, ExternalData!$F3704, G:G, "&lt;="&amp;ExternalData!$G3704)</f>
        <v>49014</v>
      </c>
      <c r="K3704" s="27">
        <f>SUMIFS(I:I, D:D, ExternalData!$D3704, E:E, ExternalData!$E3704, F:F, ExternalData!$F3704, G:G, "&lt;="&amp;ExternalData!$G3704)</f>
        <v>448350</v>
      </c>
      <c r="L3704" s="26">
        <f>ExternalData!$J3704 + SUMIFS(H:H, D:D, ExternalData!$D3704, E:E, ExternalData!$E3704, F:F, ExternalData!$F3704-1, G:G, "&gt;"&amp;ExternalData!$G3704)</f>
        <v>57750</v>
      </c>
      <c r="M3704" s="28">
        <f>ExternalData!$K3704 + SUMIFS(I:I, D:D, ExternalData!$D3704, E:E, ExternalData!$E3704, F:F, ExternalData!$F3704-1, G:G, "&gt;"&amp;ExternalData!$G3704)</f>
        <v>522536</v>
      </c>
    </row>
    <row r="3705" spans="1:13" x14ac:dyDescent="0.25">
      <c r="A3705" s="29" t="s">
        <v>9</v>
      </c>
      <c r="B3705" s="30" t="s">
        <v>47</v>
      </c>
      <c r="C3705" s="30" t="s">
        <v>18</v>
      </c>
      <c r="D3705" s="30" t="s">
        <v>53</v>
      </c>
      <c r="E3705" s="30" t="s">
        <v>14</v>
      </c>
      <c r="F3705" s="30">
        <v>2020</v>
      </c>
      <c r="G3705" s="30">
        <v>6</v>
      </c>
      <c r="H3705" s="30">
        <v>1407</v>
      </c>
      <c r="I3705" s="31">
        <v>11802</v>
      </c>
      <c r="J3705" s="31">
        <f>SUMIFS(H:H, D:D, ExternalData!$D3705, E:E, ExternalData!$E3705, F:F, ExternalData!$F3705, G:G, "&lt;="&amp;ExternalData!$G3705)</f>
        <v>50421</v>
      </c>
      <c r="K3705" s="32">
        <f>SUMIFS(I:I, D:D, ExternalData!$D3705, E:E, ExternalData!$E3705, F:F, ExternalData!$F3705, G:G, "&lt;="&amp;ExternalData!$G3705)</f>
        <v>460152</v>
      </c>
      <c r="L3705" s="31">
        <f>ExternalData!$J3705 + SUMIFS(H:H, D:D, ExternalData!$D3705, E:E, ExternalData!$E3705, F:F, ExternalData!$F3705-1, G:G, "&gt;"&amp;ExternalData!$G3705)</f>
        <v>58170</v>
      </c>
      <c r="M3705" s="33">
        <f>ExternalData!$K3705 + SUMIFS(I:I, D:D, ExternalData!$D3705, E:E, ExternalData!$E3705, F:F, ExternalData!$F3705-1, G:G, "&gt;"&amp;ExternalData!$G3705)</f>
        <v>526239</v>
      </c>
    </row>
    <row r="3706" spans="1:13" x14ac:dyDescent="0.25">
      <c r="A3706" s="24" t="s">
        <v>9</v>
      </c>
      <c r="B3706" s="25" t="s">
        <v>47</v>
      </c>
      <c r="C3706" s="25" t="s">
        <v>18</v>
      </c>
      <c r="D3706" s="25" t="s">
        <v>53</v>
      </c>
      <c r="E3706" s="25" t="s">
        <v>14</v>
      </c>
      <c r="F3706" s="25">
        <v>2020</v>
      </c>
      <c r="G3706" s="25">
        <v>7</v>
      </c>
      <c r="H3706" s="25">
        <v>1365</v>
      </c>
      <c r="I3706" s="26">
        <v>117915</v>
      </c>
      <c r="J3706" s="26">
        <f>SUMIFS(H:H, D:D, ExternalData!$D3706, E:E, ExternalData!$E3706, F:F, ExternalData!$F3706, G:G, "&lt;="&amp;ExternalData!$G3706)</f>
        <v>51786</v>
      </c>
      <c r="K3706" s="27">
        <f>SUMIFS(I:I, D:D, ExternalData!$D3706, E:E, ExternalData!$E3706, F:F, ExternalData!$F3706, G:G, "&lt;="&amp;ExternalData!$G3706)</f>
        <v>578067</v>
      </c>
      <c r="L3706" s="26">
        <f>ExternalData!$J3706 + SUMIFS(H:H, D:D, ExternalData!$D3706, E:E, ExternalData!$E3706, F:F, ExternalData!$F3706-1, G:G, "&gt;"&amp;ExternalData!$G3706)</f>
        <v>58086</v>
      </c>
      <c r="M3706" s="28">
        <f>ExternalData!$K3706 + SUMIFS(I:I, D:D, ExternalData!$D3706, E:E, ExternalData!$E3706, F:F, ExternalData!$F3706-1, G:G, "&gt;"&amp;ExternalData!$G3706)</f>
        <v>631645</v>
      </c>
    </row>
    <row r="3707" spans="1:13" x14ac:dyDescent="0.25">
      <c r="A3707" s="29" t="s">
        <v>9</v>
      </c>
      <c r="B3707" s="30" t="s">
        <v>47</v>
      </c>
      <c r="C3707" s="30" t="s">
        <v>18</v>
      </c>
      <c r="D3707" s="30" t="s">
        <v>53</v>
      </c>
      <c r="E3707" s="30" t="s">
        <v>14</v>
      </c>
      <c r="F3707" s="30">
        <v>2020</v>
      </c>
      <c r="G3707" s="30">
        <v>8</v>
      </c>
      <c r="H3707" s="30">
        <v>1197</v>
      </c>
      <c r="I3707" s="31">
        <v>101745</v>
      </c>
      <c r="J3707" s="31">
        <f>SUMIFS(H:H, D:D, ExternalData!$D3707, E:E, ExternalData!$E3707, F:F, ExternalData!$F3707, G:G, "&lt;="&amp;ExternalData!$G3707)</f>
        <v>52983</v>
      </c>
      <c r="K3707" s="32">
        <f>SUMIFS(I:I, D:D, ExternalData!$D3707, E:E, ExternalData!$E3707, F:F, ExternalData!$F3707, G:G, "&lt;="&amp;ExternalData!$G3707)</f>
        <v>679812</v>
      </c>
      <c r="L3707" s="31">
        <f>ExternalData!$J3707 + SUMIFS(H:H, D:D, ExternalData!$D3707, E:E, ExternalData!$E3707, F:F, ExternalData!$F3707-1, G:G, "&gt;"&amp;ExternalData!$G3707)</f>
        <v>57925</v>
      </c>
      <c r="M3707" s="33">
        <f>ExternalData!$K3707 + SUMIFS(I:I, D:D, ExternalData!$D3707, E:E, ExternalData!$E3707, F:F, ExternalData!$F3707-1, G:G, "&gt;"&amp;ExternalData!$G3707)</f>
        <v>721833</v>
      </c>
    </row>
    <row r="3708" spans="1:13" x14ac:dyDescent="0.25">
      <c r="A3708" s="24" t="s">
        <v>9</v>
      </c>
      <c r="B3708" s="25" t="s">
        <v>47</v>
      </c>
      <c r="C3708" s="25" t="s">
        <v>18</v>
      </c>
      <c r="D3708" s="25" t="s">
        <v>53</v>
      </c>
      <c r="E3708" s="25" t="s">
        <v>14</v>
      </c>
      <c r="F3708" s="25">
        <v>2020</v>
      </c>
      <c r="G3708" s="25">
        <v>9</v>
      </c>
      <c r="H3708" s="25">
        <v>1764</v>
      </c>
      <c r="I3708" s="26">
        <v>14826</v>
      </c>
      <c r="J3708" s="26">
        <f>SUMIFS(H:H, D:D, ExternalData!$D3708, E:E, ExternalData!$E3708, F:F, ExternalData!$F3708, G:G, "&lt;="&amp;ExternalData!$G3708)</f>
        <v>54747</v>
      </c>
      <c r="K3708" s="27">
        <f>SUMIFS(I:I, D:D, ExternalData!$D3708, E:E, ExternalData!$E3708, F:F, ExternalData!$F3708, G:G, "&lt;="&amp;ExternalData!$G3708)</f>
        <v>694638</v>
      </c>
      <c r="L3708" s="26">
        <f>ExternalData!$J3708 + SUMIFS(H:H, D:D, ExternalData!$D3708, E:E, ExternalData!$E3708, F:F, ExternalData!$F3708-1, G:G, "&gt;"&amp;ExternalData!$G3708)</f>
        <v>58303</v>
      </c>
      <c r="M3708" s="28">
        <f>ExternalData!$K3708 + SUMIFS(I:I, D:D, ExternalData!$D3708, E:E, ExternalData!$E3708, F:F, ExternalData!$F3708-1, G:G, "&gt;"&amp;ExternalData!$G3708)</f>
        <v>724759</v>
      </c>
    </row>
    <row r="3709" spans="1:13" x14ac:dyDescent="0.25">
      <c r="A3709" s="29" t="s">
        <v>9</v>
      </c>
      <c r="B3709" s="30" t="s">
        <v>47</v>
      </c>
      <c r="C3709" s="30" t="s">
        <v>18</v>
      </c>
      <c r="D3709" s="30" t="s">
        <v>53</v>
      </c>
      <c r="E3709" s="30" t="s">
        <v>14</v>
      </c>
      <c r="F3709" s="30">
        <v>2020</v>
      </c>
      <c r="G3709" s="30">
        <v>10</v>
      </c>
      <c r="H3709" s="30">
        <v>2226</v>
      </c>
      <c r="I3709" s="31">
        <v>192255</v>
      </c>
      <c r="J3709" s="31">
        <f>SUMIFS(H:H, D:D, ExternalData!$D3709, E:E, ExternalData!$E3709, F:F, ExternalData!$F3709, G:G, "&lt;="&amp;ExternalData!$G3709)</f>
        <v>56973</v>
      </c>
      <c r="K3709" s="32">
        <f>SUMIFS(I:I, D:D, ExternalData!$D3709, E:E, ExternalData!$E3709, F:F, ExternalData!$F3709, G:G, "&lt;="&amp;ExternalData!$G3709)</f>
        <v>886893</v>
      </c>
      <c r="L3709" s="31">
        <f>ExternalData!$J3709 + SUMIFS(H:H, D:D, ExternalData!$D3709, E:E, ExternalData!$E3709, F:F, ExternalData!$F3709-1, G:G, "&gt;"&amp;ExternalData!$G3709)</f>
        <v>59311</v>
      </c>
      <c r="M3709" s="33">
        <f>ExternalData!$K3709 + SUMIFS(I:I, D:D, ExternalData!$D3709, E:E, ExternalData!$E3709, F:F, ExternalData!$F3709-1, G:G, "&gt;"&amp;ExternalData!$G3709)</f>
        <v>906654</v>
      </c>
    </row>
    <row r="3710" spans="1:13" x14ac:dyDescent="0.25">
      <c r="A3710" s="24" t="s">
        <v>9</v>
      </c>
      <c r="B3710" s="25" t="s">
        <v>47</v>
      </c>
      <c r="C3710" s="25" t="s">
        <v>18</v>
      </c>
      <c r="D3710" s="25" t="s">
        <v>53</v>
      </c>
      <c r="E3710" s="25" t="s">
        <v>14</v>
      </c>
      <c r="F3710" s="25">
        <v>2020</v>
      </c>
      <c r="G3710" s="25">
        <v>11</v>
      </c>
      <c r="H3710" s="25">
        <v>16065</v>
      </c>
      <c r="I3710" s="26">
        <v>141855</v>
      </c>
      <c r="J3710" s="26">
        <f>SUMIFS(H:H, D:D, ExternalData!$D3710, E:E, ExternalData!$E3710, F:F, ExternalData!$F3710, G:G, "&lt;="&amp;ExternalData!$G3710)</f>
        <v>73038</v>
      </c>
      <c r="K3710" s="27">
        <f>SUMIFS(I:I, D:D, ExternalData!$D3710, E:E, ExternalData!$E3710, F:F, ExternalData!$F3710, G:G, "&lt;="&amp;ExternalData!$G3710)</f>
        <v>1028748</v>
      </c>
      <c r="L3710" s="26">
        <f>ExternalData!$J3710 + SUMIFS(H:H, D:D, ExternalData!$D3710, E:E, ExternalData!$E3710, F:F, ExternalData!$F3710-1, G:G, "&gt;"&amp;ExternalData!$G3710)</f>
        <v>74445</v>
      </c>
      <c r="M3710" s="28">
        <f>ExternalData!$K3710 + SUMIFS(I:I, D:D, ExternalData!$D3710, E:E, ExternalData!$E3710, F:F, ExternalData!$F3710-1, G:G, "&gt;"&amp;ExternalData!$G3710)</f>
        <v>1040767</v>
      </c>
    </row>
    <row r="3711" spans="1:13" x14ac:dyDescent="0.25">
      <c r="A3711" s="29" t="s">
        <v>9</v>
      </c>
      <c r="B3711" s="30" t="s">
        <v>47</v>
      </c>
      <c r="C3711" s="30" t="s">
        <v>18</v>
      </c>
      <c r="D3711" s="30" t="s">
        <v>53</v>
      </c>
      <c r="E3711" s="30" t="s">
        <v>14</v>
      </c>
      <c r="F3711" s="30">
        <v>2020</v>
      </c>
      <c r="G3711" s="30">
        <v>12</v>
      </c>
      <c r="H3711" s="30">
        <v>23415</v>
      </c>
      <c r="I3711" s="31">
        <v>201915</v>
      </c>
      <c r="J3711" s="31">
        <f>SUMIFS(H:H, D:D, ExternalData!$D3711, E:E, ExternalData!$E3711, F:F, ExternalData!$F3711, G:G, "&lt;="&amp;ExternalData!$G3711)</f>
        <v>96453</v>
      </c>
      <c r="K3711" s="32">
        <f>SUMIFS(I:I, D:D, ExternalData!$D3711, E:E, ExternalData!$E3711, F:F, ExternalData!$F3711, G:G, "&lt;="&amp;ExternalData!$G3711)</f>
        <v>1230663</v>
      </c>
      <c r="L3711" s="31">
        <f>ExternalData!$J3711 + SUMIFS(H:H, D:D, ExternalData!$D3711, E:E, ExternalData!$E3711, F:F, ExternalData!$F3711-1, G:G, "&gt;"&amp;ExternalData!$G3711)</f>
        <v>96453</v>
      </c>
      <c r="M3711" s="33">
        <f>ExternalData!$K3711 + SUMIFS(I:I, D:D, ExternalData!$D3711, E:E, ExternalData!$E3711, F:F, ExternalData!$F3711-1, G:G, "&gt;"&amp;ExternalData!$G3711)</f>
        <v>1230663</v>
      </c>
    </row>
    <row r="3712" spans="1:13" x14ac:dyDescent="0.25">
      <c r="A3712" s="24" t="s">
        <v>9</v>
      </c>
      <c r="B3712" s="25" t="s">
        <v>47</v>
      </c>
      <c r="C3712" s="25" t="s">
        <v>18</v>
      </c>
      <c r="D3712" s="25" t="s">
        <v>53</v>
      </c>
      <c r="E3712" s="25" t="s">
        <v>14</v>
      </c>
      <c r="F3712" s="25">
        <v>2021</v>
      </c>
      <c r="G3712" s="25">
        <v>1</v>
      </c>
      <c r="H3712" s="25">
        <v>36708</v>
      </c>
      <c r="I3712" s="26">
        <v>318458</v>
      </c>
      <c r="J3712" s="26">
        <f>SUMIFS(H:H, D:D, ExternalData!$D3712, E:E, ExternalData!$E3712, F:F, ExternalData!$F3712, G:G, "&lt;="&amp;ExternalData!$G3712)</f>
        <v>36708</v>
      </c>
      <c r="K3712" s="27">
        <f>SUMIFS(I:I, D:D, ExternalData!$D3712, E:E, ExternalData!$E3712, F:F, ExternalData!$F3712, G:G, "&lt;="&amp;ExternalData!$G3712)</f>
        <v>318458</v>
      </c>
      <c r="L3712" s="26">
        <f>ExternalData!$J3712 + SUMIFS(H:H, D:D, ExternalData!$D3712, E:E, ExternalData!$E3712, F:F, ExternalData!$F3712-1, G:G, "&gt;"&amp;ExternalData!$G3712)</f>
        <v>131943</v>
      </c>
      <c r="M3712" s="28">
        <f>ExternalData!$K3712 + SUMIFS(I:I, D:D, ExternalData!$D3712, E:E, ExternalData!$E3712, F:F, ExternalData!$F3712-1, G:G, "&gt;"&amp;ExternalData!$G3712)</f>
        <v>1445906</v>
      </c>
    </row>
    <row r="3713" spans="1:13" x14ac:dyDescent="0.25">
      <c r="A3713" s="29" t="s">
        <v>9</v>
      </c>
      <c r="B3713" s="30" t="s">
        <v>47</v>
      </c>
      <c r="C3713" s="30" t="s">
        <v>18</v>
      </c>
      <c r="D3713" s="30" t="s">
        <v>53</v>
      </c>
      <c r="E3713" s="30" t="s">
        <v>14</v>
      </c>
      <c r="F3713" s="30">
        <v>2021</v>
      </c>
      <c r="G3713" s="30">
        <v>2</v>
      </c>
      <c r="H3713" s="30">
        <v>29785</v>
      </c>
      <c r="I3713" s="31">
        <v>260015</v>
      </c>
      <c r="J3713" s="31">
        <f>SUMIFS(H:H, D:D, ExternalData!$D3713, E:E, ExternalData!$E3713, F:F, ExternalData!$F3713, G:G, "&lt;="&amp;ExternalData!$G3713)</f>
        <v>66493</v>
      </c>
      <c r="K3713" s="32">
        <f>SUMIFS(I:I, D:D, ExternalData!$D3713, E:E, ExternalData!$E3713, F:F, ExternalData!$F3713, G:G, "&lt;="&amp;ExternalData!$G3713)</f>
        <v>578473</v>
      </c>
      <c r="L3713" s="31">
        <f>ExternalData!$J3713 + SUMIFS(H:H, D:D, ExternalData!$D3713, E:E, ExternalData!$E3713, F:F, ExternalData!$F3713-1, G:G, "&gt;"&amp;ExternalData!$G3713)</f>
        <v>145243</v>
      </c>
      <c r="M3713" s="33">
        <f>ExternalData!$K3713 + SUMIFS(I:I, D:D, ExternalData!$D3713, E:E, ExternalData!$E3713, F:F, ExternalData!$F3713-1, G:G, "&gt;"&amp;ExternalData!$G3713)</f>
        <v>1691683</v>
      </c>
    </row>
    <row r="3714" spans="1:13" x14ac:dyDescent="0.25">
      <c r="A3714" s="24" t="s">
        <v>9</v>
      </c>
      <c r="B3714" s="25" t="s">
        <v>47</v>
      </c>
      <c r="C3714" s="25" t="s">
        <v>18</v>
      </c>
      <c r="D3714" s="25" t="s">
        <v>53</v>
      </c>
      <c r="E3714" s="25" t="s">
        <v>14</v>
      </c>
      <c r="F3714" s="25">
        <v>2021</v>
      </c>
      <c r="G3714" s="25">
        <v>3</v>
      </c>
      <c r="H3714" s="25">
        <v>39606</v>
      </c>
      <c r="I3714" s="26">
        <v>336651</v>
      </c>
      <c r="J3714" s="26">
        <f>SUMIFS(H:H, D:D, ExternalData!$D3714, E:E, ExternalData!$E3714, F:F, ExternalData!$F3714, G:G, "&lt;="&amp;ExternalData!$G3714)</f>
        <v>106099</v>
      </c>
      <c r="K3714" s="27">
        <f>SUMIFS(I:I, D:D, ExternalData!$D3714, E:E, ExternalData!$E3714, F:F, ExternalData!$F3714, G:G, "&lt;="&amp;ExternalData!$G3714)</f>
        <v>915124</v>
      </c>
      <c r="L3714" s="26">
        <f>ExternalData!$J3714 + SUMIFS(H:H, D:D, ExternalData!$D3714, E:E, ExternalData!$E3714, F:F, ExternalData!$F3714-1, G:G, "&gt;"&amp;ExternalData!$G3714)</f>
        <v>182938</v>
      </c>
      <c r="M3714" s="28">
        <f>ExternalData!$K3714 + SUMIFS(I:I, D:D, ExternalData!$D3714, E:E, ExternalData!$E3714, F:F, ExternalData!$F3714-1, G:G, "&gt;"&amp;ExternalData!$G3714)</f>
        <v>1869469</v>
      </c>
    </row>
    <row r="3715" spans="1:13" x14ac:dyDescent="0.25">
      <c r="A3715" s="29" t="s">
        <v>9</v>
      </c>
      <c r="B3715" s="30" t="s">
        <v>47</v>
      </c>
      <c r="C3715" s="30" t="s">
        <v>18</v>
      </c>
      <c r="D3715" s="30" t="s">
        <v>53</v>
      </c>
      <c r="E3715" s="30" t="s">
        <v>14</v>
      </c>
      <c r="F3715" s="30">
        <v>2021</v>
      </c>
      <c r="G3715" s="30">
        <v>4</v>
      </c>
      <c r="H3715" s="30">
        <v>34776</v>
      </c>
      <c r="I3715" s="31">
        <v>305578</v>
      </c>
      <c r="J3715" s="31">
        <f>SUMIFS(H:H, D:D, ExternalData!$D3715, E:E, ExternalData!$E3715, F:F, ExternalData!$F3715, G:G, "&lt;="&amp;ExternalData!$G3715)</f>
        <v>140875</v>
      </c>
      <c r="K3715" s="32">
        <f>SUMIFS(I:I, D:D, ExternalData!$D3715, E:E, ExternalData!$E3715, F:F, ExternalData!$F3715, G:G, "&lt;="&amp;ExternalData!$G3715)</f>
        <v>1220702</v>
      </c>
      <c r="L3715" s="31">
        <f>ExternalData!$J3715 + SUMIFS(H:H, D:D, ExternalData!$D3715, E:E, ExternalData!$E3715, F:F, ExternalData!$F3715-1, G:G, "&gt;"&amp;ExternalData!$G3715)</f>
        <v>199129</v>
      </c>
      <c r="M3715" s="33">
        <f>ExternalData!$K3715 + SUMIFS(I:I, D:D, ExternalData!$D3715, E:E, ExternalData!$E3715, F:F, ExternalData!$F3715-1, G:G, "&gt;"&amp;ExternalData!$G3715)</f>
        <v>2011982</v>
      </c>
    </row>
    <row r="3716" spans="1:13" x14ac:dyDescent="0.25">
      <c r="A3716" s="24" t="s">
        <v>9</v>
      </c>
      <c r="B3716" s="25" t="s">
        <v>47</v>
      </c>
      <c r="C3716" s="25" t="s">
        <v>18</v>
      </c>
      <c r="D3716" s="25" t="s">
        <v>53</v>
      </c>
      <c r="E3716" s="25" t="s">
        <v>14</v>
      </c>
      <c r="F3716" s="25">
        <v>2021</v>
      </c>
      <c r="G3716" s="25">
        <v>5</v>
      </c>
      <c r="H3716" s="25">
        <v>33166</v>
      </c>
      <c r="I3716" s="26">
        <v>288029</v>
      </c>
      <c r="J3716" s="26">
        <f>SUMIFS(H:H, D:D, ExternalData!$D3716, E:E, ExternalData!$E3716, F:F, ExternalData!$F3716, G:G, "&lt;="&amp;ExternalData!$G3716)</f>
        <v>174041</v>
      </c>
      <c r="K3716" s="27">
        <f>SUMIFS(I:I, D:D, ExternalData!$D3716, E:E, ExternalData!$E3716, F:F, ExternalData!$F3716, G:G, "&lt;="&amp;ExternalData!$G3716)</f>
        <v>1508731</v>
      </c>
      <c r="L3716" s="26">
        <f>ExternalData!$J3716 + SUMIFS(H:H, D:D, ExternalData!$D3716, E:E, ExternalData!$E3716, F:F, ExternalData!$F3716-1, G:G, "&gt;"&amp;ExternalData!$G3716)</f>
        <v>221480</v>
      </c>
      <c r="M3716" s="28">
        <f>ExternalData!$K3716 + SUMIFS(I:I, D:D, ExternalData!$D3716, E:E, ExternalData!$E3716, F:F, ExternalData!$F3716-1, G:G, "&gt;"&amp;ExternalData!$G3716)</f>
        <v>2291044</v>
      </c>
    </row>
    <row r="3717" spans="1:13" x14ac:dyDescent="0.25">
      <c r="A3717" s="29" t="s">
        <v>9</v>
      </c>
      <c r="B3717" s="30" t="s">
        <v>47</v>
      </c>
      <c r="C3717" s="30" t="s">
        <v>18</v>
      </c>
      <c r="D3717" s="30" t="s">
        <v>53</v>
      </c>
      <c r="E3717" s="30" t="s">
        <v>14</v>
      </c>
      <c r="F3717" s="30">
        <v>2021</v>
      </c>
      <c r="G3717" s="30">
        <v>6</v>
      </c>
      <c r="H3717" s="30">
        <v>21413</v>
      </c>
      <c r="I3717" s="31">
        <v>183057</v>
      </c>
      <c r="J3717" s="31">
        <f>SUMIFS(H:H, D:D, ExternalData!$D3717, E:E, ExternalData!$E3717, F:F, ExternalData!$F3717, G:G, "&lt;="&amp;ExternalData!$G3717)</f>
        <v>195454</v>
      </c>
      <c r="K3717" s="32">
        <f>SUMIFS(I:I, D:D, ExternalData!$D3717, E:E, ExternalData!$E3717, F:F, ExternalData!$F3717, G:G, "&lt;="&amp;ExternalData!$G3717)</f>
        <v>1691788</v>
      </c>
      <c r="L3717" s="31">
        <f>ExternalData!$J3717 + SUMIFS(H:H, D:D, ExternalData!$D3717, E:E, ExternalData!$E3717, F:F, ExternalData!$F3717-1, G:G, "&gt;"&amp;ExternalData!$G3717)</f>
        <v>241486</v>
      </c>
      <c r="M3717" s="33">
        <f>ExternalData!$K3717 + SUMIFS(I:I, D:D, ExternalData!$D3717, E:E, ExternalData!$E3717, F:F, ExternalData!$F3717-1, G:G, "&gt;"&amp;ExternalData!$G3717)</f>
        <v>2462299</v>
      </c>
    </row>
    <row r="3718" spans="1:13" x14ac:dyDescent="0.25">
      <c r="A3718" s="24" t="s">
        <v>9</v>
      </c>
      <c r="B3718" s="25" t="s">
        <v>47</v>
      </c>
      <c r="C3718" s="25" t="s">
        <v>18</v>
      </c>
      <c r="D3718" s="25" t="s">
        <v>53</v>
      </c>
      <c r="E3718" s="25" t="s">
        <v>14</v>
      </c>
      <c r="F3718" s="25">
        <v>2021</v>
      </c>
      <c r="G3718" s="25">
        <v>7</v>
      </c>
      <c r="H3718" s="25">
        <v>34776</v>
      </c>
      <c r="I3718" s="26">
        <v>311696</v>
      </c>
      <c r="J3718" s="26">
        <f>SUMIFS(H:H, D:D, ExternalData!$D3718, E:E, ExternalData!$E3718, F:F, ExternalData!$F3718, G:G, "&lt;="&amp;ExternalData!$G3718)</f>
        <v>230230</v>
      </c>
      <c r="K3718" s="27">
        <f>SUMIFS(I:I, D:D, ExternalData!$D3718, E:E, ExternalData!$E3718, F:F, ExternalData!$F3718, G:G, "&lt;="&amp;ExternalData!$G3718)</f>
        <v>2003484</v>
      </c>
      <c r="L3718" s="26">
        <f>ExternalData!$J3718 + SUMIFS(H:H, D:D, ExternalData!$D3718, E:E, ExternalData!$E3718, F:F, ExternalData!$F3718-1, G:G, "&gt;"&amp;ExternalData!$G3718)</f>
        <v>274897</v>
      </c>
      <c r="M3718" s="28">
        <f>ExternalData!$K3718 + SUMIFS(I:I, D:D, ExternalData!$D3718, E:E, ExternalData!$E3718, F:F, ExternalData!$F3718-1, G:G, "&gt;"&amp;ExternalData!$G3718)</f>
        <v>2656080</v>
      </c>
    </row>
    <row r="3719" spans="1:13" x14ac:dyDescent="0.25">
      <c r="A3719" s="29" t="s">
        <v>9</v>
      </c>
      <c r="B3719" s="30" t="s">
        <v>47</v>
      </c>
      <c r="C3719" s="30" t="s">
        <v>18</v>
      </c>
      <c r="D3719" s="30" t="s">
        <v>53</v>
      </c>
      <c r="E3719" s="30" t="s">
        <v>14</v>
      </c>
      <c r="F3719" s="30">
        <v>2021</v>
      </c>
      <c r="G3719" s="30">
        <v>8</v>
      </c>
      <c r="H3719" s="30">
        <v>31878</v>
      </c>
      <c r="I3719" s="31">
        <v>286902</v>
      </c>
      <c r="J3719" s="31">
        <f>SUMIFS(H:H, D:D, ExternalData!$D3719, E:E, ExternalData!$E3719, F:F, ExternalData!$F3719, G:G, "&lt;="&amp;ExternalData!$G3719)</f>
        <v>262108</v>
      </c>
      <c r="K3719" s="32">
        <f>SUMIFS(I:I, D:D, ExternalData!$D3719, E:E, ExternalData!$E3719, F:F, ExternalData!$F3719, G:G, "&lt;="&amp;ExternalData!$G3719)</f>
        <v>2290386</v>
      </c>
      <c r="L3719" s="31">
        <f>ExternalData!$J3719 + SUMIFS(H:H, D:D, ExternalData!$D3719, E:E, ExternalData!$E3719, F:F, ExternalData!$F3719-1, G:G, "&gt;"&amp;ExternalData!$G3719)</f>
        <v>305578</v>
      </c>
      <c r="M3719" s="33">
        <f>ExternalData!$K3719 + SUMIFS(I:I, D:D, ExternalData!$D3719, E:E, ExternalData!$E3719, F:F, ExternalData!$F3719-1, G:G, "&gt;"&amp;ExternalData!$G3719)</f>
        <v>2841237</v>
      </c>
    </row>
    <row r="3720" spans="1:13" x14ac:dyDescent="0.25">
      <c r="A3720" s="24" t="s">
        <v>9</v>
      </c>
      <c r="B3720" s="25" t="s">
        <v>47</v>
      </c>
      <c r="C3720" s="25" t="s">
        <v>18</v>
      </c>
      <c r="D3720" s="25" t="s">
        <v>53</v>
      </c>
      <c r="E3720" s="25" t="s">
        <v>14</v>
      </c>
      <c r="F3720" s="25">
        <v>2021</v>
      </c>
      <c r="G3720" s="25">
        <v>9</v>
      </c>
      <c r="H3720" s="25">
        <v>30912</v>
      </c>
      <c r="I3720" s="26">
        <v>279013</v>
      </c>
      <c r="J3720" s="26">
        <f>SUMIFS(H:H, D:D, ExternalData!$D3720, E:E, ExternalData!$E3720, F:F, ExternalData!$F3720, G:G, "&lt;="&amp;ExternalData!$G3720)</f>
        <v>293020</v>
      </c>
      <c r="K3720" s="27">
        <f>SUMIFS(I:I, D:D, ExternalData!$D3720, E:E, ExternalData!$E3720, F:F, ExternalData!$F3720, G:G, "&lt;="&amp;ExternalData!$G3720)</f>
        <v>2569399</v>
      </c>
      <c r="L3720" s="26">
        <f>ExternalData!$J3720 + SUMIFS(H:H, D:D, ExternalData!$D3720, E:E, ExternalData!$E3720, F:F, ExternalData!$F3720-1, G:G, "&gt;"&amp;ExternalData!$G3720)</f>
        <v>334726</v>
      </c>
      <c r="M3720" s="28">
        <f>ExternalData!$K3720 + SUMIFS(I:I, D:D, ExternalData!$D3720, E:E, ExternalData!$E3720, F:F, ExternalData!$F3720-1, G:G, "&gt;"&amp;ExternalData!$G3720)</f>
        <v>3105424</v>
      </c>
    </row>
    <row r="3721" spans="1:13" x14ac:dyDescent="0.25">
      <c r="A3721" s="29" t="s">
        <v>9</v>
      </c>
      <c r="B3721" s="30" t="s">
        <v>47</v>
      </c>
      <c r="C3721" s="30" t="s">
        <v>18</v>
      </c>
      <c r="D3721" s="30" t="s">
        <v>53</v>
      </c>
      <c r="E3721" s="30" t="s">
        <v>14</v>
      </c>
      <c r="F3721" s="30">
        <v>2021</v>
      </c>
      <c r="G3721" s="30">
        <v>10</v>
      </c>
      <c r="H3721" s="30">
        <v>38157</v>
      </c>
      <c r="I3721" s="31">
        <v>344057</v>
      </c>
      <c r="J3721" s="31">
        <f>SUMIFS(H:H, D:D, ExternalData!$D3721, E:E, ExternalData!$E3721, F:F, ExternalData!$F3721, G:G, "&lt;="&amp;ExternalData!$G3721)</f>
        <v>331177</v>
      </c>
      <c r="K3721" s="32">
        <f>SUMIFS(I:I, D:D, ExternalData!$D3721, E:E, ExternalData!$E3721, F:F, ExternalData!$F3721, G:G, "&lt;="&amp;ExternalData!$G3721)</f>
        <v>2913456</v>
      </c>
      <c r="L3721" s="31">
        <f>ExternalData!$J3721 + SUMIFS(H:H, D:D, ExternalData!$D3721, E:E, ExternalData!$E3721, F:F, ExternalData!$F3721-1, G:G, "&gt;"&amp;ExternalData!$G3721)</f>
        <v>370657</v>
      </c>
      <c r="M3721" s="33">
        <f>ExternalData!$K3721 + SUMIFS(I:I, D:D, ExternalData!$D3721, E:E, ExternalData!$E3721, F:F, ExternalData!$F3721-1, G:G, "&gt;"&amp;ExternalData!$G3721)</f>
        <v>3257226</v>
      </c>
    </row>
    <row r="3722" spans="1:13" x14ac:dyDescent="0.25">
      <c r="A3722" s="24" t="s">
        <v>9</v>
      </c>
      <c r="B3722" s="25" t="s">
        <v>47</v>
      </c>
      <c r="C3722" s="25" t="s">
        <v>18</v>
      </c>
      <c r="D3722" s="25" t="s">
        <v>53</v>
      </c>
      <c r="E3722" s="25" t="s">
        <v>14</v>
      </c>
      <c r="F3722" s="25">
        <v>2021</v>
      </c>
      <c r="G3722" s="25">
        <v>11</v>
      </c>
      <c r="H3722" s="25">
        <v>33488</v>
      </c>
      <c r="I3722" s="26">
        <v>302519</v>
      </c>
      <c r="J3722" s="26">
        <f>SUMIFS(H:H, D:D, ExternalData!$D3722, E:E, ExternalData!$E3722, F:F, ExternalData!$F3722, G:G, "&lt;="&amp;ExternalData!$G3722)</f>
        <v>364665</v>
      </c>
      <c r="K3722" s="27">
        <f>SUMIFS(I:I, D:D, ExternalData!$D3722, E:E, ExternalData!$E3722, F:F, ExternalData!$F3722, G:G, "&lt;="&amp;ExternalData!$G3722)</f>
        <v>3215975</v>
      </c>
      <c r="L3722" s="26">
        <f>ExternalData!$J3722 + SUMIFS(H:H, D:D, ExternalData!$D3722, E:E, ExternalData!$E3722, F:F, ExternalData!$F3722-1, G:G, "&gt;"&amp;ExternalData!$G3722)</f>
        <v>388080</v>
      </c>
      <c r="M3722" s="28">
        <f>ExternalData!$K3722 + SUMIFS(I:I, D:D, ExternalData!$D3722, E:E, ExternalData!$E3722, F:F, ExternalData!$F3722-1, G:G, "&gt;"&amp;ExternalData!$G3722)</f>
        <v>3417890</v>
      </c>
    </row>
    <row r="3723" spans="1:13" x14ac:dyDescent="0.25">
      <c r="A3723" s="29" t="s">
        <v>9</v>
      </c>
      <c r="B3723" s="30" t="s">
        <v>47</v>
      </c>
      <c r="C3723" s="30" t="s">
        <v>18</v>
      </c>
      <c r="D3723" s="30" t="s">
        <v>53</v>
      </c>
      <c r="E3723" s="30" t="s">
        <v>14</v>
      </c>
      <c r="F3723" s="30">
        <v>2021</v>
      </c>
      <c r="G3723" s="30">
        <v>12</v>
      </c>
      <c r="H3723" s="30">
        <v>3220</v>
      </c>
      <c r="I3723" s="31">
        <v>292537</v>
      </c>
      <c r="J3723" s="31">
        <f>SUMIFS(H:H, D:D, ExternalData!$D3723, E:E, ExternalData!$E3723, F:F, ExternalData!$F3723, G:G, "&lt;="&amp;ExternalData!$G3723)</f>
        <v>367885</v>
      </c>
      <c r="K3723" s="32">
        <f>SUMIFS(I:I, D:D, ExternalData!$D3723, E:E, ExternalData!$E3723, F:F, ExternalData!$F3723, G:G, "&lt;="&amp;ExternalData!$G3723)</f>
        <v>3508512</v>
      </c>
      <c r="L3723" s="31">
        <f>ExternalData!$J3723 + SUMIFS(H:H, D:D, ExternalData!$D3723, E:E, ExternalData!$E3723, F:F, ExternalData!$F3723-1, G:G, "&gt;"&amp;ExternalData!$G3723)</f>
        <v>367885</v>
      </c>
      <c r="M3723" s="33">
        <f>ExternalData!$K3723 + SUMIFS(I:I, D:D, ExternalData!$D3723, E:E, ExternalData!$E3723, F:F, ExternalData!$F3723-1, G:G, "&gt;"&amp;ExternalData!$G3723)</f>
        <v>3508512</v>
      </c>
    </row>
    <row r="3724" spans="1:13" x14ac:dyDescent="0.25">
      <c r="A3724" s="24" t="s">
        <v>9</v>
      </c>
      <c r="B3724" s="25" t="s">
        <v>47</v>
      </c>
      <c r="C3724" s="25" t="s">
        <v>18</v>
      </c>
      <c r="D3724" s="25" t="s">
        <v>53</v>
      </c>
      <c r="E3724" s="25" t="s">
        <v>14</v>
      </c>
      <c r="F3724" s="25">
        <v>2022</v>
      </c>
      <c r="G3724" s="25">
        <v>1</v>
      </c>
      <c r="H3724" s="25">
        <v>3801</v>
      </c>
      <c r="I3724" s="26">
        <v>34062</v>
      </c>
      <c r="J3724" s="26">
        <f>SUMIFS(H:H, D:D, ExternalData!$D3724, E:E, ExternalData!$E3724, F:F, ExternalData!$F3724, G:G, "&lt;="&amp;ExternalData!$G3724)</f>
        <v>3801</v>
      </c>
      <c r="K3724" s="27">
        <f>SUMIFS(I:I, D:D, ExternalData!$D3724, E:E, ExternalData!$E3724, F:F, ExternalData!$F3724, G:G, "&lt;="&amp;ExternalData!$G3724)</f>
        <v>34062</v>
      </c>
      <c r="L3724" s="26">
        <f>ExternalData!$J3724 + SUMIFS(H:H, D:D, ExternalData!$D3724, E:E, ExternalData!$E3724, F:F, ExternalData!$F3724-1, G:G, "&gt;"&amp;ExternalData!$G3724)</f>
        <v>334978</v>
      </c>
      <c r="M3724" s="28">
        <f>ExternalData!$K3724 + SUMIFS(I:I, D:D, ExternalData!$D3724, E:E, ExternalData!$E3724, F:F, ExternalData!$F3724-1, G:G, "&gt;"&amp;ExternalData!$G3724)</f>
        <v>3224116</v>
      </c>
    </row>
    <row r="3725" spans="1:13" x14ac:dyDescent="0.25">
      <c r="A3725" s="29" t="s">
        <v>9</v>
      </c>
      <c r="B3725" s="30" t="s">
        <v>47</v>
      </c>
      <c r="C3725" s="30" t="s">
        <v>18</v>
      </c>
      <c r="D3725" s="30" t="s">
        <v>53</v>
      </c>
      <c r="E3725" s="30" t="s">
        <v>14</v>
      </c>
      <c r="F3725" s="30">
        <v>2022</v>
      </c>
      <c r="G3725" s="30">
        <v>2</v>
      </c>
      <c r="H3725" s="30">
        <v>4620</v>
      </c>
      <c r="I3725" s="31">
        <v>42063</v>
      </c>
      <c r="J3725" s="31">
        <f>SUMIFS(H:H, D:D, ExternalData!$D3725, E:E, ExternalData!$E3725, F:F, ExternalData!$F3725, G:G, "&lt;="&amp;ExternalData!$G3725)</f>
        <v>8421</v>
      </c>
      <c r="K3725" s="32">
        <f>SUMIFS(I:I, D:D, ExternalData!$D3725, E:E, ExternalData!$E3725, F:F, ExternalData!$F3725, G:G, "&lt;="&amp;ExternalData!$G3725)</f>
        <v>76125</v>
      </c>
      <c r="L3725" s="31">
        <f>ExternalData!$J3725 + SUMIFS(H:H, D:D, ExternalData!$D3725, E:E, ExternalData!$E3725, F:F, ExternalData!$F3725-1, G:G, "&gt;"&amp;ExternalData!$G3725)</f>
        <v>309813</v>
      </c>
      <c r="M3725" s="33">
        <f>ExternalData!$K3725 + SUMIFS(I:I, D:D, ExternalData!$D3725, E:E, ExternalData!$E3725, F:F, ExternalData!$F3725-1, G:G, "&gt;"&amp;ExternalData!$G3725)</f>
        <v>3006164</v>
      </c>
    </row>
    <row r="3726" spans="1:13" x14ac:dyDescent="0.25">
      <c r="A3726" s="24" t="s">
        <v>9</v>
      </c>
      <c r="B3726" s="25" t="s">
        <v>47</v>
      </c>
      <c r="C3726" s="25" t="s">
        <v>18</v>
      </c>
      <c r="D3726" s="25" t="s">
        <v>53</v>
      </c>
      <c r="E3726" s="25" t="s">
        <v>14</v>
      </c>
      <c r="F3726" s="25">
        <v>2022</v>
      </c>
      <c r="G3726" s="25">
        <v>3</v>
      </c>
      <c r="H3726" s="25">
        <v>4494</v>
      </c>
      <c r="I3726" s="26">
        <v>40656</v>
      </c>
      <c r="J3726" s="26">
        <f>SUMIFS(H:H, D:D, ExternalData!$D3726, E:E, ExternalData!$E3726, F:F, ExternalData!$F3726, G:G, "&lt;="&amp;ExternalData!$G3726)</f>
        <v>12915</v>
      </c>
      <c r="K3726" s="27">
        <f>SUMIFS(I:I, D:D, ExternalData!$D3726, E:E, ExternalData!$E3726, F:F, ExternalData!$F3726, G:G, "&lt;="&amp;ExternalData!$G3726)</f>
        <v>116781</v>
      </c>
      <c r="L3726" s="26">
        <f>ExternalData!$J3726 + SUMIFS(H:H, D:D, ExternalData!$D3726, E:E, ExternalData!$E3726, F:F, ExternalData!$F3726-1, G:G, "&gt;"&amp;ExternalData!$G3726)</f>
        <v>274701</v>
      </c>
      <c r="M3726" s="28">
        <f>ExternalData!$K3726 + SUMIFS(I:I, D:D, ExternalData!$D3726, E:E, ExternalData!$E3726, F:F, ExternalData!$F3726-1, G:G, "&gt;"&amp;ExternalData!$G3726)</f>
        <v>2710169</v>
      </c>
    </row>
    <row r="3727" spans="1:13" x14ac:dyDescent="0.25">
      <c r="A3727" s="29" t="s">
        <v>9</v>
      </c>
      <c r="B3727" s="30" t="s">
        <v>47</v>
      </c>
      <c r="C3727" s="30" t="s">
        <v>18</v>
      </c>
      <c r="D3727" s="30" t="s">
        <v>53</v>
      </c>
      <c r="E3727" s="30" t="s">
        <v>14</v>
      </c>
      <c r="F3727" s="30">
        <v>2022</v>
      </c>
      <c r="G3727" s="30">
        <v>4</v>
      </c>
      <c r="H3727" s="30">
        <v>5292</v>
      </c>
      <c r="I3727" s="31">
        <v>46263</v>
      </c>
      <c r="J3727" s="31">
        <f>SUMIFS(H:H, D:D, ExternalData!$D3727, E:E, ExternalData!$E3727, F:F, ExternalData!$F3727, G:G, "&lt;="&amp;ExternalData!$G3727)</f>
        <v>18207</v>
      </c>
      <c r="K3727" s="32">
        <f>SUMIFS(I:I, D:D, ExternalData!$D3727, E:E, ExternalData!$E3727, F:F, ExternalData!$F3727, G:G, "&lt;="&amp;ExternalData!$G3727)</f>
        <v>163044</v>
      </c>
      <c r="L3727" s="31">
        <f>ExternalData!$J3727 + SUMIFS(H:H, D:D, ExternalData!$D3727, E:E, ExternalData!$E3727, F:F, ExternalData!$F3727-1, G:G, "&gt;"&amp;ExternalData!$G3727)</f>
        <v>245217</v>
      </c>
      <c r="M3727" s="33">
        <f>ExternalData!$K3727 + SUMIFS(I:I, D:D, ExternalData!$D3727, E:E, ExternalData!$E3727, F:F, ExternalData!$F3727-1, G:G, "&gt;"&amp;ExternalData!$G3727)</f>
        <v>2450854</v>
      </c>
    </row>
    <row r="3728" spans="1:13" x14ac:dyDescent="0.25">
      <c r="A3728" s="24" t="s">
        <v>9</v>
      </c>
      <c r="B3728" s="25" t="s">
        <v>47</v>
      </c>
      <c r="C3728" s="25" t="s">
        <v>18</v>
      </c>
      <c r="D3728" s="25" t="s">
        <v>53</v>
      </c>
      <c r="E3728" s="25" t="s">
        <v>14</v>
      </c>
      <c r="F3728" s="25">
        <v>2022</v>
      </c>
      <c r="G3728" s="25">
        <v>5</v>
      </c>
      <c r="H3728" s="25">
        <v>5292</v>
      </c>
      <c r="I3728" s="26">
        <v>47271</v>
      </c>
      <c r="J3728" s="26">
        <f>SUMIFS(H:H, D:D, ExternalData!$D3728, E:E, ExternalData!$E3728, F:F, ExternalData!$F3728, G:G, "&lt;="&amp;ExternalData!$G3728)</f>
        <v>23499</v>
      </c>
      <c r="K3728" s="27">
        <f>SUMIFS(I:I, D:D, ExternalData!$D3728, E:E, ExternalData!$E3728, F:F, ExternalData!$F3728, G:G, "&lt;="&amp;ExternalData!$G3728)</f>
        <v>210315</v>
      </c>
      <c r="L3728" s="26">
        <f>ExternalData!$J3728 + SUMIFS(H:H, D:D, ExternalData!$D3728, E:E, ExternalData!$E3728, F:F, ExternalData!$F3728-1, G:G, "&gt;"&amp;ExternalData!$G3728)</f>
        <v>217343</v>
      </c>
      <c r="M3728" s="28">
        <f>ExternalData!$K3728 + SUMIFS(I:I, D:D, ExternalData!$D3728, E:E, ExternalData!$E3728, F:F, ExternalData!$F3728-1, G:G, "&gt;"&amp;ExternalData!$G3728)</f>
        <v>2210096</v>
      </c>
    </row>
    <row r="3729" spans="1:13" x14ac:dyDescent="0.25">
      <c r="A3729" s="29" t="s">
        <v>9</v>
      </c>
      <c r="B3729" s="30" t="s">
        <v>47</v>
      </c>
      <c r="C3729" s="30" t="s">
        <v>18</v>
      </c>
      <c r="D3729" s="30" t="s">
        <v>53</v>
      </c>
      <c r="E3729" s="30" t="s">
        <v>14</v>
      </c>
      <c r="F3729" s="30">
        <v>2022</v>
      </c>
      <c r="G3729" s="30">
        <v>6</v>
      </c>
      <c r="H3729" s="30">
        <v>5208</v>
      </c>
      <c r="I3729" s="31">
        <v>47208</v>
      </c>
      <c r="J3729" s="31">
        <f>SUMIFS(H:H, D:D, ExternalData!$D3729, E:E, ExternalData!$E3729, F:F, ExternalData!$F3729, G:G, "&lt;="&amp;ExternalData!$G3729)</f>
        <v>28707</v>
      </c>
      <c r="K3729" s="32">
        <f>SUMIFS(I:I, D:D, ExternalData!$D3729, E:E, ExternalData!$E3729, F:F, ExternalData!$F3729, G:G, "&lt;="&amp;ExternalData!$G3729)</f>
        <v>257523</v>
      </c>
      <c r="L3729" s="31">
        <f>ExternalData!$J3729 + SUMIFS(H:H, D:D, ExternalData!$D3729, E:E, ExternalData!$E3729, F:F, ExternalData!$F3729-1, G:G, "&gt;"&amp;ExternalData!$G3729)</f>
        <v>201138</v>
      </c>
      <c r="M3729" s="33">
        <f>ExternalData!$K3729 + SUMIFS(I:I, D:D, ExternalData!$D3729, E:E, ExternalData!$E3729, F:F, ExternalData!$F3729-1, G:G, "&gt;"&amp;ExternalData!$G3729)</f>
        <v>2074247</v>
      </c>
    </row>
    <row r="3730" spans="1:13" x14ac:dyDescent="0.25">
      <c r="A3730" s="24" t="s">
        <v>9</v>
      </c>
      <c r="B3730" s="25" t="s">
        <v>47</v>
      </c>
      <c r="C3730" s="25" t="s">
        <v>18</v>
      </c>
      <c r="D3730" s="25" t="s">
        <v>53</v>
      </c>
      <c r="E3730" s="25" t="s">
        <v>14</v>
      </c>
      <c r="F3730" s="25">
        <v>2022</v>
      </c>
      <c r="G3730" s="25">
        <v>7</v>
      </c>
      <c r="H3730" s="25">
        <v>4515</v>
      </c>
      <c r="I3730" s="26">
        <v>40950</v>
      </c>
      <c r="J3730" s="26">
        <f>SUMIFS(H:H, D:D, ExternalData!$D3730, E:E, ExternalData!$E3730, F:F, ExternalData!$F3730, G:G, "&lt;="&amp;ExternalData!$G3730)</f>
        <v>33222</v>
      </c>
      <c r="K3730" s="27">
        <f>SUMIFS(I:I, D:D, ExternalData!$D3730, E:E, ExternalData!$E3730, F:F, ExternalData!$F3730, G:G, "&lt;="&amp;ExternalData!$G3730)</f>
        <v>298473</v>
      </c>
      <c r="L3730" s="26">
        <f>ExternalData!$J3730 + SUMIFS(H:H, D:D, ExternalData!$D3730, E:E, ExternalData!$E3730, F:F, ExternalData!$F3730-1, G:G, "&gt;"&amp;ExternalData!$G3730)</f>
        <v>170877</v>
      </c>
      <c r="M3730" s="28">
        <f>ExternalData!$K3730 + SUMIFS(I:I, D:D, ExternalData!$D3730, E:E, ExternalData!$E3730, F:F, ExternalData!$F3730-1, G:G, "&gt;"&amp;ExternalData!$G3730)</f>
        <v>1803501</v>
      </c>
    </row>
    <row r="3731" spans="1:13" x14ac:dyDescent="0.25">
      <c r="A3731" s="29" t="s">
        <v>9</v>
      </c>
      <c r="B3731" s="30" t="s">
        <v>47</v>
      </c>
      <c r="C3731" s="30" t="s">
        <v>18</v>
      </c>
      <c r="D3731" s="30" t="s">
        <v>53</v>
      </c>
      <c r="E3731" s="30" t="s">
        <v>14</v>
      </c>
      <c r="F3731" s="30">
        <v>2022</v>
      </c>
      <c r="G3731" s="30">
        <v>8</v>
      </c>
      <c r="H3731" s="30">
        <v>7161</v>
      </c>
      <c r="I3731" s="31">
        <v>64953</v>
      </c>
      <c r="J3731" s="31">
        <f>SUMIFS(H:H, D:D, ExternalData!$D3731, E:E, ExternalData!$E3731, F:F, ExternalData!$F3731, G:G, "&lt;="&amp;ExternalData!$G3731)</f>
        <v>40383</v>
      </c>
      <c r="K3731" s="32">
        <f>SUMIFS(I:I, D:D, ExternalData!$D3731, E:E, ExternalData!$E3731, F:F, ExternalData!$F3731, G:G, "&lt;="&amp;ExternalData!$G3731)</f>
        <v>363426</v>
      </c>
      <c r="L3731" s="31">
        <f>ExternalData!$J3731 + SUMIFS(H:H, D:D, ExternalData!$D3731, E:E, ExternalData!$E3731, F:F, ExternalData!$F3731-1, G:G, "&gt;"&amp;ExternalData!$G3731)</f>
        <v>146160</v>
      </c>
      <c r="M3731" s="33">
        <f>ExternalData!$K3731 + SUMIFS(I:I, D:D, ExternalData!$D3731, E:E, ExternalData!$E3731, F:F, ExternalData!$F3731-1, G:G, "&gt;"&amp;ExternalData!$G3731)</f>
        <v>1581552</v>
      </c>
    </row>
    <row r="3732" spans="1:13" x14ac:dyDescent="0.25">
      <c r="A3732" s="24" t="s">
        <v>9</v>
      </c>
      <c r="B3732" s="25" t="s">
        <v>47</v>
      </c>
      <c r="C3732" s="25" t="s">
        <v>18</v>
      </c>
      <c r="D3732" s="25" t="s">
        <v>53</v>
      </c>
      <c r="E3732" s="25" t="s">
        <v>14</v>
      </c>
      <c r="F3732" s="25">
        <v>2022</v>
      </c>
      <c r="G3732" s="25">
        <v>9</v>
      </c>
      <c r="H3732" s="25">
        <v>5691</v>
      </c>
      <c r="I3732" s="26">
        <v>51240</v>
      </c>
      <c r="J3732" s="26">
        <f>SUMIFS(H:H, D:D, ExternalData!$D3732, E:E, ExternalData!$E3732, F:F, ExternalData!$F3732, G:G, "&lt;="&amp;ExternalData!$G3732)</f>
        <v>46074</v>
      </c>
      <c r="K3732" s="27">
        <f>SUMIFS(I:I, D:D, ExternalData!$D3732, E:E, ExternalData!$E3732, F:F, ExternalData!$F3732, G:G, "&lt;="&amp;ExternalData!$G3732)</f>
        <v>414666</v>
      </c>
      <c r="L3732" s="26">
        <f>ExternalData!$J3732 + SUMIFS(H:H, D:D, ExternalData!$D3732, E:E, ExternalData!$E3732, F:F, ExternalData!$F3732-1, G:G, "&gt;"&amp;ExternalData!$G3732)</f>
        <v>120939</v>
      </c>
      <c r="M3732" s="28">
        <f>ExternalData!$K3732 + SUMIFS(I:I, D:D, ExternalData!$D3732, E:E, ExternalData!$E3732, F:F, ExternalData!$F3732-1, G:G, "&gt;"&amp;ExternalData!$G3732)</f>
        <v>1353779</v>
      </c>
    </row>
    <row r="3733" spans="1:13" x14ac:dyDescent="0.25">
      <c r="A3733" s="29" t="s">
        <v>9</v>
      </c>
      <c r="B3733" s="30" t="s">
        <v>47</v>
      </c>
      <c r="C3733" s="30" t="s">
        <v>18</v>
      </c>
      <c r="D3733" s="30" t="s">
        <v>53</v>
      </c>
      <c r="E3733" s="30" t="s">
        <v>14</v>
      </c>
      <c r="F3733" s="30">
        <v>2022</v>
      </c>
      <c r="G3733" s="30">
        <v>10</v>
      </c>
      <c r="H3733" s="30">
        <v>5733</v>
      </c>
      <c r="I3733" s="31">
        <v>51282</v>
      </c>
      <c r="J3733" s="31">
        <f>SUMIFS(H:H, D:D, ExternalData!$D3733, E:E, ExternalData!$E3733, F:F, ExternalData!$F3733, G:G, "&lt;="&amp;ExternalData!$G3733)</f>
        <v>51807</v>
      </c>
      <c r="K3733" s="32">
        <f>SUMIFS(I:I, D:D, ExternalData!$D3733, E:E, ExternalData!$E3733, F:F, ExternalData!$F3733, G:G, "&lt;="&amp;ExternalData!$G3733)</f>
        <v>465948</v>
      </c>
      <c r="L3733" s="31">
        <f>ExternalData!$J3733 + SUMIFS(H:H, D:D, ExternalData!$D3733, E:E, ExternalData!$E3733, F:F, ExternalData!$F3733-1, G:G, "&gt;"&amp;ExternalData!$G3733)</f>
        <v>88515</v>
      </c>
      <c r="M3733" s="33">
        <f>ExternalData!$K3733 + SUMIFS(I:I, D:D, ExternalData!$D3733, E:E, ExternalData!$E3733, F:F, ExternalData!$F3733-1, G:G, "&gt;"&amp;ExternalData!$G3733)</f>
        <v>1061004</v>
      </c>
    </row>
    <row r="3734" spans="1:13" x14ac:dyDescent="0.25">
      <c r="A3734" s="24" t="s">
        <v>9</v>
      </c>
      <c r="B3734" s="25" t="s">
        <v>47</v>
      </c>
      <c r="C3734" s="25" t="s">
        <v>18</v>
      </c>
      <c r="D3734" s="25" t="s">
        <v>53</v>
      </c>
      <c r="E3734" s="25" t="s">
        <v>14</v>
      </c>
      <c r="F3734" s="25">
        <v>2022</v>
      </c>
      <c r="G3734" s="25">
        <v>11</v>
      </c>
      <c r="H3734" s="25">
        <v>6993</v>
      </c>
      <c r="I3734" s="26">
        <v>63378</v>
      </c>
      <c r="J3734" s="26">
        <f>SUMIFS(H:H, D:D, ExternalData!$D3734, E:E, ExternalData!$E3734, F:F, ExternalData!$F3734, G:G, "&lt;="&amp;ExternalData!$G3734)</f>
        <v>58800</v>
      </c>
      <c r="K3734" s="27">
        <f>SUMIFS(I:I, D:D, ExternalData!$D3734, E:E, ExternalData!$E3734, F:F, ExternalData!$F3734, G:G, "&lt;="&amp;ExternalData!$G3734)</f>
        <v>529326</v>
      </c>
      <c r="L3734" s="26">
        <f>ExternalData!$J3734 + SUMIFS(H:H, D:D, ExternalData!$D3734, E:E, ExternalData!$E3734, F:F, ExternalData!$F3734-1, G:G, "&gt;"&amp;ExternalData!$G3734)</f>
        <v>62020</v>
      </c>
      <c r="M3734" s="28">
        <f>ExternalData!$K3734 + SUMIFS(I:I, D:D, ExternalData!$D3734, E:E, ExternalData!$E3734, F:F, ExternalData!$F3734-1, G:G, "&gt;"&amp;ExternalData!$G3734)</f>
        <v>821863</v>
      </c>
    </row>
    <row r="3735" spans="1:13" x14ac:dyDescent="0.25">
      <c r="A3735" s="29" t="s">
        <v>9</v>
      </c>
      <c r="B3735" s="30" t="s">
        <v>47</v>
      </c>
      <c r="C3735" s="30" t="s">
        <v>18</v>
      </c>
      <c r="D3735" s="30" t="s">
        <v>53</v>
      </c>
      <c r="E3735" s="30" t="s">
        <v>14</v>
      </c>
      <c r="F3735" s="30">
        <v>2022</v>
      </c>
      <c r="G3735" s="30">
        <v>12</v>
      </c>
      <c r="H3735" s="30">
        <v>6678</v>
      </c>
      <c r="I3735" s="31">
        <v>62328</v>
      </c>
      <c r="J3735" s="31">
        <f>SUMIFS(H:H, D:D, ExternalData!$D3735, E:E, ExternalData!$E3735, F:F, ExternalData!$F3735, G:G, "&lt;="&amp;ExternalData!$G3735)</f>
        <v>65478</v>
      </c>
      <c r="K3735" s="32">
        <f>SUMIFS(I:I, D:D, ExternalData!$D3735, E:E, ExternalData!$E3735, F:F, ExternalData!$F3735, G:G, "&lt;="&amp;ExternalData!$G3735)</f>
        <v>591654</v>
      </c>
      <c r="L3735" s="31">
        <f>ExternalData!$J3735 + SUMIFS(H:H, D:D, ExternalData!$D3735, E:E, ExternalData!$E3735, F:F, ExternalData!$F3735-1, G:G, "&gt;"&amp;ExternalData!$G3735)</f>
        <v>65478</v>
      </c>
      <c r="M3735" s="33">
        <f>ExternalData!$K3735 + SUMIFS(I:I, D:D, ExternalData!$D3735, E:E, ExternalData!$E3735, F:F, ExternalData!$F3735-1, G:G, "&gt;"&amp;ExternalData!$G3735)</f>
        <v>591654</v>
      </c>
    </row>
    <row r="3736" spans="1:13" x14ac:dyDescent="0.25">
      <c r="A3736" s="24" t="s">
        <v>9</v>
      </c>
      <c r="B3736" s="25" t="s">
        <v>47</v>
      </c>
      <c r="C3736" s="25" t="s">
        <v>18</v>
      </c>
      <c r="D3736" s="25" t="s">
        <v>53</v>
      </c>
      <c r="E3736" s="25" t="s">
        <v>14</v>
      </c>
      <c r="F3736" s="25">
        <v>2023</v>
      </c>
      <c r="G3736" s="25">
        <v>1</v>
      </c>
      <c r="H3736" s="25">
        <v>9352</v>
      </c>
      <c r="I3736" s="26">
        <v>88704</v>
      </c>
      <c r="J3736" s="26">
        <f>SUMIFS(H:H, D:D, ExternalData!$D3736, E:E, ExternalData!$E3736, F:F, ExternalData!$F3736, G:G, "&lt;="&amp;ExternalData!$G3736)</f>
        <v>9352</v>
      </c>
      <c r="K3736" s="27">
        <f>SUMIFS(I:I, D:D, ExternalData!$D3736, E:E, ExternalData!$E3736, F:F, ExternalData!$F3736, G:G, "&lt;="&amp;ExternalData!$G3736)</f>
        <v>88704</v>
      </c>
      <c r="L3736" s="26">
        <f>ExternalData!$J3736 + SUMIFS(H:H, D:D, ExternalData!$D3736, E:E, ExternalData!$E3736, F:F, ExternalData!$F3736-1, G:G, "&gt;"&amp;ExternalData!$G3736)</f>
        <v>71029</v>
      </c>
      <c r="M3736" s="28">
        <f>ExternalData!$K3736 + SUMIFS(I:I, D:D, ExternalData!$D3736, E:E, ExternalData!$E3736, F:F, ExternalData!$F3736-1, G:G, "&gt;"&amp;ExternalData!$G3736)</f>
        <v>646296</v>
      </c>
    </row>
    <row r="3737" spans="1:13" x14ac:dyDescent="0.25">
      <c r="A3737" s="29" t="s">
        <v>9</v>
      </c>
      <c r="B3737" s="30" t="s">
        <v>47</v>
      </c>
      <c r="C3737" s="30" t="s">
        <v>18</v>
      </c>
      <c r="D3737" s="30" t="s">
        <v>53</v>
      </c>
      <c r="E3737" s="30" t="s">
        <v>14</v>
      </c>
      <c r="F3737" s="30">
        <v>2023</v>
      </c>
      <c r="G3737" s="30">
        <v>2</v>
      </c>
      <c r="H3737" s="30">
        <v>9464</v>
      </c>
      <c r="I3737" s="31">
        <v>90552</v>
      </c>
      <c r="J3737" s="31">
        <f>SUMIFS(H:H, D:D, ExternalData!$D3737, E:E, ExternalData!$E3737, F:F, ExternalData!$F3737, G:G, "&lt;="&amp;ExternalData!$G3737)</f>
        <v>18816</v>
      </c>
      <c r="K3737" s="32">
        <f>SUMIFS(I:I, D:D, ExternalData!$D3737, E:E, ExternalData!$E3737, F:F, ExternalData!$F3737, G:G, "&lt;="&amp;ExternalData!$G3737)</f>
        <v>179256</v>
      </c>
      <c r="L3737" s="31">
        <f>ExternalData!$J3737 + SUMIFS(H:H, D:D, ExternalData!$D3737, E:E, ExternalData!$E3737, F:F, ExternalData!$F3737-1, G:G, "&gt;"&amp;ExternalData!$G3737)</f>
        <v>75873</v>
      </c>
      <c r="M3737" s="33">
        <f>ExternalData!$K3737 + SUMIFS(I:I, D:D, ExternalData!$D3737, E:E, ExternalData!$E3737, F:F, ExternalData!$F3737-1, G:G, "&gt;"&amp;ExternalData!$G3737)</f>
        <v>694785</v>
      </c>
    </row>
    <row r="3738" spans="1:13" x14ac:dyDescent="0.25">
      <c r="A3738" s="24" t="s">
        <v>9</v>
      </c>
      <c r="B3738" s="25" t="s">
        <v>47</v>
      </c>
      <c r="C3738" s="25" t="s">
        <v>18</v>
      </c>
      <c r="D3738" s="25" t="s">
        <v>53</v>
      </c>
      <c r="E3738" s="25" t="s">
        <v>14</v>
      </c>
      <c r="F3738" s="25">
        <v>2023</v>
      </c>
      <c r="G3738" s="25">
        <v>3</v>
      </c>
      <c r="H3738" s="25">
        <v>11172</v>
      </c>
      <c r="I3738" s="26">
        <v>106736</v>
      </c>
      <c r="J3738" s="26">
        <f>SUMIFS(H:H, D:D, ExternalData!$D3738, E:E, ExternalData!$E3738, F:F, ExternalData!$F3738, G:G, "&lt;="&amp;ExternalData!$G3738)</f>
        <v>29988</v>
      </c>
      <c r="K3738" s="27">
        <f>SUMIFS(I:I, D:D, ExternalData!$D3738, E:E, ExternalData!$E3738, F:F, ExternalData!$F3738, G:G, "&lt;="&amp;ExternalData!$G3738)</f>
        <v>285992</v>
      </c>
      <c r="L3738" s="26">
        <f>ExternalData!$J3738 + SUMIFS(H:H, D:D, ExternalData!$D3738, E:E, ExternalData!$E3738, F:F, ExternalData!$F3738-1, G:G, "&gt;"&amp;ExternalData!$G3738)</f>
        <v>82551</v>
      </c>
      <c r="M3738" s="28">
        <f>ExternalData!$K3738 + SUMIFS(I:I, D:D, ExternalData!$D3738, E:E, ExternalData!$E3738, F:F, ExternalData!$F3738-1, G:G, "&gt;"&amp;ExternalData!$G3738)</f>
        <v>760865</v>
      </c>
    </row>
    <row r="3739" spans="1:13" x14ac:dyDescent="0.25">
      <c r="A3739" s="29" t="s">
        <v>9</v>
      </c>
      <c r="B3739" s="30" t="s">
        <v>47</v>
      </c>
      <c r="C3739" s="30" t="s">
        <v>18</v>
      </c>
      <c r="D3739" s="30" t="s">
        <v>53</v>
      </c>
      <c r="E3739" s="30" t="s">
        <v>15</v>
      </c>
      <c r="F3739" s="30">
        <v>2018</v>
      </c>
      <c r="G3739" s="30">
        <v>1</v>
      </c>
      <c r="H3739" s="30">
        <v>154</v>
      </c>
      <c r="I3739" s="31">
        <v>12565</v>
      </c>
      <c r="J3739" s="31">
        <f>SUMIFS(H:H, D:D, ExternalData!$D3739, E:E, ExternalData!$E3739, F:F, ExternalData!$F3739, G:G, "&lt;="&amp;ExternalData!$G3739)</f>
        <v>154</v>
      </c>
      <c r="K3739" s="32">
        <f>SUMIFS(I:I, D:D, ExternalData!$D3739, E:E, ExternalData!$E3739, F:F, ExternalData!$F3739, G:G, "&lt;="&amp;ExternalData!$G3739)</f>
        <v>12565</v>
      </c>
      <c r="L3739" s="31">
        <f>ExternalData!$J3739 + SUMIFS(H:H, D:D, ExternalData!$D3739, E:E, ExternalData!$E3739, F:F, ExternalData!$F3739-1, G:G, "&gt;"&amp;ExternalData!$G3739)</f>
        <v>154</v>
      </c>
      <c r="M3739" s="33">
        <f>ExternalData!$K3739 + SUMIFS(I:I, D:D, ExternalData!$D3739, E:E, ExternalData!$E3739, F:F, ExternalData!$F3739-1, G:G, "&gt;"&amp;ExternalData!$G3739)</f>
        <v>12565</v>
      </c>
    </row>
    <row r="3740" spans="1:13" x14ac:dyDescent="0.25">
      <c r="A3740" s="24" t="s">
        <v>9</v>
      </c>
      <c r="B3740" s="25" t="s">
        <v>47</v>
      </c>
      <c r="C3740" s="25" t="s">
        <v>18</v>
      </c>
      <c r="D3740" s="25" t="s">
        <v>53</v>
      </c>
      <c r="E3740" s="25" t="s">
        <v>15</v>
      </c>
      <c r="F3740" s="25">
        <v>2018</v>
      </c>
      <c r="G3740" s="25">
        <v>2</v>
      </c>
      <c r="H3740" s="25">
        <v>1155</v>
      </c>
      <c r="I3740" s="26">
        <v>9345</v>
      </c>
      <c r="J3740" s="26">
        <f>SUMIFS(H:H, D:D, ExternalData!$D3740, E:E, ExternalData!$E3740, F:F, ExternalData!$F3740, G:G, "&lt;="&amp;ExternalData!$G3740)</f>
        <v>1309</v>
      </c>
      <c r="K3740" s="27">
        <f>SUMIFS(I:I, D:D, ExternalData!$D3740, E:E, ExternalData!$E3740, F:F, ExternalData!$F3740, G:G, "&lt;="&amp;ExternalData!$G3740)</f>
        <v>21910</v>
      </c>
      <c r="L3740" s="26">
        <f>ExternalData!$J3740 + SUMIFS(H:H, D:D, ExternalData!$D3740, E:E, ExternalData!$E3740, F:F, ExternalData!$F3740-1, G:G, "&gt;"&amp;ExternalData!$G3740)</f>
        <v>1309</v>
      </c>
      <c r="M3740" s="28">
        <f>ExternalData!$K3740 + SUMIFS(I:I, D:D, ExternalData!$D3740, E:E, ExternalData!$E3740, F:F, ExternalData!$F3740-1, G:G, "&gt;"&amp;ExternalData!$G3740)</f>
        <v>21910</v>
      </c>
    </row>
    <row r="3741" spans="1:13" x14ac:dyDescent="0.25">
      <c r="A3741" s="29" t="s">
        <v>9</v>
      </c>
      <c r="B3741" s="30" t="s">
        <v>47</v>
      </c>
      <c r="C3741" s="30" t="s">
        <v>18</v>
      </c>
      <c r="D3741" s="30" t="s">
        <v>53</v>
      </c>
      <c r="E3741" s="30" t="s">
        <v>15</v>
      </c>
      <c r="F3741" s="30">
        <v>2018</v>
      </c>
      <c r="G3741" s="30">
        <v>3</v>
      </c>
      <c r="H3741" s="30">
        <v>245</v>
      </c>
      <c r="I3741" s="31">
        <v>1918</v>
      </c>
      <c r="J3741" s="31">
        <f>SUMIFS(H:H, D:D, ExternalData!$D3741, E:E, ExternalData!$E3741, F:F, ExternalData!$F3741, G:G, "&lt;="&amp;ExternalData!$G3741)</f>
        <v>1554</v>
      </c>
      <c r="K3741" s="32">
        <f>SUMIFS(I:I, D:D, ExternalData!$D3741, E:E, ExternalData!$E3741, F:F, ExternalData!$F3741, G:G, "&lt;="&amp;ExternalData!$G3741)</f>
        <v>23828</v>
      </c>
      <c r="L3741" s="31">
        <f>ExternalData!$J3741 + SUMIFS(H:H, D:D, ExternalData!$D3741, E:E, ExternalData!$E3741, F:F, ExternalData!$F3741-1, G:G, "&gt;"&amp;ExternalData!$G3741)</f>
        <v>1554</v>
      </c>
      <c r="M3741" s="33">
        <f>ExternalData!$K3741 + SUMIFS(I:I, D:D, ExternalData!$D3741, E:E, ExternalData!$E3741, F:F, ExternalData!$F3741-1, G:G, "&gt;"&amp;ExternalData!$G3741)</f>
        <v>23828</v>
      </c>
    </row>
    <row r="3742" spans="1:13" x14ac:dyDescent="0.25">
      <c r="A3742" s="24" t="s">
        <v>9</v>
      </c>
      <c r="B3742" s="25" t="s">
        <v>47</v>
      </c>
      <c r="C3742" s="25" t="s">
        <v>18</v>
      </c>
      <c r="D3742" s="25" t="s">
        <v>53</v>
      </c>
      <c r="E3742" s="25" t="s">
        <v>15</v>
      </c>
      <c r="F3742" s="25">
        <v>2018</v>
      </c>
      <c r="G3742" s="25">
        <v>4</v>
      </c>
      <c r="H3742" s="25">
        <v>203</v>
      </c>
      <c r="I3742" s="26">
        <v>1624</v>
      </c>
      <c r="J3742" s="26">
        <f>SUMIFS(H:H, D:D, ExternalData!$D3742, E:E, ExternalData!$E3742, F:F, ExternalData!$F3742, G:G, "&lt;="&amp;ExternalData!$G3742)</f>
        <v>1757</v>
      </c>
      <c r="K3742" s="27">
        <f>SUMIFS(I:I, D:D, ExternalData!$D3742, E:E, ExternalData!$E3742, F:F, ExternalData!$F3742, G:G, "&lt;="&amp;ExternalData!$G3742)</f>
        <v>25452</v>
      </c>
      <c r="L3742" s="26">
        <f>ExternalData!$J3742 + SUMIFS(H:H, D:D, ExternalData!$D3742, E:E, ExternalData!$E3742, F:F, ExternalData!$F3742-1, G:G, "&gt;"&amp;ExternalData!$G3742)</f>
        <v>1757</v>
      </c>
      <c r="M3742" s="28">
        <f>ExternalData!$K3742 + SUMIFS(I:I, D:D, ExternalData!$D3742, E:E, ExternalData!$E3742, F:F, ExternalData!$F3742-1, G:G, "&gt;"&amp;ExternalData!$G3742)</f>
        <v>25452</v>
      </c>
    </row>
    <row r="3743" spans="1:13" x14ac:dyDescent="0.25">
      <c r="A3743" s="29" t="s">
        <v>9</v>
      </c>
      <c r="B3743" s="30" t="s">
        <v>47</v>
      </c>
      <c r="C3743" s="30" t="s">
        <v>18</v>
      </c>
      <c r="D3743" s="30" t="s">
        <v>53</v>
      </c>
      <c r="E3743" s="30" t="s">
        <v>15</v>
      </c>
      <c r="F3743" s="30">
        <v>2018</v>
      </c>
      <c r="G3743" s="30">
        <v>5</v>
      </c>
      <c r="H3743" s="30">
        <v>2555</v>
      </c>
      <c r="I3743" s="31">
        <v>2065</v>
      </c>
      <c r="J3743" s="31">
        <f>SUMIFS(H:H, D:D, ExternalData!$D3743, E:E, ExternalData!$E3743, F:F, ExternalData!$F3743, G:G, "&lt;="&amp;ExternalData!$G3743)</f>
        <v>4312</v>
      </c>
      <c r="K3743" s="32">
        <f>SUMIFS(I:I, D:D, ExternalData!$D3743, E:E, ExternalData!$E3743, F:F, ExternalData!$F3743, G:G, "&lt;="&amp;ExternalData!$G3743)</f>
        <v>27517</v>
      </c>
      <c r="L3743" s="31">
        <f>ExternalData!$J3743 + SUMIFS(H:H, D:D, ExternalData!$D3743, E:E, ExternalData!$E3743, F:F, ExternalData!$F3743-1, G:G, "&gt;"&amp;ExternalData!$G3743)</f>
        <v>4312</v>
      </c>
      <c r="M3743" s="33">
        <f>ExternalData!$K3743 + SUMIFS(I:I, D:D, ExternalData!$D3743, E:E, ExternalData!$E3743, F:F, ExternalData!$F3743-1, G:G, "&gt;"&amp;ExternalData!$G3743)</f>
        <v>27517</v>
      </c>
    </row>
    <row r="3744" spans="1:13" x14ac:dyDescent="0.25">
      <c r="A3744" s="24" t="s">
        <v>9</v>
      </c>
      <c r="B3744" s="25" t="s">
        <v>47</v>
      </c>
      <c r="C3744" s="25" t="s">
        <v>18</v>
      </c>
      <c r="D3744" s="25" t="s">
        <v>53</v>
      </c>
      <c r="E3744" s="25" t="s">
        <v>15</v>
      </c>
      <c r="F3744" s="25">
        <v>2018</v>
      </c>
      <c r="G3744" s="25">
        <v>6</v>
      </c>
      <c r="H3744" s="25">
        <v>1715</v>
      </c>
      <c r="I3744" s="26">
        <v>1477</v>
      </c>
      <c r="J3744" s="26">
        <f>SUMIFS(H:H, D:D, ExternalData!$D3744, E:E, ExternalData!$E3744, F:F, ExternalData!$F3744, G:G, "&lt;="&amp;ExternalData!$G3744)</f>
        <v>6027</v>
      </c>
      <c r="K3744" s="27">
        <f>SUMIFS(I:I, D:D, ExternalData!$D3744, E:E, ExternalData!$E3744, F:F, ExternalData!$F3744, G:G, "&lt;="&amp;ExternalData!$G3744)</f>
        <v>28994</v>
      </c>
      <c r="L3744" s="26">
        <f>ExternalData!$J3744 + SUMIFS(H:H, D:D, ExternalData!$D3744, E:E, ExternalData!$E3744, F:F, ExternalData!$F3744-1, G:G, "&gt;"&amp;ExternalData!$G3744)</f>
        <v>6027</v>
      </c>
      <c r="M3744" s="28">
        <f>ExternalData!$K3744 + SUMIFS(I:I, D:D, ExternalData!$D3744, E:E, ExternalData!$E3744, F:F, ExternalData!$F3744-1, G:G, "&gt;"&amp;ExternalData!$G3744)</f>
        <v>28994</v>
      </c>
    </row>
    <row r="3745" spans="1:13" x14ac:dyDescent="0.25">
      <c r="A3745" s="29" t="s">
        <v>9</v>
      </c>
      <c r="B3745" s="30" t="s">
        <v>47</v>
      </c>
      <c r="C3745" s="30" t="s">
        <v>18</v>
      </c>
      <c r="D3745" s="30" t="s">
        <v>53</v>
      </c>
      <c r="E3745" s="30" t="s">
        <v>15</v>
      </c>
      <c r="F3745" s="30">
        <v>2018</v>
      </c>
      <c r="G3745" s="30">
        <v>7</v>
      </c>
      <c r="H3745" s="30">
        <v>945</v>
      </c>
      <c r="I3745" s="31">
        <v>693</v>
      </c>
      <c r="J3745" s="31">
        <f>SUMIFS(H:H, D:D, ExternalData!$D3745, E:E, ExternalData!$E3745, F:F, ExternalData!$F3745, G:G, "&lt;="&amp;ExternalData!$G3745)</f>
        <v>6972</v>
      </c>
      <c r="K3745" s="32">
        <f>SUMIFS(I:I, D:D, ExternalData!$D3745, E:E, ExternalData!$E3745, F:F, ExternalData!$F3745, G:G, "&lt;="&amp;ExternalData!$G3745)</f>
        <v>29687</v>
      </c>
      <c r="L3745" s="31">
        <f>ExternalData!$J3745 + SUMIFS(H:H, D:D, ExternalData!$D3745, E:E, ExternalData!$E3745, F:F, ExternalData!$F3745-1, G:G, "&gt;"&amp;ExternalData!$G3745)</f>
        <v>6972</v>
      </c>
      <c r="M3745" s="33">
        <f>ExternalData!$K3745 + SUMIFS(I:I, D:D, ExternalData!$D3745, E:E, ExternalData!$E3745, F:F, ExternalData!$F3745-1, G:G, "&gt;"&amp;ExternalData!$G3745)</f>
        <v>29687</v>
      </c>
    </row>
    <row r="3746" spans="1:13" x14ac:dyDescent="0.25">
      <c r="A3746" s="24" t="s">
        <v>9</v>
      </c>
      <c r="B3746" s="25" t="s">
        <v>47</v>
      </c>
      <c r="C3746" s="25" t="s">
        <v>18</v>
      </c>
      <c r="D3746" s="25" t="s">
        <v>53</v>
      </c>
      <c r="E3746" s="25" t="s">
        <v>15</v>
      </c>
      <c r="F3746" s="25">
        <v>2018</v>
      </c>
      <c r="G3746" s="25">
        <v>8</v>
      </c>
      <c r="H3746" s="25">
        <v>1015</v>
      </c>
      <c r="I3746" s="26">
        <v>8645</v>
      </c>
      <c r="J3746" s="26">
        <f>SUMIFS(H:H, D:D, ExternalData!$D3746, E:E, ExternalData!$E3746, F:F, ExternalData!$F3746, G:G, "&lt;="&amp;ExternalData!$G3746)</f>
        <v>7987</v>
      </c>
      <c r="K3746" s="27">
        <f>SUMIFS(I:I, D:D, ExternalData!$D3746, E:E, ExternalData!$E3746, F:F, ExternalData!$F3746, G:G, "&lt;="&amp;ExternalData!$G3746)</f>
        <v>38332</v>
      </c>
      <c r="L3746" s="26">
        <f>ExternalData!$J3746 + SUMIFS(H:H, D:D, ExternalData!$D3746, E:E, ExternalData!$E3746, F:F, ExternalData!$F3746-1, G:G, "&gt;"&amp;ExternalData!$G3746)</f>
        <v>7987</v>
      </c>
      <c r="M3746" s="28">
        <f>ExternalData!$K3746 + SUMIFS(I:I, D:D, ExternalData!$D3746, E:E, ExternalData!$E3746, F:F, ExternalData!$F3746-1, G:G, "&gt;"&amp;ExternalData!$G3746)</f>
        <v>38332</v>
      </c>
    </row>
    <row r="3747" spans="1:13" x14ac:dyDescent="0.25">
      <c r="A3747" s="29" t="s">
        <v>9</v>
      </c>
      <c r="B3747" s="30" t="s">
        <v>47</v>
      </c>
      <c r="C3747" s="30" t="s">
        <v>18</v>
      </c>
      <c r="D3747" s="30" t="s">
        <v>53</v>
      </c>
      <c r="E3747" s="30" t="s">
        <v>15</v>
      </c>
      <c r="F3747" s="30">
        <v>2018</v>
      </c>
      <c r="G3747" s="30">
        <v>9</v>
      </c>
      <c r="H3747" s="30">
        <v>1015</v>
      </c>
      <c r="I3747" s="31">
        <v>9415</v>
      </c>
      <c r="J3747" s="31">
        <f>SUMIFS(H:H, D:D, ExternalData!$D3747, E:E, ExternalData!$E3747, F:F, ExternalData!$F3747, G:G, "&lt;="&amp;ExternalData!$G3747)</f>
        <v>9002</v>
      </c>
      <c r="K3747" s="32">
        <f>SUMIFS(I:I, D:D, ExternalData!$D3747, E:E, ExternalData!$E3747, F:F, ExternalData!$F3747, G:G, "&lt;="&amp;ExternalData!$G3747)</f>
        <v>47747</v>
      </c>
      <c r="L3747" s="31">
        <f>ExternalData!$J3747 + SUMIFS(H:H, D:D, ExternalData!$D3747, E:E, ExternalData!$E3747, F:F, ExternalData!$F3747-1, G:G, "&gt;"&amp;ExternalData!$G3747)</f>
        <v>9002</v>
      </c>
      <c r="M3747" s="33">
        <f>ExternalData!$K3747 + SUMIFS(I:I, D:D, ExternalData!$D3747, E:E, ExternalData!$E3747, F:F, ExternalData!$F3747-1, G:G, "&gt;"&amp;ExternalData!$G3747)</f>
        <v>47747</v>
      </c>
    </row>
    <row r="3748" spans="1:13" x14ac:dyDescent="0.25">
      <c r="A3748" s="24" t="s">
        <v>9</v>
      </c>
      <c r="B3748" s="25" t="s">
        <v>47</v>
      </c>
      <c r="C3748" s="25" t="s">
        <v>18</v>
      </c>
      <c r="D3748" s="25" t="s">
        <v>53</v>
      </c>
      <c r="E3748" s="25" t="s">
        <v>15</v>
      </c>
      <c r="F3748" s="25">
        <v>2018</v>
      </c>
      <c r="G3748" s="25">
        <v>10</v>
      </c>
      <c r="H3748" s="25">
        <v>203</v>
      </c>
      <c r="I3748" s="26">
        <v>1589</v>
      </c>
      <c r="J3748" s="26">
        <f>SUMIFS(H:H, D:D, ExternalData!$D3748, E:E, ExternalData!$E3748, F:F, ExternalData!$F3748, G:G, "&lt;="&amp;ExternalData!$G3748)</f>
        <v>9205</v>
      </c>
      <c r="K3748" s="27">
        <f>SUMIFS(I:I, D:D, ExternalData!$D3748, E:E, ExternalData!$E3748, F:F, ExternalData!$F3748, G:G, "&lt;="&amp;ExternalData!$G3748)</f>
        <v>49336</v>
      </c>
      <c r="L3748" s="26">
        <f>ExternalData!$J3748 + SUMIFS(H:H, D:D, ExternalData!$D3748, E:E, ExternalData!$E3748, F:F, ExternalData!$F3748-1, G:G, "&gt;"&amp;ExternalData!$G3748)</f>
        <v>9205</v>
      </c>
      <c r="M3748" s="28">
        <f>ExternalData!$K3748 + SUMIFS(I:I, D:D, ExternalData!$D3748, E:E, ExternalData!$E3748, F:F, ExternalData!$F3748-1, G:G, "&gt;"&amp;ExternalData!$G3748)</f>
        <v>49336</v>
      </c>
    </row>
    <row r="3749" spans="1:13" x14ac:dyDescent="0.25">
      <c r="A3749" s="29" t="s">
        <v>9</v>
      </c>
      <c r="B3749" s="30" t="s">
        <v>47</v>
      </c>
      <c r="C3749" s="30" t="s">
        <v>18</v>
      </c>
      <c r="D3749" s="30" t="s">
        <v>53</v>
      </c>
      <c r="E3749" s="30" t="s">
        <v>15</v>
      </c>
      <c r="F3749" s="30">
        <v>2018</v>
      </c>
      <c r="G3749" s="30">
        <v>11</v>
      </c>
      <c r="H3749" s="30">
        <v>735</v>
      </c>
      <c r="I3749" s="31">
        <v>665</v>
      </c>
      <c r="J3749" s="31">
        <f>SUMIFS(H:H, D:D, ExternalData!$D3749, E:E, ExternalData!$E3749, F:F, ExternalData!$F3749, G:G, "&lt;="&amp;ExternalData!$G3749)</f>
        <v>9940</v>
      </c>
      <c r="K3749" s="32">
        <f>SUMIFS(I:I, D:D, ExternalData!$D3749, E:E, ExternalData!$E3749, F:F, ExternalData!$F3749, G:G, "&lt;="&amp;ExternalData!$G3749)</f>
        <v>50001</v>
      </c>
      <c r="L3749" s="31">
        <f>ExternalData!$J3749 + SUMIFS(H:H, D:D, ExternalData!$D3749, E:E, ExternalData!$E3749, F:F, ExternalData!$F3749-1, G:G, "&gt;"&amp;ExternalData!$G3749)</f>
        <v>9940</v>
      </c>
      <c r="M3749" s="33">
        <f>ExternalData!$K3749 + SUMIFS(I:I, D:D, ExternalData!$D3749, E:E, ExternalData!$E3749, F:F, ExternalData!$F3749-1, G:G, "&gt;"&amp;ExternalData!$G3749)</f>
        <v>50001</v>
      </c>
    </row>
    <row r="3750" spans="1:13" x14ac:dyDescent="0.25">
      <c r="A3750" s="24" t="s">
        <v>9</v>
      </c>
      <c r="B3750" s="25" t="s">
        <v>47</v>
      </c>
      <c r="C3750" s="25" t="s">
        <v>18</v>
      </c>
      <c r="D3750" s="25" t="s">
        <v>53</v>
      </c>
      <c r="E3750" s="25" t="s">
        <v>15</v>
      </c>
      <c r="F3750" s="25">
        <v>2018</v>
      </c>
      <c r="G3750" s="25">
        <v>12</v>
      </c>
      <c r="H3750" s="25">
        <v>189</v>
      </c>
      <c r="I3750" s="26">
        <v>16415</v>
      </c>
      <c r="J3750" s="26">
        <f>SUMIFS(H:H, D:D, ExternalData!$D3750, E:E, ExternalData!$E3750, F:F, ExternalData!$F3750, G:G, "&lt;="&amp;ExternalData!$G3750)</f>
        <v>10129</v>
      </c>
      <c r="K3750" s="27">
        <f>SUMIFS(I:I, D:D, ExternalData!$D3750, E:E, ExternalData!$E3750, F:F, ExternalData!$F3750, G:G, "&lt;="&amp;ExternalData!$G3750)</f>
        <v>66416</v>
      </c>
      <c r="L3750" s="26">
        <f>ExternalData!$J3750 + SUMIFS(H:H, D:D, ExternalData!$D3750, E:E, ExternalData!$E3750, F:F, ExternalData!$F3750-1, G:G, "&gt;"&amp;ExternalData!$G3750)</f>
        <v>10129</v>
      </c>
      <c r="M3750" s="28">
        <f>ExternalData!$K3750 + SUMIFS(I:I, D:D, ExternalData!$D3750, E:E, ExternalData!$E3750, F:F, ExternalData!$F3750-1, G:G, "&gt;"&amp;ExternalData!$G3750)</f>
        <v>66416</v>
      </c>
    </row>
    <row r="3751" spans="1:13" x14ac:dyDescent="0.25">
      <c r="A3751" s="29" t="s">
        <v>9</v>
      </c>
      <c r="B3751" s="30" t="s">
        <v>47</v>
      </c>
      <c r="C3751" s="30" t="s">
        <v>18</v>
      </c>
      <c r="D3751" s="30" t="s">
        <v>53</v>
      </c>
      <c r="E3751" s="30" t="s">
        <v>15</v>
      </c>
      <c r="F3751" s="30">
        <v>2019</v>
      </c>
      <c r="G3751" s="30">
        <v>1</v>
      </c>
      <c r="H3751" s="30">
        <v>182</v>
      </c>
      <c r="I3751" s="31">
        <v>1638</v>
      </c>
      <c r="J3751" s="31">
        <f>SUMIFS(H:H, D:D, ExternalData!$D3751, E:E, ExternalData!$E3751, F:F, ExternalData!$F3751, G:G, "&lt;="&amp;ExternalData!$G3751)</f>
        <v>182</v>
      </c>
      <c r="K3751" s="32">
        <f>SUMIFS(I:I, D:D, ExternalData!$D3751, E:E, ExternalData!$E3751, F:F, ExternalData!$F3751, G:G, "&lt;="&amp;ExternalData!$G3751)</f>
        <v>1638</v>
      </c>
      <c r="L3751" s="31">
        <f>ExternalData!$J3751 + SUMIFS(H:H, D:D, ExternalData!$D3751, E:E, ExternalData!$E3751, F:F, ExternalData!$F3751-1, G:G, "&gt;"&amp;ExternalData!$G3751)</f>
        <v>10157</v>
      </c>
      <c r="M3751" s="33">
        <f>ExternalData!$K3751 + SUMIFS(I:I, D:D, ExternalData!$D3751, E:E, ExternalData!$E3751, F:F, ExternalData!$F3751-1, G:G, "&gt;"&amp;ExternalData!$G3751)</f>
        <v>55489</v>
      </c>
    </row>
    <row r="3752" spans="1:13" x14ac:dyDescent="0.25">
      <c r="A3752" s="24" t="s">
        <v>9</v>
      </c>
      <c r="B3752" s="25" t="s">
        <v>47</v>
      </c>
      <c r="C3752" s="25" t="s">
        <v>18</v>
      </c>
      <c r="D3752" s="25" t="s">
        <v>53</v>
      </c>
      <c r="E3752" s="25" t="s">
        <v>15</v>
      </c>
      <c r="F3752" s="25">
        <v>2019</v>
      </c>
      <c r="G3752" s="25">
        <v>2</v>
      </c>
      <c r="H3752" s="25">
        <v>119</v>
      </c>
      <c r="I3752" s="26">
        <v>994</v>
      </c>
      <c r="J3752" s="26">
        <f>SUMIFS(H:H, D:D, ExternalData!$D3752, E:E, ExternalData!$E3752, F:F, ExternalData!$F3752, G:G, "&lt;="&amp;ExternalData!$G3752)</f>
        <v>301</v>
      </c>
      <c r="K3752" s="27">
        <f>SUMIFS(I:I, D:D, ExternalData!$D3752, E:E, ExternalData!$E3752, F:F, ExternalData!$F3752, G:G, "&lt;="&amp;ExternalData!$G3752)</f>
        <v>2632</v>
      </c>
      <c r="L3752" s="26">
        <f>ExternalData!$J3752 + SUMIFS(H:H, D:D, ExternalData!$D3752, E:E, ExternalData!$E3752, F:F, ExternalData!$F3752-1, G:G, "&gt;"&amp;ExternalData!$G3752)</f>
        <v>9121</v>
      </c>
      <c r="M3752" s="28">
        <f>ExternalData!$K3752 + SUMIFS(I:I, D:D, ExternalData!$D3752, E:E, ExternalData!$E3752, F:F, ExternalData!$F3752-1, G:G, "&gt;"&amp;ExternalData!$G3752)</f>
        <v>47138</v>
      </c>
    </row>
    <row r="3753" spans="1:13" x14ac:dyDescent="0.25">
      <c r="A3753" s="29" t="s">
        <v>9</v>
      </c>
      <c r="B3753" s="30" t="s">
        <v>47</v>
      </c>
      <c r="C3753" s="30" t="s">
        <v>18</v>
      </c>
      <c r="D3753" s="30" t="s">
        <v>53</v>
      </c>
      <c r="E3753" s="30" t="s">
        <v>15</v>
      </c>
      <c r="F3753" s="30">
        <v>2019</v>
      </c>
      <c r="G3753" s="30">
        <v>3</v>
      </c>
      <c r="H3753" s="30">
        <v>91</v>
      </c>
      <c r="I3753" s="31">
        <v>658</v>
      </c>
      <c r="J3753" s="31">
        <f>SUMIFS(H:H, D:D, ExternalData!$D3753, E:E, ExternalData!$E3753, F:F, ExternalData!$F3753, G:G, "&lt;="&amp;ExternalData!$G3753)</f>
        <v>392</v>
      </c>
      <c r="K3753" s="32">
        <f>SUMIFS(I:I, D:D, ExternalData!$D3753, E:E, ExternalData!$E3753, F:F, ExternalData!$F3753, G:G, "&lt;="&amp;ExternalData!$G3753)</f>
        <v>3290</v>
      </c>
      <c r="L3753" s="31">
        <f>ExternalData!$J3753 + SUMIFS(H:H, D:D, ExternalData!$D3753, E:E, ExternalData!$E3753, F:F, ExternalData!$F3753-1, G:G, "&gt;"&amp;ExternalData!$G3753)</f>
        <v>8967</v>
      </c>
      <c r="M3753" s="33">
        <f>ExternalData!$K3753 + SUMIFS(I:I, D:D, ExternalData!$D3753, E:E, ExternalData!$E3753, F:F, ExternalData!$F3753-1, G:G, "&gt;"&amp;ExternalData!$G3753)</f>
        <v>45878</v>
      </c>
    </row>
    <row r="3754" spans="1:13" x14ac:dyDescent="0.25">
      <c r="A3754" s="24" t="s">
        <v>9</v>
      </c>
      <c r="B3754" s="25" t="s">
        <v>47</v>
      </c>
      <c r="C3754" s="25" t="s">
        <v>18</v>
      </c>
      <c r="D3754" s="25" t="s">
        <v>53</v>
      </c>
      <c r="E3754" s="25" t="s">
        <v>15</v>
      </c>
      <c r="F3754" s="25">
        <v>2019</v>
      </c>
      <c r="G3754" s="25">
        <v>4</v>
      </c>
      <c r="H3754" s="25">
        <v>399</v>
      </c>
      <c r="I3754" s="26">
        <v>3157</v>
      </c>
      <c r="J3754" s="26">
        <f>SUMIFS(H:H, D:D, ExternalData!$D3754, E:E, ExternalData!$E3754, F:F, ExternalData!$F3754, G:G, "&lt;="&amp;ExternalData!$G3754)</f>
        <v>791</v>
      </c>
      <c r="K3754" s="27">
        <f>SUMIFS(I:I, D:D, ExternalData!$D3754, E:E, ExternalData!$E3754, F:F, ExternalData!$F3754, G:G, "&lt;="&amp;ExternalData!$G3754)</f>
        <v>6447</v>
      </c>
      <c r="L3754" s="26">
        <f>ExternalData!$J3754 + SUMIFS(H:H, D:D, ExternalData!$D3754, E:E, ExternalData!$E3754, F:F, ExternalData!$F3754-1, G:G, "&gt;"&amp;ExternalData!$G3754)</f>
        <v>9163</v>
      </c>
      <c r="M3754" s="28">
        <f>ExternalData!$K3754 + SUMIFS(I:I, D:D, ExternalData!$D3754, E:E, ExternalData!$E3754, F:F, ExternalData!$F3754-1, G:G, "&gt;"&amp;ExternalData!$G3754)</f>
        <v>47411</v>
      </c>
    </row>
    <row r="3755" spans="1:13" x14ac:dyDescent="0.25">
      <c r="A3755" s="29" t="s">
        <v>9</v>
      </c>
      <c r="B3755" s="30" t="s">
        <v>47</v>
      </c>
      <c r="C3755" s="30" t="s">
        <v>18</v>
      </c>
      <c r="D3755" s="30" t="s">
        <v>53</v>
      </c>
      <c r="E3755" s="30" t="s">
        <v>15</v>
      </c>
      <c r="F3755" s="30">
        <v>2019</v>
      </c>
      <c r="G3755" s="30">
        <v>5</v>
      </c>
      <c r="H3755" s="30">
        <v>462</v>
      </c>
      <c r="I3755" s="31">
        <v>4060</v>
      </c>
      <c r="J3755" s="31">
        <f>SUMIFS(H:H, D:D, ExternalData!$D3755, E:E, ExternalData!$E3755, F:F, ExternalData!$F3755, G:G, "&lt;="&amp;ExternalData!$G3755)</f>
        <v>1253</v>
      </c>
      <c r="K3755" s="32">
        <f>SUMIFS(I:I, D:D, ExternalData!$D3755, E:E, ExternalData!$E3755, F:F, ExternalData!$F3755, G:G, "&lt;="&amp;ExternalData!$G3755)</f>
        <v>10507</v>
      </c>
      <c r="L3755" s="31">
        <f>ExternalData!$J3755 + SUMIFS(H:H, D:D, ExternalData!$D3755, E:E, ExternalData!$E3755, F:F, ExternalData!$F3755-1, G:G, "&gt;"&amp;ExternalData!$G3755)</f>
        <v>7070</v>
      </c>
      <c r="M3755" s="33">
        <f>ExternalData!$K3755 + SUMIFS(I:I, D:D, ExternalData!$D3755, E:E, ExternalData!$E3755, F:F, ExternalData!$F3755-1, G:G, "&gt;"&amp;ExternalData!$G3755)</f>
        <v>49406</v>
      </c>
    </row>
    <row r="3756" spans="1:13" x14ac:dyDescent="0.25">
      <c r="A3756" s="24" t="s">
        <v>9</v>
      </c>
      <c r="B3756" s="25" t="s">
        <v>47</v>
      </c>
      <c r="C3756" s="25" t="s">
        <v>18</v>
      </c>
      <c r="D3756" s="25" t="s">
        <v>53</v>
      </c>
      <c r="E3756" s="25" t="s">
        <v>15</v>
      </c>
      <c r="F3756" s="25">
        <v>2019</v>
      </c>
      <c r="G3756" s="25">
        <v>7</v>
      </c>
      <c r="H3756" s="25">
        <v>308</v>
      </c>
      <c r="I3756" s="26">
        <v>2555</v>
      </c>
      <c r="J3756" s="26">
        <f>SUMIFS(H:H, D:D, ExternalData!$D3756, E:E, ExternalData!$E3756, F:F, ExternalData!$F3756, G:G, "&lt;="&amp;ExternalData!$G3756)</f>
        <v>1561</v>
      </c>
      <c r="K3756" s="27">
        <f>SUMIFS(I:I, D:D, ExternalData!$D3756, E:E, ExternalData!$E3756, F:F, ExternalData!$F3756, G:G, "&lt;="&amp;ExternalData!$G3756)</f>
        <v>13062</v>
      </c>
      <c r="L3756" s="26">
        <f>ExternalData!$J3756 + SUMIFS(H:H, D:D, ExternalData!$D3756, E:E, ExternalData!$E3756, F:F, ExternalData!$F3756-1, G:G, "&gt;"&amp;ExternalData!$G3756)</f>
        <v>4718</v>
      </c>
      <c r="M3756" s="28">
        <f>ExternalData!$K3756 + SUMIFS(I:I, D:D, ExternalData!$D3756, E:E, ExternalData!$E3756, F:F, ExternalData!$F3756-1, G:G, "&gt;"&amp;ExternalData!$G3756)</f>
        <v>49791</v>
      </c>
    </row>
    <row r="3757" spans="1:13" x14ac:dyDescent="0.25">
      <c r="A3757" s="29" t="s">
        <v>9</v>
      </c>
      <c r="B3757" s="30" t="s">
        <v>47</v>
      </c>
      <c r="C3757" s="30" t="s">
        <v>18</v>
      </c>
      <c r="D3757" s="30" t="s">
        <v>53</v>
      </c>
      <c r="E3757" s="30" t="s">
        <v>15</v>
      </c>
      <c r="F3757" s="30">
        <v>2019</v>
      </c>
      <c r="G3757" s="30">
        <v>8</v>
      </c>
      <c r="H3757" s="30">
        <v>231</v>
      </c>
      <c r="I3757" s="31">
        <v>1645</v>
      </c>
      <c r="J3757" s="31">
        <f>SUMIFS(H:H, D:D, ExternalData!$D3757, E:E, ExternalData!$E3757, F:F, ExternalData!$F3757, G:G, "&lt;="&amp;ExternalData!$G3757)</f>
        <v>1792</v>
      </c>
      <c r="K3757" s="32">
        <f>SUMIFS(I:I, D:D, ExternalData!$D3757, E:E, ExternalData!$E3757, F:F, ExternalData!$F3757, G:G, "&lt;="&amp;ExternalData!$G3757)</f>
        <v>14707</v>
      </c>
      <c r="L3757" s="31">
        <f>ExternalData!$J3757 + SUMIFS(H:H, D:D, ExternalData!$D3757, E:E, ExternalData!$E3757, F:F, ExternalData!$F3757-1, G:G, "&gt;"&amp;ExternalData!$G3757)</f>
        <v>3934</v>
      </c>
      <c r="M3757" s="33">
        <f>ExternalData!$K3757 + SUMIFS(I:I, D:D, ExternalData!$D3757, E:E, ExternalData!$E3757, F:F, ExternalData!$F3757-1, G:G, "&gt;"&amp;ExternalData!$G3757)</f>
        <v>42791</v>
      </c>
    </row>
    <row r="3758" spans="1:13" x14ac:dyDescent="0.25">
      <c r="A3758" s="24" t="s">
        <v>9</v>
      </c>
      <c r="B3758" s="25" t="s">
        <v>47</v>
      </c>
      <c r="C3758" s="25" t="s">
        <v>18</v>
      </c>
      <c r="D3758" s="25" t="s">
        <v>53</v>
      </c>
      <c r="E3758" s="25" t="s">
        <v>15</v>
      </c>
      <c r="F3758" s="25">
        <v>2019</v>
      </c>
      <c r="G3758" s="25">
        <v>9</v>
      </c>
      <c r="H3758" s="25">
        <v>217</v>
      </c>
      <c r="I3758" s="26">
        <v>1694</v>
      </c>
      <c r="J3758" s="26">
        <f>SUMIFS(H:H, D:D, ExternalData!$D3758, E:E, ExternalData!$E3758, F:F, ExternalData!$F3758, G:G, "&lt;="&amp;ExternalData!$G3758)</f>
        <v>2009</v>
      </c>
      <c r="K3758" s="27">
        <f>SUMIFS(I:I, D:D, ExternalData!$D3758, E:E, ExternalData!$E3758, F:F, ExternalData!$F3758, G:G, "&lt;="&amp;ExternalData!$G3758)</f>
        <v>16401</v>
      </c>
      <c r="L3758" s="26">
        <f>ExternalData!$J3758 + SUMIFS(H:H, D:D, ExternalData!$D3758, E:E, ExternalData!$E3758, F:F, ExternalData!$F3758-1, G:G, "&gt;"&amp;ExternalData!$G3758)</f>
        <v>3136</v>
      </c>
      <c r="M3758" s="28">
        <f>ExternalData!$K3758 + SUMIFS(I:I, D:D, ExternalData!$D3758, E:E, ExternalData!$E3758, F:F, ExternalData!$F3758-1, G:G, "&gt;"&amp;ExternalData!$G3758)</f>
        <v>35070</v>
      </c>
    </row>
    <row r="3759" spans="1:13" x14ac:dyDescent="0.25">
      <c r="A3759" s="29" t="s">
        <v>9</v>
      </c>
      <c r="B3759" s="30" t="s">
        <v>47</v>
      </c>
      <c r="C3759" s="30" t="s">
        <v>18</v>
      </c>
      <c r="D3759" s="30" t="s">
        <v>53</v>
      </c>
      <c r="E3759" s="30" t="s">
        <v>15</v>
      </c>
      <c r="F3759" s="30">
        <v>2019</v>
      </c>
      <c r="G3759" s="30">
        <v>10</v>
      </c>
      <c r="H3759" s="30">
        <v>147</v>
      </c>
      <c r="I3759" s="31">
        <v>1267</v>
      </c>
      <c r="J3759" s="31">
        <f>SUMIFS(H:H, D:D, ExternalData!$D3759, E:E, ExternalData!$E3759, F:F, ExternalData!$F3759, G:G, "&lt;="&amp;ExternalData!$G3759)</f>
        <v>2156</v>
      </c>
      <c r="K3759" s="32">
        <f>SUMIFS(I:I, D:D, ExternalData!$D3759, E:E, ExternalData!$E3759, F:F, ExternalData!$F3759, G:G, "&lt;="&amp;ExternalData!$G3759)</f>
        <v>17668</v>
      </c>
      <c r="L3759" s="31">
        <f>ExternalData!$J3759 + SUMIFS(H:H, D:D, ExternalData!$D3759, E:E, ExternalData!$E3759, F:F, ExternalData!$F3759-1, G:G, "&gt;"&amp;ExternalData!$G3759)</f>
        <v>3080</v>
      </c>
      <c r="M3759" s="33">
        <f>ExternalData!$K3759 + SUMIFS(I:I, D:D, ExternalData!$D3759, E:E, ExternalData!$E3759, F:F, ExternalData!$F3759-1, G:G, "&gt;"&amp;ExternalData!$G3759)</f>
        <v>34748</v>
      </c>
    </row>
    <row r="3760" spans="1:13" x14ac:dyDescent="0.25">
      <c r="A3760" s="24" t="s">
        <v>9</v>
      </c>
      <c r="B3760" s="25" t="s">
        <v>47</v>
      </c>
      <c r="C3760" s="25" t="s">
        <v>18</v>
      </c>
      <c r="D3760" s="25" t="s">
        <v>53</v>
      </c>
      <c r="E3760" s="25" t="s">
        <v>15</v>
      </c>
      <c r="F3760" s="25">
        <v>2019</v>
      </c>
      <c r="G3760" s="25">
        <v>11</v>
      </c>
      <c r="H3760" s="25">
        <v>28</v>
      </c>
      <c r="I3760" s="26">
        <v>175</v>
      </c>
      <c r="J3760" s="26">
        <f>SUMIFS(H:H, D:D, ExternalData!$D3760, E:E, ExternalData!$E3760, F:F, ExternalData!$F3760, G:G, "&lt;="&amp;ExternalData!$G3760)</f>
        <v>2184</v>
      </c>
      <c r="K3760" s="27">
        <f>SUMIFS(I:I, D:D, ExternalData!$D3760, E:E, ExternalData!$E3760, F:F, ExternalData!$F3760, G:G, "&lt;="&amp;ExternalData!$G3760)</f>
        <v>17843</v>
      </c>
      <c r="L3760" s="26">
        <f>ExternalData!$J3760 + SUMIFS(H:H, D:D, ExternalData!$D3760, E:E, ExternalData!$E3760, F:F, ExternalData!$F3760-1, G:G, "&gt;"&amp;ExternalData!$G3760)</f>
        <v>2373</v>
      </c>
      <c r="M3760" s="28">
        <f>ExternalData!$K3760 + SUMIFS(I:I, D:D, ExternalData!$D3760, E:E, ExternalData!$E3760, F:F, ExternalData!$F3760-1, G:G, "&gt;"&amp;ExternalData!$G3760)</f>
        <v>34258</v>
      </c>
    </row>
    <row r="3761" spans="1:13" x14ac:dyDescent="0.25">
      <c r="A3761" s="29" t="s">
        <v>9</v>
      </c>
      <c r="B3761" s="30" t="s">
        <v>47</v>
      </c>
      <c r="C3761" s="30" t="s">
        <v>18</v>
      </c>
      <c r="D3761" s="30" t="s">
        <v>53</v>
      </c>
      <c r="E3761" s="30" t="s">
        <v>15</v>
      </c>
      <c r="F3761" s="30">
        <v>2019</v>
      </c>
      <c r="G3761" s="30">
        <v>12</v>
      </c>
      <c r="H3761" s="30">
        <v>259</v>
      </c>
      <c r="I3761" s="31">
        <v>2128</v>
      </c>
      <c r="J3761" s="31">
        <f>SUMIFS(H:H, D:D, ExternalData!$D3761, E:E, ExternalData!$E3761, F:F, ExternalData!$F3761, G:G, "&lt;="&amp;ExternalData!$G3761)</f>
        <v>2443</v>
      </c>
      <c r="K3761" s="32">
        <f>SUMIFS(I:I, D:D, ExternalData!$D3761, E:E, ExternalData!$E3761, F:F, ExternalData!$F3761, G:G, "&lt;="&amp;ExternalData!$G3761)</f>
        <v>19971</v>
      </c>
      <c r="L3761" s="31">
        <f>ExternalData!$J3761 + SUMIFS(H:H, D:D, ExternalData!$D3761, E:E, ExternalData!$E3761, F:F, ExternalData!$F3761-1, G:G, "&gt;"&amp;ExternalData!$G3761)</f>
        <v>2443</v>
      </c>
      <c r="M3761" s="33">
        <f>ExternalData!$K3761 + SUMIFS(I:I, D:D, ExternalData!$D3761, E:E, ExternalData!$E3761, F:F, ExternalData!$F3761-1, G:G, "&gt;"&amp;ExternalData!$G3761)</f>
        <v>19971</v>
      </c>
    </row>
    <row r="3762" spans="1:13" x14ac:dyDescent="0.25">
      <c r="A3762" s="24" t="s">
        <v>9</v>
      </c>
      <c r="B3762" s="25" t="s">
        <v>47</v>
      </c>
      <c r="C3762" s="25" t="s">
        <v>18</v>
      </c>
      <c r="D3762" s="25" t="s">
        <v>53</v>
      </c>
      <c r="E3762" s="25" t="s">
        <v>15</v>
      </c>
      <c r="F3762" s="25">
        <v>2020</v>
      </c>
      <c r="G3762" s="25">
        <v>1</v>
      </c>
      <c r="H3762" s="25">
        <v>1575</v>
      </c>
      <c r="I3762" s="26">
        <v>11655</v>
      </c>
      <c r="J3762" s="26">
        <f>SUMIFS(H:H, D:D, ExternalData!$D3762, E:E, ExternalData!$E3762, F:F, ExternalData!$F3762, G:G, "&lt;="&amp;ExternalData!$G3762)</f>
        <v>1575</v>
      </c>
      <c r="K3762" s="27">
        <f>SUMIFS(I:I, D:D, ExternalData!$D3762, E:E, ExternalData!$E3762, F:F, ExternalData!$F3762, G:G, "&lt;="&amp;ExternalData!$G3762)</f>
        <v>11655</v>
      </c>
      <c r="L3762" s="26">
        <f>ExternalData!$J3762 + SUMIFS(H:H, D:D, ExternalData!$D3762, E:E, ExternalData!$E3762, F:F, ExternalData!$F3762-1, G:G, "&gt;"&amp;ExternalData!$G3762)</f>
        <v>3836</v>
      </c>
      <c r="M3762" s="28">
        <f>ExternalData!$K3762 + SUMIFS(I:I, D:D, ExternalData!$D3762, E:E, ExternalData!$E3762, F:F, ExternalData!$F3762-1, G:G, "&gt;"&amp;ExternalData!$G3762)</f>
        <v>29988</v>
      </c>
    </row>
    <row r="3763" spans="1:13" x14ac:dyDescent="0.25">
      <c r="A3763" s="29" t="s">
        <v>9</v>
      </c>
      <c r="B3763" s="30" t="s">
        <v>47</v>
      </c>
      <c r="C3763" s="30" t="s">
        <v>18</v>
      </c>
      <c r="D3763" s="30" t="s">
        <v>53</v>
      </c>
      <c r="E3763" s="30" t="s">
        <v>15</v>
      </c>
      <c r="F3763" s="30">
        <v>2020</v>
      </c>
      <c r="G3763" s="30">
        <v>2</v>
      </c>
      <c r="H3763" s="30">
        <v>2415</v>
      </c>
      <c r="I3763" s="31">
        <v>2100</v>
      </c>
      <c r="J3763" s="31">
        <f>SUMIFS(H:H, D:D, ExternalData!$D3763, E:E, ExternalData!$E3763, F:F, ExternalData!$F3763, G:G, "&lt;="&amp;ExternalData!$G3763)</f>
        <v>3990</v>
      </c>
      <c r="K3763" s="32">
        <f>SUMIFS(I:I, D:D, ExternalData!$D3763, E:E, ExternalData!$E3763, F:F, ExternalData!$F3763, G:G, "&lt;="&amp;ExternalData!$G3763)</f>
        <v>13755</v>
      </c>
      <c r="L3763" s="31">
        <f>ExternalData!$J3763 + SUMIFS(H:H, D:D, ExternalData!$D3763, E:E, ExternalData!$E3763, F:F, ExternalData!$F3763-1, G:G, "&gt;"&amp;ExternalData!$G3763)</f>
        <v>6132</v>
      </c>
      <c r="M3763" s="33">
        <f>ExternalData!$K3763 + SUMIFS(I:I, D:D, ExternalData!$D3763, E:E, ExternalData!$E3763, F:F, ExternalData!$F3763-1, G:G, "&gt;"&amp;ExternalData!$G3763)</f>
        <v>31094</v>
      </c>
    </row>
    <row r="3764" spans="1:13" x14ac:dyDescent="0.25">
      <c r="A3764" s="24" t="s">
        <v>9</v>
      </c>
      <c r="B3764" s="25" t="s">
        <v>47</v>
      </c>
      <c r="C3764" s="25" t="s">
        <v>18</v>
      </c>
      <c r="D3764" s="25" t="s">
        <v>53</v>
      </c>
      <c r="E3764" s="25" t="s">
        <v>15</v>
      </c>
      <c r="F3764" s="25">
        <v>2020</v>
      </c>
      <c r="G3764" s="25">
        <v>3</v>
      </c>
      <c r="H3764" s="25">
        <v>315</v>
      </c>
      <c r="I3764" s="26">
        <v>2331</v>
      </c>
      <c r="J3764" s="26">
        <f>SUMIFS(H:H, D:D, ExternalData!$D3764, E:E, ExternalData!$E3764, F:F, ExternalData!$F3764, G:G, "&lt;="&amp;ExternalData!$G3764)</f>
        <v>4305</v>
      </c>
      <c r="K3764" s="27">
        <f>SUMIFS(I:I, D:D, ExternalData!$D3764, E:E, ExternalData!$E3764, F:F, ExternalData!$F3764, G:G, "&lt;="&amp;ExternalData!$G3764)</f>
        <v>16086</v>
      </c>
      <c r="L3764" s="26">
        <f>ExternalData!$J3764 + SUMIFS(H:H, D:D, ExternalData!$D3764, E:E, ExternalData!$E3764, F:F, ExternalData!$F3764-1, G:G, "&gt;"&amp;ExternalData!$G3764)</f>
        <v>6356</v>
      </c>
      <c r="M3764" s="28">
        <f>ExternalData!$K3764 + SUMIFS(I:I, D:D, ExternalData!$D3764, E:E, ExternalData!$E3764, F:F, ExternalData!$F3764-1, G:G, "&gt;"&amp;ExternalData!$G3764)</f>
        <v>32767</v>
      </c>
    </row>
    <row r="3765" spans="1:13" x14ac:dyDescent="0.25">
      <c r="A3765" s="29" t="s">
        <v>9</v>
      </c>
      <c r="B3765" s="30" t="s">
        <v>47</v>
      </c>
      <c r="C3765" s="30" t="s">
        <v>18</v>
      </c>
      <c r="D3765" s="30" t="s">
        <v>53</v>
      </c>
      <c r="E3765" s="30" t="s">
        <v>15</v>
      </c>
      <c r="F3765" s="30">
        <v>2020</v>
      </c>
      <c r="G3765" s="30">
        <v>4</v>
      </c>
      <c r="H3765" s="30">
        <v>2205</v>
      </c>
      <c r="I3765" s="31">
        <v>1596</v>
      </c>
      <c r="J3765" s="31">
        <f>SUMIFS(H:H, D:D, ExternalData!$D3765, E:E, ExternalData!$E3765, F:F, ExternalData!$F3765, G:G, "&lt;="&amp;ExternalData!$G3765)</f>
        <v>6510</v>
      </c>
      <c r="K3765" s="32">
        <f>SUMIFS(I:I, D:D, ExternalData!$D3765, E:E, ExternalData!$E3765, F:F, ExternalData!$F3765, G:G, "&lt;="&amp;ExternalData!$G3765)</f>
        <v>17682</v>
      </c>
      <c r="L3765" s="31">
        <f>ExternalData!$J3765 + SUMIFS(H:H, D:D, ExternalData!$D3765, E:E, ExternalData!$E3765, F:F, ExternalData!$F3765-1, G:G, "&gt;"&amp;ExternalData!$G3765)</f>
        <v>8162</v>
      </c>
      <c r="M3765" s="33">
        <f>ExternalData!$K3765 + SUMIFS(I:I, D:D, ExternalData!$D3765, E:E, ExternalData!$E3765, F:F, ExternalData!$F3765-1, G:G, "&gt;"&amp;ExternalData!$G3765)</f>
        <v>31206</v>
      </c>
    </row>
    <row r="3766" spans="1:13" x14ac:dyDescent="0.25">
      <c r="A3766" s="24" t="s">
        <v>9</v>
      </c>
      <c r="B3766" s="25" t="s">
        <v>47</v>
      </c>
      <c r="C3766" s="25" t="s">
        <v>18</v>
      </c>
      <c r="D3766" s="25" t="s">
        <v>53</v>
      </c>
      <c r="E3766" s="25" t="s">
        <v>15</v>
      </c>
      <c r="F3766" s="25">
        <v>2020</v>
      </c>
      <c r="G3766" s="25">
        <v>5</v>
      </c>
      <c r="H3766" s="25">
        <v>189</v>
      </c>
      <c r="I3766" s="26">
        <v>1491</v>
      </c>
      <c r="J3766" s="26">
        <f>SUMIFS(H:H, D:D, ExternalData!$D3766, E:E, ExternalData!$E3766, F:F, ExternalData!$F3766, G:G, "&lt;="&amp;ExternalData!$G3766)</f>
        <v>6699</v>
      </c>
      <c r="K3766" s="27">
        <f>SUMIFS(I:I, D:D, ExternalData!$D3766, E:E, ExternalData!$E3766, F:F, ExternalData!$F3766, G:G, "&lt;="&amp;ExternalData!$G3766)</f>
        <v>19173</v>
      </c>
      <c r="L3766" s="26">
        <f>ExternalData!$J3766 + SUMIFS(H:H, D:D, ExternalData!$D3766, E:E, ExternalData!$E3766, F:F, ExternalData!$F3766-1, G:G, "&gt;"&amp;ExternalData!$G3766)</f>
        <v>7889</v>
      </c>
      <c r="M3766" s="28">
        <f>ExternalData!$K3766 + SUMIFS(I:I, D:D, ExternalData!$D3766, E:E, ExternalData!$E3766, F:F, ExternalData!$F3766-1, G:G, "&gt;"&amp;ExternalData!$G3766)</f>
        <v>28637</v>
      </c>
    </row>
    <row r="3767" spans="1:13" x14ac:dyDescent="0.25">
      <c r="A3767" s="29" t="s">
        <v>9</v>
      </c>
      <c r="B3767" s="30" t="s">
        <v>47</v>
      </c>
      <c r="C3767" s="30" t="s">
        <v>18</v>
      </c>
      <c r="D3767" s="30" t="s">
        <v>53</v>
      </c>
      <c r="E3767" s="30" t="s">
        <v>15</v>
      </c>
      <c r="F3767" s="30">
        <v>2020</v>
      </c>
      <c r="G3767" s="30">
        <v>6</v>
      </c>
      <c r="H3767" s="30">
        <v>651</v>
      </c>
      <c r="I3767" s="31">
        <v>54495</v>
      </c>
      <c r="J3767" s="31">
        <f>SUMIFS(H:H, D:D, ExternalData!$D3767, E:E, ExternalData!$E3767, F:F, ExternalData!$F3767, G:G, "&lt;="&amp;ExternalData!$G3767)</f>
        <v>7350</v>
      </c>
      <c r="K3767" s="32">
        <f>SUMIFS(I:I, D:D, ExternalData!$D3767, E:E, ExternalData!$E3767, F:F, ExternalData!$F3767, G:G, "&lt;="&amp;ExternalData!$G3767)</f>
        <v>73668</v>
      </c>
      <c r="L3767" s="31">
        <f>ExternalData!$J3767 + SUMIFS(H:H, D:D, ExternalData!$D3767, E:E, ExternalData!$E3767, F:F, ExternalData!$F3767-1, G:G, "&gt;"&amp;ExternalData!$G3767)</f>
        <v>8540</v>
      </c>
      <c r="M3767" s="33">
        <f>ExternalData!$K3767 + SUMIFS(I:I, D:D, ExternalData!$D3767, E:E, ExternalData!$E3767, F:F, ExternalData!$F3767-1, G:G, "&gt;"&amp;ExternalData!$G3767)</f>
        <v>83132</v>
      </c>
    </row>
    <row r="3768" spans="1:13" x14ac:dyDescent="0.25">
      <c r="A3768" s="24" t="s">
        <v>9</v>
      </c>
      <c r="B3768" s="25" t="s">
        <v>47</v>
      </c>
      <c r="C3768" s="25" t="s">
        <v>18</v>
      </c>
      <c r="D3768" s="25" t="s">
        <v>53</v>
      </c>
      <c r="E3768" s="25" t="s">
        <v>15</v>
      </c>
      <c r="F3768" s="25">
        <v>2020</v>
      </c>
      <c r="G3768" s="25">
        <v>7</v>
      </c>
      <c r="H3768" s="25">
        <v>2415</v>
      </c>
      <c r="I3768" s="26">
        <v>21735</v>
      </c>
      <c r="J3768" s="26">
        <f>SUMIFS(H:H, D:D, ExternalData!$D3768, E:E, ExternalData!$E3768, F:F, ExternalData!$F3768, G:G, "&lt;="&amp;ExternalData!$G3768)</f>
        <v>9765</v>
      </c>
      <c r="K3768" s="27">
        <f>SUMIFS(I:I, D:D, ExternalData!$D3768, E:E, ExternalData!$E3768, F:F, ExternalData!$F3768, G:G, "&lt;="&amp;ExternalData!$G3768)</f>
        <v>95403</v>
      </c>
      <c r="L3768" s="26">
        <f>ExternalData!$J3768 + SUMIFS(H:H, D:D, ExternalData!$D3768, E:E, ExternalData!$E3768, F:F, ExternalData!$F3768-1, G:G, "&gt;"&amp;ExternalData!$G3768)</f>
        <v>10647</v>
      </c>
      <c r="M3768" s="28">
        <f>ExternalData!$K3768 + SUMIFS(I:I, D:D, ExternalData!$D3768, E:E, ExternalData!$E3768, F:F, ExternalData!$F3768-1, G:G, "&gt;"&amp;ExternalData!$G3768)</f>
        <v>102312</v>
      </c>
    </row>
    <row r="3769" spans="1:13" x14ac:dyDescent="0.25">
      <c r="A3769" s="29" t="s">
        <v>9</v>
      </c>
      <c r="B3769" s="30" t="s">
        <v>47</v>
      </c>
      <c r="C3769" s="30" t="s">
        <v>18</v>
      </c>
      <c r="D3769" s="30" t="s">
        <v>53</v>
      </c>
      <c r="E3769" s="30" t="s">
        <v>15</v>
      </c>
      <c r="F3769" s="30">
        <v>2020</v>
      </c>
      <c r="G3769" s="30">
        <v>8</v>
      </c>
      <c r="H3769" s="30">
        <v>4305</v>
      </c>
      <c r="I3769" s="31">
        <v>36225</v>
      </c>
      <c r="J3769" s="31">
        <f>SUMIFS(H:H, D:D, ExternalData!$D3769, E:E, ExternalData!$E3769, F:F, ExternalData!$F3769, G:G, "&lt;="&amp;ExternalData!$G3769)</f>
        <v>14070</v>
      </c>
      <c r="K3769" s="32">
        <f>SUMIFS(I:I, D:D, ExternalData!$D3769, E:E, ExternalData!$E3769, F:F, ExternalData!$F3769, G:G, "&lt;="&amp;ExternalData!$G3769)</f>
        <v>131628</v>
      </c>
      <c r="L3769" s="31">
        <f>ExternalData!$J3769 + SUMIFS(H:H, D:D, ExternalData!$D3769, E:E, ExternalData!$E3769, F:F, ExternalData!$F3769-1, G:G, "&gt;"&amp;ExternalData!$G3769)</f>
        <v>14721</v>
      </c>
      <c r="M3769" s="33">
        <f>ExternalData!$K3769 + SUMIFS(I:I, D:D, ExternalData!$D3769, E:E, ExternalData!$E3769, F:F, ExternalData!$F3769-1, G:G, "&gt;"&amp;ExternalData!$G3769)</f>
        <v>136892</v>
      </c>
    </row>
    <row r="3770" spans="1:13" x14ac:dyDescent="0.25">
      <c r="A3770" s="24" t="s">
        <v>9</v>
      </c>
      <c r="B3770" s="25" t="s">
        <v>47</v>
      </c>
      <c r="C3770" s="25" t="s">
        <v>18</v>
      </c>
      <c r="D3770" s="25" t="s">
        <v>53</v>
      </c>
      <c r="E3770" s="25" t="s">
        <v>15</v>
      </c>
      <c r="F3770" s="25">
        <v>2020</v>
      </c>
      <c r="G3770" s="25">
        <v>9</v>
      </c>
      <c r="H3770" s="25">
        <v>735</v>
      </c>
      <c r="I3770" s="26">
        <v>6069</v>
      </c>
      <c r="J3770" s="26">
        <f>SUMIFS(H:H, D:D, ExternalData!$D3770, E:E, ExternalData!$E3770, F:F, ExternalData!$F3770, G:G, "&lt;="&amp;ExternalData!$G3770)</f>
        <v>14805</v>
      </c>
      <c r="K3770" s="27">
        <f>SUMIFS(I:I, D:D, ExternalData!$D3770, E:E, ExternalData!$E3770, F:F, ExternalData!$F3770, G:G, "&lt;="&amp;ExternalData!$G3770)</f>
        <v>137697</v>
      </c>
      <c r="L3770" s="26">
        <f>ExternalData!$J3770 + SUMIFS(H:H, D:D, ExternalData!$D3770, E:E, ExternalData!$E3770, F:F, ExternalData!$F3770-1, G:G, "&gt;"&amp;ExternalData!$G3770)</f>
        <v>15239</v>
      </c>
      <c r="M3770" s="28">
        <f>ExternalData!$K3770 + SUMIFS(I:I, D:D, ExternalData!$D3770, E:E, ExternalData!$E3770, F:F, ExternalData!$F3770-1, G:G, "&gt;"&amp;ExternalData!$G3770)</f>
        <v>141267</v>
      </c>
    </row>
    <row r="3771" spans="1:13" x14ac:dyDescent="0.25">
      <c r="A3771" s="29" t="s">
        <v>9</v>
      </c>
      <c r="B3771" s="30" t="s">
        <v>47</v>
      </c>
      <c r="C3771" s="30" t="s">
        <v>18</v>
      </c>
      <c r="D3771" s="30" t="s">
        <v>53</v>
      </c>
      <c r="E3771" s="30" t="s">
        <v>15</v>
      </c>
      <c r="F3771" s="30">
        <v>2020</v>
      </c>
      <c r="G3771" s="30">
        <v>10</v>
      </c>
      <c r="H3771" s="30">
        <v>1365</v>
      </c>
      <c r="I3771" s="31">
        <v>11025</v>
      </c>
      <c r="J3771" s="31">
        <f>SUMIFS(H:H, D:D, ExternalData!$D3771, E:E, ExternalData!$E3771, F:F, ExternalData!$F3771, G:G, "&lt;="&amp;ExternalData!$G3771)</f>
        <v>16170</v>
      </c>
      <c r="K3771" s="32">
        <f>SUMIFS(I:I, D:D, ExternalData!$D3771, E:E, ExternalData!$E3771, F:F, ExternalData!$F3771, G:G, "&lt;="&amp;ExternalData!$G3771)</f>
        <v>148722</v>
      </c>
      <c r="L3771" s="31">
        <f>ExternalData!$J3771 + SUMIFS(H:H, D:D, ExternalData!$D3771, E:E, ExternalData!$E3771, F:F, ExternalData!$F3771-1, G:G, "&gt;"&amp;ExternalData!$G3771)</f>
        <v>16457</v>
      </c>
      <c r="M3771" s="33">
        <f>ExternalData!$K3771 + SUMIFS(I:I, D:D, ExternalData!$D3771, E:E, ExternalData!$E3771, F:F, ExternalData!$F3771-1, G:G, "&gt;"&amp;ExternalData!$G3771)</f>
        <v>151025</v>
      </c>
    </row>
    <row r="3772" spans="1:13" x14ac:dyDescent="0.25">
      <c r="A3772" s="24" t="s">
        <v>9</v>
      </c>
      <c r="B3772" s="25" t="s">
        <v>47</v>
      </c>
      <c r="C3772" s="25" t="s">
        <v>18</v>
      </c>
      <c r="D3772" s="25" t="s">
        <v>53</v>
      </c>
      <c r="E3772" s="25" t="s">
        <v>15</v>
      </c>
      <c r="F3772" s="25">
        <v>2020</v>
      </c>
      <c r="G3772" s="25">
        <v>11</v>
      </c>
      <c r="H3772" s="25">
        <v>7665</v>
      </c>
      <c r="I3772" s="26">
        <v>5817</v>
      </c>
      <c r="J3772" s="26">
        <f>SUMIFS(H:H, D:D, ExternalData!$D3772, E:E, ExternalData!$E3772, F:F, ExternalData!$F3772, G:G, "&lt;="&amp;ExternalData!$G3772)</f>
        <v>23835</v>
      </c>
      <c r="K3772" s="27">
        <f>SUMIFS(I:I, D:D, ExternalData!$D3772, E:E, ExternalData!$E3772, F:F, ExternalData!$F3772, G:G, "&lt;="&amp;ExternalData!$G3772)</f>
        <v>154539</v>
      </c>
      <c r="L3772" s="26">
        <f>ExternalData!$J3772 + SUMIFS(H:H, D:D, ExternalData!$D3772, E:E, ExternalData!$E3772, F:F, ExternalData!$F3772-1, G:G, "&gt;"&amp;ExternalData!$G3772)</f>
        <v>24094</v>
      </c>
      <c r="M3772" s="28">
        <f>ExternalData!$K3772 + SUMIFS(I:I, D:D, ExternalData!$D3772, E:E, ExternalData!$E3772, F:F, ExternalData!$F3772-1, G:G, "&gt;"&amp;ExternalData!$G3772)</f>
        <v>156667</v>
      </c>
    </row>
    <row r="3773" spans="1:13" x14ac:dyDescent="0.25">
      <c r="A3773" s="29" t="s">
        <v>9</v>
      </c>
      <c r="B3773" s="30" t="s">
        <v>47</v>
      </c>
      <c r="C3773" s="30" t="s">
        <v>18</v>
      </c>
      <c r="D3773" s="30" t="s">
        <v>53</v>
      </c>
      <c r="E3773" s="30" t="s">
        <v>15</v>
      </c>
      <c r="F3773" s="30">
        <v>2020</v>
      </c>
      <c r="G3773" s="30">
        <v>12</v>
      </c>
      <c r="H3773" s="30">
        <v>189</v>
      </c>
      <c r="I3773" s="31">
        <v>15435</v>
      </c>
      <c r="J3773" s="31">
        <f>SUMIFS(H:H, D:D, ExternalData!$D3773, E:E, ExternalData!$E3773, F:F, ExternalData!$F3773, G:G, "&lt;="&amp;ExternalData!$G3773)</f>
        <v>24024</v>
      </c>
      <c r="K3773" s="32">
        <f>SUMIFS(I:I, D:D, ExternalData!$D3773, E:E, ExternalData!$E3773, F:F, ExternalData!$F3773, G:G, "&lt;="&amp;ExternalData!$G3773)</f>
        <v>169974</v>
      </c>
      <c r="L3773" s="31">
        <f>ExternalData!$J3773 + SUMIFS(H:H, D:D, ExternalData!$D3773, E:E, ExternalData!$E3773, F:F, ExternalData!$F3773-1, G:G, "&gt;"&amp;ExternalData!$G3773)</f>
        <v>24024</v>
      </c>
      <c r="M3773" s="33">
        <f>ExternalData!$K3773 + SUMIFS(I:I, D:D, ExternalData!$D3773, E:E, ExternalData!$E3773, F:F, ExternalData!$F3773-1, G:G, "&gt;"&amp;ExternalData!$G3773)</f>
        <v>169974</v>
      </c>
    </row>
    <row r="3774" spans="1:13" x14ac:dyDescent="0.25">
      <c r="A3774" s="24" t="s">
        <v>9</v>
      </c>
      <c r="B3774" s="25" t="s">
        <v>47</v>
      </c>
      <c r="C3774" s="25" t="s">
        <v>18</v>
      </c>
      <c r="D3774" s="25" t="s">
        <v>53</v>
      </c>
      <c r="E3774" s="25" t="s">
        <v>15</v>
      </c>
      <c r="F3774" s="25">
        <v>2021</v>
      </c>
      <c r="G3774" s="25">
        <v>1</v>
      </c>
      <c r="H3774" s="25">
        <v>2737</v>
      </c>
      <c r="I3774" s="26">
        <v>20608</v>
      </c>
      <c r="J3774" s="26">
        <f>SUMIFS(H:H, D:D, ExternalData!$D3774, E:E, ExternalData!$E3774, F:F, ExternalData!$F3774, G:G, "&lt;="&amp;ExternalData!$G3774)</f>
        <v>2737</v>
      </c>
      <c r="K3774" s="27">
        <f>SUMIFS(I:I, D:D, ExternalData!$D3774, E:E, ExternalData!$E3774, F:F, ExternalData!$F3774, G:G, "&lt;="&amp;ExternalData!$G3774)</f>
        <v>20608</v>
      </c>
      <c r="L3774" s="26">
        <f>ExternalData!$J3774 + SUMIFS(H:H, D:D, ExternalData!$D3774, E:E, ExternalData!$E3774, F:F, ExternalData!$F3774-1, G:G, "&gt;"&amp;ExternalData!$G3774)</f>
        <v>25186</v>
      </c>
      <c r="M3774" s="28">
        <f>ExternalData!$K3774 + SUMIFS(I:I, D:D, ExternalData!$D3774, E:E, ExternalData!$E3774, F:F, ExternalData!$F3774-1, G:G, "&gt;"&amp;ExternalData!$G3774)</f>
        <v>178927</v>
      </c>
    </row>
    <row r="3775" spans="1:13" x14ac:dyDescent="0.25">
      <c r="A3775" s="29" t="s">
        <v>9</v>
      </c>
      <c r="B3775" s="30" t="s">
        <v>47</v>
      </c>
      <c r="C3775" s="30" t="s">
        <v>18</v>
      </c>
      <c r="D3775" s="30" t="s">
        <v>53</v>
      </c>
      <c r="E3775" s="30" t="s">
        <v>15</v>
      </c>
      <c r="F3775" s="30">
        <v>2021</v>
      </c>
      <c r="G3775" s="30">
        <v>2</v>
      </c>
      <c r="H3775" s="30">
        <v>4669</v>
      </c>
      <c r="I3775" s="31">
        <v>37191</v>
      </c>
      <c r="J3775" s="31">
        <f>SUMIFS(H:H, D:D, ExternalData!$D3775, E:E, ExternalData!$E3775, F:F, ExternalData!$F3775, G:G, "&lt;="&amp;ExternalData!$G3775)</f>
        <v>7406</v>
      </c>
      <c r="K3775" s="32">
        <f>SUMIFS(I:I, D:D, ExternalData!$D3775, E:E, ExternalData!$E3775, F:F, ExternalData!$F3775, G:G, "&lt;="&amp;ExternalData!$G3775)</f>
        <v>57799</v>
      </c>
      <c r="L3775" s="31">
        <f>ExternalData!$J3775 + SUMIFS(H:H, D:D, ExternalData!$D3775, E:E, ExternalData!$E3775, F:F, ExternalData!$F3775-1, G:G, "&gt;"&amp;ExternalData!$G3775)</f>
        <v>27440</v>
      </c>
      <c r="M3775" s="33">
        <f>ExternalData!$K3775 + SUMIFS(I:I, D:D, ExternalData!$D3775, E:E, ExternalData!$E3775, F:F, ExternalData!$F3775-1, G:G, "&gt;"&amp;ExternalData!$G3775)</f>
        <v>214018</v>
      </c>
    </row>
    <row r="3776" spans="1:13" x14ac:dyDescent="0.25">
      <c r="A3776" s="24" t="s">
        <v>9</v>
      </c>
      <c r="B3776" s="25" t="s">
        <v>47</v>
      </c>
      <c r="C3776" s="25" t="s">
        <v>18</v>
      </c>
      <c r="D3776" s="25" t="s">
        <v>53</v>
      </c>
      <c r="E3776" s="25" t="s">
        <v>15</v>
      </c>
      <c r="F3776" s="25">
        <v>2021</v>
      </c>
      <c r="G3776" s="25">
        <v>3</v>
      </c>
      <c r="H3776" s="25">
        <v>4669</v>
      </c>
      <c r="I3776" s="26">
        <v>41699</v>
      </c>
      <c r="J3776" s="26">
        <f>SUMIFS(H:H, D:D, ExternalData!$D3776, E:E, ExternalData!$E3776, F:F, ExternalData!$F3776, G:G, "&lt;="&amp;ExternalData!$G3776)</f>
        <v>12075</v>
      </c>
      <c r="K3776" s="27">
        <f>SUMIFS(I:I, D:D, ExternalData!$D3776, E:E, ExternalData!$E3776, F:F, ExternalData!$F3776, G:G, "&lt;="&amp;ExternalData!$G3776)</f>
        <v>99498</v>
      </c>
      <c r="L3776" s="26">
        <f>ExternalData!$J3776 + SUMIFS(H:H, D:D, ExternalData!$D3776, E:E, ExternalData!$E3776, F:F, ExternalData!$F3776-1, G:G, "&gt;"&amp;ExternalData!$G3776)</f>
        <v>31794</v>
      </c>
      <c r="M3776" s="28">
        <f>ExternalData!$K3776 + SUMIFS(I:I, D:D, ExternalData!$D3776, E:E, ExternalData!$E3776, F:F, ExternalData!$F3776-1, G:G, "&gt;"&amp;ExternalData!$G3776)</f>
        <v>253386</v>
      </c>
    </row>
    <row r="3777" spans="1:13" x14ac:dyDescent="0.25">
      <c r="A3777" s="29" t="s">
        <v>9</v>
      </c>
      <c r="B3777" s="30" t="s">
        <v>47</v>
      </c>
      <c r="C3777" s="30" t="s">
        <v>18</v>
      </c>
      <c r="D3777" s="30" t="s">
        <v>53</v>
      </c>
      <c r="E3777" s="30" t="s">
        <v>15</v>
      </c>
      <c r="F3777" s="30">
        <v>2021</v>
      </c>
      <c r="G3777" s="30">
        <v>4</v>
      </c>
      <c r="H3777" s="30">
        <v>2576</v>
      </c>
      <c r="I3777" s="31">
        <v>19159</v>
      </c>
      <c r="J3777" s="31">
        <f>SUMIFS(H:H, D:D, ExternalData!$D3777, E:E, ExternalData!$E3777, F:F, ExternalData!$F3777, G:G, "&lt;="&amp;ExternalData!$G3777)</f>
        <v>14651</v>
      </c>
      <c r="K3777" s="32">
        <f>SUMIFS(I:I, D:D, ExternalData!$D3777, E:E, ExternalData!$E3777, F:F, ExternalData!$F3777, G:G, "&lt;="&amp;ExternalData!$G3777)</f>
        <v>118657</v>
      </c>
      <c r="L3777" s="31">
        <f>ExternalData!$J3777 + SUMIFS(H:H, D:D, ExternalData!$D3777, E:E, ExternalData!$E3777, F:F, ExternalData!$F3777-1, G:G, "&gt;"&amp;ExternalData!$G3777)</f>
        <v>32165</v>
      </c>
      <c r="M3777" s="33">
        <f>ExternalData!$K3777 + SUMIFS(I:I, D:D, ExternalData!$D3777, E:E, ExternalData!$E3777, F:F, ExternalData!$F3777-1, G:G, "&gt;"&amp;ExternalData!$G3777)</f>
        <v>270949</v>
      </c>
    </row>
    <row r="3778" spans="1:13" x14ac:dyDescent="0.25">
      <c r="A3778" s="24" t="s">
        <v>9</v>
      </c>
      <c r="B3778" s="25" t="s">
        <v>47</v>
      </c>
      <c r="C3778" s="25" t="s">
        <v>18</v>
      </c>
      <c r="D3778" s="25" t="s">
        <v>53</v>
      </c>
      <c r="E3778" s="25" t="s">
        <v>15</v>
      </c>
      <c r="F3778" s="25">
        <v>2021</v>
      </c>
      <c r="G3778" s="25">
        <v>5</v>
      </c>
      <c r="H3778" s="25">
        <v>4669</v>
      </c>
      <c r="I3778" s="26">
        <v>37513</v>
      </c>
      <c r="J3778" s="26">
        <f>SUMIFS(H:H, D:D, ExternalData!$D3778, E:E, ExternalData!$E3778, F:F, ExternalData!$F3778, G:G, "&lt;="&amp;ExternalData!$G3778)</f>
        <v>19320</v>
      </c>
      <c r="K3778" s="27">
        <f>SUMIFS(I:I, D:D, ExternalData!$D3778, E:E, ExternalData!$E3778, F:F, ExternalData!$F3778, G:G, "&lt;="&amp;ExternalData!$G3778)</f>
        <v>156170</v>
      </c>
      <c r="L3778" s="26">
        <f>ExternalData!$J3778 + SUMIFS(H:H, D:D, ExternalData!$D3778, E:E, ExternalData!$E3778, F:F, ExternalData!$F3778-1, G:G, "&gt;"&amp;ExternalData!$G3778)</f>
        <v>36645</v>
      </c>
      <c r="M3778" s="28">
        <f>ExternalData!$K3778 + SUMIFS(I:I, D:D, ExternalData!$D3778, E:E, ExternalData!$E3778, F:F, ExternalData!$F3778-1, G:G, "&gt;"&amp;ExternalData!$G3778)</f>
        <v>306971</v>
      </c>
    </row>
    <row r="3779" spans="1:13" x14ac:dyDescent="0.25">
      <c r="A3779" s="29" t="s">
        <v>9</v>
      </c>
      <c r="B3779" s="30" t="s">
        <v>47</v>
      </c>
      <c r="C3779" s="30" t="s">
        <v>18</v>
      </c>
      <c r="D3779" s="30" t="s">
        <v>53</v>
      </c>
      <c r="E3779" s="30" t="s">
        <v>15</v>
      </c>
      <c r="F3779" s="30">
        <v>2021</v>
      </c>
      <c r="G3779" s="30">
        <v>6</v>
      </c>
      <c r="H3779" s="30">
        <v>5152</v>
      </c>
      <c r="I3779" s="31">
        <v>42504</v>
      </c>
      <c r="J3779" s="31">
        <f>SUMIFS(H:H, D:D, ExternalData!$D3779, E:E, ExternalData!$E3779, F:F, ExternalData!$F3779, G:G, "&lt;="&amp;ExternalData!$G3779)</f>
        <v>24472</v>
      </c>
      <c r="K3779" s="32">
        <f>SUMIFS(I:I, D:D, ExternalData!$D3779, E:E, ExternalData!$E3779, F:F, ExternalData!$F3779, G:G, "&lt;="&amp;ExternalData!$G3779)</f>
        <v>198674</v>
      </c>
      <c r="L3779" s="31">
        <f>ExternalData!$J3779 + SUMIFS(H:H, D:D, ExternalData!$D3779, E:E, ExternalData!$E3779, F:F, ExternalData!$F3779-1, G:G, "&gt;"&amp;ExternalData!$G3779)</f>
        <v>41146</v>
      </c>
      <c r="M3779" s="33">
        <f>ExternalData!$K3779 + SUMIFS(I:I, D:D, ExternalData!$D3779, E:E, ExternalData!$E3779, F:F, ExternalData!$F3779-1, G:G, "&gt;"&amp;ExternalData!$G3779)</f>
        <v>294980</v>
      </c>
    </row>
    <row r="3780" spans="1:13" x14ac:dyDescent="0.25">
      <c r="A3780" s="24" t="s">
        <v>9</v>
      </c>
      <c r="B3780" s="25" t="s">
        <v>47</v>
      </c>
      <c r="C3780" s="25" t="s">
        <v>18</v>
      </c>
      <c r="D3780" s="25" t="s">
        <v>53</v>
      </c>
      <c r="E3780" s="25" t="s">
        <v>15</v>
      </c>
      <c r="F3780" s="25">
        <v>2021</v>
      </c>
      <c r="G3780" s="25">
        <v>7</v>
      </c>
      <c r="H3780" s="25">
        <v>5957</v>
      </c>
      <c r="I3780" s="26">
        <v>4991</v>
      </c>
      <c r="J3780" s="26">
        <f>SUMIFS(H:H, D:D, ExternalData!$D3780, E:E, ExternalData!$E3780, F:F, ExternalData!$F3780, G:G, "&lt;="&amp;ExternalData!$G3780)</f>
        <v>30429</v>
      </c>
      <c r="K3780" s="27">
        <f>SUMIFS(I:I, D:D, ExternalData!$D3780, E:E, ExternalData!$E3780, F:F, ExternalData!$F3780, G:G, "&lt;="&amp;ExternalData!$G3780)</f>
        <v>203665</v>
      </c>
      <c r="L3780" s="26">
        <f>ExternalData!$J3780 + SUMIFS(H:H, D:D, ExternalData!$D3780, E:E, ExternalData!$E3780, F:F, ExternalData!$F3780-1, G:G, "&gt;"&amp;ExternalData!$G3780)</f>
        <v>44688</v>
      </c>
      <c r="M3780" s="28">
        <f>ExternalData!$K3780 + SUMIFS(I:I, D:D, ExternalData!$D3780, E:E, ExternalData!$E3780, F:F, ExternalData!$F3780-1, G:G, "&gt;"&amp;ExternalData!$G3780)</f>
        <v>278236</v>
      </c>
    </row>
    <row r="3781" spans="1:13" x14ac:dyDescent="0.25">
      <c r="A3781" s="29" t="s">
        <v>9</v>
      </c>
      <c r="B3781" s="30" t="s">
        <v>47</v>
      </c>
      <c r="C3781" s="30" t="s">
        <v>18</v>
      </c>
      <c r="D3781" s="30" t="s">
        <v>53</v>
      </c>
      <c r="E3781" s="30" t="s">
        <v>15</v>
      </c>
      <c r="F3781" s="30">
        <v>2021</v>
      </c>
      <c r="G3781" s="30">
        <v>8</v>
      </c>
      <c r="H3781" s="30">
        <v>9016</v>
      </c>
      <c r="I3781" s="31">
        <v>81144</v>
      </c>
      <c r="J3781" s="31">
        <f>SUMIFS(H:H, D:D, ExternalData!$D3781, E:E, ExternalData!$E3781, F:F, ExternalData!$F3781, G:G, "&lt;="&amp;ExternalData!$G3781)</f>
        <v>39445</v>
      </c>
      <c r="K3781" s="32">
        <f>SUMIFS(I:I, D:D, ExternalData!$D3781, E:E, ExternalData!$E3781, F:F, ExternalData!$F3781, G:G, "&lt;="&amp;ExternalData!$G3781)</f>
        <v>284809</v>
      </c>
      <c r="L3781" s="31">
        <f>ExternalData!$J3781 + SUMIFS(H:H, D:D, ExternalData!$D3781, E:E, ExternalData!$E3781, F:F, ExternalData!$F3781-1, G:G, "&gt;"&amp;ExternalData!$G3781)</f>
        <v>49399</v>
      </c>
      <c r="M3781" s="33">
        <f>ExternalData!$K3781 + SUMIFS(I:I, D:D, ExternalData!$D3781, E:E, ExternalData!$E3781, F:F, ExternalData!$F3781-1, G:G, "&gt;"&amp;ExternalData!$G3781)</f>
        <v>323155</v>
      </c>
    </row>
    <row r="3782" spans="1:13" x14ac:dyDescent="0.25">
      <c r="A3782" s="24" t="s">
        <v>9</v>
      </c>
      <c r="B3782" s="25" t="s">
        <v>47</v>
      </c>
      <c r="C3782" s="25" t="s">
        <v>18</v>
      </c>
      <c r="D3782" s="25" t="s">
        <v>53</v>
      </c>
      <c r="E3782" s="25" t="s">
        <v>15</v>
      </c>
      <c r="F3782" s="25">
        <v>2021</v>
      </c>
      <c r="G3782" s="25">
        <v>9</v>
      </c>
      <c r="H3782" s="25">
        <v>4669</v>
      </c>
      <c r="I3782" s="26">
        <v>40572</v>
      </c>
      <c r="J3782" s="26">
        <f>SUMIFS(H:H, D:D, ExternalData!$D3782, E:E, ExternalData!$E3782, F:F, ExternalData!$F3782, G:G, "&lt;="&amp;ExternalData!$G3782)</f>
        <v>44114</v>
      </c>
      <c r="K3782" s="27">
        <f>SUMIFS(I:I, D:D, ExternalData!$D3782, E:E, ExternalData!$E3782, F:F, ExternalData!$F3782, G:G, "&lt;="&amp;ExternalData!$G3782)</f>
        <v>325381</v>
      </c>
      <c r="L3782" s="26">
        <f>ExternalData!$J3782 + SUMIFS(H:H, D:D, ExternalData!$D3782, E:E, ExternalData!$E3782, F:F, ExternalData!$F3782-1, G:G, "&gt;"&amp;ExternalData!$G3782)</f>
        <v>53333</v>
      </c>
      <c r="M3782" s="28">
        <f>ExternalData!$K3782 + SUMIFS(I:I, D:D, ExternalData!$D3782, E:E, ExternalData!$E3782, F:F, ExternalData!$F3782-1, G:G, "&gt;"&amp;ExternalData!$G3782)</f>
        <v>357658</v>
      </c>
    </row>
    <row r="3783" spans="1:13" x14ac:dyDescent="0.25">
      <c r="A3783" s="29" t="s">
        <v>9</v>
      </c>
      <c r="B3783" s="30" t="s">
        <v>47</v>
      </c>
      <c r="C3783" s="30" t="s">
        <v>18</v>
      </c>
      <c r="D3783" s="30" t="s">
        <v>53</v>
      </c>
      <c r="E3783" s="30" t="s">
        <v>15</v>
      </c>
      <c r="F3783" s="30">
        <v>2021</v>
      </c>
      <c r="G3783" s="30">
        <v>10</v>
      </c>
      <c r="H3783" s="30">
        <v>2415</v>
      </c>
      <c r="I3783" s="31">
        <v>18032</v>
      </c>
      <c r="J3783" s="31">
        <f>SUMIFS(H:H, D:D, ExternalData!$D3783, E:E, ExternalData!$E3783, F:F, ExternalData!$F3783, G:G, "&lt;="&amp;ExternalData!$G3783)</f>
        <v>46529</v>
      </c>
      <c r="K3783" s="32">
        <f>SUMIFS(I:I, D:D, ExternalData!$D3783, E:E, ExternalData!$E3783, F:F, ExternalData!$F3783, G:G, "&lt;="&amp;ExternalData!$G3783)</f>
        <v>343413</v>
      </c>
      <c r="L3783" s="31">
        <f>ExternalData!$J3783 + SUMIFS(H:H, D:D, ExternalData!$D3783, E:E, ExternalData!$E3783, F:F, ExternalData!$F3783-1, G:G, "&gt;"&amp;ExternalData!$G3783)</f>
        <v>54383</v>
      </c>
      <c r="M3783" s="33">
        <f>ExternalData!$K3783 + SUMIFS(I:I, D:D, ExternalData!$D3783, E:E, ExternalData!$E3783, F:F, ExternalData!$F3783-1, G:G, "&gt;"&amp;ExternalData!$G3783)</f>
        <v>364665</v>
      </c>
    </row>
    <row r="3784" spans="1:13" x14ac:dyDescent="0.25">
      <c r="A3784" s="24" t="s">
        <v>9</v>
      </c>
      <c r="B3784" s="25" t="s">
        <v>47</v>
      </c>
      <c r="C3784" s="25" t="s">
        <v>18</v>
      </c>
      <c r="D3784" s="25" t="s">
        <v>53</v>
      </c>
      <c r="E3784" s="25" t="s">
        <v>15</v>
      </c>
      <c r="F3784" s="25">
        <v>2021</v>
      </c>
      <c r="G3784" s="25">
        <v>11</v>
      </c>
      <c r="H3784" s="25">
        <v>10143</v>
      </c>
      <c r="I3784" s="26">
        <v>89033</v>
      </c>
      <c r="J3784" s="26">
        <f>SUMIFS(H:H, D:D, ExternalData!$D3784, E:E, ExternalData!$E3784, F:F, ExternalData!$F3784, G:G, "&lt;="&amp;ExternalData!$G3784)</f>
        <v>56672</v>
      </c>
      <c r="K3784" s="27">
        <f>SUMIFS(I:I, D:D, ExternalData!$D3784, E:E, ExternalData!$E3784, F:F, ExternalData!$F3784, G:G, "&lt;="&amp;ExternalData!$G3784)</f>
        <v>432446</v>
      </c>
      <c r="L3784" s="26">
        <f>ExternalData!$J3784 + SUMIFS(H:H, D:D, ExternalData!$D3784, E:E, ExternalData!$E3784, F:F, ExternalData!$F3784-1, G:G, "&gt;"&amp;ExternalData!$G3784)</f>
        <v>56861</v>
      </c>
      <c r="M3784" s="28">
        <f>ExternalData!$K3784 + SUMIFS(I:I, D:D, ExternalData!$D3784, E:E, ExternalData!$E3784, F:F, ExternalData!$F3784-1, G:G, "&gt;"&amp;ExternalData!$G3784)</f>
        <v>447881</v>
      </c>
    </row>
    <row r="3785" spans="1:13" x14ac:dyDescent="0.25">
      <c r="A3785" s="29" t="s">
        <v>9</v>
      </c>
      <c r="B3785" s="30" t="s">
        <v>47</v>
      </c>
      <c r="C3785" s="30" t="s">
        <v>18</v>
      </c>
      <c r="D3785" s="30" t="s">
        <v>53</v>
      </c>
      <c r="E3785" s="30" t="s">
        <v>15</v>
      </c>
      <c r="F3785" s="30">
        <v>2021</v>
      </c>
      <c r="G3785" s="30">
        <v>12</v>
      </c>
      <c r="H3785" s="30">
        <v>5152</v>
      </c>
      <c r="I3785" s="31">
        <v>44114</v>
      </c>
      <c r="J3785" s="31">
        <f>SUMIFS(H:H, D:D, ExternalData!$D3785, E:E, ExternalData!$E3785, F:F, ExternalData!$F3785, G:G, "&lt;="&amp;ExternalData!$G3785)</f>
        <v>61824</v>
      </c>
      <c r="K3785" s="32">
        <f>SUMIFS(I:I, D:D, ExternalData!$D3785, E:E, ExternalData!$E3785, F:F, ExternalData!$F3785, G:G, "&lt;="&amp;ExternalData!$G3785)</f>
        <v>476560</v>
      </c>
      <c r="L3785" s="31">
        <f>ExternalData!$J3785 + SUMIFS(H:H, D:D, ExternalData!$D3785, E:E, ExternalData!$E3785, F:F, ExternalData!$F3785-1, G:G, "&gt;"&amp;ExternalData!$G3785)</f>
        <v>61824</v>
      </c>
      <c r="M3785" s="33">
        <f>ExternalData!$K3785 + SUMIFS(I:I, D:D, ExternalData!$D3785, E:E, ExternalData!$E3785, F:F, ExternalData!$F3785-1, G:G, "&gt;"&amp;ExternalData!$G3785)</f>
        <v>476560</v>
      </c>
    </row>
    <row r="3786" spans="1:13" x14ac:dyDescent="0.25">
      <c r="A3786" s="24" t="s">
        <v>9</v>
      </c>
      <c r="B3786" s="25" t="s">
        <v>47</v>
      </c>
      <c r="C3786" s="25" t="s">
        <v>18</v>
      </c>
      <c r="D3786" s="25" t="s">
        <v>53</v>
      </c>
      <c r="E3786" s="25" t="s">
        <v>15</v>
      </c>
      <c r="F3786" s="25">
        <v>2022</v>
      </c>
      <c r="G3786" s="25">
        <v>1</v>
      </c>
      <c r="H3786" s="25">
        <v>735</v>
      </c>
      <c r="I3786" s="26">
        <v>6636</v>
      </c>
      <c r="J3786" s="26">
        <f>SUMIFS(H:H, D:D, ExternalData!$D3786, E:E, ExternalData!$E3786, F:F, ExternalData!$F3786, G:G, "&lt;="&amp;ExternalData!$G3786)</f>
        <v>735</v>
      </c>
      <c r="K3786" s="27">
        <f>SUMIFS(I:I, D:D, ExternalData!$D3786, E:E, ExternalData!$E3786, F:F, ExternalData!$F3786, G:G, "&lt;="&amp;ExternalData!$G3786)</f>
        <v>6636</v>
      </c>
      <c r="L3786" s="26">
        <f>ExternalData!$J3786 + SUMIFS(H:H, D:D, ExternalData!$D3786, E:E, ExternalData!$E3786, F:F, ExternalData!$F3786-1, G:G, "&gt;"&amp;ExternalData!$G3786)</f>
        <v>59822</v>
      </c>
      <c r="M3786" s="28">
        <f>ExternalData!$K3786 + SUMIFS(I:I, D:D, ExternalData!$D3786, E:E, ExternalData!$E3786, F:F, ExternalData!$F3786-1, G:G, "&gt;"&amp;ExternalData!$G3786)</f>
        <v>462588</v>
      </c>
    </row>
    <row r="3787" spans="1:13" x14ac:dyDescent="0.25">
      <c r="A3787" s="29" t="s">
        <v>9</v>
      </c>
      <c r="B3787" s="30" t="s">
        <v>47</v>
      </c>
      <c r="C3787" s="30" t="s">
        <v>18</v>
      </c>
      <c r="D3787" s="30" t="s">
        <v>53</v>
      </c>
      <c r="E3787" s="30" t="s">
        <v>15</v>
      </c>
      <c r="F3787" s="30">
        <v>2022</v>
      </c>
      <c r="G3787" s="30">
        <v>2</v>
      </c>
      <c r="H3787" s="30">
        <v>1344</v>
      </c>
      <c r="I3787" s="31">
        <v>12243</v>
      </c>
      <c r="J3787" s="31">
        <f>SUMIFS(H:H, D:D, ExternalData!$D3787, E:E, ExternalData!$E3787, F:F, ExternalData!$F3787, G:G, "&lt;="&amp;ExternalData!$G3787)</f>
        <v>2079</v>
      </c>
      <c r="K3787" s="32">
        <f>SUMIFS(I:I, D:D, ExternalData!$D3787, E:E, ExternalData!$E3787, F:F, ExternalData!$F3787, G:G, "&lt;="&amp;ExternalData!$G3787)</f>
        <v>18879</v>
      </c>
      <c r="L3787" s="31">
        <f>ExternalData!$J3787 + SUMIFS(H:H, D:D, ExternalData!$D3787, E:E, ExternalData!$E3787, F:F, ExternalData!$F3787-1, G:G, "&gt;"&amp;ExternalData!$G3787)</f>
        <v>56497</v>
      </c>
      <c r="M3787" s="33">
        <f>ExternalData!$K3787 + SUMIFS(I:I, D:D, ExternalData!$D3787, E:E, ExternalData!$E3787, F:F, ExternalData!$F3787-1, G:G, "&gt;"&amp;ExternalData!$G3787)</f>
        <v>437640</v>
      </c>
    </row>
    <row r="3788" spans="1:13" x14ac:dyDescent="0.25">
      <c r="A3788" s="24" t="s">
        <v>9</v>
      </c>
      <c r="B3788" s="25" t="s">
        <v>47</v>
      </c>
      <c r="C3788" s="25" t="s">
        <v>18</v>
      </c>
      <c r="D3788" s="25" t="s">
        <v>53</v>
      </c>
      <c r="E3788" s="25" t="s">
        <v>15</v>
      </c>
      <c r="F3788" s="25">
        <v>2022</v>
      </c>
      <c r="G3788" s="25">
        <v>3</v>
      </c>
      <c r="H3788" s="25">
        <v>1176</v>
      </c>
      <c r="I3788" s="26">
        <v>10626</v>
      </c>
      <c r="J3788" s="26">
        <f>SUMIFS(H:H, D:D, ExternalData!$D3788, E:E, ExternalData!$E3788, F:F, ExternalData!$F3788, G:G, "&lt;="&amp;ExternalData!$G3788)</f>
        <v>3255</v>
      </c>
      <c r="K3788" s="27">
        <f>SUMIFS(I:I, D:D, ExternalData!$D3788, E:E, ExternalData!$E3788, F:F, ExternalData!$F3788, G:G, "&lt;="&amp;ExternalData!$G3788)</f>
        <v>29505</v>
      </c>
      <c r="L3788" s="26">
        <f>ExternalData!$J3788 + SUMIFS(H:H, D:D, ExternalData!$D3788, E:E, ExternalData!$E3788, F:F, ExternalData!$F3788-1, G:G, "&gt;"&amp;ExternalData!$G3788)</f>
        <v>53004</v>
      </c>
      <c r="M3788" s="28">
        <f>ExternalData!$K3788 + SUMIFS(I:I, D:D, ExternalData!$D3788, E:E, ExternalData!$E3788, F:F, ExternalData!$F3788-1, G:G, "&gt;"&amp;ExternalData!$G3788)</f>
        <v>406567</v>
      </c>
    </row>
    <row r="3789" spans="1:13" x14ac:dyDescent="0.25">
      <c r="A3789" s="29" t="s">
        <v>9</v>
      </c>
      <c r="B3789" s="30" t="s">
        <v>47</v>
      </c>
      <c r="C3789" s="30" t="s">
        <v>18</v>
      </c>
      <c r="D3789" s="30" t="s">
        <v>53</v>
      </c>
      <c r="E3789" s="30" t="s">
        <v>15</v>
      </c>
      <c r="F3789" s="30">
        <v>2022</v>
      </c>
      <c r="G3789" s="30">
        <v>4</v>
      </c>
      <c r="H3789" s="30">
        <v>882</v>
      </c>
      <c r="I3789" s="31">
        <v>7896</v>
      </c>
      <c r="J3789" s="31">
        <f>SUMIFS(H:H, D:D, ExternalData!$D3789, E:E, ExternalData!$E3789, F:F, ExternalData!$F3789, G:G, "&lt;="&amp;ExternalData!$G3789)</f>
        <v>4137</v>
      </c>
      <c r="K3789" s="32">
        <f>SUMIFS(I:I, D:D, ExternalData!$D3789, E:E, ExternalData!$E3789, F:F, ExternalData!$F3789, G:G, "&lt;="&amp;ExternalData!$G3789)</f>
        <v>37401</v>
      </c>
      <c r="L3789" s="31">
        <f>ExternalData!$J3789 + SUMIFS(H:H, D:D, ExternalData!$D3789, E:E, ExternalData!$E3789, F:F, ExternalData!$F3789-1, G:G, "&gt;"&amp;ExternalData!$G3789)</f>
        <v>51310</v>
      </c>
      <c r="M3789" s="33">
        <f>ExternalData!$K3789 + SUMIFS(I:I, D:D, ExternalData!$D3789, E:E, ExternalData!$E3789, F:F, ExternalData!$F3789-1, G:G, "&gt;"&amp;ExternalData!$G3789)</f>
        <v>395304</v>
      </c>
    </row>
    <row r="3790" spans="1:13" x14ac:dyDescent="0.25">
      <c r="A3790" s="24" t="s">
        <v>9</v>
      </c>
      <c r="B3790" s="25" t="s">
        <v>47</v>
      </c>
      <c r="C3790" s="25" t="s">
        <v>18</v>
      </c>
      <c r="D3790" s="25" t="s">
        <v>53</v>
      </c>
      <c r="E3790" s="25" t="s">
        <v>15</v>
      </c>
      <c r="F3790" s="25">
        <v>2022</v>
      </c>
      <c r="G3790" s="25">
        <v>5</v>
      </c>
      <c r="H3790" s="25">
        <v>1575</v>
      </c>
      <c r="I3790" s="26">
        <v>13755</v>
      </c>
      <c r="J3790" s="26">
        <f>SUMIFS(H:H, D:D, ExternalData!$D3790, E:E, ExternalData!$E3790, F:F, ExternalData!$F3790, G:G, "&lt;="&amp;ExternalData!$G3790)</f>
        <v>5712</v>
      </c>
      <c r="K3790" s="27">
        <f>SUMIFS(I:I, D:D, ExternalData!$D3790, E:E, ExternalData!$E3790, F:F, ExternalData!$F3790, G:G, "&lt;="&amp;ExternalData!$G3790)</f>
        <v>51156</v>
      </c>
      <c r="L3790" s="26">
        <f>ExternalData!$J3790 + SUMIFS(H:H, D:D, ExternalData!$D3790, E:E, ExternalData!$E3790, F:F, ExternalData!$F3790-1, G:G, "&gt;"&amp;ExternalData!$G3790)</f>
        <v>48216</v>
      </c>
      <c r="M3790" s="28">
        <f>ExternalData!$K3790 + SUMIFS(I:I, D:D, ExternalData!$D3790, E:E, ExternalData!$E3790, F:F, ExternalData!$F3790-1, G:G, "&gt;"&amp;ExternalData!$G3790)</f>
        <v>371546</v>
      </c>
    </row>
    <row r="3791" spans="1:13" x14ac:dyDescent="0.25">
      <c r="A3791" s="29" t="s">
        <v>9</v>
      </c>
      <c r="B3791" s="30" t="s">
        <v>47</v>
      </c>
      <c r="C3791" s="30" t="s">
        <v>18</v>
      </c>
      <c r="D3791" s="30" t="s">
        <v>53</v>
      </c>
      <c r="E3791" s="30" t="s">
        <v>15</v>
      </c>
      <c r="F3791" s="30">
        <v>2022</v>
      </c>
      <c r="G3791" s="30">
        <v>6</v>
      </c>
      <c r="H3791" s="30">
        <v>1449</v>
      </c>
      <c r="I3791" s="31">
        <v>13104</v>
      </c>
      <c r="J3791" s="31">
        <f>SUMIFS(H:H, D:D, ExternalData!$D3791, E:E, ExternalData!$E3791, F:F, ExternalData!$F3791, G:G, "&lt;="&amp;ExternalData!$G3791)</f>
        <v>7161</v>
      </c>
      <c r="K3791" s="32">
        <f>SUMIFS(I:I, D:D, ExternalData!$D3791, E:E, ExternalData!$E3791, F:F, ExternalData!$F3791, G:G, "&lt;="&amp;ExternalData!$G3791)</f>
        <v>64260</v>
      </c>
      <c r="L3791" s="31">
        <f>ExternalData!$J3791 + SUMIFS(H:H, D:D, ExternalData!$D3791, E:E, ExternalData!$E3791, F:F, ExternalData!$F3791-1, G:G, "&gt;"&amp;ExternalData!$G3791)</f>
        <v>44513</v>
      </c>
      <c r="M3791" s="33">
        <f>ExternalData!$K3791 + SUMIFS(I:I, D:D, ExternalData!$D3791, E:E, ExternalData!$E3791, F:F, ExternalData!$F3791-1, G:G, "&gt;"&amp;ExternalData!$G3791)</f>
        <v>342146</v>
      </c>
    </row>
    <row r="3792" spans="1:13" x14ac:dyDescent="0.25">
      <c r="A3792" s="24" t="s">
        <v>9</v>
      </c>
      <c r="B3792" s="25" t="s">
        <v>47</v>
      </c>
      <c r="C3792" s="25" t="s">
        <v>18</v>
      </c>
      <c r="D3792" s="25" t="s">
        <v>53</v>
      </c>
      <c r="E3792" s="25" t="s">
        <v>15</v>
      </c>
      <c r="F3792" s="25">
        <v>2022</v>
      </c>
      <c r="G3792" s="25">
        <v>7</v>
      </c>
      <c r="H3792" s="25">
        <v>945</v>
      </c>
      <c r="I3792" s="26">
        <v>8190</v>
      </c>
      <c r="J3792" s="26">
        <f>SUMIFS(H:H, D:D, ExternalData!$D3792, E:E, ExternalData!$E3792, F:F, ExternalData!$F3792, G:G, "&lt;="&amp;ExternalData!$G3792)</f>
        <v>8106</v>
      </c>
      <c r="K3792" s="27">
        <f>SUMIFS(I:I, D:D, ExternalData!$D3792, E:E, ExternalData!$E3792, F:F, ExternalData!$F3792, G:G, "&lt;="&amp;ExternalData!$G3792)</f>
        <v>72450</v>
      </c>
      <c r="L3792" s="26">
        <f>ExternalData!$J3792 + SUMIFS(H:H, D:D, ExternalData!$D3792, E:E, ExternalData!$E3792, F:F, ExternalData!$F3792-1, G:G, "&gt;"&amp;ExternalData!$G3792)</f>
        <v>39501</v>
      </c>
      <c r="M3792" s="28">
        <f>ExternalData!$K3792 + SUMIFS(I:I, D:D, ExternalData!$D3792, E:E, ExternalData!$E3792, F:F, ExternalData!$F3792-1, G:G, "&gt;"&amp;ExternalData!$G3792)</f>
        <v>345345</v>
      </c>
    </row>
    <row r="3793" spans="1:13" x14ac:dyDescent="0.25">
      <c r="A3793" s="29" t="s">
        <v>9</v>
      </c>
      <c r="B3793" s="30" t="s">
        <v>47</v>
      </c>
      <c r="C3793" s="30" t="s">
        <v>18</v>
      </c>
      <c r="D3793" s="30" t="s">
        <v>53</v>
      </c>
      <c r="E3793" s="30" t="s">
        <v>15</v>
      </c>
      <c r="F3793" s="30">
        <v>2022</v>
      </c>
      <c r="G3793" s="30">
        <v>8</v>
      </c>
      <c r="H3793" s="30">
        <v>2121</v>
      </c>
      <c r="I3793" s="31">
        <v>18753</v>
      </c>
      <c r="J3793" s="31">
        <f>SUMIFS(H:H, D:D, ExternalData!$D3793, E:E, ExternalData!$E3793, F:F, ExternalData!$F3793, G:G, "&lt;="&amp;ExternalData!$G3793)</f>
        <v>10227</v>
      </c>
      <c r="K3793" s="32">
        <f>SUMIFS(I:I, D:D, ExternalData!$D3793, E:E, ExternalData!$E3793, F:F, ExternalData!$F3793, G:G, "&lt;="&amp;ExternalData!$G3793)</f>
        <v>91203</v>
      </c>
      <c r="L3793" s="31">
        <f>ExternalData!$J3793 + SUMIFS(H:H, D:D, ExternalData!$D3793, E:E, ExternalData!$E3793, F:F, ExternalData!$F3793-1, G:G, "&gt;"&amp;ExternalData!$G3793)</f>
        <v>32606</v>
      </c>
      <c r="M3793" s="33">
        <f>ExternalData!$K3793 + SUMIFS(I:I, D:D, ExternalData!$D3793, E:E, ExternalData!$E3793, F:F, ExternalData!$F3793-1, G:G, "&gt;"&amp;ExternalData!$G3793)</f>
        <v>282954</v>
      </c>
    </row>
    <row r="3794" spans="1:13" x14ac:dyDescent="0.25">
      <c r="A3794" s="24" t="s">
        <v>9</v>
      </c>
      <c r="B3794" s="25" t="s">
        <v>47</v>
      </c>
      <c r="C3794" s="25" t="s">
        <v>18</v>
      </c>
      <c r="D3794" s="25" t="s">
        <v>53</v>
      </c>
      <c r="E3794" s="25" t="s">
        <v>15</v>
      </c>
      <c r="F3794" s="25">
        <v>2022</v>
      </c>
      <c r="G3794" s="25">
        <v>9</v>
      </c>
      <c r="H3794" s="25">
        <v>798</v>
      </c>
      <c r="I3794" s="26">
        <v>6951</v>
      </c>
      <c r="J3794" s="26">
        <f>SUMIFS(H:H, D:D, ExternalData!$D3794, E:E, ExternalData!$E3794, F:F, ExternalData!$F3794, G:G, "&lt;="&amp;ExternalData!$G3794)</f>
        <v>11025</v>
      </c>
      <c r="K3794" s="27">
        <f>SUMIFS(I:I, D:D, ExternalData!$D3794, E:E, ExternalData!$E3794, F:F, ExternalData!$F3794, G:G, "&lt;="&amp;ExternalData!$G3794)</f>
        <v>98154</v>
      </c>
      <c r="L3794" s="26">
        <f>ExternalData!$J3794 + SUMIFS(H:H, D:D, ExternalData!$D3794, E:E, ExternalData!$E3794, F:F, ExternalData!$F3794-1, G:G, "&gt;"&amp;ExternalData!$G3794)</f>
        <v>28735</v>
      </c>
      <c r="M3794" s="28">
        <f>ExternalData!$K3794 + SUMIFS(I:I, D:D, ExternalData!$D3794, E:E, ExternalData!$E3794, F:F, ExternalData!$F3794-1, G:G, "&gt;"&amp;ExternalData!$G3794)</f>
        <v>249333</v>
      </c>
    </row>
    <row r="3795" spans="1:13" x14ac:dyDescent="0.25">
      <c r="A3795" s="29" t="s">
        <v>9</v>
      </c>
      <c r="B3795" s="30" t="s">
        <v>47</v>
      </c>
      <c r="C3795" s="30" t="s">
        <v>18</v>
      </c>
      <c r="D3795" s="30" t="s">
        <v>53</v>
      </c>
      <c r="E3795" s="30" t="s">
        <v>15</v>
      </c>
      <c r="F3795" s="30">
        <v>2022</v>
      </c>
      <c r="G3795" s="30">
        <v>10</v>
      </c>
      <c r="H3795" s="30">
        <v>1974</v>
      </c>
      <c r="I3795" s="31">
        <v>16947</v>
      </c>
      <c r="J3795" s="31">
        <f>SUMIFS(H:H, D:D, ExternalData!$D3795, E:E, ExternalData!$E3795, F:F, ExternalData!$F3795, G:G, "&lt;="&amp;ExternalData!$G3795)</f>
        <v>12999</v>
      </c>
      <c r="K3795" s="32">
        <f>SUMIFS(I:I, D:D, ExternalData!$D3795, E:E, ExternalData!$E3795, F:F, ExternalData!$F3795, G:G, "&lt;="&amp;ExternalData!$G3795)</f>
        <v>115101</v>
      </c>
      <c r="L3795" s="31">
        <f>ExternalData!$J3795 + SUMIFS(H:H, D:D, ExternalData!$D3795, E:E, ExternalData!$E3795, F:F, ExternalData!$F3795-1, G:G, "&gt;"&amp;ExternalData!$G3795)</f>
        <v>28294</v>
      </c>
      <c r="M3795" s="33">
        <f>ExternalData!$K3795 + SUMIFS(I:I, D:D, ExternalData!$D3795, E:E, ExternalData!$E3795, F:F, ExternalData!$F3795-1, G:G, "&gt;"&amp;ExternalData!$G3795)</f>
        <v>248248</v>
      </c>
    </row>
    <row r="3796" spans="1:13" x14ac:dyDescent="0.25">
      <c r="A3796" s="24" t="s">
        <v>9</v>
      </c>
      <c r="B3796" s="25" t="s">
        <v>47</v>
      </c>
      <c r="C3796" s="25" t="s">
        <v>18</v>
      </c>
      <c r="D3796" s="25" t="s">
        <v>53</v>
      </c>
      <c r="E3796" s="25" t="s">
        <v>15</v>
      </c>
      <c r="F3796" s="25">
        <v>2022</v>
      </c>
      <c r="G3796" s="25">
        <v>11</v>
      </c>
      <c r="H3796" s="25">
        <v>1575</v>
      </c>
      <c r="I3796" s="26">
        <v>14070</v>
      </c>
      <c r="J3796" s="26">
        <f>SUMIFS(H:H, D:D, ExternalData!$D3796, E:E, ExternalData!$E3796, F:F, ExternalData!$F3796, G:G, "&lt;="&amp;ExternalData!$G3796)</f>
        <v>14574</v>
      </c>
      <c r="K3796" s="27">
        <f>SUMIFS(I:I, D:D, ExternalData!$D3796, E:E, ExternalData!$E3796, F:F, ExternalData!$F3796, G:G, "&lt;="&amp;ExternalData!$G3796)</f>
        <v>129171</v>
      </c>
      <c r="L3796" s="26">
        <f>ExternalData!$J3796 + SUMIFS(H:H, D:D, ExternalData!$D3796, E:E, ExternalData!$E3796, F:F, ExternalData!$F3796-1, G:G, "&gt;"&amp;ExternalData!$G3796)</f>
        <v>19726</v>
      </c>
      <c r="M3796" s="28">
        <f>ExternalData!$K3796 + SUMIFS(I:I, D:D, ExternalData!$D3796, E:E, ExternalData!$E3796, F:F, ExternalData!$F3796-1, G:G, "&gt;"&amp;ExternalData!$G3796)</f>
        <v>173285</v>
      </c>
    </row>
    <row r="3797" spans="1:13" x14ac:dyDescent="0.25">
      <c r="A3797" s="29" t="s">
        <v>9</v>
      </c>
      <c r="B3797" s="30" t="s">
        <v>47</v>
      </c>
      <c r="C3797" s="30" t="s">
        <v>18</v>
      </c>
      <c r="D3797" s="30" t="s">
        <v>53</v>
      </c>
      <c r="E3797" s="30" t="s">
        <v>15</v>
      </c>
      <c r="F3797" s="30">
        <v>2022</v>
      </c>
      <c r="G3797" s="30">
        <v>12</v>
      </c>
      <c r="H3797" s="30">
        <v>1827</v>
      </c>
      <c r="I3797" s="31">
        <v>16611</v>
      </c>
      <c r="J3797" s="31">
        <f>SUMIFS(H:H, D:D, ExternalData!$D3797, E:E, ExternalData!$E3797, F:F, ExternalData!$F3797, G:G, "&lt;="&amp;ExternalData!$G3797)</f>
        <v>16401</v>
      </c>
      <c r="K3797" s="32">
        <f>SUMIFS(I:I, D:D, ExternalData!$D3797, E:E, ExternalData!$E3797, F:F, ExternalData!$F3797, G:G, "&lt;="&amp;ExternalData!$G3797)</f>
        <v>145782</v>
      </c>
      <c r="L3797" s="31">
        <f>ExternalData!$J3797 + SUMIFS(H:H, D:D, ExternalData!$D3797, E:E, ExternalData!$E3797, F:F, ExternalData!$F3797-1, G:G, "&gt;"&amp;ExternalData!$G3797)</f>
        <v>16401</v>
      </c>
      <c r="M3797" s="33">
        <f>ExternalData!$K3797 + SUMIFS(I:I, D:D, ExternalData!$D3797, E:E, ExternalData!$E3797, F:F, ExternalData!$F3797-1, G:G, "&gt;"&amp;ExternalData!$G3797)</f>
        <v>145782</v>
      </c>
    </row>
    <row r="3798" spans="1:13" x14ac:dyDescent="0.25">
      <c r="A3798" s="24" t="s">
        <v>9</v>
      </c>
      <c r="B3798" s="25" t="s">
        <v>47</v>
      </c>
      <c r="C3798" s="25" t="s">
        <v>18</v>
      </c>
      <c r="D3798" s="25" t="s">
        <v>53</v>
      </c>
      <c r="E3798" s="25" t="s">
        <v>15</v>
      </c>
      <c r="F3798" s="25">
        <v>2023</v>
      </c>
      <c r="G3798" s="25">
        <v>1</v>
      </c>
      <c r="H3798" s="25">
        <v>2688</v>
      </c>
      <c r="I3798" s="26">
        <v>24724</v>
      </c>
      <c r="J3798" s="26">
        <f>SUMIFS(H:H, D:D, ExternalData!$D3798, E:E, ExternalData!$E3798, F:F, ExternalData!$F3798, G:G, "&lt;="&amp;ExternalData!$G3798)</f>
        <v>2688</v>
      </c>
      <c r="K3798" s="27">
        <f>SUMIFS(I:I, D:D, ExternalData!$D3798, E:E, ExternalData!$E3798, F:F, ExternalData!$F3798, G:G, "&lt;="&amp;ExternalData!$G3798)</f>
        <v>24724</v>
      </c>
      <c r="L3798" s="26">
        <f>ExternalData!$J3798 + SUMIFS(H:H, D:D, ExternalData!$D3798, E:E, ExternalData!$E3798, F:F, ExternalData!$F3798-1, G:G, "&gt;"&amp;ExternalData!$G3798)</f>
        <v>18354</v>
      </c>
      <c r="M3798" s="28">
        <f>ExternalData!$K3798 + SUMIFS(I:I, D:D, ExternalData!$D3798, E:E, ExternalData!$E3798, F:F, ExternalData!$F3798-1, G:G, "&gt;"&amp;ExternalData!$G3798)</f>
        <v>163870</v>
      </c>
    </row>
    <row r="3799" spans="1:13" x14ac:dyDescent="0.25">
      <c r="A3799" s="29" t="s">
        <v>9</v>
      </c>
      <c r="B3799" s="30" t="s">
        <v>47</v>
      </c>
      <c r="C3799" s="30" t="s">
        <v>18</v>
      </c>
      <c r="D3799" s="30" t="s">
        <v>53</v>
      </c>
      <c r="E3799" s="30" t="s">
        <v>15</v>
      </c>
      <c r="F3799" s="30">
        <v>2023</v>
      </c>
      <c r="G3799" s="30">
        <v>2</v>
      </c>
      <c r="H3799" s="30">
        <v>2016</v>
      </c>
      <c r="I3799" s="31">
        <v>19544</v>
      </c>
      <c r="J3799" s="31">
        <f>SUMIFS(H:H, D:D, ExternalData!$D3799, E:E, ExternalData!$E3799, F:F, ExternalData!$F3799, G:G, "&lt;="&amp;ExternalData!$G3799)</f>
        <v>4704</v>
      </c>
      <c r="K3799" s="32">
        <f>SUMIFS(I:I, D:D, ExternalData!$D3799, E:E, ExternalData!$E3799, F:F, ExternalData!$F3799, G:G, "&lt;="&amp;ExternalData!$G3799)</f>
        <v>44268</v>
      </c>
      <c r="L3799" s="31">
        <f>ExternalData!$J3799 + SUMIFS(H:H, D:D, ExternalData!$D3799, E:E, ExternalData!$E3799, F:F, ExternalData!$F3799-1, G:G, "&gt;"&amp;ExternalData!$G3799)</f>
        <v>19026</v>
      </c>
      <c r="M3799" s="33">
        <f>ExternalData!$K3799 + SUMIFS(I:I, D:D, ExternalData!$D3799, E:E, ExternalData!$E3799, F:F, ExternalData!$F3799-1, G:G, "&gt;"&amp;ExternalData!$G3799)</f>
        <v>171171</v>
      </c>
    </row>
    <row r="3800" spans="1:13" x14ac:dyDescent="0.25">
      <c r="A3800" s="24" t="s">
        <v>9</v>
      </c>
      <c r="B3800" s="25" t="s">
        <v>47</v>
      </c>
      <c r="C3800" s="25" t="s">
        <v>18</v>
      </c>
      <c r="D3800" s="25" t="s">
        <v>53</v>
      </c>
      <c r="E3800" s="25" t="s">
        <v>15</v>
      </c>
      <c r="F3800" s="25">
        <v>2023</v>
      </c>
      <c r="G3800" s="25">
        <v>3</v>
      </c>
      <c r="H3800" s="25">
        <v>3920</v>
      </c>
      <c r="I3800" s="26">
        <v>38304</v>
      </c>
      <c r="J3800" s="26">
        <f>SUMIFS(H:H, D:D, ExternalData!$D3800, E:E, ExternalData!$E3800, F:F, ExternalData!$F3800, G:G, "&lt;="&amp;ExternalData!$G3800)</f>
        <v>8624</v>
      </c>
      <c r="K3800" s="27">
        <f>SUMIFS(I:I, D:D, ExternalData!$D3800, E:E, ExternalData!$E3800, F:F, ExternalData!$F3800, G:G, "&lt;="&amp;ExternalData!$G3800)</f>
        <v>82572</v>
      </c>
      <c r="L3800" s="26">
        <f>ExternalData!$J3800 + SUMIFS(H:H, D:D, ExternalData!$D3800, E:E, ExternalData!$E3800, F:F, ExternalData!$F3800-1, G:G, "&gt;"&amp;ExternalData!$G3800)</f>
        <v>21770</v>
      </c>
      <c r="M3800" s="28">
        <f>ExternalData!$K3800 + SUMIFS(I:I, D:D, ExternalData!$D3800, E:E, ExternalData!$E3800, F:F, ExternalData!$F3800-1, G:G, "&gt;"&amp;ExternalData!$G3800)</f>
        <v>198849</v>
      </c>
    </row>
    <row r="3801" spans="1:13" x14ac:dyDescent="0.25">
      <c r="A3801" s="29" t="s">
        <v>9</v>
      </c>
      <c r="B3801" s="30" t="s">
        <v>47</v>
      </c>
      <c r="C3801" s="30" t="s">
        <v>22</v>
      </c>
      <c r="D3801" s="30" t="s">
        <v>54</v>
      </c>
      <c r="E3801" s="30" t="s">
        <v>13</v>
      </c>
      <c r="F3801" s="30">
        <v>2018</v>
      </c>
      <c r="G3801" s="30">
        <v>1</v>
      </c>
      <c r="H3801" s="30">
        <v>616</v>
      </c>
      <c r="I3801" s="31">
        <v>33215</v>
      </c>
      <c r="J3801" s="31">
        <f>SUMIFS(H:H, D:D, ExternalData!$D3801, E:E, ExternalData!$E3801, F:F, ExternalData!$F3801, G:G, "&lt;="&amp;ExternalData!$G3801)</f>
        <v>616</v>
      </c>
      <c r="K3801" s="32">
        <f>SUMIFS(I:I, D:D, ExternalData!$D3801, E:E, ExternalData!$E3801, F:F, ExternalData!$F3801, G:G, "&lt;="&amp;ExternalData!$G3801)</f>
        <v>33215</v>
      </c>
      <c r="L3801" s="31">
        <f>ExternalData!$J3801 + SUMIFS(H:H, D:D, ExternalData!$D3801, E:E, ExternalData!$E3801, F:F, ExternalData!$F3801-1, G:G, "&gt;"&amp;ExternalData!$G3801)</f>
        <v>616</v>
      </c>
      <c r="M3801" s="33">
        <f>ExternalData!$K3801 + SUMIFS(I:I, D:D, ExternalData!$D3801, E:E, ExternalData!$E3801, F:F, ExternalData!$F3801-1, G:G, "&gt;"&amp;ExternalData!$G3801)</f>
        <v>33215</v>
      </c>
    </row>
    <row r="3802" spans="1:13" x14ac:dyDescent="0.25">
      <c r="A3802" s="24" t="s">
        <v>9</v>
      </c>
      <c r="B3802" s="25" t="s">
        <v>47</v>
      </c>
      <c r="C3802" s="25" t="s">
        <v>22</v>
      </c>
      <c r="D3802" s="25" t="s">
        <v>54</v>
      </c>
      <c r="E3802" s="25" t="s">
        <v>13</v>
      </c>
      <c r="F3802" s="25">
        <v>2018</v>
      </c>
      <c r="G3802" s="25">
        <v>2</v>
      </c>
      <c r="H3802" s="25">
        <v>413</v>
      </c>
      <c r="I3802" s="26">
        <v>2240</v>
      </c>
      <c r="J3802" s="26">
        <f>SUMIFS(H:H, D:D, ExternalData!$D3802, E:E, ExternalData!$E3802, F:F, ExternalData!$F3802, G:G, "&lt;="&amp;ExternalData!$G3802)</f>
        <v>1029</v>
      </c>
      <c r="K3802" s="27">
        <f>SUMIFS(I:I, D:D, ExternalData!$D3802, E:E, ExternalData!$E3802, F:F, ExternalData!$F3802, G:G, "&lt;="&amp;ExternalData!$G3802)</f>
        <v>35455</v>
      </c>
      <c r="L3802" s="26">
        <f>ExternalData!$J3802 + SUMIFS(H:H, D:D, ExternalData!$D3802, E:E, ExternalData!$E3802, F:F, ExternalData!$F3802-1, G:G, "&gt;"&amp;ExternalData!$G3802)</f>
        <v>1029</v>
      </c>
      <c r="M3802" s="28">
        <f>ExternalData!$K3802 + SUMIFS(I:I, D:D, ExternalData!$D3802, E:E, ExternalData!$E3802, F:F, ExternalData!$F3802-1, G:G, "&gt;"&amp;ExternalData!$G3802)</f>
        <v>35455</v>
      </c>
    </row>
    <row r="3803" spans="1:13" x14ac:dyDescent="0.25">
      <c r="A3803" s="29" t="s">
        <v>9</v>
      </c>
      <c r="B3803" s="30" t="s">
        <v>47</v>
      </c>
      <c r="C3803" s="30" t="s">
        <v>22</v>
      </c>
      <c r="D3803" s="30" t="s">
        <v>54</v>
      </c>
      <c r="E3803" s="30" t="s">
        <v>13</v>
      </c>
      <c r="F3803" s="30">
        <v>2018</v>
      </c>
      <c r="G3803" s="30">
        <v>3</v>
      </c>
      <c r="H3803" s="30">
        <v>3465</v>
      </c>
      <c r="I3803" s="31">
        <v>1876</v>
      </c>
      <c r="J3803" s="31">
        <f>SUMIFS(H:H, D:D, ExternalData!$D3803, E:E, ExternalData!$E3803, F:F, ExternalData!$F3803, G:G, "&lt;="&amp;ExternalData!$G3803)</f>
        <v>4494</v>
      </c>
      <c r="K3803" s="32">
        <f>SUMIFS(I:I, D:D, ExternalData!$D3803, E:E, ExternalData!$E3803, F:F, ExternalData!$F3803, G:G, "&lt;="&amp;ExternalData!$G3803)</f>
        <v>37331</v>
      </c>
      <c r="L3803" s="31">
        <f>ExternalData!$J3803 + SUMIFS(H:H, D:D, ExternalData!$D3803, E:E, ExternalData!$E3803, F:F, ExternalData!$F3803-1, G:G, "&gt;"&amp;ExternalData!$G3803)</f>
        <v>4494</v>
      </c>
      <c r="M3803" s="33">
        <f>ExternalData!$K3803 + SUMIFS(I:I, D:D, ExternalData!$D3803, E:E, ExternalData!$E3803, F:F, ExternalData!$F3803-1, G:G, "&gt;"&amp;ExternalData!$G3803)</f>
        <v>37331</v>
      </c>
    </row>
    <row r="3804" spans="1:13" x14ac:dyDescent="0.25">
      <c r="A3804" s="24" t="s">
        <v>9</v>
      </c>
      <c r="B3804" s="25" t="s">
        <v>47</v>
      </c>
      <c r="C3804" s="25" t="s">
        <v>22</v>
      </c>
      <c r="D3804" s="25" t="s">
        <v>54</v>
      </c>
      <c r="E3804" s="25" t="s">
        <v>13</v>
      </c>
      <c r="F3804" s="25">
        <v>2018</v>
      </c>
      <c r="G3804" s="25">
        <v>4</v>
      </c>
      <c r="H3804" s="25">
        <v>350</v>
      </c>
      <c r="I3804" s="26">
        <v>1897</v>
      </c>
      <c r="J3804" s="26">
        <f>SUMIFS(H:H, D:D, ExternalData!$D3804, E:E, ExternalData!$E3804, F:F, ExternalData!$F3804, G:G, "&lt;="&amp;ExternalData!$G3804)</f>
        <v>4844</v>
      </c>
      <c r="K3804" s="27">
        <f>SUMIFS(I:I, D:D, ExternalData!$D3804, E:E, ExternalData!$E3804, F:F, ExternalData!$F3804, G:G, "&lt;="&amp;ExternalData!$G3804)</f>
        <v>39228</v>
      </c>
      <c r="L3804" s="26">
        <f>ExternalData!$J3804 + SUMIFS(H:H, D:D, ExternalData!$D3804, E:E, ExternalData!$E3804, F:F, ExternalData!$F3804-1, G:G, "&gt;"&amp;ExternalData!$G3804)</f>
        <v>4844</v>
      </c>
      <c r="M3804" s="28">
        <f>ExternalData!$K3804 + SUMIFS(I:I, D:D, ExternalData!$D3804, E:E, ExternalData!$E3804, F:F, ExternalData!$F3804-1, G:G, "&gt;"&amp;ExternalData!$G3804)</f>
        <v>39228</v>
      </c>
    </row>
    <row r="3805" spans="1:13" x14ac:dyDescent="0.25">
      <c r="A3805" s="29" t="s">
        <v>9</v>
      </c>
      <c r="B3805" s="30" t="s">
        <v>47</v>
      </c>
      <c r="C3805" s="30" t="s">
        <v>22</v>
      </c>
      <c r="D3805" s="30" t="s">
        <v>54</v>
      </c>
      <c r="E3805" s="30" t="s">
        <v>13</v>
      </c>
      <c r="F3805" s="30">
        <v>2018</v>
      </c>
      <c r="G3805" s="30">
        <v>5</v>
      </c>
      <c r="H3805" s="30">
        <v>4585</v>
      </c>
      <c r="I3805" s="31">
        <v>24675</v>
      </c>
      <c r="J3805" s="31">
        <f>SUMIFS(H:H, D:D, ExternalData!$D3805, E:E, ExternalData!$E3805, F:F, ExternalData!$F3805, G:G, "&lt;="&amp;ExternalData!$G3805)</f>
        <v>9429</v>
      </c>
      <c r="K3805" s="32">
        <f>SUMIFS(I:I, D:D, ExternalData!$D3805, E:E, ExternalData!$E3805, F:F, ExternalData!$F3805, G:G, "&lt;="&amp;ExternalData!$G3805)</f>
        <v>63903</v>
      </c>
      <c r="L3805" s="31">
        <f>ExternalData!$J3805 + SUMIFS(H:H, D:D, ExternalData!$D3805, E:E, ExternalData!$E3805, F:F, ExternalData!$F3805-1, G:G, "&gt;"&amp;ExternalData!$G3805)</f>
        <v>9429</v>
      </c>
      <c r="M3805" s="33">
        <f>ExternalData!$K3805 + SUMIFS(I:I, D:D, ExternalData!$D3805, E:E, ExternalData!$E3805, F:F, ExternalData!$F3805-1, G:G, "&gt;"&amp;ExternalData!$G3805)</f>
        <v>63903</v>
      </c>
    </row>
    <row r="3806" spans="1:13" x14ac:dyDescent="0.25">
      <c r="A3806" s="24" t="s">
        <v>9</v>
      </c>
      <c r="B3806" s="25" t="s">
        <v>47</v>
      </c>
      <c r="C3806" s="25" t="s">
        <v>22</v>
      </c>
      <c r="D3806" s="25" t="s">
        <v>54</v>
      </c>
      <c r="E3806" s="25" t="s">
        <v>13</v>
      </c>
      <c r="F3806" s="25">
        <v>2018</v>
      </c>
      <c r="G3806" s="25">
        <v>6</v>
      </c>
      <c r="H3806" s="25">
        <v>476</v>
      </c>
      <c r="I3806" s="26">
        <v>25865</v>
      </c>
      <c r="J3806" s="26">
        <f>SUMIFS(H:H, D:D, ExternalData!$D3806, E:E, ExternalData!$E3806, F:F, ExternalData!$F3806, G:G, "&lt;="&amp;ExternalData!$G3806)</f>
        <v>9905</v>
      </c>
      <c r="K3806" s="27">
        <f>SUMIFS(I:I, D:D, ExternalData!$D3806, E:E, ExternalData!$E3806, F:F, ExternalData!$F3806, G:G, "&lt;="&amp;ExternalData!$G3806)</f>
        <v>89768</v>
      </c>
      <c r="L3806" s="26">
        <f>ExternalData!$J3806 + SUMIFS(H:H, D:D, ExternalData!$D3806, E:E, ExternalData!$E3806, F:F, ExternalData!$F3806-1, G:G, "&gt;"&amp;ExternalData!$G3806)</f>
        <v>9905</v>
      </c>
      <c r="M3806" s="28">
        <f>ExternalData!$K3806 + SUMIFS(I:I, D:D, ExternalData!$D3806, E:E, ExternalData!$E3806, F:F, ExternalData!$F3806-1, G:G, "&gt;"&amp;ExternalData!$G3806)</f>
        <v>89768</v>
      </c>
    </row>
    <row r="3807" spans="1:13" x14ac:dyDescent="0.25">
      <c r="A3807" s="29" t="s">
        <v>9</v>
      </c>
      <c r="B3807" s="30" t="s">
        <v>47</v>
      </c>
      <c r="C3807" s="30" t="s">
        <v>22</v>
      </c>
      <c r="D3807" s="30" t="s">
        <v>54</v>
      </c>
      <c r="E3807" s="30" t="s">
        <v>13</v>
      </c>
      <c r="F3807" s="30">
        <v>2018</v>
      </c>
      <c r="G3807" s="30">
        <v>7</v>
      </c>
      <c r="H3807" s="30">
        <v>308</v>
      </c>
      <c r="I3807" s="31">
        <v>16485</v>
      </c>
      <c r="J3807" s="31">
        <f>SUMIFS(H:H, D:D, ExternalData!$D3807, E:E, ExternalData!$E3807, F:F, ExternalData!$F3807, G:G, "&lt;="&amp;ExternalData!$G3807)</f>
        <v>10213</v>
      </c>
      <c r="K3807" s="32">
        <f>SUMIFS(I:I, D:D, ExternalData!$D3807, E:E, ExternalData!$E3807, F:F, ExternalData!$F3807, G:G, "&lt;="&amp;ExternalData!$G3807)</f>
        <v>106253</v>
      </c>
      <c r="L3807" s="31">
        <f>ExternalData!$J3807 + SUMIFS(H:H, D:D, ExternalData!$D3807, E:E, ExternalData!$E3807, F:F, ExternalData!$F3807-1, G:G, "&gt;"&amp;ExternalData!$G3807)</f>
        <v>10213</v>
      </c>
      <c r="M3807" s="33">
        <f>ExternalData!$K3807 + SUMIFS(I:I, D:D, ExternalData!$D3807, E:E, ExternalData!$E3807, F:F, ExternalData!$F3807-1, G:G, "&gt;"&amp;ExternalData!$G3807)</f>
        <v>106253</v>
      </c>
    </row>
    <row r="3808" spans="1:13" x14ac:dyDescent="0.25">
      <c r="A3808" s="24" t="s">
        <v>9</v>
      </c>
      <c r="B3808" s="25" t="s">
        <v>47</v>
      </c>
      <c r="C3808" s="25" t="s">
        <v>22</v>
      </c>
      <c r="D3808" s="25" t="s">
        <v>54</v>
      </c>
      <c r="E3808" s="25" t="s">
        <v>13</v>
      </c>
      <c r="F3808" s="25">
        <v>2018</v>
      </c>
      <c r="G3808" s="25">
        <v>8</v>
      </c>
      <c r="H3808" s="25">
        <v>5285</v>
      </c>
      <c r="I3808" s="26">
        <v>2863</v>
      </c>
      <c r="J3808" s="26">
        <f>SUMIFS(H:H, D:D, ExternalData!$D3808, E:E, ExternalData!$E3808, F:F, ExternalData!$F3808, G:G, "&lt;="&amp;ExternalData!$G3808)</f>
        <v>15498</v>
      </c>
      <c r="K3808" s="27">
        <f>SUMIFS(I:I, D:D, ExternalData!$D3808, E:E, ExternalData!$E3808, F:F, ExternalData!$F3808, G:G, "&lt;="&amp;ExternalData!$G3808)</f>
        <v>109116</v>
      </c>
      <c r="L3808" s="26">
        <f>ExternalData!$J3808 + SUMIFS(H:H, D:D, ExternalData!$D3808, E:E, ExternalData!$E3808, F:F, ExternalData!$F3808-1, G:G, "&gt;"&amp;ExternalData!$G3808)</f>
        <v>15498</v>
      </c>
      <c r="M3808" s="28">
        <f>ExternalData!$K3808 + SUMIFS(I:I, D:D, ExternalData!$D3808, E:E, ExternalData!$E3808, F:F, ExternalData!$F3808-1, G:G, "&gt;"&amp;ExternalData!$G3808)</f>
        <v>109116</v>
      </c>
    </row>
    <row r="3809" spans="1:13" x14ac:dyDescent="0.25">
      <c r="A3809" s="29" t="s">
        <v>9</v>
      </c>
      <c r="B3809" s="30" t="s">
        <v>47</v>
      </c>
      <c r="C3809" s="30" t="s">
        <v>22</v>
      </c>
      <c r="D3809" s="30" t="s">
        <v>54</v>
      </c>
      <c r="E3809" s="30" t="s">
        <v>13</v>
      </c>
      <c r="F3809" s="30">
        <v>2018</v>
      </c>
      <c r="G3809" s="30">
        <v>9</v>
      </c>
      <c r="H3809" s="30">
        <v>3535</v>
      </c>
      <c r="I3809" s="31">
        <v>1904</v>
      </c>
      <c r="J3809" s="31">
        <f>SUMIFS(H:H, D:D, ExternalData!$D3809, E:E, ExternalData!$E3809, F:F, ExternalData!$F3809, G:G, "&lt;="&amp;ExternalData!$G3809)</f>
        <v>19033</v>
      </c>
      <c r="K3809" s="32">
        <f>SUMIFS(I:I, D:D, ExternalData!$D3809, E:E, ExternalData!$E3809, F:F, ExternalData!$F3809, G:G, "&lt;="&amp;ExternalData!$G3809)</f>
        <v>111020</v>
      </c>
      <c r="L3809" s="31">
        <f>ExternalData!$J3809 + SUMIFS(H:H, D:D, ExternalData!$D3809, E:E, ExternalData!$E3809, F:F, ExternalData!$F3809-1, G:G, "&gt;"&amp;ExternalData!$G3809)</f>
        <v>19033</v>
      </c>
      <c r="M3809" s="33">
        <f>ExternalData!$K3809 + SUMIFS(I:I, D:D, ExternalData!$D3809, E:E, ExternalData!$E3809, F:F, ExternalData!$F3809-1, G:G, "&gt;"&amp;ExternalData!$G3809)</f>
        <v>111020</v>
      </c>
    </row>
    <row r="3810" spans="1:13" x14ac:dyDescent="0.25">
      <c r="A3810" s="24" t="s">
        <v>9</v>
      </c>
      <c r="B3810" s="25" t="s">
        <v>47</v>
      </c>
      <c r="C3810" s="25" t="s">
        <v>22</v>
      </c>
      <c r="D3810" s="25" t="s">
        <v>54</v>
      </c>
      <c r="E3810" s="25" t="s">
        <v>13</v>
      </c>
      <c r="F3810" s="25">
        <v>2018</v>
      </c>
      <c r="G3810" s="25">
        <v>10</v>
      </c>
      <c r="H3810" s="25">
        <v>413</v>
      </c>
      <c r="I3810" s="26">
        <v>22365</v>
      </c>
      <c r="J3810" s="26">
        <f>SUMIFS(H:H, D:D, ExternalData!$D3810, E:E, ExternalData!$E3810, F:F, ExternalData!$F3810, G:G, "&lt;="&amp;ExternalData!$G3810)</f>
        <v>19446</v>
      </c>
      <c r="K3810" s="27">
        <f>SUMIFS(I:I, D:D, ExternalData!$D3810, E:E, ExternalData!$E3810, F:F, ExternalData!$F3810, G:G, "&lt;="&amp;ExternalData!$G3810)</f>
        <v>133385</v>
      </c>
      <c r="L3810" s="26">
        <f>ExternalData!$J3810 + SUMIFS(H:H, D:D, ExternalData!$D3810, E:E, ExternalData!$E3810, F:F, ExternalData!$F3810-1, G:G, "&gt;"&amp;ExternalData!$G3810)</f>
        <v>19446</v>
      </c>
      <c r="M3810" s="28">
        <f>ExternalData!$K3810 + SUMIFS(I:I, D:D, ExternalData!$D3810, E:E, ExternalData!$E3810, F:F, ExternalData!$F3810-1, G:G, "&gt;"&amp;ExternalData!$G3810)</f>
        <v>133385</v>
      </c>
    </row>
    <row r="3811" spans="1:13" x14ac:dyDescent="0.25">
      <c r="A3811" s="29" t="s">
        <v>9</v>
      </c>
      <c r="B3811" s="30" t="s">
        <v>47</v>
      </c>
      <c r="C3811" s="30" t="s">
        <v>22</v>
      </c>
      <c r="D3811" s="30" t="s">
        <v>54</v>
      </c>
      <c r="E3811" s="30" t="s">
        <v>13</v>
      </c>
      <c r="F3811" s="30">
        <v>2018</v>
      </c>
      <c r="G3811" s="30">
        <v>11</v>
      </c>
      <c r="H3811" s="30">
        <v>308</v>
      </c>
      <c r="I3811" s="31">
        <v>16555</v>
      </c>
      <c r="J3811" s="31">
        <f>SUMIFS(H:H, D:D, ExternalData!$D3811, E:E, ExternalData!$E3811, F:F, ExternalData!$F3811, G:G, "&lt;="&amp;ExternalData!$G3811)</f>
        <v>19754</v>
      </c>
      <c r="K3811" s="32">
        <f>SUMIFS(I:I, D:D, ExternalData!$D3811, E:E, ExternalData!$E3811, F:F, ExternalData!$F3811, G:G, "&lt;="&amp;ExternalData!$G3811)</f>
        <v>149940</v>
      </c>
      <c r="L3811" s="31">
        <f>ExternalData!$J3811 + SUMIFS(H:H, D:D, ExternalData!$D3811, E:E, ExternalData!$E3811, F:F, ExternalData!$F3811-1, G:G, "&gt;"&amp;ExternalData!$G3811)</f>
        <v>19754</v>
      </c>
      <c r="M3811" s="33">
        <f>ExternalData!$K3811 + SUMIFS(I:I, D:D, ExternalData!$D3811, E:E, ExternalData!$E3811, F:F, ExternalData!$F3811-1, G:G, "&gt;"&amp;ExternalData!$G3811)</f>
        <v>149940</v>
      </c>
    </row>
    <row r="3812" spans="1:13" x14ac:dyDescent="0.25">
      <c r="A3812" s="24" t="s">
        <v>9</v>
      </c>
      <c r="B3812" s="25" t="s">
        <v>47</v>
      </c>
      <c r="C3812" s="25" t="s">
        <v>22</v>
      </c>
      <c r="D3812" s="25" t="s">
        <v>54</v>
      </c>
      <c r="E3812" s="25" t="s">
        <v>13</v>
      </c>
      <c r="F3812" s="25">
        <v>2018</v>
      </c>
      <c r="G3812" s="25">
        <v>12</v>
      </c>
      <c r="H3812" s="25">
        <v>3745</v>
      </c>
      <c r="I3812" s="26">
        <v>2030</v>
      </c>
      <c r="J3812" s="26">
        <f>SUMIFS(H:H, D:D, ExternalData!$D3812, E:E, ExternalData!$E3812, F:F, ExternalData!$F3812, G:G, "&lt;="&amp;ExternalData!$G3812)</f>
        <v>23499</v>
      </c>
      <c r="K3812" s="27">
        <f>SUMIFS(I:I, D:D, ExternalData!$D3812, E:E, ExternalData!$E3812, F:F, ExternalData!$F3812, G:G, "&lt;="&amp;ExternalData!$G3812)</f>
        <v>151970</v>
      </c>
      <c r="L3812" s="26">
        <f>ExternalData!$J3812 + SUMIFS(H:H, D:D, ExternalData!$D3812, E:E, ExternalData!$E3812, F:F, ExternalData!$F3812-1, G:G, "&gt;"&amp;ExternalData!$G3812)</f>
        <v>23499</v>
      </c>
      <c r="M3812" s="28">
        <f>ExternalData!$K3812 + SUMIFS(I:I, D:D, ExternalData!$D3812, E:E, ExternalData!$E3812, F:F, ExternalData!$F3812-1, G:G, "&gt;"&amp;ExternalData!$G3812)</f>
        <v>151970</v>
      </c>
    </row>
    <row r="3813" spans="1:13" x14ac:dyDescent="0.25">
      <c r="A3813" s="29" t="s">
        <v>9</v>
      </c>
      <c r="B3813" s="30" t="s">
        <v>47</v>
      </c>
      <c r="C3813" s="30" t="s">
        <v>22</v>
      </c>
      <c r="D3813" s="30" t="s">
        <v>54</v>
      </c>
      <c r="E3813" s="30" t="s">
        <v>13</v>
      </c>
      <c r="F3813" s="30">
        <v>2019</v>
      </c>
      <c r="G3813" s="30">
        <v>1</v>
      </c>
      <c r="H3813" s="30">
        <v>721</v>
      </c>
      <c r="I3813" s="31">
        <v>3899</v>
      </c>
      <c r="J3813" s="31">
        <f>SUMIFS(H:H, D:D, ExternalData!$D3813, E:E, ExternalData!$E3813, F:F, ExternalData!$F3813, G:G, "&lt;="&amp;ExternalData!$G3813)</f>
        <v>721</v>
      </c>
      <c r="K3813" s="32">
        <f>SUMIFS(I:I, D:D, ExternalData!$D3813, E:E, ExternalData!$E3813, F:F, ExternalData!$F3813, G:G, "&lt;="&amp;ExternalData!$G3813)</f>
        <v>3899</v>
      </c>
      <c r="L3813" s="31">
        <f>ExternalData!$J3813 + SUMIFS(H:H, D:D, ExternalData!$D3813, E:E, ExternalData!$E3813, F:F, ExternalData!$F3813-1, G:G, "&gt;"&amp;ExternalData!$G3813)</f>
        <v>23604</v>
      </c>
      <c r="M3813" s="33">
        <f>ExternalData!$K3813 + SUMIFS(I:I, D:D, ExternalData!$D3813, E:E, ExternalData!$E3813, F:F, ExternalData!$F3813-1, G:G, "&gt;"&amp;ExternalData!$G3813)</f>
        <v>122654</v>
      </c>
    </row>
    <row r="3814" spans="1:13" x14ac:dyDescent="0.25">
      <c r="A3814" s="24" t="s">
        <v>9</v>
      </c>
      <c r="B3814" s="25" t="s">
        <v>47</v>
      </c>
      <c r="C3814" s="25" t="s">
        <v>22</v>
      </c>
      <c r="D3814" s="25" t="s">
        <v>54</v>
      </c>
      <c r="E3814" s="25" t="s">
        <v>13</v>
      </c>
      <c r="F3814" s="25">
        <v>2019</v>
      </c>
      <c r="G3814" s="25">
        <v>2</v>
      </c>
      <c r="H3814" s="25">
        <v>644</v>
      </c>
      <c r="I3814" s="26">
        <v>3458</v>
      </c>
      <c r="J3814" s="26">
        <f>SUMIFS(H:H, D:D, ExternalData!$D3814, E:E, ExternalData!$E3814, F:F, ExternalData!$F3814, G:G, "&lt;="&amp;ExternalData!$G3814)</f>
        <v>1365</v>
      </c>
      <c r="K3814" s="27">
        <f>SUMIFS(I:I, D:D, ExternalData!$D3814, E:E, ExternalData!$E3814, F:F, ExternalData!$F3814, G:G, "&lt;="&amp;ExternalData!$G3814)</f>
        <v>7357</v>
      </c>
      <c r="L3814" s="26">
        <f>ExternalData!$J3814 + SUMIFS(H:H, D:D, ExternalData!$D3814, E:E, ExternalData!$E3814, F:F, ExternalData!$F3814-1, G:G, "&gt;"&amp;ExternalData!$G3814)</f>
        <v>23835</v>
      </c>
      <c r="M3814" s="28">
        <f>ExternalData!$K3814 + SUMIFS(I:I, D:D, ExternalData!$D3814, E:E, ExternalData!$E3814, F:F, ExternalData!$F3814-1, G:G, "&gt;"&amp;ExternalData!$G3814)</f>
        <v>123872</v>
      </c>
    </row>
    <row r="3815" spans="1:13" x14ac:dyDescent="0.25">
      <c r="A3815" s="29" t="s">
        <v>9</v>
      </c>
      <c r="B3815" s="30" t="s">
        <v>47</v>
      </c>
      <c r="C3815" s="30" t="s">
        <v>22</v>
      </c>
      <c r="D3815" s="30" t="s">
        <v>54</v>
      </c>
      <c r="E3815" s="30" t="s">
        <v>13</v>
      </c>
      <c r="F3815" s="30">
        <v>2019</v>
      </c>
      <c r="G3815" s="30">
        <v>3</v>
      </c>
      <c r="H3815" s="30">
        <v>637</v>
      </c>
      <c r="I3815" s="31">
        <v>3444</v>
      </c>
      <c r="J3815" s="31">
        <f>SUMIFS(H:H, D:D, ExternalData!$D3815, E:E, ExternalData!$E3815, F:F, ExternalData!$F3815, G:G, "&lt;="&amp;ExternalData!$G3815)</f>
        <v>2002</v>
      </c>
      <c r="K3815" s="32">
        <f>SUMIFS(I:I, D:D, ExternalData!$D3815, E:E, ExternalData!$E3815, F:F, ExternalData!$F3815, G:G, "&lt;="&amp;ExternalData!$G3815)</f>
        <v>10801</v>
      </c>
      <c r="L3815" s="31">
        <f>ExternalData!$J3815 + SUMIFS(H:H, D:D, ExternalData!$D3815, E:E, ExternalData!$E3815, F:F, ExternalData!$F3815-1, G:G, "&gt;"&amp;ExternalData!$G3815)</f>
        <v>21007</v>
      </c>
      <c r="M3815" s="33">
        <f>ExternalData!$K3815 + SUMIFS(I:I, D:D, ExternalData!$D3815, E:E, ExternalData!$E3815, F:F, ExternalData!$F3815-1, G:G, "&gt;"&amp;ExternalData!$G3815)</f>
        <v>125440</v>
      </c>
    </row>
    <row r="3816" spans="1:13" x14ac:dyDescent="0.25">
      <c r="A3816" s="24" t="s">
        <v>9</v>
      </c>
      <c r="B3816" s="25" t="s">
        <v>47</v>
      </c>
      <c r="C3816" s="25" t="s">
        <v>22</v>
      </c>
      <c r="D3816" s="25" t="s">
        <v>54</v>
      </c>
      <c r="E3816" s="25" t="s">
        <v>13</v>
      </c>
      <c r="F3816" s="25">
        <v>2019</v>
      </c>
      <c r="G3816" s="25">
        <v>4</v>
      </c>
      <c r="H3816" s="25">
        <v>840</v>
      </c>
      <c r="I3816" s="26">
        <v>4522</v>
      </c>
      <c r="J3816" s="26">
        <f>SUMIFS(H:H, D:D, ExternalData!$D3816, E:E, ExternalData!$E3816, F:F, ExternalData!$F3816, G:G, "&lt;="&amp;ExternalData!$G3816)</f>
        <v>2842</v>
      </c>
      <c r="K3816" s="27">
        <f>SUMIFS(I:I, D:D, ExternalData!$D3816, E:E, ExternalData!$E3816, F:F, ExternalData!$F3816, G:G, "&lt;="&amp;ExternalData!$G3816)</f>
        <v>15323</v>
      </c>
      <c r="L3816" s="26">
        <f>ExternalData!$J3816 + SUMIFS(H:H, D:D, ExternalData!$D3816, E:E, ExternalData!$E3816, F:F, ExternalData!$F3816-1, G:G, "&gt;"&amp;ExternalData!$G3816)</f>
        <v>21497</v>
      </c>
      <c r="M3816" s="28">
        <f>ExternalData!$K3816 + SUMIFS(I:I, D:D, ExternalData!$D3816, E:E, ExternalData!$E3816, F:F, ExternalData!$F3816-1, G:G, "&gt;"&amp;ExternalData!$G3816)</f>
        <v>128065</v>
      </c>
    </row>
    <row r="3817" spans="1:13" x14ac:dyDescent="0.25">
      <c r="A3817" s="29" t="s">
        <v>9</v>
      </c>
      <c r="B3817" s="30" t="s">
        <v>47</v>
      </c>
      <c r="C3817" s="30" t="s">
        <v>22</v>
      </c>
      <c r="D3817" s="30" t="s">
        <v>54</v>
      </c>
      <c r="E3817" s="30" t="s">
        <v>13</v>
      </c>
      <c r="F3817" s="30">
        <v>2019</v>
      </c>
      <c r="G3817" s="30">
        <v>5</v>
      </c>
      <c r="H3817" s="30">
        <v>441</v>
      </c>
      <c r="I3817" s="31">
        <v>2373</v>
      </c>
      <c r="J3817" s="31">
        <f>SUMIFS(H:H, D:D, ExternalData!$D3817, E:E, ExternalData!$E3817, F:F, ExternalData!$F3817, G:G, "&lt;="&amp;ExternalData!$G3817)</f>
        <v>3283</v>
      </c>
      <c r="K3817" s="32">
        <f>SUMIFS(I:I, D:D, ExternalData!$D3817, E:E, ExternalData!$E3817, F:F, ExternalData!$F3817, G:G, "&lt;="&amp;ExternalData!$G3817)</f>
        <v>17696</v>
      </c>
      <c r="L3817" s="31">
        <f>ExternalData!$J3817 + SUMIFS(H:H, D:D, ExternalData!$D3817, E:E, ExternalData!$E3817, F:F, ExternalData!$F3817-1, G:G, "&gt;"&amp;ExternalData!$G3817)</f>
        <v>17353</v>
      </c>
      <c r="M3817" s="33">
        <f>ExternalData!$K3817 + SUMIFS(I:I, D:D, ExternalData!$D3817, E:E, ExternalData!$E3817, F:F, ExternalData!$F3817-1, G:G, "&gt;"&amp;ExternalData!$G3817)</f>
        <v>105763</v>
      </c>
    </row>
    <row r="3818" spans="1:13" x14ac:dyDescent="0.25">
      <c r="A3818" s="24" t="s">
        <v>9</v>
      </c>
      <c r="B3818" s="25" t="s">
        <v>47</v>
      </c>
      <c r="C3818" s="25" t="s">
        <v>22</v>
      </c>
      <c r="D3818" s="25" t="s">
        <v>54</v>
      </c>
      <c r="E3818" s="25" t="s">
        <v>13</v>
      </c>
      <c r="F3818" s="25">
        <v>2019</v>
      </c>
      <c r="G3818" s="25">
        <v>6</v>
      </c>
      <c r="H3818" s="25">
        <v>791</v>
      </c>
      <c r="I3818" s="26">
        <v>4284</v>
      </c>
      <c r="J3818" s="26">
        <f>SUMIFS(H:H, D:D, ExternalData!$D3818, E:E, ExternalData!$E3818, F:F, ExternalData!$F3818, G:G, "&lt;="&amp;ExternalData!$G3818)</f>
        <v>4074</v>
      </c>
      <c r="K3818" s="27">
        <f>SUMIFS(I:I, D:D, ExternalData!$D3818, E:E, ExternalData!$E3818, F:F, ExternalData!$F3818, G:G, "&lt;="&amp;ExternalData!$G3818)</f>
        <v>21980</v>
      </c>
      <c r="L3818" s="26">
        <f>ExternalData!$J3818 + SUMIFS(H:H, D:D, ExternalData!$D3818, E:E, ExternalData!$E3818, F:F, ExternalData!$F3818-1, G:G, "&gt;"&amp;ExternalData!$G3818)</f>
        <v>17668</v>
      </c>
      <c r="M3818" s="28">
        <f>ExternalData!$K3818 + SUMIFS(I:I, D:D, ExternalData!$D3818, E:E, ExternalData!$E3818, F:F, ExternalData!$F3818-1, G:G, "&gt;"&amp;ExternalData!$G3818)</f>
        <v>84182</v>
      </c>
    </row>
    <row r="3819" spans="1:13" x14ac:dyDescent="0.25">
      <c r="A3819" s="29" t="s">
        <v>9</v>
      </c>
      <c r="B3819" s="30" t="s">
        <v>47</v>
      </c>
      <c r="C3819" s="30" t="s">
        <v>22</v>
      </c>
      <c r="D3819" s="30" t="s">
        <v>54</v>
      </c>
      <c r="E3819" s="30" t="s">
        <v>13</v>
      </c>
      <c r="F3819" s="30">
        <v>2019</v>
      </c>
      <c r="G3819" s="30">
        <v>7</v>
      </c>
      <c r="H3819" s="30">
        <v>637</v>
      </c>
      <c r="I3819" s="31">
        <v>3444</v>
      </c>
      <c r="J3819" s="31">
        <f>SUMIFS(H:H, D:D, ExternalData!$D3819, E:E, ExternalData!$E3819, F:F, ExternalData!$F3819, G:G, "&lt;="&amp;ExternalData!$G3819)</f>
        <v>4711</v>
      </c>
      <c r="K3819" s="32">
        <f>SUMIFS(I:I, D:D, ExternalData!$D3819, E:E, ExternalData!$E3819, F:F, ExternalData!$F3819, G:G, "&lt;="&amp;ExternalData!$G3819)</f>
        <v>25424</v>
      </c>
      <c r="L3819" s="31">
        <f>ExternalData!$J3819 + SUMIFS(H:H, D:D, ExternalData!$D3819, E:E, ExternalData!$E3819, F:F, ExternalData!$F3819-1, G:G, "&gt;"&amp;ExternalData!$G3819)</f>
        <v>17997</v>
      </c>
      <c r="M3819" s="33">
        <f>ExternalData!$K3819 + SUMIFS(I:I, D:D, ExternalData!$D3819, E:E, ExternalData!$E3819, F:F, ExternalData!$F3819-1, G:G, "&gt;"&amp;ExternalData!$G3819)</f>
        <v>71141</v>
      </c>
    </row>
    <row r="3820" spans="1:13" x14ac:dyDescent="0.25">
      <c r="A3820" s="24" t="s">
        <v>9</v>
      </c>
      <c r="B3820" s="25" t="s">
        <v>47</v>
      </c>
      <c r="C3820" s="25" t="s">
        <v>22</v>
      </c>
      <c r="D3820" s="25" t="s">
        <v>54</v>
      </c>
      <c r="E3820" s="25" t="s">
        <v>13</v>
      </c>
      <c r="F3820" s="25">
        <v>2019</v>
      </c>
      <c r="G3820" s="25">
        <v>8</v>
      </c>
      <c r="H3820" s="25">
        <v>791</v>
      </c>
      <c r="I3820" s="26">
        <v>4256</v>
      </c>
      <c r="J3820" s="26">
        <f>SUMIFS(H:H, D:D, ExternalData!$D3820, E:E, ExternalData!$E3820, F:F, ExternalData!$F3820, G:G, "&lt;="&amp;ExternalData!$G3820)</f>
        <v>5502</v>
      </c>
      <c r="K3820" s="27">
        <f>SUMIFS(I:I, D:D, ExternalData!$D3820, E:E, ExternalData!$E3820, F:F, ExternalData!$F3820, G:G, "&lt;="&amp;ExternalData!$G3820)</f>
        <v>29680</v>
      </c>
      <c r="L3820" s="26">
        <f>ExternalData!$J3820 + SUMIFS(H:H, D:D, ExternalData!$D3820, E:E, ExternalData!$E3820, F:F, ExternalData!$F3820-1, G:G, "&gt;"&amp;ExternalData!$G3820)</f>
        <v>13503</v>
      </c>
      <c r="M3820" s="28">
        <f>ExternalData!$K3820 + SUMIFS(I:I, D:D, ExternalData!$D3820, E:E, ExternalData!$E3820, F:F, ExternalData!$F3820-1, G:G, "&gt;"&amp;ExternalData!$G3820)</f>
        <v>72534</v>
      </c>
    </row>
    <row r="3821" spans="1:13" x14ac:dyDescent="0.25">
      <c r="A3821" s="29" t="s">
        <v>9</v>
      </c>
      <c r="B3821" s="30" t="s">
        <v>47</v>
      </c>
      <c r="C3821" s="30" t="s">
        <v>22</v>
      </c>
      <c r="D3821" s="30" t="s">
        <v>54</v>
      </c>
      <c r="E3821" s="30" t="s">
        <v>13</v>
      </c>
      <c r="F3821" s="30">
        <v>2019</v>
      </c>
      <c r="G3821" s="30">
        <v>9</v>
      </c>
      <c r="H3821" s="30">
        <v>679</v>
      </c>
      <c r="I3821" s="31">
        <v>3647</v>
      </c>
      <c r="J3821" s="31">
        <f>SUMIFS(H:H, D:D, ExternalData!$D3821, E:E, ExternalData!$E3821, F:F, ExternalData!$F3821, G:G, "&lt;="&amp;ExternalData!$G3821)</f>
        <v>6181</v>
      </c>
      <c r="K3821" s="32">
        <f>SUMIFS(I:I, D:D, ExternalData!$D3821, E:E, ExternalData!$E3821, F:F, ExternalData!$F3821, G:G, "&lt;="&amp;ExternalData!$G3821)</f>
        <v>33327</v>
      </c>
      <c r="L3821" s="31">
        <f>ExternalData!$J3821 + SUMIFS(H:H, D:D, ExternalData!$D3821, E:E, ExternalData!$E3821, F:F, ExternalData!$F3821-1, G:G, "&gt;"&amp;ExternalData!$G3821)</f>
        <v>10647</v>
      </c>
      <c r="M3821" s="33">
        <f>ExternalData!$K3821 + SUMIFS(I:I, D:D, ExternalData!$D3821, E:E, ExternalData!$E3821, F:F, ExternalData!$F3821-1, G:G, "&gt;"&amp;ExternalData!$G3821)</f>
        <v>74277</v>
      </c>
    </row>
    <row r="3822" spans="1:13" x14ac:dyDescent="0.25">
      <c r="A3822" s="24" t="s">
        <v>9</v>
      </c>
      <c r="B3822" s="25" t="s">
        <v>47</v>
      </c>
      <c r="C3822" s="25" t="s">
        <v>22</v>
      </c>
      <c r="D3822" s="25" t="s">
        <v>54</v>
      </c>
      <c r="E3822" s="25" t="s">
        <v>13</v>
      </c>
      <c r="F3822" s="25">
        <v>2019</v>
      </c>
      <c r="G3822" s="25">
        <v>10</v>
      </c>
      <c r="H3822" s="25">
        <v>560</v>
      </c>
      <c r="I3822" s="26">
        <v>3017</v>
      </c>
      <c r="J3822" s="26">
        <f>SUMIFS(H:H, D:D, ExternalData!$D3822, E:E, ExternalData!$E3822, F:F, ExternalData!$F3822, G:G, "&lt;="&amp;ExternalData!$G3822)</f>
        <v>6741</v>
      </c>
      <c r="K3822" s="27">
        <f>SUMIFS(I:I, D:D, ExternalData!$D3822, E:E, ExternalData!$E3822, F:F, ExternalData!$F3822, G:G, "&lt;="&amp;ExternalData!$G3822)</f>
        <v>36344</v>
      </c>
      <c r="L3822" s="26">
        <f>ExternalData!$J3822 + SUMIFS(H:H, D:D, ExternalData!$D3822, E:E, ExternalData!$E3822, F:F, ExternalData!$F3822-1, G:G, "&gt;"&amp;ExternalData!$G3822)</f>
        <v>10794</v>
      </c>
      <c r="M3822" s="28">
        <f>ExternalData!$K3822 + SUMIFS(I:I, D:D, ExternalData!$D3822, E:E, ExternalData!$E3822, F:F, ExternalData!$F3822-1, G:G, "&gt;"&amp;ExternalData!$G3822)</f>
        <v>54929</v>
      </c>
    </row>
    <row r="3823" spans="1:13" x14ac:dyDescent="0.25">
      <c r="A3823" s="29" t="s">
        <v>9</v>
      </c>
      <c r="B3823" s="30" t="s">
        <v>47</v>
      </c>
      <c r="C3823" s="30" t="s">
        <v>22</v>
      </c>
      <c r="D3823" s="30" t="s">
        <v>54</v>
      </c>
      <c r="E3823" s="30" t="s">
        <v>13</v>
      </c>
      <c r="F3823" s="30">
        <v>2019</v>
      </c>
      <c r="G3823" s="30">
        <v>11</v>
      </c>
      <c r="H3823" s="30">
        <v>329</v>
      </c>
      <c r="I3823" s="31">
        <v>1799</v>
      </c>
      <c r="J3823" s="31">
        <f>SUMIFS(H:H, D:D, ExternalData!$D3823, E:E, ExternalData!$E3823, F:F, ExternalData!$F3823, G:G, "&lt;="&amp;ExternalData!$G3823)</f>
        <v>7070</v>
      </c>
      <c r="K3823" s="32">
        <f>SUMIFS(I:I, D:D, ExternalData!$D3823, E:E, ExternalData!$E3823, F:F, ExternalData!$F3823, G:G, "&lt;="&amp;ExternalData!$G3823)</f>
        <v>38143</v>
      </c>
      <c r="L3823" s="31">
        <f>ExternalData!$J3823 + SUMIFS(H:H, D:D, ExternalData!$D3823, E:E, ExternalData!$E3823, F:F, ExternalData!$F3823-1, G:G, "&gt;"&amp;ExternalData!$G3823)</f>
        <v>10815</v>
      </c>
      <c r="M3823" s="33">
        <f>ExternalData!$K3823 + SUMIFS(I:I, D:D, ExternalData!$D3823, E:E, ExternalData!$E3823, F:F, ExternalData!$F3823-1, G:G, "&gt;"&amp;ExternalData!$G3823)</f>
        <v>40173</v>
      </c>
    </row>
    <row r="3824" spans="1:13" x14ac:dyDescent="0.25">
      <c r="A3824" s="24" t="s">
        <v>9</v>
      </c>
      <c r="B3824" s="25" t="s">
        <v>47</v>
      </c>
      <c r="C3824" s="25" t="s">
        <v>22</v>
      </c>
      <c r="D3824" s="25" t="s">
        <v>54</v>
      </c>
      <c r="E3824" s="25" t="s">
        <v>13</v>
      </c>
      <c r="F3824" s="25">
        <v>2019</v>
      </c>
      <c r="G3824" s="25">
        <v>12</v>
      </c>
      <c r="H3824" s="25">
        <v>273</v>
      </c>
      <c r="I3824" s="26">
        <v>1505</v>
      </c>
      <c r="J3824" s="26">
        <f>SUMIFS(H:H, D:D, ExternalData!$D3824, E:E, ExternalData!$E3824, F:F, ExternalData!$F3824, G:G, "&lt;="&amp;ExternalData!$G3824)</f>
        <v>7343</v>
      </c>
      <c r="K3824" s="27">
        <f>SUMIFS(I:I, D:D, ExternalData!$D3824, E:E, ExternalData!$E3824, F:F, ExternalData!$F3824, G:G, "&lt;="&amp;ExternalData!$G3824)</f>
        <v>39648</v>
      </c>
      <c r="L3824" s="26">
        <f>ExternalData!$J3824 + SUMIFS(H:H, D:D, ExternalData!$D3824, E:E, ExternalData!$E3824, F:F, ExternalData!$F3824-1, G:G, "&gt;"&amp;ExternalData!$G3824)</f>
        <v>7343</v>
      </c>
      <c r="M3824" s="28">
        <f>ExternalData!$K3824 + SUMIFS(I:I, D:D, ExternalData!$D3824, E:E, ExternalData!$E3824, F:F, ExternalData!$F3824-1, G:G, "&gt;"&amp;ExternalData!$G3824)</f>
        <v>39648</v>
      </c>
    </row>
    <row r="3825" spans="1:13" x14ac:dyDescent="0.25">
      <c r="A3825" s="29" t="s">
        <v>9</v>
      </c>
      <c r="B3825" s="30" t="s">
        <v>47</v>
      </c>
      <c r="C3825" s="30" t="s">
        <v>22</v>
      </c>
      <c r="D3825" s="30" t="s">
        <v>54</v>
      </c>
      <c r="E3825" s="30" t="s">
        <v>13</v>
      </c>
      <c r="F3825" s="30">
        <v>2020</v>
      </c>
      <c r="G3825" s="30">
        <v>1</v>
      </c>
      <c r="H3825" s="30">
        <v>3465</v>
      </c>
      <c r="I3825" s="31">
        <v>1890</v>
      </c>
      <c r="J3825" s="31">
        <f>SUMIFS(H:H, D:D, ExternalData!$D3825, E:E, ExternalData!$E3825, F:F, ExternalData!$F3825, G:G, "&lt;="&amp;ExternalData!$G3825)</f>
        <v>3465</v>
      </c>
      <c r="K3825" s="32">
        <f>SUMIFS(I:I, D:D, ExternalData!$D3825, E:E, ExternalData!$E3825, F:F, ExternalData!$F3825, G:G, "&lt;="&amp;ExternalData!$G3825)</f>
        <v>1890</v>
      </c>
      <c r="L3825" s="31">
        <f>ExternalData!$J3825 + SUMIFS(H:H, D:D, ExternalData!$D3825, E:E, ExternalData!$E3825, F:F, ExternalData!$F3825-1, G:G, "&gt;"&amp;ExternalData!$G3825)</f>
        <v>10087</v>
      </c>
      <c r="M3825" s="33">
        <f>ExternalData!$K3825 + SUMIFS(I:I, D:D, ExternalData!$D3825, E:E, ExternalData!$E3825, F:F, ExternalData!$F3825-1, G:G, "&gt;"&amp;ExternalData!$G3825)</f>
        <v>37639</v>
      </c>
    </row>
    <row r="3826" spans="1:13" x14ac:dyDescent="0.25">
      <c r="A3826" s="24" t="s">
        <v>9</v>
      </c>
      <c r="B3826" s="25" t="s">
        <v>47</v>
      </c>
      <c r="C3826" s="25" t="s">
        <v>22</v>
      </c>
      <c r="D3826" s="25" t="s">
        <v>54</v>
      </c>
      <c r="E3826" s="25" t="s">
        <v>13</v>
      </c>
      <c r="F3826" s="25">
        <v>2020</v>
      </c>
      <c r="G3826" s="25">
        <v>2</v>
      </c>
      <c r="H3826" s="25">
        <v>105</v>
      </c>
      <c r="I3826" s="26">
        <v>546</v>
      </c>
      <c r="J3826" s="26">
        <f>SUMIFS(H:H, D:D, ExternalData!$D3826, E:E, ExternalData!$E3826, F:F, ExternalData!$F3826, G:G, "&lt;="&amp;ExternalData!$G3826)</f>
        <v>3570</v>
      </c>
      <c r="K3826" s="27">
        <f>SUMIFS(I:I, D:D, ExternalData!$D3826, E:E, ExternalData!$E3826, F:F, ExternalData!$F3826, G:G, "&lt;="&amp;ExternalData!$G3826)</f>
        <v>2436</v>
      </c>
      <c r="L3826" s="26">
        <f>ExternalData!$J3826 + SUMIFS(H:H, D:D, ExternalData!$D3826, E:E, ExternalData!$E3826, F:F, ExternalData!$F3826-1, G:G, "&gt;"&amp;ExternalData!$G3826)</f>
        <v>9548</v>
      </c>
      <c r="M3826" s="28">
        <f>ExternalData!$K3826 + SUMIFS(I:I, D:D, ExternalData!$D3826, E:E, ExternalData!$E3826, F:F, ExternalData!$F3826-1, G:G, "&gt;"&amp;ExternalData!$G3826)</f>
        <v>34727</v>
      </c>
    </row>
    <row r="3827" spans="1:13" x14ac:dyDescent="0.25">
      <c r="A3827" s="29" t="s">
        <v>9</v>
      </c>
      <c r="B3827" s="30" t="s">
        <v>47</v>
      </c>
      <c r="C3827" s="30" t="s">
        <v>22</v>
      </c>
      <c r="D3827" s="30" t="s">
        <v>54</v>
      </c>
      <c r="E3827" s="30" t="s">
        <v>13</v>
      </c>
      <c r="F3827" s="30">
        <v>2020</v>
      </c>
      <c r="G3827" s="30">
        <v>3</v>
      </c>
      <c r="H3827" s="30">
        <v>168</v>
      </c>
      <c r="I3827" s="31">
        <v>924</v>
      </c>
      <c r="J3827" s="31">
        <f>SUMIFS(H:H, D:D, ExternalData!$D3827, E:E, ExternalData!$E3827, F:F, ExternalData!$F3827, G:G, "&lt;="&amp;ExternalData!$G3827)</f>
        <v>3738</v>
      </c>
      <c r="K3827" s="32">
        <f>SUMIFS(I:I, D:D, ExternalData!$D3827, E:E, ExternalData!$E3827, F:F, ExternalData!$F3827, G:G, "&lt;="&amp;ExternalData!$G3827)</f>
        <v>3360</v>
      </c>
      <c r="L3827" s="31">
        <f>ExternalData!$J3827 + SUMIFS(H:H, D:D, ExternalData!$D3827, E:E, ExternalData!$E3827, F:F, ExternalData!$F3827-1, G:G, "&gt;"&amp;ExternalData!$G3827)</f>
        <v>9079</v>
      </c>
      <c r="M3827" s="33">
        <f>ExternalData!$K3827 + SUMIFS(I:I, D:D, ExternalData!$D3827, E:E, ExternalData!$E3827, F:F, ExternalData!$F3827-1, G:G, "&gt;"&amp;ExternalData!$G3827)</f>
        <v>32207</v>
      </c>
    </row>
    <row r="3828" spans="1:13" x14ac:dyDescent="0.25">
      <c r="A3828" s="24" t="s">
        <v>9</v>
      </c>
      <c r="B3828" s="25" t="s">
        <v>47</v>
      </c>
      <c r="C3828" s="25" t="s">
        <v>22</v>
      </c>
      <c r="D3828" s="25" t="s">
        <v>54</v>
      </c>
      <c r="E3828" s="25" t="s">
        <v>13</v>
      </c>
      <c r="F3828" s="25">
        <v>2020</v>
      </c>
      <c r="G3828" s="25">
        <v>4</v>
      </c>
      <c r="H3828" s="25">
        <v>1995</v>
      </c>
      <c r="I3828" s="26">
        <v>1092</v>
      </c>
      <c r="J3828" s="26">
        <f>SUMIFS(H:H, D:D, ExternalData!$D3828, E:E, ExternalData!$E3828, F:F, ExternalData!$F3828, G:G, "&lt;="&amp;ExternalData!$G3828)</f>
        <v>5733</v>
      </c>
      <c r="K3828" s="27">
        <f>SUMIFS(I:I, D:D, ExternalData!$D3828, E:E, ExternalData!$E3828, F:F, ExternalData!$F3828, G:G, "&lt;="&amp;ExternalData!$G3828)</f>
        <v>4452</v>
      </c>
      <c r="L3828" s="26">
        <f>ExternalData!$J3828 + SUMIFS(H:H, D:D, ExternalData!$D3828, E:E, ExternalData!$E3828, F:F, ExternalData!$F3828-1, G:G, "&gt;"&amp;ExternalData!$G3828)</f>
        <v>10234</v>
      </c>
      <c r="M3828" s="28">
        <f>ExternalData!$K3828 + SUMIFS(I:I, D:D, ExternalData!$D3828, E:E, ExternalData!$E3828, F:F, ExternalData!$F3828-1, G:G, "&gt;"&amp;ExternalData!$G3828)</f>
        <v>28777</v>
      </c>
    </row>
    <row r="3829" spans="1:13" x14ac:dyDescent="0.25">
      <c r="A3829" s="29" t="s">
        <v>9</v>
      </c>
      <c r="B3829" s="30" t="s">
        <v>47</v>
      </c>
      <c r="C3829" s="30" t="s">
        <v>22</v>
      </c>
      <c r="D3829" s="30" t="s">
        <v>54</v>
      </c>
      <c r="E3829" s="30" t="s">
        <v>13</v>
      </c>
      <c r="F3829" s="30">
        <v>2020</v>
      </c>
      <c r="G3829" s="30">
        <v>5</v>
      </c>
      <c r="H3829" s="30">
        <v>315</v>
      </c>
      <c r="I3829" s="31">
        <v>147</v>
      </c>
      <c r="J3829" s="31">
        <f>SUMIFS(H:H, D:D, ExternalData!$D3829, E:E, ExternalData!$E3829, F:F, ExternalData!$F3829, G:G, "&lt;="&amp;ExternalData!$G3829)</f>
        <v>6048</v>
      </c>
      <c r="K3829" s="32">
        <f>SUMIFS(I:I, D:D, ExternalData!$D3829, E:E, ExternalData!$E3829, F:F, ExternalData!$F3829, G:G, "&lt;="&amp;ExternalData!$G3829)</f>
        <v>4599</v>
      </c>
      <c r="L3829" s="31">
        <f>ExternalData!$J3829 + SUMIFS(H:H, D:D, ExternalData!$D3829, E:E, ExternalData!$E3829, F:F, ExternalData!$F3829-1, G:G, "&gt;"&amp;ExternalData!$G3829)</f>
        <v>10108</v>
      </c>
      <c r="M3829" s="33">
        <f>ExternalData!$K3829 + SUMIFS(I:I, D:D, ExternalData!$D3829, E:E, ExternalData!$E3829, F:F, ExternalData!$F3829-1, G:G, "&gt;"&amp;ExternalData!$G3829)</f>
        <v>26551</v>
      </c>
    </row>
    <row r="3830" spans="1:13" x14ac:dyDescent="0.25">
      <c r="A3830" s="24" t="s">
        <v>9</v>
      </c>
      <c r="B3830" s="25" t="s">
        <v>47</v>
      </c>
      <c r="C3830" s="25" t="s">
        <v>22</v>
      </c>
      <c r="D3830" s="25" t="s">
        <v>54</v>
      </c>
      <c r="E3830" s="25" t="s">
        <v>13</v>
      </c>
      <c r="F3830" s="25">
        <v>2020</v>
      </c>
      <c r="G3830" s="25">
        <v>6</v>
      </c>
      <c r="H3830" s="25">
        <v>945</v>
      </c>
      <c r="I3830" s="26">
        <v>483</v>
      </c>
      <c r="J3830" s="26">
        <f>SUMIFS(H:H, D:D, ExternalData!$D3830, E:E, ExternalData!$E3830, F:F, ExternalData!$F3830, G:G, "&lt;="&amp;ExternalData!$G3830)</f>
        <v>6993</v>
      </c>
      <c r="K3830" s="27">
        <f>SUMIFS(I:I, D:D, ExternalData!$D3830, E:E, ExternalData!$E3830, F:F, ExternalData!$F3830, G:G, "&lt;="&amp;ExternalData!$G3830)</f>
        <v>5082</v>
      </c>
      <c r="L3830" s="26">
        <f>ExternalData!$J3830 + SUMIFS(H:H, D:D, ExternalData!$D3830, E:E, ExternalData!$E3830, F:F, ExternalData!$F3830-1, G:G, "&gt;"&amp;ExternalData!$G3830)</f>
        <v>10262</v>
      </c>
      <c r="M3830" s="28">
        <f>ExternalData!$K3830 + SUMIFS(I:I, D:D, ExternalData!$D3830, E:E, ExternalData!$E3830, F:F, ExternalData!$F3830-1, G:G, "&gt;"&amp;ExternalData!$G3830)</f>
        <v>22750</v>
      </c>
    </row>
    <row r="3831" spans="1:13" x14ac:dyDescent="0.25">
      <c r="A3831" s="29" t="s">
        <v>9</v>
      </c>
      <c r="B3831" s="30" t="s">
        <v>47</v>
      </c>
      <c r="C3831" s="30" t="s">
        <v>22</v>
      </c>
      <c r="D3831" s="30" t="s">
        <v>54</v>
      </c>
      <c r="E3831" s="30" t="s">
        <v>13</v>
      </c>
      <c r="F3831" s="30">
        <v>2020</v>
      </c>
      <c r="G3831" s="30">
        <v>7</v>
      </c>
      <c r="H3831" s="30">
        <v>63</v>
      </c>
      <c r="I3831" s="31">
        <v>357</v>
      </c>
      <c r="J3831" s="31">
        <f>SUMIFS(H:H, D:D, ExternalData!$D3831, E:E, ExternalData!$E3831, F:F, ExternalData!$F3831, G:G, "&lt;="&amp;ExternalData!$G3831)</f>
        <v>7056</v>
      </c>
      <c r="K3831" s="32">
        <f>SUMIFS(I:I, D:D, ExternalData!$D3831, E:E, ExternalData!$E3831, F:F, ExternalData!$F3831, G:G, "&lt;="&amp;ExternalData!$G3831)</f>
        <v>5439</v>
      </c>
      <c r="L3831" s="31">
        <f>ExternalData!$J3831 + SUMIFS(H:H, D:D, ExternalData!$D3831, E:E, ExternalData!$E3831, F:F, ExternalData!$F3831-1, G:G, "&gt;"&amp;ExternalData!$G3831)</f>
        <v>9688</v>
      </c>
      <c r="M3831" s="33">
        <f>ExternalData!$K3831 + SUMIFS(I:I, D:D, ExternalData!$D3831, E:E, ExternalData!$E3831, F:F, ExternalData!$F3831-1, G:G, "&gt;"&amp;ExternalData!$G3831)</f>
        <v>19663</v>
      </c>
    </row>
    <row r="3832" spans="1:13" x14ac:dyDescent="0.25">
      <c r="A3832" s="24" t="s">
        <v>9</v>
      </c>
      <c r="B3832" s="25" t="s">
        <v>47</v>
      </c>
      <c r="C3832" s="25" t="s">
        <v>22</v>
      </c>
      <c r="D3832" s="25" t="s">
        <v>54</v>
      </c>
      <c r="E3832" s="25" t="s">
        <v>13</v>
      </c>
      <c r="F3832" s="25">
        <v>2020</v>
      </c>
      <c r="G3832" s="25">
        <v>8</v>
      </c>
      <c r="H3832" s="25">
        <v>84</v>
      </c>
      <c r="I3832" s="26">
        <v>483</v>
      </c>
      <c r="J3832" s="26">
        <f>SUMIFS(H:H, D:D, ExternalData!$D3832, E:E, ExternalData!$E3832, F:F, ExternalData!$F3832, G:G, "&lt;="&amp;ExternalData!$G3832)</f>
        <v>7140</v>
      </c>
      <c r="K3832" s="27">
        <f>SUMIFS(I:I, D:D, ExternalData!$D3832, E:E, ExternalData!$E3832, F:F, ExternalData!$F3832, G:G, "&lt;="&amp;ExternalData!$G3832)</f>
        <v>5922</v>
      </c>
      <c r="L3832" s="26">
        <f>ExternalData!$J3832 + SUMIFS(H:H, D:D, ExternalData!$D3832, E:E, ExternalData!$E3832, F:F, ExternalData!$F3832-1, G:G, "&gt;"&amp;ExternalData!$G3832)</f>
        <v>8981</v>
      </c>
      <c r="M3832" s="28">
        <f>ExternalData!$K3832 + SUMIFS(I:I, D:D, ExternalData!$D3832, E:E, ExternalData!$E3832, F:F, ExternalData!$F3832-1, G:G, "&gt;"&amp;ExternalData!$G3832)</f>
        <v>15890</v>
      </c>
    </row>
    <row r="3833" spans="1:13" x14ac:dyDescent="0.25">
      <c r="A3833" s="29" t="s">
        <v>9</v>
      </c>
      <c r="B3833" s="30" t="s">
        <v>47</v>
      </c>
      <c r="C3833" s="30" t="s">
        <v>22</v>
      </c>
      <c r="D3833" s="30" t="s">
        <v>54</v>
      </c>
      <c r="E3833" s="30" t="s">
        <v>13</v>
      </c>
      <c r="F3833" s="30">
        <v>2020</v>
      </c>
      <c r="G3833" s="30">
        <v>9</v>
      </c>
      <c r="H3833" s="30">
        <v>84</v>
      </c>
      <c r="I3833" s="31">
        <v>483</v>
      </c>
      <c r="J3833" s="31">
        <f>SUMIFS(H:H, D:D, ExternalData!$D3833, E:E, ExternalData!$E3833, F:F, ExternalData!$F3833, G:G, "&lt;="&amp;ExternalData!$G3833)</f>
        <v>7224</v>
      </c>
      <c r="K3833" s="32">
        <f>SUMIFS(I:I, D:D, ExternalData!$D3833, E:E, ExternalData!$E3833, F:F, ExternalData!$F3833, G:G, "&lt;="&amp;ExternalData!$G3833)</f>
        <v>6405</v>
      </c>
      <c r="L3833" s="31">
        <f>ExternalData!$J3833 + SUMIFS(H:H, D:D, ExternalData!$D3833, E:E, ExternalData!$E3833, F:F, ExternalData!$F3833-1, G:G, "&gt;"&amp;ExternalData!$G3833)</f>
        <v>8386</v>
      </c>
      <c r="M3833" s="33">
        <f>ExternalData!$K3833 + SUMIFS(I:I, D:D, ExternalData!$D3833, E:E, ExternalData!$E3833, F:F, ExternalData!$F3833-1, G:G, "&gt;"&amp;ExternalData!$G3833)</f>
        <v>12726</v>
      </c>
    </row>
    <row r="3834" spans="1:13" x14ac:dyDescent="0.25">
      <c r="A3834" s="24" t="s">
        <v>9</v>
      </c>
      <c r="B3834" s="25" t="s">
        <v>47</v>
      </c>
      <c r="C3834" s="25" t="s">
        <v>22</v>
      </c>
      <c r="D3834" s="25" t="s">
        <v>54</v>
      </c>
      <c r="E3834" s="25" t="s">
        <v>13</v>
      </c>
      <c r="F3834" s="25">
        <v>2020</v>
      </c>
      <c r="G3834" s="25">
        <v>11</v>
      </c>
      <c r="H3834" s="25">
        <v>525</v>
      </c>
      <c r="I3834" s="26">
        <v>2625</v>
      </c>
      <c r="J3834" s="26">
        <f>SUMIFS(H:H, D:D, ExternalData!$D3834, E:E, ExternalData!$E3834, F:F, ExternalData!$F3834, G:G, "&lt;="&amp;ExternalData!$G3834)</f>
        <v>7749</v>
      </c>
      <c r="K3834" s="27">
        <f>SUMIFS(I:I, D:D, ExternalData!$D3834, E:E, ExternalData!$E3834, F:F, ExternalData!$F3834, G:G, "&lt;="&amp;ExternalData!$G3834)</f>
        <v>9030</v>
      </c>
      <c r="L3834" s="26">
        <f>ExternalData!$J3834 + SUMIFS(H:H, D:D, ExternalData!$D3834, E:E, ExternalData!$E3834, F:F, ExternalData!$F3834-1, G:G, "&gt;"&amp;ExternalData!$G3834)</f>
        <v>8022</v>
      </c>
      <c r="M3834" s="28">
        <f>ExternalData!$K3834 + SUMIFS(I:I, D:D, ExternalData!$D3834, E:E, ExternalData!$E3834, F:F, ExternalData!$F3834-1, G:G, "&gt;"&amp;ExternalData!$G3834)</f>
        <v>10535</v>
      </c>
    </row>
    <row r="3835" spans="1:13" x14ac:dyDescent="0.25">
      <c r="A3835" s="29" t="s">
        <v>9</v>
      </c>
      <c r="B3835" s="30" t="s">
        <v>47</v>
      </c>
      <c r="C3835" s="30" t="s">
        <v>22</v>
      </c>
      <c r="D3835" s="30" t="s">
        <v>54</v>
      </c>
      <c r="E3835" s="30" t="s">
        <v>13</v>
      </c>
      <c r="F3835" s="30">
        <v>2020</v>
      </c>
      <c r="G3835" s="30">
        <v>12</v>
      </c>
      <c r="H3835" s="30">
        <v>315</v>
      </c>
      <c r="I3835" s="31">
        <v>147</v>
      </c>
      <c r="J3835" s="31">
        <f>SUMIFS(H:H, D:D, ExternalData!$D3835, E:E, ExternalData!$E3835, F:F, ExternalData!$F3835, G:G, "&lt;="&amp;ExternalData!$G3835)</f>
        <v>8064</v>
      </c>
      <c r="K3835" s="32">
        <f>SUMIFS(I:I, D:D, ExternalData!$D3835, E:E, ExternalData!$E3835, F:F, ExternalData!$F3835, G:G, "&lt;="&amp;ExternalData!$G3835)</f>
        <v>9177</v>
      </c>
      <c r="L3835" s="31">
        <f>ExternalData!$J3835 + SUMIFS(H:H, D:D, ExternalData!$D3835, E:E, ExternalData!$E3835, F:F, ExternalData!$F3835-1, G:G, "&gt;"&amp;ExternalData!$G3835)</f>
        <v>8064</v>
      </c>
      <c r="M3835" s="33">
        <f>ExternalData!$K3835 + SUMIFS(I:I, D:D, ExternalData!$D3835, E:E, ExternalData!$E3835, F:F, ExternalData!$F3835-1, G:G, "&gt;"&amp;ExternalData!$G3835)</f>
        <v>9177</v>
      </c>
    </row>
    <row r="3836" spans="1:13" x14ac:dyDescent="0.25">
      <c r="A3836" s="24" t="s">
        <v>9</v>
      </c>
      <c r="B3836" s="25" t="s">
        <v>47</v>
      </c>
      <c r="C3836" s="25" t="s">
        <v>22</v>
      </c>
      <c r="D3836" s="25" t="s">
        <v>54</v>
      </c>
      <c r="E3836" s="25" t="s">
        <v>13</v>
      </c>
      <c r="F3836" s="25">
        <v>2021</v>
      </c>
      <c r="G3836" s="25">
        <v>1</v>
      </c>
      <c r="H3836" s="25">
        <v>1449</v>
      </c>
      <c r="I3836" s="26">
        <v>7889</v>
      </c>
      <c r="J3836" s="26">
        <f>SUMIFS(H:H, D:D, ExternalData!$D3836, E:E, ExternalData!$E3836, F:F, ExternalData!$F3836, G:G, "&lt;="&amp;ExternalData!$G3836)</f>
        <v>1449</v>
      </c>
      <c r="K3836" s="27">
        <f>SUMIFS(I:I, D:D, ExternalData!$D3836, E:E, ExternalData!$E3836, F:F, ExternalData!$F3836, G:G, "&lt;="&amp;ExternalData!$G3836)</f>
        <v>7889</v>
      </c>
      <c r="L3836" s="26">
        <f>ExternalData!$J3836 + SUMIFS(H:H, D:D, ExternalData!$D3836, E:E, ExternalData!$E3836, F:F, ExternalData!$F3836-1, G:G, "&gt;"&amp;ExternalData!$G3836)</f>
        <v>6048</v>
      </c>
      <c r="M3836" s="28">
        <f>ExternalData!$K3836 + SUMIFS(I:I, D:D, ExternalData!$D3836, E:E, ExternalData!$E3836, F:F, ExternalData!$F3836-1, G:G, "&gt;"&amp;ExternalData!$G3836)</f>
        <v>15176</v>
      </c>
    </row>
    <row r="3837" spans="1:13" x14ac:dyDescent="0.25">
      <c r="A3837" s="29" t="s">
        <v>9</v>
      </c>
      <c r="B3837" s="30" t="s">
        <v>47</v>
      </c>
      <c r="C3837" s="30" t="s">
        <v>22</v>
      </c>
      <c r="D3837" s="30" t="s">
        <v>54</v>
      </c>
      <c r="E3837" s="30" t="s">
        <v>13</v>
      </c>
      <c r="F3837" s="30">
        <v>2021</v>
      </c>
      <c r="G3837" s="30">
        <v>2</v>
      </c>
      <c r="H3837" s="30">
        <v>322</v>
      </c>
      <c r="I3837" s="31">
        <v>1932</v>
      </c>
      <c r="J3837" s="31">
        <f>SUMIFS(H:H, D:D, ExternalData!$D3837, E:E, ExternalData!$E3837, F:F, ExternalData!$F3837, G:G, "&lt;="&amp;ExternalData!$G3837)</f>
        <v>1771</v>
      </c>
      <c r="K3837" s="32">
        <f>SUMIFS(I:I, D:D, ExternalData!$D3837, E:E, ExternalData!$E3837, F:F, ExternalData!$F3837, G:G, "&lt;="&amp;ExternalData!$G3837)</f>
        <v>9821</v>
      </c>
      <c r="L3837" s="31">
        <f>ExternalData!$J3837 + SUMIFS(H:H, D:D, ExternalData!$D3837, E:E, ExternalData!$E3837, F:F, ExternalData!$F3837-1, G:G, "&gt;"&amp;ExternalData!$G3837)</f>
        <v>6265</v>
      </c>
      <c r="M3837" s="33">
        <f>ExternalData!$K3837 + SUMIFS(I:I, D:D, ExternalData!$D3837, E:E, ExternalData!$E3837, F:F, ExternalData!$F3837-1, G:G, "&gt;"&amp;ExternalData!$G3837)</f>
        <v>16562</v>
      </c>
    </row>
    <row r="3838" spans="1:13" x14ac:dyDescent="0.25">
      <c r="A3838" s="24" t="s">
        <v>9</v>
      </c>
      <c r="B3838" s="25" t="s">
        <v>47</v>
      </c>
      <c r="C3838" s="25" t="s">
        <v>22</v>
      </c>
      <c r="D3838" s="25" t="s">
        <v>54</v>
      </c>
      <c r="E3838" s="25" t="s">
        <v>13</v>
      </c>
      <c r="F3838" s="25">
        <v>2021</v>
      </c>
      <c r="G3838" s="25">
        <v>4</v>
      </c>
      <c r="H3838" s="25">
        <v>322</v>
      </c>
      <c r="I3838" s="26">
        <v>1771</v>
      </c>
      <c r="J3838" s="26">
        <f>SUMIFS(H:H, D:D, ExternalData!$D3838, E:E, ExternalData!$E3838, F:F, ExternalData!$F3838, G:G, "&lt;="&amp;ExternalData!$G3838)</f>
        <v>2093</v>
      </c>
      <c r="K3838" s="27">
        <f>SUMIFS(I:I, D:D, ExternalData!$D3838, E:E, ExternalData!$E3838, F:F, ExternalData!$F3838, G:G, "&lt;="&amp;ExternalData!$G3838)</f>
        <v>11592</v>
      </c>
      <c r="L3838" s="26">
        <f>ExternalData!$J3838 + SUMIFS(H:H, D:D, ExternalData!$D3838, E:E, ExternalData!$E3838, F:F, ExternalData!$F3838-1, G:G, "&gt;"&amp;ExternalData!$G3838)</f>
        <v>4424</v>
      </c>
      <c r="M3838" s="28">
        <f>ExternalData!$K3838 + SUMIFS(I:I, D:D, ExternalData!$D3838, E:E, ExternalData!$E3838, F:F, ExternalData!$F3838-1, G:G, "&gt;"&amp;ExternalData!$G3838)</f>
        <v>16317</v>
      </c>
    </row>
    <row r="3839" spans="1:13" x14ac:dyDescent="0.25">
      <c r="A3839" s="29" t="s">
        <v>9</v>
      </c>
      <c r="B3839" s="30" t="s">
        <v>47</v>
      </c>
      <c r="C3839" s="30" t="s">
        <v>22</v>
      </c>
      <c r="D3839" s="30" t="s">
        <v>54</v>
      </c>
      <c r="E3839" s="30" t="s">
        <v>13</v>
      </c>
      <c r="F3839" s="30">
        <v>2021</v>
      </c>
      <c r="G3839" s="30">
        <v>5</v>
      </c>
      <c r="H3839" s="30">
        <v>644</v>
      </c>
      <c r="I3839" s="31">
        <v>3703</v>
      </c>
      <c r="J3839" s="31">
        <f>SUMIFS(H:H, D:D, ExternalData!$D3839, E:E, ExternalData!$E3839, F:F, ExternalData!$F3839, G:G, "&lt;="&amp;ExternalData!$G3839)</f>
        <v>2737</v>
      </c>
      <c r="K3839" s="32">
        <f>SUMIFS(I:I, D:D, ExternalData!$D3839, E:E, ExternalData!$E3839, F:F, ExternalData!$F3839, G:G, "&lt;="&amp;ExternalData!$G3839)</f>
        <v>15295</v>
      </c>
      <c r="L3839" s="31">
        <f>ExternalData!$J3839 + SUMIFS(H:H, D:D, ExternalData!$D3839, E:E, ExternalData!$E3839, F:F, ExternalData!$F3839-1, G:G, "&gt;"&amp;ExternalData!$G3839)</f>
        <v>4753</v>
      </c>
      <c r="M3839" s="33">
        <f>ExternalData!$K3839 + SUMIFS(I:I, D:D, ExternalData!$D3839, E:E, ExternalData!$E3839, F:F, ExternalData!$F3839-1, G:G, "&gt;"&amp;ExternalData!$G3839)</f>
        <v>19873</v>
      </c>
    </row>
    <row r="3840" spans="1:13" x14ac:dyDescent="0.25">
      <c r="A3840" s="24" t="s">
        <v>9</v>
      </c>
      <c r="B3840" s="25" t="s">
        <v>47</v>
      </c>
      <c r="C3840" s="25" t="s">
        <v>22</v>
      </c>
      <c r="D3840" s="25" t="s">
        <v>54</v>
      </c>
      <c r="E3840" s="25" t="s">
        <v>14</v>
      </c>
      <c r="F3840" s="25">
        <v>2018</v>
      </c>
      <c r="G3840" s="25">
        <v>1</v>
      </c>
      <c r="H3840" s="25">
        <v>1029</v>
      </c>
      <c r="I3840" s="26">
        <v>5551</v>
      </c>
      <c r="J3840" s="26">
        <f>SUMIFS(H:H, D:D, ExternalData!$D3840, E:E, ExternalData!$E3840, F:F, ExternalData!$F3840, G:G, "&lt;="&amp;ExternalData!$G3840)</f>
        <v>1029</v>
      </c>
      <c r="K3840" s="27">
        <f>SUMIFS(I:I, D:D, ExternalData!$D3840, E:E, ExternalData!$E3840, F:F, ExternalData!$F3840, G:G, "&lt;="&amp;ExternalData!$G3840)</f>
        <v>5551</v>
      </c>
      <c r="L3840" s="26">
        <f>ExternalData!$J3840 + SUMIFS(H:H, D:D, ExternalData!$D3840, E:E, ExternalData!$E3840, F:F, ExternalData!$F3840-1, G:G, "&gt;"&amp;ExternalData!$G3840)</f>
        <v>1029</v>
      </c>
      <c r="M3840" s="28">
        <f>ExternalData!$K3840 + SUMIFS(I:I, D:D, ExternalData!$D3840, E:E, ExternalData!$E3840, F:F, ExternalData!$F3840-1, G:G, "&gt;"&amp;ExternalData!$G3840)</f>
        <v>5551</v>
      </c>
    </row>
    <row r="3841" spans="1:13" x14ac:dyDescent="0.25">
      <c r="A3841" s="29" t="s">
        <v>9</v>
      </c>
      <c r="B3841" s="30" t="s">
        <v>47</v>
      </c>
      <c r="C3841" s="30" t="s">
        <v>22</v>
      </c>
      <c r="D3841" s="30" t="s">
        <v>54</v>
      </c>
      <c r="E3841" s="30" t="s">
        <v>14</v>
      </c>
      <c r="F3841" s="30">
        <v>2018</v>
      </c>
      <c r="G3841" s="30">
        <v>2</v>
      </c>
      <c r="H3841" s="30">
        <v>1057</v>
      </c>
      <c r="I3841" s="31">
        <v>57015</v>
      </c>
      <c r="J3841" s="31">
        <f>SUMIFS(H:H, D:D, ExternalData!$D3841, E:E, ExternalData!$E3841, F:F, ExternalData!$F3841, G:G, "&lt;="&amp;ExternalData!$G3841)</f>
        <v>2086</v>
      </c>
      <c r="K3841" s="32">
        <f>SUMIFS(I:I, D:D, ExternalData!$D3841, E:E, ExternalData!$E3841, F:F, ExternalData!$F3841, G:G, "&lt;="&amp;ExternalData!$G3841)</f>
        <v>62566</v>
      </c>
      <c r="L3841" s="31">
        <f>ExternalData!$J3841 + SUMIFS(H:H, D:D, ExternalData!$D3841, E:E, ExternalData!$E3841, F:F, ExternalData!$F3841-1, G:G, "&gt;"&amp;ExternalData!$G3841)</f>
        <v>2086</v>
      </c>
      <c r="M3841" s="33">
        <f>ExternalData!$K3841 + SUMIFS(I:I, D:D, ExternalData!$D3841, E:E, ExternalData!$E3841, F:F, ExternalData!$F3841-1, G:G, "&gt;"&amp;ExternalData!$G3841)</f>
        <v>62566</v>
      </c>
    </row>
    <row r="3842" spans="1:13" x14ac:dyDescent="0.25">
      <c r="A3842" s="24" t="s">
        <v>9</v>
      </c>
      <c r="B3842" s="25" t="s">
        <v>47</v>
      </c>
      <c r="C3842" s="25" t="s">
        <v>22</v>
      </c>
      <c r="D3842" s="25" t="s">
        <v>54</v>
      </c>
      <c r="E3842" s="25" t="s">
        <v>14</v>
      </c>
      <c r="F3842" s="25">
        <v>2018</v>
      </c>
      <c r="G3842" s="25">
        <v>3</v>
      </c>
      <c r="H3842" s="25">
        <v>945</v>
      </c>
      <c r="I3842" s="26">
        <v>5103</v>
      </c>
      <c r="J3842" s="26">
        <f>SUMIFS(H:H, D:D, ExternalData!$D3842, E:E, ExternalData!$E3842, F:F, ExternalData!$F3842, G:G, "&lt;="&amp;ExternalData!$G3842)</f>
        <v>3031</v>
      </c>
      <c r="K3842" s="27">
        <f>SUMIFS(I:I, D:D, ExternalData!$D3842, E:E, ExternalData!$E3842, F:F, ExternalData!$F3842, G:G, "&lt;="&amp;ExternalData!$G3842)</f>
        <v>67669</v>
      </c>
      <c r="L3842" s="26">
        <f>ExternalData!$J3842 + SUMIFS(H:H, D:D, ExternalData!$D3842, E:E, ExternalData!$E3842, F:F, ExternalData!$F3842-1, G:G, "&gt;"&amp;ExternalData!$G3842)</f>
        <v>3031</v>
      </c>
      <c r="M3842" s="28">
        <f>ExternalData!$K3842 + SUMIFS(I:I, D:D, ExternalData!$D3842, E:E, ExternalData!$E3842, F:F, ExternalData!$F3842-1, G:G, "&gt;"&amp;ExternalData!$G3842)</f>
        <v>67669</v>
      </c>
    </row>
    <row r="3843" spans="1:13" x14ac:dyDescent="0.25">
      <c r="A3843" s="29" t="s">
        <v>9</v>
      </c>
      <c r="B3843" s="30" t="s">
        <v>47</v>
      </c>
      <c r="C3843" s="30" t="s">
        <v>22</v>
      </c>
      <c r="D3843" s="30" t="s">
        <v>54</v>
      </c>
      <c r="E3843" s="30" t="s">
        <v>14</v>
      </c>
      <c r="F3843" s="30">
        <v>2018</v>
      </c>
      <c r="G3843" s="30">
        <v>4</v>
      </c>
      <c r="H3843" s="30">
        <v>8715</v>
      </c>
      <c r="I3843" s="31">
        <v>47005</v>
      </c>
      <c r="J3843" s="31">
        <f>SUMIFS(H:H, D:D, ExternalData!$D3843, E:E, ExternalData!$E3843, F:F, ExternalData!$F3843, G:G, "&lt;="&amp;ExternalData!$G3843)</f>
        <v>11746</v>
      </c>
      <c r="K3843" s="32">
        <f>SUMIFS(I:I, D:D, ExternalData!$D3843, E:E, ExternalData!$E3843, F:F, ExternalData!$F3843, G:G, "&lt;="&amp;ExternalData!$G3843)</f>
        <v>114674</v>
      </c>
      <c r="L3843" s="31">
        <f>ExternalData!$J3843 + SUMIFS(H:H, D:D, ExternalData!$D3843, E:E, ExternalData!$E3843, F:F, ExternalData!$F3843-1, G:G, "&gt;"&amp;ExternalData!$G3843)</f>
        <v>11746</v>
      </c>
      <c r="M3843" s="33">
        <f>ExternalData!$K3843 + SUMIFS(I:I, D:D, ExternalData!$D3843, E:E, ExternalData!$E3843, F:F, ExternalData!$F3843-1, G:G, "&gt;"&amp;ExternalData!$G3843)</f>
        <v>114674</v>
      </c>
    </row>
    <row r="3844" spans="1:13" x14ac:dyDescent="0.25">
      <c r="A3844" s="24" t="s">
        <v>9</v>
      </c>
      <c r="B3844" s="25" t="s">
        <v>47</v>
      </c>
      <c r="C3844" s="25" t="s">
        <v>22</v>
      </c>
      <c r="D3844" s="25" t="s">
        <v>54</v>
      </c>
      <c r="E3844" s="25" t="s">
        <v>14</v>
      </c>
      <c r="F3844" s="25">
        <v>2018</v>
      </c>
      <c r="G3844" s="25">
        <v>5</v>
      </c>
      <c r="H3844" s="25">
        <v>756</v>
      </c>
      <c r="I3844" s="26">
        <v>40775</v>
      </c>
      <c r="J3844" s="26">
        <f>SUMIFS(H:H, D:D, ExternalData!$D3844, E:E, ExternalData!$E3844, F:F, ExternalData!$F3844, G:G, "&lt;="&amp;ExternalData!$G3844)</f>
        <v>12502</v>
      </c>
      <c r="K3844" s="27">
        <f>SUMIFS(I:I, D:D, ExternalData!$D3844, E:E, ExternalData!$E3844, F:F, ExternalData!$F3844, G:G, "&lt;="&amp;ExternalData!$G3844)</f>
        <v>155449</v>
      </c>
      <c r="L3844" s="26">
        <f>ExternalData!$J3844 + SUMIFS(H:H, D:D, ExternalData!$D3844, E:E, ExternalData!$E3844, F:F, ExternalData!$F3844-1, G:G, "&gt;"&amp;ExternalData!$G3844)</f>
        <v>12502</v>
      </c>
      <c r="M3844" s="28">
        <f>ExternalData!$K3844 + SUMIFS(I:I, D:D, ExternalData!$D3844, E:E, ExternalData!$E3844, F:F, ExternalData!$F3844-1, G:G, "&gt;"&amp;ExternalData!$G3844)</f>
        <v>155449</v>
      </c>
    </row>
    <row r="3845" spans="1:13" x14ac:dyDescent="0.25">
      <c r="A3845" s="29" t="s">
        <v>9</v>
      </c>
      <c r="B3845" s="30" t="s">
        <v>47</v>
      </c>
      <c r="C3845" s="30" t="s">
        <v>22</v>
      </c>
      <c r="D3845" s="30" t="s">
        <v>54</v>
      </c>
      <c r="E3845" s="30" t="s">
        <v>14</v>
      </c>
      <c r="F3845" s="30">
        <v>2018</v>
      </c>
      <c r="G3845" s="30">
        <v>6</v>
      </c>
      <c r="H3845" s="30">
        <v>10185</v>
      </c>
      <c r="I3845" s="31">
        <v>5495</v>
      </c>
      <c r="J3845" s="31">
        <f>SUMIFS(H:H, D:D, ExternalData!$D3845, E:E, ExternalData!$E3845, F:F, ExternalData!$F3845, G:G, "&lt;="&amp;ExternalData!$G3845)</f>
        <v>22687</v>
      </c>
      <c r="K3845" s="32">
        <f>SUMIFS(I:I, D:D, ExternalData!$D3845, E:E, ExternalData!$E3845, F:F, ExternalData!$F3845, G:G, "&lt;="&amp;ExternalData!$G3845)</f>
        <v>160944</v>
      </c>
      <c r="L3845" s="31">
        <f>ExternalData!$J3845 + SUMIFS(H:H, D:D, ExternalData!$D3845, E:E, ExternalData!$E3845, F:F, ExternalData!$F3845-1, G:G, "&gt;"&amp;ExternalData!$G3845)</f>
        <v>22687</v>
      </c>
      <c r="M3845" s="33">
        <f>ExternalData!$K3845 + SUMIFS(I:I, D:D, ExternalData!$D3845, E:E, ExternalData!$E3845, F:F, ExternalData!$F3845-1, G:G, "&gt;"&amp;ExternalData!$G3845)</f>
        <v>160944</v>
      </c>
    </row>
    <row r="3846" spans="1:13" x14ac:dyDescent="0.25">
      <c r="A3846" s="24" t="s">
        <v>9</v>
      </c>
      <c r="B3846" s="25" t="s">
        <v>47</v>
      </c>
      <c r="C3846" s="25" t="s">
        <v>22</v>
      </c>
      <c r="D3846" s="25" t="s">
        <v>54</v>
      </c>
      <c r="E3846" s="25" t="s">
        <v>14</v>
      </c>
      <c r="F3846" s="25">
        <v>2018</v>
      </c>
      <c r="G3846" s="25">
        <v>7</v>
      </c>
      <c r="H3846" s="25">
        <v>8295</v>
      </c>
      <c r="I3846" s="26">
        <v>4480</v>
      </c>
      <c r="J3846" s="26">
        <f>SUMIFS(H:H, D:D, ExternalData!$D3846, E:E, ExternalData!$E3846, F:F, ExternalData!$F3846, G:G, "&lt;="&amp;ExternalData!$G3846)</f>
        <v>30982</v>
      </c>
      <c r="K3846" s="27">
        <f>SUMIFS(I:I, D:D, ExternalData!$D3846, E:E, ExternalData!$E3846, F:F, ExternalData!$F3846, G:G, "&lt;="&amp;ExternalData!$G3846)</f>
        <v>165424</v>
      </c>
      <c r="L3846" s="26">
        <f>ExternalData!$J3846 + SUMIFS(H:H, D:D, ExternalData!$D3846, E:E, ExternalData!$E3846, F:F, ExternalData!$F3846-1, G:G, "&gt;"&amp;ExternalData!$G3846)</f>
        <v>30982</v>
      </c>
      <c r="M3846" s="28">
        <f>ExternalData!$K3846 + SUMIFS(I:I, D:D, ExternalData!$D3846, E:E, ExternalData!$E3846, F:F, ExternalData!$F3846-1, G:G, "&gt;"&amp;ExternalData!$G3846)</f>
        <v>165424</v>
      </c>
    </row>
    <row r="3847" spans="1:13" x14ac:dyDescent="0.25">
      <c r="A3847" s="29" t="s">
        <v>9</v>
      </c>
      <c r="B3847" s="30" t="s">
        <v>47</v>
      </c>
      <c r="C3847" s="30" t="s">
        <v>22</v>
      </c>
      <c r="D3847" s="30" t="s">
        <v>54</v>
      </c>
      <c r="E3847" s="30" t="s">
        <v>14</v>
      </c>
      <c r="F3847" s="30">
        <v>2018</v>
      </c>
      <c r="G3847" s="30">
        <v>8</v>
      </c>
      <c r="H3847" s="30">
        <v>8365</v>
      </c>
      <c r="I3847" s="31">
        <v>4529</v>
      </c>
      <c r="J3847" s="31">
        <f>SUMIFS(H:H, D:D, ExternalData!$D3847, E:E, ExternalData!$E3847, F:F, ExternalData!$F3847, G:G, "&lt;="&amp;ExternalData!$G3847)</f>
        <v>39347</v>
      </c>
      <c r="K3847" s="32">
        <f>SUMIFS(I:I, D:D, ExternalData!$D3847, E:E, ExternalData!$E3847, F:F, ExternalData!$F3847, G:G, "&lt;="&amp;ExternalData!$G3847)</f>
        <v>169953</v>
      </c>
      <c r="L3847" s="31">
        <f>ExternalData!$J3847 + SUMIFS(H:H, D:D, ExternalData!$D3847, E:E, ExternalData!$E3847, F:F, ExternalData!$F3847-1, G:G, "&gt;"&amp;ExternalData!$G3847)</f>
        <v>39347</v>
      </c>
      <c r="M3847" s="33">
        <f>ExternalData!$K3847 + SUMIFS(I:I, D:D, ExternalData!$D3847, E:E, ExternalData!$E3847, F:F, ExternalData!$F3847-1, G:G, "&gt;"&amp;ExternalData!$G3847)</f>
        <v>169953</v>
      </c>
    </row>
    <row r="3848" spans="1:13" x14ac:dyDescent="0.25">
      <c r="A3848" s="24" t="s">
        <v>9</v>
      </c>
      <c r="B3848" s="25" t="s">
        <v>47</v>
      </c>
      <c r="C3848" s="25" t="s">
        <v>22</v>
      </c>
      <c r="D3848" s="25" t="s">
        <v>54</v>
      </c>
      <c r="E3848" s="25" t="s">
        <v>14</v>
      </c>
      <c r="F3848" s="25">
        <v>2018</v>
      </c>
      <c r="G3848" s="25">
        <v>9</v>
      </c>
      <c r="H3848" s="25">
        <v>6965</v>
      </c>
      <c r="I3848" s="26">
        <v>37555</v>
      </c>
      <c r="J3848" s="26">
        <f>SUMIFS(H:H, D:D, ExternalData!$D3848, E:E, ExternalData!$E3848, F:F, ExternalData!$F3848, G:G, "&lt;="&amp;ExternalData!$G3848)</f>
        <v>46312</v>
      </c>
      <c r="K3848" s="27">
        <f>SUMIFS(I:I, D:D, ExternalData!$D3848, E:E, ExternalData!$E3848, F:F, ExternalData!$F3848, G:G, "&lt;="&amp;ExternalData!$G3848)</f>
        <v>207508</v>
      </c>
      <c r="L3848" s="26">
        <f>ExternalData!$J3848 + SUMIFS(H:H, D:D, ExternalData!$D3848, E:E, ExternalData!$E3848, F:F, ExternalData!$F3848-1, G:G, "&gt;"&amp;ExternalData!$G3848)</f>
        <v>46312</v>
      </c>
      <c r="M3848" s="28">
        <f>ExternalData!$K3848 + SUMIFS(I:I, D:D, ExternalData!$D3848, E:E, ExternalData!$E3848, F:F, ExternalData!$F3848-1, G:G, "&gt;"&amp;ExternalData!$G3848)</f>
        <v>207508</v>
      </c>
    </row>
    <row r="3849" spans="1:13" x14ac:dyDescent="0.25">
      <c r="A3849" s="29" t="s">
        <v>9</v>
      </c>
      <c r="B3849" s="30" t="s">
        <v>47</v>
      </c>
      <c r="C3849" s="30" t="s">
        <v>22</v>
      </c>
      <c r="D3849" s="30" t="s">
        <v>54</v>
      </c>
      <c r="E3849" s="30" t="s">
        <v>14</v>
      </c>
      <c r="F3849" s="30">
        <v>2018</v>
      </c>
      <c r="G3849" s="30">
        <v>10</v>
      </c>
      <c r="H3849" s="30">
        <v>6825</v>
      </c>
      <c r="I3849" s="31">
        <v>3682</v>
      </c>
      <c r="J3849" s="31">
        <f>SUMIFS(H:H, D:D, ExternalData!$D3849, E:E, ExternalData!$E3849, F:F, ExternalData!$F3849, G:G, "&lt;="&amp;ExternalData!$G3849)</f>
        <v>53137</v>
      </c>
      <c r="K3849" s="32">
        <f>SUMIFS(I:I, D:D, ExternalData!$D3849, E:E, ExternalData!$E3849, F:F, ExternalData!$F3849, G:G, "&lt;="&amp;ExternalData!$G3849)</f>
        <v>211190</v>
      </c>
      <c r="L3849" s="31">
        <f>ExternalData!$J3849 + SUMIFS(H:H, D:D, ExternalData!$D3849, E:E, ExternalData!$E3849, F:F, ExternalData!$F3849-1, G:G, "&gt;"&amp;ExternalData!$G3849)</f>
        <v>53137</v>
      </c>
      <c r="M3849" s="33">
        <f>ExternalData!$K3849 + SUMIFS(I:I, D:D, ExternalData!$D3849, E:E, ExternalData!$E3849, F:F, ExternalData!$F3849-1, G:G, "&gt;"&amp;ExternalData!$G3849)</f>
        <v>211190</v>
      </c>
    </row>
    <row r="3850" spans="1:13" x14ac:dyDescent="0.25">
      <c r="A3850" s="24" t="s">
        <v>9</v>
      </c>
      <c r="B3850" s="25" t="s">
        <v>47</v>
      </c>
      <c r="C3850" s="25" t="s">
        <v>22</v>
      </c>
      <c r="D3850" s="25" t="s">
        <v>54</v>
      </c>
      <c r="E3850" s="25" t="s">
        <v>14</v>
      </c>
      <c r="F3850" s="25">
        <v>2018</v>
      </c>
      <c r="G3850" s="25">
        <v>11</v>
      </c>
      <c r="H3850" s="25">
        <v>8435</v>
      </c>
      <c r="I3850" s="26">
        <v>4557</v>
      </c>
      <c r="J3850" s="26">
        <f>SUMIFS(H:H, D:D, ExternalData!$D3850, E:E, ExternalData!$E3850, F:F, ExternalData!$F3850, G:G, "&lt;="&amp;ExternalData!$G3850)</f>
        <v>61572</v>
      </c>
      <c r="K3850" s="27">
        <f>SUMIFS(I:I, D:D, ExternalData!$D3850, E:E, ExternalData!$E3850, F:F, ExternalData!$F3850, G:G, "&lt;="&amp;ExternalData!$G3850)</f>
        <v>215747</v>
      </c>
      <c r="L3850" s="26">
        <f>ExternalData!$J3850 + SUMIFS(H:H, D:D, ExternalData!$D3850, E:E, ExternalData!$E3850, F:F, ExternalData!$F3850-1, G:G, "&gt;"&amp;ExternalData!$G3850)</f>
        <v>61572</v>
      </c>
      <c r="M3850" s="28">
        <f>ExternalData!$K3850 + SUMIFS(I:I, D:D, ExternalData!$D3850, E:E, ExternalData!$E3850, F:F, ExternalData!$F3850-1, G:G, "&gt;"&amp;ExternalData!$G3850)</f>
        <v>215747</v>
      </c>
    </row>
    <row r="3851" spans="1:13" x14ac:dyDescent="0.25">
      <c r="A3851" s="29" t="s">
        <v>9</v>
      </c>
      <c r="B3851" s="30" t="s">
        <v>47</v>
      </c>
      <c r="C3851" s="30" t="s">
        <v>22</v>
      </c>
      <c r="D3851" s="30" t="s">
        <v>54</v>
      </c>
      <c r="E3851" s="30" t="s">
        <v>14</v>
      </c>
      <c r="F3851" s="30">
        <v>2018</v>
      </c>
      <c r="G3851" s="30">
        <v>12</v>
      </c>
      <c r="H3851" s="30">
        <v>7385</v>
      </c>
      <c r="I3851" s="31">
        <v>3983</v>
      </c>
      <c r="J3851" s="31">
        <f>SUMIFS(H:H, D:D, ExternalData!$D3851, E:E, ExternalData!$E3851, F:F, ExternalData!$F3851, G:G, "&lt;="&amp;ExternalData!$G3851)</f>
        <v>68957</v>
      </c>
      <c r="K3851" s="32">
        <f>SUMIFS(I:I, D:D, ExternalData!$D3851, E:E, ExternalData!$E3851, F:F, ExternalData!$F3851, G:G, "&lt;="&amp;ExternalData!$G3851)</f>
        <v>219730</v>
      </c>
      <c r="L3851" s="31">
        <f>ExternalData!$J3851 + SUMIFS(H:H, D:D, ExternalData!$D3851, E:E, ExternalData!$E3851, F:F, ExternalData!$F3851-1, G:G, "&gt;"&amp;ExternalData!$G3851)</f>
        <v>68957</v>
      </c>
      <c r="M3851" s="33">
        <f>ExternalData!$K3851 + SUMIFS(I:I, D:D, ExternalData!$D3851, E:E, ExternalData!$E3851, F:F, ExternalData!$F3851-1, G:G, "&gt;"&amp;ExternalData!$G3851)</f>
        <v>219730</v>
      </c>
    </row>
    <row r="3852" spans="1:13" x14ac:dyDescent="0.25">
      <c r="A3852" s="24" t="s">
        <v>9</v>
      </c>
      <c r="B3852" s="25" t="s">
        <v>47</v>
      </c>
      <c r="C3852" s="25" t="s">
        <v>22</v>
      </c>
      <c r="D3852" s="25" t="s">
        <v>54</v>
      </c>
      <c r="E3852" s="25" t="s">
        <v>14</v>
      </c>
      <c r="F3852" s="25">
        <v>2019</v>
      </c>
      <c r="G3852" s="25">
        <v>1</v>
      </c>
      <c r="H3852" s="25">
        <v>1785</v>
      </c>
      <c r="I3852" s="26">
        <v>9632</v>
      </c>
      <c r="J3852" s="26">
        <f>SUMIFS(H:H, D:D, ExternalData!$D3852, E:E, ExternalData!$E3852, F:F, ExternalData!$F3852, G:G, "&lt;="&amp;ExternalData!$G3852)</f>
        <v>1785</v>
      </c>
      <c r="K3852" s="27">
        <f>SUMIFS(I:I, D:D, ExternalData!$D3852, E:E, ExternalData!$E3852, F:F, ExternalData!$F3852, G:G, "&lt;="&amp;ExternalData!$G3852)</f>
        <v>9632</v>
      </c>
      <c r="L3852" s="26">
        <f>ExternalData!$J3852 + SUMIFS(H:H, D:D, ExternalData!$D3852, E:E, ExternalData!$E3852, F:F, ExternalData!$F3852-1, G:G, "&gt;"&amp;ExternalData!$G3852)</f>
        <v>69713</v>
      </c>
      <c r="M3852" s="28">
        <f>ExternalData!$K3852 + SUMIFS(I:I, D:D, ExternalData!$D3852, E:E, ExternalData!$E3852, F:F, ExternalData!$F3852-1, G:G, "&gt;"&amp;ExternalData!$G3852)</f>
        <v>223811</v>
      </c>
    </row>
    <row r="3853" spans="1:13" x14ac:dyDescent="0.25">
      <c r="A3853" s="29" t="s">
        <v>9</v>
      </c>
      <c r="B3853" s="30" t="s">
        <v>47</v>
      </c>
      <c r="C3853" s="30" t="s">
        <v>22</v>
      </c>
      <c r="D3853" s="30" t="s">
        <v>54</v>
      </c>
      <c r="E3853" s="30" t="s">
        <v>14</v>
      </c>
      <c r="F3853" s="30">
        <v>2019</v>
      </c>
      <c r="G3853" s="30">
        <v>2</v>
      </c>
      <c r="H3853" s="30">
        <v>1540</v>
      </c>
      <c r="I3853" s="31">
        <v>8316</v>
      </c>
      <c r="J3853" s="31">
        <f>SUMIFS(H:H, D:D, ExternalData!$D3853, E:E, ExternalData!$E3853, F:F, ExternalData!$F3853, G:G, "&lt;="&amp;ExternalData!$G3853)</f>
        <v>3325</v>
      </c>
      <c r="K3853" s="32">
        <f>SUMIFS(I:I, D:D, ExternalData!$D3853, E:E, ExternalData!$E3853, F:F, ExternalData!$F3853, G:G, "&lt;="&amp;ExternalData!$G3853)</f>
        <v>17948</v>
      </c>
      <c r="L3853" s="31">
        <f>ExternalData!$J3853 + SUMIFS(H:H, D:D, ExternalData!$D3853, E:E, ExternalData!$E3853, F:F, ExternalData!$F3853-1, G:G, "&gt;"&amp;ExternalData!$G3853)</f>
        <v>70196</v>
      </c>
      <c r="M3853" s="33">
        <f>ExternalData!$K3853 + SUMIFS(I:I, D:D, ExternalData!$D3853, E:E, ExternalData!$E3853, F:F, ExternalData!$F3853-1, G:G, "&gt;"&amp;ExternalData!$G3853)</f>
        <v>175112</v>
      </c>
    </row>
    <row r="3854" spans="1:13" x14ac:dyDescent="0.25">
      <c r="A3854" s="24" t="s">
        <v>9</v>
      </c>
      <c r="B3854" s="25" t="s">
        <v>47</v>
      </c>
      <c r="C3854" s="25" t="s">
        <v>22</v>
      </c>
      <c r="D3854" s="25" t="s">
        <v>54</v>
      </c>
      <c r="E3854" s="25" t="s">
        <v>14</v>
      </c>
      <c r="F3854" s="25">
        <v>2019</v>
      </c>
      <c r="G3854" s="25">
        <v>3</v>
      </c>
      <c r="H3854" s="25">
        <v>1330</v>
      </c>
      <c r="I3854" s="26">
        <v>7168</v>
      </c>
      <c r="J3854" s="26">
        <f>SUMIFS(H:H, D:D, ExternalData!$D3854, E:E, ExternalData!$E3854, F:F, ExternalData!$F3854, G:G, "&lt;="&amp;ExternalData!$G3854)</f>
        <v>4655</v>
      </c>
      <c r="K3854" s="27">
        <f>SUMIFS(I:I, D:D, ExternalData!$D3854, E:E, ExternalData!$E3854, F:F, ExternalData!$F3854, G:G, "&lt;="&amp;ExternalData!$G3854)</f>
        <v>25116</v>
      </c>
      <c r="L3854" s="26">
        <f>ExternalData!$J3854 + SUMIFS(H:H, D:D, ExternalData!$D3854, E:E, ExternalData!$E3854, F:F, ExternalData!$F3854-1, G:G, "&gt;"&amp;ExternalData!$G3854)</f>
        <v>70581</v>
      </c>
      <c r="M3854" s="28">
        <f>ExternalData!$K3854 + SUMIFS(I:I, D:D, ExternalData!$D3854, E:E, ExternalData!$E3854, F:F, ExternalData!$F3854-1, G:G, "&gt;"&amp;ExternalData!$G3854)</f>
        <v>177177</v>
      </c>
    </row>
    <row r="3855" spans="1:13" x14ac:dyDescent="0.25">
      <c r="A3855" s="29" t="s">
        <v>9</v>
      </c>
      <c r="B3855" s="30" t="s">
        <v>47</v>
      </c>
      <c r="C3855" s="30" t="s">
        <v>22</v>
      </c>
      <c r="D3855" s="30" t="s">
        <v>54</v>
      </c>
      <c r="E3855" s="30" t="s">
        <v>14</v>
      </c>
      <c r="F3855" s="30">
        <v>2019</v>
      </c>
      <c r="G3855" s="30">
        <v>4</v>
      </c>
      <c r="H3855" s="30">
        <v>1407</v>
      </c>
      <c r="I3855" s="31">
        <v>7574</v>
      </c>
      <c r="J3855" s="31">
        <f>SUMIFS(H:H, D:D, ExternalData!$D3855, E:E, ExternalData!$E3855, F:F, ExternalData!$F3855, G:G, "&lt;="&amp;ExternalData!$G3855)</f>
        <v>6062</v>
      </c>
      <c r="K3855" s="32">
        <f>SUMIFS(I:I, D:D, ExternalData!$D3855, E:E, ExternalData!$E3855, F:F, ExternalData!$F3855, G:G, "&lt;="&amp;ExternalData!$G3855)</f>
        <v>32690</v>
      </c>
      <c r="L3855" s="31">
        <f>ExternalData!$J3855 + SUMIFS(H:H, D:D, ExternalData!$D3855, E:E, ExternalData!$E3855, F:F, ExternalData!$F3855-1, G:G, "&gt;"&amp;ExternalData!$G3855)</f>
        <v>63273</v>
      </c>
      <c r="M3855" s="33">
        <f>ExternalData!$K3855 + SUMIFS(I:I, D:D, ExternalData!$D3855, E:E, ExternalData!$E3855, F:F, ExternalData!$F3855-1, G:G, "&gt;"&amp;ExternalData!$G3855)</f>
        <v>137746</v>
      </c>
    </row>
    <row r="3856" spans="1:13" x14ac:dyDescent="0.25">
      <c r="A3856" s="24" t="s">
        <v>9</v>
      </c>
      <c r="B3856" s="25" t="s">
        <v>47</v>
      </c>
      <c r="C3856" s="25" t="s">
        <v>22</v>
      </c>
      <c r="D3856" s="25" t="s">
        <v>54</v>
      </c>
      <c r="E3856" s="25" t="s">
        <v>14</v>
      </c>
      <c r="F3856" s="25">
        <v>2019</v>
      </c>
      <c r="G3856" s="25">
        <v>5</v>
      </c>
      <c r="H3856" s="25">
        <v>1309</v>
      </c>
      <c r="I3856" s="26">
        <v>7070</v>
      </c>
      <c r="J3856" s="26">
        <f>SUMIFS(H:H, D:D, ExternalData!$D3856, E:E, ExternalData!$E3856, F:F, ExternalData!$F3856, G:G, "&lt;="&amp;ExternalData!$G3856)</f>
        <v>7371</v>
      </c>
      <c r="K3856" s="27">
        <f>SUMIFS(I:I, D:D, ExternalData!$D3856, E:E, ExternalData!$E3856, F:F, ExternalData!$F3856, G:G, "&lt;="&amp;ExternalData!$G3856)</f>
        <v>39760</v>
      </c>
      <c r="L3856" s="26">
        <f>ExternalData!$J3856 + SUMIFS(H:H, D:D, ExternalData!$D3856, E:E, ExternalData!$E3856, F:F, ExternalData!$F3856-1, G:G, "&gt;"&amp;ExternalData!$G3856)</f>
        <v>63826</v>
      </c>
      <c r="M3856" s="28">
        <f>ExternalData!$K3856 + SUMIFS(I:I, D:D, ExternalData!$D3856, E:E, ExternalData!$E3856, F:F, ExternalData!$F3856-1, G:G, "&gt;"&amp;ExternalData!$G3856)</f>
        <v>104041</v>
      </c>
    </row>
    <row r="3857" spans="1:13" x14ac:dyDescent="0.25">
      <c r="A3857" s="29" t="s">
        <v>9</v>
      </c>
      <c r="B3857" s="30" t="s">
        <v>47</v>
      </c>
      <c r="C3857" s="30" t="s">
        <v>22</v>
      </c>
      <c r="D3857" s="30" t="s">
        <v>54</v>
      </c>
      <c r="E3857" s="30" t="s">
        <v>14</v>
      </c>
      <c r="F3857" s="30">
        <v>2019</v>
      </c>
      <c r="G3857" s="30">
        <v>6</v>
      </c>
      <c r="H3857" s="30">
        <v>1113</v>
      </c>
      <c r="I3857" s="31">
        <v>6013</v>
      </c>
      <c r="J3857" s="31">
        <f>SUMIFS(H:H, D:D, ExternalData!$D3857, E:E, ExternalData!$E3857, F:F, ExternalData!$F3857, G:G, "&lt;="&amp;ExternalData!$G3857)</f>
        <v>8484</v>
      </c>
      <c r="K3857" s="32">
        <f>SUMIFS(I:I, D:D, ExternalData!$D3857, E:E, ExternalData!$E3857, F:F, ExternalData!$F3857, G:G, "&lt;="&amp;ExternalData!$G3857)</f>
        <v>45773</v>
      </c>
      <c r="L3857" s="31">
        <f>ExternalData!$J3857 + SUMIFS(H:H, D:D, ExternalData!$D3857, E:E, ExternalData!$E3857, F:F, ExternalData!$F3857-1, G:G, "&gt;"&amp;ExternalData!$G3857)</f>
        <v>54754</v>
      </c>
      <c r="M3857" s="33">
        <f>ExternalData!$K3857 + SUMIFS(I:I, D:D, ExternalData!$D3857, E:E, ExternalData!$E3857, F:F, ExternalData!$F3857-1, G:G, "&gt;"&amp;ExternalData!$G3857)</f>
        <v>104559</v>
      </c>
    </row>
    <row r="3858" spans="1:13" x14ac:dyDescent="0.25">
      <c r="A3858" s="24" t="s">
        <v>9</v>
      </c>
      <c r="B3858" s="25" t="s">
        <v>47</v>
      </c>
      <c r="C3858" s="25" t="s">
        <v>22</v>
      </c>
      <c r="D3858" s="25" t="s">
        <v>54</v>
      </c>
      <c r="E3858" s="25" t="s">
        <v>14</v>
      </c>
      <c r="F3858" s="25">
        <v>2019</v>
      </c>
      <c r="G3858" s="25">
        <v>7</v>
      </c>
      <c r="H3858" s="25">
        <v>1827</v>
      </c>
      <c r="I3858" s="26">
        <v>9891</v>
      </c>
      <c r="J3858" s="26">
        <f>SUMIFS(H:H, D:D, ExternalData!$D3858, E:E, ExternalData!$E3858, F:F, ExternalData!$F3858, G:G, "&lt;="&amp;ExternalData!$G3858)</f>
        <v>10311</v>
      </c>
      <c r="K3858" s="27">
        <f>SUMIFS(I:I, D:D, ExternalData!$D3858, E:E, ExternalData!$E3858, F:F, ExternalData!$F3858, G:G, "&lt;="&amp;ExternalData!$G3858)</f>
        <v>55664</v>
      </c>
      <c r="L3858" s="26">
        <f>ExternalData!$J3858 + SUMIFS(H:H, D:D, ExternalData!$D3858, E:E, ExternalData!$E3858, F:F, ExternalData!$F3858-1, G:G, "&gt;"&amp;ExternalData!$G3858)</f>
        <v>48286</v>
      </c>
      <c r="M3858" s="28">
        <f>ExternalData!$K3858 + SUMIFS(I:I, D:D, ExternalData!$D3858, E:E, ExternalData!$E3858, F:F, ExternalData!$F3858-1, G:G, "&gt;"&amp;ExternalData!$G3858)</f>
        <v>109970</v>
      </c>
    </row>
    <row r="3859" spans="1:13" x14ac:dyDescent="0.25">
      <c r="A3859" s="29" t="s">
        <v>9</v>
      </c>
      <c r="B3859" s="30" t="s">
        <v>47</v>
      </c>
      <c r="C3859" s="30" t="s">
        <v>22</v>
      </c>
      <c r="D3859" s="30" t="s">
        <v>54</v>
      </c>
      <c r="E3859" s="30" t="s">
        <v>14</v>
      </c>
      <c r="F3859" s="30">
        <v>2019</v>
      </c>
      <c r="G3859" s="30">
        <v>8</v>
      </c>
      <c r="H3859" s="30">
        <v>2359</v>
      </c>
      <c r="I3859" s="31">
        <v>12747</v>
      </c>
      <c r="J3859" s="31">
        <f>SUMIFS(H:H, D:D, ExternalData!$D3859, E:E, ExternalData!$E3859, F:F, ExternalData!$F3859, G:G, "&lt;="&amp;ExternalData!$G3859)</f>
        <v>12670</v>
      </c>
      <c r="K3859" s="32">
        <f>SUMIFS(I:I, D:D, ExternalData!$D3859, E:E, ExternalData!$E3859, F:F, ExternalData!$F3859, G:G, "&lt;="&amp;ExternalData!$G3859)</f>
        <v>68411</v>
      </c>
      <c r="L3859" s="31">
        <f>ExternalData!$J3859 + SUMIFS(H:H, D:D, ExternalData!$D3859, E:E, ExternalData!$E3859, F:F, ExternalData!$F3859-1, G:G, "&gt;"&amp;ExternalData!$G3859)</f>
        <v>42280</v>
      </c>
      <c r="M3859" s="33">
        <f>ExternalData!$K3859 + SUMIFS(I:I, D:D, ExternalData!$D3859, E:E, ExternalData!$E3859, F:F, ExternalData!$F3859-1, G:G, "&gt;"&amp;ExternalData!$G3859)</f>
        <v>118188</v>
      </c>
    </row>
    <row r="3860" spans="1:13" x14ac:dyDescent="0.25">
      <c r="A3860" s="24" t="s">
        <v>9</v>
      </c>
      <c r="B3860" s="25" t="s">
        <v>47</v>
      </c>
      <c r="C3860" s="25" t="s">
        <v>22</v>
      </c>
      <c r="D3860" s="25" t="s">
        <v>54</v>
      </c>
      <c r="E3860" s="25" t="s">
        <v>14</v>
      </c>
      <c r="F3860" s="25">
        <v>2019</v>
      </c>
      <c r="G3860" s="25">
        <v>9</v>
      </c>
      <c r="H3860" s="25">
        <v>1071</v>
      </c>
      <c r="I3860" s="26">
        <v>5789</v>
      </c>
      <c r="J3860" s="26">
        <f>SUMIFS(H:H, D:D, ExternalData!$D3860, E:E, ExternalData!$E3860, F:F, ExternalData!$F3860, G:G, "&lt;="&amp;ExternalData!$G3860)</f>
        <v>13741</v>
      </c>
      <c r="K3860" s="27">
        <f>SUMIFS(I:I, D:D, ExternalData!$D3860, E:E, ExternalData!$E3860, F:F, ExternalData!$F3860, G:G, "&lt;="&amp;ExternalData!$G3860)</f>
        <v>74200</v>
      </c>
      <c r="L3860" s="26">
        <f>ExternalData!$J3860 + SUMIFS(H:H, D:D, ExternalData!$D3860, E:E, ExternalData!$E3860, F:F, ExternalData!$F3860-1, G:G, "&gt;"&amp;ExternalData!$G3860)</f>
        <v>36386</v>
      </c>
      <c r="M3860" s="28">
        <f>ExternalData!$K3860 + SUMIFS(I:I, D:D, ExternalData!$D3860, E:E, ExternalData!$E3860, F:F, ExternalData!$F3860-1, G:G, "&gt;"&amp;ExternalData!$G3860)</f>
        <v>86422</v>
      </c>
    </row>
    <row r="3861" spans="1:13" x14ac:dyDescent="0.25">
      <c r="A3861" s="29" t="s">
        <v>9</v>
      </c>
      <c r="B3861" s="30" t="s">
        <v>47</v>
      </c>
      <c r="C3861" s="30" t="s">
        <v>22</v>
      </c>
      <c r="D3861" s="30" t="s">
        <v>54</v>
      </c>
      <c r="E3861" s="30" t="s">
        <v>14</v>
      </c>
      <c r="F3861" s="30">
        <v>2019</v>
      </c>
      <c r="G3861" s="30">
        <v>10</v>
      </c>
      <c r="H3861" s="30">
        <v>2016</v>
      </c>
      <c r="I3861" s="31">
        <v>10871</v>
      </c>
      <c r="J3861" s="31">
        <f>SUMIFS(H:H, D:D, ExternalData!$D3861, E:E, ExternalData!$E3861, F:F, ExternalData!$F3861, G:G, "&lt;="&amp;ExternalData!$G3861)</f>
        <v>15757</v>
      </c>
      <c r="K3861" s="32">
        <f>SUMIFS(I:I, D:D, ExternalData!$D3861, E:E, ExternalData!$E3861, F:F, ExternalData!$F3861, G:G, "&lt;="&amp;ExternalData!$G3861)</f>
        <v>85071</v>
      </c>
      <c r="L3861" s="31">
        <f>ExternalData!$J3861 + SUMIFS(H:H, D:D, ExternalData!$D3861, E:E, ExternalData!$E3861, F:F, ExternalData!$F3861-1, G:G, "&gt;"&amp;ExternalData!$G3861)</f>
        <v>31577</v>
      </c>
      <c r="M3861" s="33">
        <f>ExternalData!$K3861 + SUMIFS(I:I, D:D, ExternalData!$D3861, E:E, ExternalData!$E3861, F:F, ExternalData!$F3861-1, G:G, "&gt;"&amp;ExternalData!$G3861)</f>
        <v>93611</v>
      </c>
    </row>
    <row r="3862" spans="1:13" x14ac:dyDescent="0.25">
      <c r="A3862" s="24" t="s">
        <v>9</v>
      </c>
      <c r="B3862" s="25" t="s">
        <v>47</v>
      </c>
      <c r="C3862" s="25" t="s">
        <v>22</v>
      </c>
      <c r="D3862" s="25" t="s">
        <v>54</v>
      </c>
      <c r="E3862" s="25" t="s">
        <v>14</v>
      </c>
      <c r="F3862" s="25">
        <v>2019</v>
      </c>
      <c r="G3862" s="25">
        <v>11</v>
      </c>
      <c r="H3862" s="25">
        <v>1246</v>
      </c>
      <c r="I3862" s="26">
        <v>6713</v>
      </c>
      <c r="J3862" s="26">
        <f>SUMIFS(H:H, D:D, ExternalData!$D3862, E:E, ExternalData!$E3862, F:F, ExternalData!$F3862, G:G, "&lt;="&amp;ExternalData!$G3862)</f>
        <v>17003</v>
      </c>
      <c r="K3862" s="27">
        <f>SUMIFS(I:I, D:D, ExternalData!$D3862, E:E, ExternalData!$E3862, F:F, ExternalData!$F3862, G:G, "&lt;="&amp;ExternalData!$G3862)</f>
        <v>91784</v>
      </c>
      <c r="L3862" s="26">
        <f>ExternalData!$J3862 + SUMIFS(H:H, D:D, ExternalData!$D3862, E:E, ExternalData!$E3862, F:F, ExternalData!$F3862-1, G:G, "&gt;"&amp;ExternalData!$G3862)</f>
        <v>24388</v>
      </c>
      <c r="M3862" s="28">
        <f>ExternalData!$K3862 + SUMIFS(I:I, D:D, ExternalData!$D3862, E:E, ExternalData!$E3862, F:F, ExternalData!$F3862-1, G:G, "&gt;"&amp;ExternalData!$G3862)</f>
        <v>95767</v>
      </c>
    </row>
    <row r="3863" spans="1:13" x14ac:dyDescent="0.25">
      <c r="A3863" s="29" t="s">
        <v>9</v>
      </c>
      <c r="B3863" s="30" t="s">
        <v>47</v>
      </c>
      <c r="C3863" s="30" t="s">
        <v>22</v>
      </c>
      <c r="D3863" s="30" t="s">
        <v>54</v>
      </c>
      <c r="E3863" s="30" t="s">
        <v>14</v>
      </c>
      <c r="F3863" s="30">
        <v>2019</v>
      </c>
      <c r="G3863" s="30">
        <v>12</v>
      </c>
      <c r="H3863" s="30">
        <v>1141</v>
      </c>
      <c r="I3863" s="31">
        <v>6188</v>
      </c>
      <c r="J3863" s="31">
        <f>SUMIFS(H:H, D:D, ExternalData!$D3863, E:E, ExternalData!$E3863, F:F, ExternalData!$F3863, G:G, "&lt;="&amp;ExternalData!$G3863)</f>
        <v>18144</v>
      </c>
      <c r="K3863" s="32">
        <f>SUMIFS(I:I, D:D, ExternalData!$D3863, E:E, ExternalData!$E3863, F:F, ExternalData!$F3863, G:G, "&lt;="&amp;ExternalData!$G3863)</f>
        <v>97972</v>
      </c>
      <c r="L3863" s="31">
        <f>ExternalData!$J3863 + SUMIFS(H:H, D:D, ExternalData!$D3863, E:E, ExternalData!$E3863, F:F, ExternalData!$F3863-1, G:G, "&gt;"&amp;ExternalData!$G3863)</f>
        <v>18144</v>
      </c>
      <c r="M3863" s="33">
        <f>ExternalData!$K3863 + SUMIFS(I:I, D:D, ExternalData!$D3863, E:E, ExternalData!$E3863, F:F, ExternalData!$F3863-1, G:G, "&gt;"&amp;ExternalData!$G3863)</f>
        <v>97972</v>
      </c>
    </row>
    <row r="3864" spans="1:13" x14ac:dyDescent="0.25">
      <c r="A3864" s="24" t="s">
        <v>9</v>
      </c>
      <c r="B3864" s="25" t="s">
        <v>47</v>
      </c>
      <c r="C3864" s="25" t="s">
        <v>22</v>
      </c>
      <c r="D3864" s="25" t="s">
        <v>54</v>
      </c>
      <c r="E3864" s="25" t="s">
        <v>14</v>
      </c>
      <c r="F3864" s="25">
        <v>2020</v>
      </c>
      <c r="G3864" s="25">
        <v>1</v>
      </c>
      <c r="H3864" s="25">
        <v>14175</v>
      </c>
      <c r="I3864" s="26">
        <v>7665</v>
      </c>
      <c r="J3864" s="26">
        <f>SUMIFS(H:H, D:D, ExternalData!$D3864, E:E, ExternalData!$E3864, F:F, ExternalData!$F3864, G:G, "&lt;="&amp;ExternalData!$G3864)</f>
        <v>14175</v>
      </c>
      <c r="K3864" s="27">
        <f>SUMIFS(I:I, D:D, ExternalData!$D3864, E:E, ExternalData!$E3864, F:F, ExternalData!$F3864, G:G, "&lt;="&amp;ExternalData!$G3864)</f>
        <v>7665</v>
      </c>
      <c r="L3864" s="26">
        <f>ExternalData!$J3864 + SUMIFS(H:H, D:D, ExternalData!$D3864, E:E, ExternalData!$E3864, F:F, ExternalData!$F3864-1, G:G, "&gt;"&amp;ExternalData!$G3864)</f>
        <v>30534</v>
      </c>
      <c r="M3864" s="28">
        <f>ExternalData!$K3864 + SUMIFS(I:I, D:D, ExternalData!$D3864, E:E, ExternalData!$E3864, F:F, ExternalData!$F3864-1, G:G, "&gt;"&amp;ExternalData!$G3864)</f>
        <v>96005</v>
      </c>
    </row>
    <row r="3865" spans="1:13" x14ac:dyDescent="0.25">
      <c r="A3865" s="29" t="s">
        <v>9</v>
      </c>
      <c r="B3865" s="30" t="s">
        <v>47</v>
      </c>
      <c r="C3865" s="30" t="s">
        <v>22</v>
      </c>
      <c r="D3865" s="30" t="s">
        <v>54</v>
      </c>
      <c r="E3865" s="30" t="s">
        <v>14</v>
      </c>
      <c r="F3865" s="30">
        <v>2020</v>
      </c>
      <c r="G3865" s="30">
        <v>2</v>
      </c>
      <c r="H3865" s="30">
        <v>7665</v>
      </c>
      <c r="I3865" s="31">
        <v>40845</v>
      </c>
      <c r="J3865" s="31">
        <f>SUMIFS(H:H, D:D, ExternalData!$D3865, E:E, ExternalData!$E3865, F:F, ExternalData!$F3865, G:G, "&lt;="&amp;ExternalData!$G3865)</f>
        <v>21840</v>
      </c>
      <c r="K3865" s="32">
        <f>SUMIFS(I:I, D:D, ExternalData!$D3865, E:E, ExternalData!$E3865, F:F, ExternalData!$F3865, G:G, "&lt;="&amp;ExternalData!$G3865)</f>
        <v>48510</v>
      </c>
      <c r="L3865" s="31">
        <f>ExternalData!$J3865 + SUMIFS(H:H, D:D, ExternalData!$D3865, E:E, ExternalData!$E3865, F:F, ExternalData!$F3865-1, G:G, "&gt;"&amp;ExternalData!$G3865)</f>
        <v>36659</v>
      </c>
      <c r="M3865" s="33">
        <f>ExternalData!$K3865 + SUMIFS(I:I, D:D, ExternalData!$D3865, E:E, ExternalData!$E3865, F:F, ExternalData!$F3865-1, G:G, "&gt;"&amp;ExternalData!$G3865)</f>
        <v>128534</v>
      </c>
    </row>
    <row r="3866" spans="1:13" x14ac:dyDescent="0.25">
      <c r="A3866" s="24" t="s">
        <v>9</v>
      </c>
      <c r="B3866" s="25" t="s">
        <v>47</v>
      </c>
      <c r="C3866" s="25" t="s">
        <v>22</v>
      </c>
      <c r="D3866" s="25" t="s">
        <v>54</v>
      </c>
      <c r="E3866" s="25" t="s">
        <v>14</v>
      </c>
      <c r="F3866" s="25">
        <v>2020</v>
      </c>
      <c r="G3866" s="25">
        <v>3</v>
      </c>
      <c r="H3866" s="25">
        <v>7035</v>
      </c>
      <c r="I3866" s="26">
        <v>3759</v>
      </c>
      <c r="J3866" s="26">
        <f>SUMIFS(H:H, D:D, ExternalData!$D3866, E:E, ExternalData!$E3866, F:F, ExternalData!$F3866, G:G, "&lt;="&amp;ExternalData!$G3866)</f>
        <v>28875</v>
      </c>
      <c r="K3866" s="27">
        <f>SUMIFS(I:I, D:D, ExternalData!$D3866, E:E, ExternalData!$E3866, F:F, ExternalData!$F3866, G:G, "&lt;="&amp;ExternalData!$G3866)</f>
        <v>52269</v>
      </c>
      <c r="L3866" s="26">
        <f>ExternalData!$J3866 + SUMIFS(H:H, D:D, ExternalData!$D3866, E:E, ExternalData!$E3866, F:F, ExternalData!$F3866-1, G:G, "&gt;"&amp;ExternalData!$G3866)</f>
        <v>42364</v>
      </c>
      <c r="M3866" s="28">
        <f>ExternalData!$K3866 + SUMIFS(I:I, D:D, ExternalData!$D3866, E:E, ExternalData!$E3866, F:F, ExternalData!$F3866-1, G:G, "&gt;"&amp;ExternalData!$G3866)</f>
        <v>125125</v>
      </c>
    </row>
    <row r="3867" spans="1:13" x14ac:dyDescent="0.25">
      <c r="A3867" s="29" t="s">
        <v>9</v>
      </c>
      <c r="B3867" s="30" t="s">
        <v>47</v>
      </c>
      <c r="C3867" s="30" t="s">
        <v>22</v>
      </c>
      <c r="D3867" s="30" t="s">
        <v>54</v>
      </c>
      <c r="E3867" s="30" t="s">
        <v>14</v>
      </c>
      <c r="F3867" s="30">
        <v>2020</v>
      </c>
      <c r="G3867" s="30">
        <v>4</v>
      </c>
      <c r="H3867" s="30">
        <v>210</v>
      </c>
      <c r="I3867" s="31">
        <v>1134</v>
      </c>
      <c r="J3867" s="31">
        <f>SUMIFS(H:H, D:D, ExternalData!$D3867, E:E, ExternalData!$E3867, F:F, ExternalData!$F3867, G:G, "&lt;="&amp;ExternalData!$G3867)</f>
        <v>29085</v>
      </c>
      <c r="K3867" s="32">
        <f>SUMIFS(I:I, D:D, ExternalData!$D3867, E:E, ExternalData!$E3867, F:F, ExternalData!$F3867, G:G, "&lt;="&amp;ExternalData!$G3867)</f>
        <v>53403</v>
      </c>
      <c r="L3867" s="31">
        <f>ExternalData!$J3867 + SUMIFS(H:H, D:D, ExternalData!$D3867, E:E, ExternalData!$E3867, F:F, ExternalData!$F3867-1, G:G, "&gt;"&amp;ExternalData!$G3867)</f>
        <v>41167</v>
      </c>
      <c r="M3867" s="33">
        <f>ExternalData!$K3867 + SUMIFS(I:I, D:D, ExternalData!$D3867, E:E, ExternalData!$E3867, F:F, ExternalData!$F3867-1, G:G, "&gt;"&amp;ExternalData!$G3867)</f>
        <v>118685</v>
      </c>
    </row>
    <row r="3868" spans="1:13" x14ac:dyDescent="0.25">
      <c r="A3868" s="24" t="s">
        <v>9</v>
      </c>
      <c r="B3868" s="25" t="s">
        <v>47</v>
      </c>
      <c r="C3868" s="25" t="s">
        <v>22</v>
      </c>
      <c r="D3868" s="25" t="s">
        <v>54</v>
      </c>
      <c r="E3868" s="25" t="s">
        <v>14</v>
      </c>
      <c r="F3868" s="25">
        <v>2020</v>
      </c>
      <c r="G3868" s="25">
        <v>5</v>
      </c>
      <c r="H3868" s="25">
        <v>462</v>
      </c>
      <c r="I3868" s="26">
        <v>25305</v>
      </c>
      <c r="J3868" s="26">
        <f>SUMIFS(H:H, D:D, ExternalData!$D3868, E:E, ExternalData!$E3868, F:F, ExternalData!$F3868, G:G, "&lt;="&amp;ExternalData!$G3868)</f>
        <v>29547</v>
      </c>
      <c r="K3868" s="27">
        <f>SUMIFS(I:I, D:D, ExternalData!$D3868, E:E, ExternalData!$E3868, F:F, ExternalData!$F3868, G:G, "&lt;="&amp;ExternalData!$G3868)</f>
        <v>78708</v>
      </c>
      <c r="L3868" s="26">
        <f>ExternalData!$J3868 + SUMIFS(H:H, D:D, ExternalData!$D3868, E:E, ExternalData!$E3868, F:F, ExternalData!$F3868-1, G:G, "&gt;"&amp;ExternalData!$G3868)</f>
        <v>40320</v>
      </c>
      <c r="M3868" s="28">
        <f>ExternalData!$K3868 + SUMIFS(I:I, D:D, ExternalData!$D3868, E:E, ExternalData!$E3868, F:F, ExternalData!$F3868-1, G:G, "&gt;"&amp;ExternalData!$G3868)</f>
        <v>136920</v>
      </c>
    </row>
    <row r="3869" spans="1:13" x14ac:dyDescent="0.25">
      <c r="A3869" s="29" t="s">
        <v>9</v>
      </c>
      <c r="B3869" s="30" t="s">
        <v>47</v>
      </c>
      <c r="C3869" s="30" t="s">
        <v>22</v>
      </c>
      <c r="D3869" s="30" t="s">
        <v>54</v>
      </c>
      <c r="E3869" s="30" t="s">
        <v>14</v>
      </c>
      <c r="F3869" s="30">
        <v>2020</v>
      </c>
      <c r="G3869" s="30">
        <v>6</v>
      </c>
      <c r="H3869" s="30">
        <v>147</v>
      </c>
      <c r="I3869" s="31">
        <v>819</v>
      </c>
      <c r="J3869" s="31">
        <f>SUMIFS(H:H, D:D, ExternalData!$D3869, E:E, ExternalData!$E3869, F:F, ExternalData!$F3869, G:G, "&lt;="&amp;ExternalData!$G3869)</f>
        <v>29694</v>
      </c>
      <c r="K3869" s="32">
        <f>SUMIFS(I:I, D:D, ExternalData!$D3869, E:E, ExternalData!$E3869, F:F, ExternalData!$F3869, G:G, "&lt;="&amp;ExternalData!$G3869)</f>
        <v>79527</v>
      </c>
      <c r="L3869" s="31">
        <f>ExternalData!$J3869 + SUMIFS(H:H, D:D, ExternalData!$D3869, E:E, ExternalData!$E3869, F:F, ExternalData!$F3869-1, G:G, "&gt;"&amp;ExternalData!$G3869)</f>
        <v>39354</v>
      </c>
      <c r="M3869" s="33">
        <f>ExternalData!$K3869 + SUMIFS(I:I, D:D, ExternalData!$D3869, E:E, ExternalData!$E3869, F:F, ExternalData!$F3869-1, G:G, "&gt;"&amp;ExternalData!$G3869)</f>
        <v>131726</v>
      </c>
    </row>
    <row r="3870" spans="1:13" x14ac:dyDescent="0.25">
      <c r="A3870" s="24" t="s">
        <v>9</v>
      </c>
      <c r="B3870" s="25" t="s">
        <v>47</v>
      </c>
      <c r="C3870" s="25" t="s">
        <v>22</v>
      </c>
      <c r="D3870" s="25" t="s">
        <v>54</v>
      </c>
      <c r="E3870" s="25" t="s">
        <v>14</v>
      </c>
      <c r="F3870" s="25">
        <v>2020</v>
      </c>
      <c r="G3870" s="25">
        <v>7</v>
      </c>
      <c r="H3870" s="25">
        <v>84</v>
      </c>
      <c r="I3870" s="26">
        <v>4725</v>
      </c>
      <c r="J3870" s="26">
        <f>SUMIFS(H:H, D:D, ExternalData!$D3870, E:E, ExternalData!$E3870, F:F, ExternalData!$F3870, G:G, "&lt;="&amp;ExternalData!$G3870)</f>
        <v>29778</v>
      </c>
      <c r="K3870" s="27">
        <f>SUMIFS(I:I, D:D, ExternalData!$D3870, E:E, ExternalData!$E3870, F:F, ExternalData!$F3870, G:G, "&lt;="&amp;ExternalData!$G3870)</f>
        <v>84252</v>
      </c>
      <c r="L3870" s="26">
        <f>ExternalData!$J3870 + SUMIFS(H:H, D:D, ExternalData!$D3870, E:E, ExternalData!$E3870, F:F, ExternalData!$F3870-1, G:G, "&gt;"&amp;ExternalData!$G3870)</f>
        <v>37611</v>
      </c>
      <c r="M3870" s="28">
        <f>ExternalData!$K3870 + SUMIFS(I:I, D:D, ExternalData!$D3870, E:E, ExternalData!$E3870, F:F, ExternalData!$F3870-1, G:G, "&gt;"&amp;ExternalData!$G3870)</f>
        <v>126560</v>
      </c>
    </row>
    <row r="3871" spans="1:13" x14ac:dyDescent="0.25">
      <c r="A3871" s="29" t="s">
        <v>9</v>
      </c>
      <c r="B3871" s="30" t="s">
        <v>47</v>
      </c>
      <c r="C3871" s="30" t="s">
        <v>22</v>
      </c>
      <c r="D3871" s="30" t="s">
        <v>54</v>
      </c>
      <c r="E3871" s="30" t="s">
        <v>14</v>
      </c>
      <c r="F3871" s="30">
        <v>2020</v>
      </c>
      <c r="G3871" s="30">
        <v>8</v>
      </c>
      <c r="H3871" s="30">
        <v>1995</v>
      </c>
      <c r="I3871" s="31">
        <v>10815</v>
      </c>
      <c r="J3871" s="31">
        <f>SUMIFS(H:H, D:D, ExternalData!$D3871, E:E, ExternalData!$E3871, F:F, ExternalData!$F3871, G:G, "&lt;="&amp;ExternalData!$G3871)</f>
        <v>31773</v>
      </c>
      <c r="K3871" s="32">
        <f>SUMIFS(I:I, D:D, ExternalData!$D3871, E:E, ExternalData!$E3871, F:F, ExternalData!$F3871, G:G, "&lt;="&amp;ExternalData!$G3871)</f>
        <v>95067</v>
      </c>
      <c r="L3871" s="31">
        <f>ExternalData!$J3871 + SUMIFS(H:H, D:D, ExternalData!$D3871, E:E, ExternalData!$E3871, F:F, ExternalData!$F3871-1, G:G, "&gt;"&amp;ExternalData!$G3871)</f>
        <v>37247</v>
      </c>
      <c r="M3871" s="33">
        <f>ExternalData!$K3871 + SUMIFS(I:I, D:D, ExternalData!$D3871, E:E, ExternalData!$E3871, F:F, ExternalData!$F3871-1, G:G, "&gt;"&amp;ExternalData!$G3871)</f>
        <v>124628</v>
      </c>
    </row>
    <row r="3872" spans="1:13" x14ac:dyDescent="0.25">
      <c r="A3872" s="24" t="s">
        <v>9</v>
      </c>
      <c r="B3872" s="25" t="s">
        <v>47</v>
      </c>
      <c r="C3872" s="25" t="s">
        <v>22</v>
      </c>
      <c r="D3872" s="25" t="s">
        <v>54</v>
      </c>
      <c r="E3872" s="25" t="s">
        <v>14</v>
      </c>
      <c r="F3872" s="25">
        <v>2020</v>
      </c>
      <c r="G3872" s="25">
        <v>9</v>
      </c>
      <c r="H3872" s="25">
        <v>735</v>
      </c>
      <c r="I3872" s="26">
        <v>4095</v>
      </c>
      <c r="J3872" s="26">
        <f>SUMIFS(H:H, D:D, ExternalData!$D3872, E:E, ExternalData!$E3872, F:F, ExternalData!$F3872, G:G, "&lt;="&amp;ExternalData!$G3872)</f>
        <v>32508</v>
      </c>
      <c r="K3872" s="27">
        <f>SUMIFS(I:I, D:D, ExternalData!$D3872, E:E, ExternalData!$E3872, F:F, ExternalData!$F3872, G:G, "&lt;="&amp;ExternalData!$G3872)</f>
        <v>99162</v>
      </c>
      <c r="L3872" s="26">
        <f>ExternalData!$J3872 + SUMIFS(H:H, D:D, ExternalData!$D3872, E:E, ExternalData!$E3872, F:F, ExternalData!$F3872-1, G:G, "&gt;"&amp;ExternalData!$G3872)</f>
        <v>36911</v>
      </c>
      <c r="M3872" s="28">
        <f>ExternalData!$K3872 + SUMIFS(I:I, D:D, ExternalData!$D3872, E:E, ExternalData!$E3872, F:F, ExternalData!$F3872-1, G:G, "&gt;"&amp;ExternalData!$G3872)</f>
        <v>122934</v>
      </c>
    </row>
    <row r="3873" spans="1:13" x14ac:dyDescent="0.25">
      <c r="A3873" s="29" t="s">
        <v>9</v>
      </c>
      <c r="B3873" s="30" t="s">
        <v>47</v>
      </c>
      <c r="C3873" s="30" t="s">
        <v>22</v>
      </c>
      <c r="D3873" s="30" t="s">
        <v>54</v>
      </c>
      <c r="E3873" s="30" t="s">
        <v>14</v>
      </c>
      <c r="F3873" s="30">
        <v>2020</v>
      </c>
      <c r="G3873" s="30">
        <v>10</v>
      </c>
      <c r="H3873" s="30">
        <v>525</v>
      </c>
      <c r="I3873" s="31">
        <v>2625</v>
      </c>
      <c r="J3873" s="31">
        <f>SUMIFS(H:H, D:D, ExternalData!$D3873, E:E, ExternalData!$E3873, F:F, ExternalData!$F3873, G:G, "&lt;="&amp;ExternalData!$G3873)</f>
        <v>33033</v>
      </c>
      <c r="K3873" s="32">
        <f>SUMIFS(I:I, D:D, ExternalData!$D3873, E:E, ExternalData!$E3873, F:F, ExternalData!$F3873, G:G, "&lt;="&amp;ExternalData!$G3873)</f>
        <v>101787</v>
      </c>
      <c r="L3873" s="31">
        <f>ExternalData!$J3873 + SUMIFS(H:H, D:D, ExternalData!$D3873, E:E, ExternalData!$E3873, F:F, ExternalData!$F3873-1, G:G, "&gt;"&amp;ExternalData!$G3873)</f>
        <v>35420</v>
      </c>
      <c r="M3873" s="33">
        <f>ExternalData!$K3873 + SUMIFS(I:I, D:D, ExternalData!$D3873, E:E, ExternalData!$E3873, F:F, ExternalData!$F3873-1, G:G, "&gt;"&amp;ExternalData!$G3873)</f>
        <v>114688</v>
      </c>
    </row>
    <row r="3874" spans="1:13" x14ac:dyDescent="0.25">
      <c r="A3874" s="24" t="s">
        <v>9</v>
      </c>
      <c r="B3874" s="25" t="s">
        <v>47</v>
      </c>
      <c r="C3874" s="25" t="s">
        <v>22</v>
      </c>
      <c r="D3874" s="25" t="s">
        <v>54</v>
      </c>
      <c r="E3874" s="25" t="s">
        <v>14</v>
      </c>
      <c r="F3874" s="25">
        <v>2020</v>
      </c>
      <c r="G3874" s="25">
        <v>11</v>
      </c>
      <c r="H3874" s="25">
        <v>735</v>
      </c>
      <c r="I3874" s="26">
        <v>399</v>
      </c>
      <c r="J3874" s="26">
        <f>SUMIFS(H:H, D:D, ExternalData!$D3874, E:E, ExternalData!$E3874, F:F, ExternalData!$F3874, G:G, "&lt;="&amp;ExternalData!$G3874)</f>
        <v>33768</v>
      </c>
      <c r="K3874" s="27">
        <f>SUMIFS(I:I, D:D, ExternalData!$D3874, E:E, ExternalData!$E3874, F:F, ExternalData!$F3874, G:G, "&lt;="&amp;ExternalData!$G3874)</f>
        <v>102186</v>
      </c>
      <c r="L3874" s="26">
        <f>ExternalData!$J3874 + SUMIFS(H:H, D:D, ExternalData!$D3874, E:E, ExternalData!$E3874, F:F, ExternalData!$F3874-1, G:G, "&gt;"&amp;ExternalData!$G3874)</f>
        <v>34909</v>
      </c>
      <c r="M3874" s="28">
        <f>ExternalData!$K3874 + SUMIFS(I:I, D:D, ExternalData!$D3874, E:E, ExternalData!$E3874, F:F, ExternalData!$F3874-1, G:G, "&gt;"&amp;ExternalData!$G3874)</f>
        <v>108374</v>
      </c>
    </row>
    <row r="3875" spans="1:13" x14ac:dyDescent="0.25">
      <c r="A3875" s="29" t="s">
        <v>9</v>
      </c>
      <c r="B3875" s="30" t="s">
        <v>47</v>
      </c>
      <c r="C3875" s="30" t="s">
        <v>22</v>
      </c>
      <c r="D3875" s="30" t="s">
        <v>54</v>
      </c>
      <c r="E3875" s="30" t="s">
        <v>14</v>
      </c>
      <c r="F3875" s="30">
        <v>2020</v>
      </c>
      <c r="G3875" s="30">
        <v>12</v>
      </c>
      <c r="H3875" s="30">
        <v>945</v>
      </c>
      <c r="I3875" s="31">
        <v>504</v>
      </c>
      <c r="J3875" s="31">
        <f>SUMIFS(H:H, D:D, ExternalData!$D3875, E:E, ExternalData!$E3875, F:F, ExternalData!$F3875, G:G, "&lt;="&amp;ExternalData!$G3875)</f>
        <v>34713</v>
      </c>
      <c r="K3875" s="32">
        <f>SUMIFS(I:I, D:D, ExternalData!$D3875, E:E, ExternalData!$E3875, F:F, ExternalData!$F3875, G:G, "&lt;="&amp;ExternalData!$G3875)</f>
        <v>102690</v>
      </c>
      <c r="L3875" s="31">
        <f>ExternalData!$J3875 + SUMIFS(H:H, D:D, ExternalData!$D3875, E:E, ExternalData!$E3875, F:F, ExternalData!$F3875-1, G:G, "&gt;"&amp;ExternalData!$G3875)</f>
        <v>34713</v>
      </c>
      <c r="M3875" s="33">
        <f>ExternalData!$K3875 + SUMIFS(I:I, D:D, ExternalData!$D3875, E:E, ExternalData!$E3875, F:F, ExternalData!$F3875-1, G:G, "&gt;"&amp;ExternalData!$G3875)</f>
        <v>102690</v>
      </c>
    </row>
    <row r="3876" spans="1:13" x14ac:dyDescent="0.25">
      <c r="A3876" s="24" t="s">
        <v>9</v>
      </c>
      <c r="B3876" s="25" t="s">
        <v>47</v>
      </c>
      <c r="C3876" s="25" t="s">
        <v>22</v>
      </c>
      <c r="D3876" s="25" t="s">
        <v>54</v>
      </c>
      <c r="E3876" s="25" t="s">
        <v>14</v>
      </c>
      <c r="F3876" s="25">
        <v>2021</v>
      </c>
      <c r="G3876" s="25">
        <v>1</v>
      </c>
      <c r="H3876" s="25">
        <v>322</v>
      </c>
      <c r="I3876" s="26">
        <v>161</v>
      </c>
      <c r="J3876" s="26">
        <f>SUMIFS(H:H, D:D, ExternalData!$D3876, E:E, ExternalData!$E3876, F:F, ExternalData!$F3876, G:G, "&lt;="&amp;ExternalData!$G3876)</f>
        <v>322</v>
      </c>
      <c r="K3876" s="27">
        <f>SUMIFS(I:I, D:D, ExternalData!$D3876, E:E, ExternalData!$E3876, F:F, ExternalData!$F3876, G:G, "&lt;="&amp;ExternalData!$G3876)</f>
        <v>161</v>
      </c>
      <c r="L3876" s="26">
        <f>ExternalData!$J3876 + SUMIFS(H:H, D:D, ExternalData!$D3876, E:E, ExternalData!$E3876, F:F, ExternalData!$F3876-1, G:G, "&gt;"&amp;ExternalData!$G3876)</f>
        <v>20860</v>
      </c>
      <c r="M3876" s="28">
        <f>ExternalData!$K3876 + SUMIFS(I:I, D:D, ExternalData!$D3876, E:E, ExternalData!$E3876, F:F, ExternalData!$F3876-1, G:G, "&gt;"&amp;ExternalData!$G3876)</f>
        <v>95186</v>
      </c>
    </row>
    <row r="3877" spans="1:13" x14ac:dyDescent="0.25">
      <c r="A3877" s="29" t="s">
        <v>9</v>
      </c>
      <c r="B3877" s="30" t="s">
        <v>47</v>
      </c>
      <c r="C3877" s="30" t="s">
        <v>22</v>
      </c>
      <c r="D3877" s="30" t="s">
        <v>54</v>
      </c>
      <c r="E3877" s="30" t="s">
        <v>14</v>
      </c>
      <c r="F3877" s="30">
        <v>2021</v>
      </c>
      <c r="G3877" s="30">
        <v>2</v>
      </c>
      <c r="H3877" s="30">
        <v>966</v>
      </c>
      <c r="I3877" s="31">
        <v>4991</v>
      </c>
      <c r="J3877" s="31">
        <f>SUMIFS(H:H, D:D, ExternalData!$D3877, E:E, ExternalData!$E3877, F:F, ExternalData!$F3877, G:G, "&lt;="&amp;ExternalData!$G3877)</f>
        <v>1288</v>
      </c>
      <c r="K3877" s="32">
        <f>SUMIFS(I:I, D:D, ExternalData!$D3877, E:E, ExternalData!$E3877, F:F, ExternalData!$F3877, G:G, "&lt;="&amp;ExternalData!$G3877)</f>
        <v>5152</v>
      </c>
      <c r="L3877" s="31">
        <f>ExternalData!$J3877 + SUMIFS(H:H, D:D, ExternalData!$D3877, E:E, ExternalData!$E3877, F:F, ExternalData!$F3877-1, G:G, "&gt;"&amp;ExternalData!$G3877)</f>
        <v>14161</v>
      </c>
      <c r="M3877" s="33">
        <f>ExternalData!$K3877 + SUMIFS(I:I, D:D, ExternalData!$D3877, E:E, ExternalData!$E3877, F:F, ExternalData!$F3877-1, G:G, "&gt;"&amp;ExternalData!$G3877)</f>
        <v>59332</v>
      </c>
    </row>
    <row r="3878" spans="1:13" x14ac:dyDescent="0.25">
      <c r="A3878" s="24" t="s">
        <v>9</v>
      </c>
      <c r="B3878" s="25" t="s">
        <v>47</v>
      </c>
      <c r="C3878" s="25" t="s">
        <v>22</v>
      </c>
      <c r="D3878" s="25" t="s">
        <v>54</v>
      </c>
      <c r="E3878" s="25" t="s">
        <v>14</v>
      </c>
      <c r="F3878" s="25">
        <v>2021</v>
      </c>
      <c r="G3878" s="25">
        <v>3</v>
      </c>
      <c r="H3878" s="25">
        <v>644</v>
      </c>
      <c r="I3878" s="26">
        <v>3381</v>
      </c>
      <c r="J3878" s="26">
        <f>SUMIFS(H:H, D:D, ExternalData!$D3878, E:E, ExternalData!$E3878, F:F, ExternalData!$F3878, G:G, "&lt;="&amp;ExternalData!$G3878)</f>
        <v>1932</v>
      </c>
      <c r="K3878" s="27">
        <f>SUMIFS(I:I, D:D, ExternalData!$D3878, E:E, ExternalData!$E3878, F:F, ExternalData!$F3878, G:G, "&lt;="&amp;ExternalData!$G3878)</f>
        <v>8533</v>
      </c>
      <c r="L3878" s="26">
        <f>ExternalData!$J3878 + SUMIFS(H:H, D:D, ExternalData!$D3878, E:E, ExternalData!$E3878, F:F, ExternalData!$F3878-1, G:G, "&gt;"&amp;ExternalData!$G3878)</f>
        <v>7770</v>
      </c>
      <c r="M3878" s="28">
        <f>ExternalData!$K3878 + SUMIFS(I:I, D:D, ExternalData!$D3878, E:E, ExternalData!$E3878, F:F, ExternalData!$F3878-1, G:G, "&gt;"&amp;ExternalData!$G3878)</f>
        <v>58954</v>
      </c>
    </row>
    <row r="3879" spans="1:13" x14ac:dyDescent="0.25">
      <c r="A3879" s="29" t="s">
        <v>9</v>
      </c>
      <c r="B3879" s="30" t="s">
        <v>47</v>
      </c>
      <c r="C3879" s="30" t="s">
        <v>22</v>
      </c>
      <c r="D3879" s="30" t="s">
        <v>54</v>
      </c>
      <c r="E3879" s="30" t="s">
        <v>14</v>
      </c>
      <c r="F3879" s="30">
        <v>2021</v>
      </c>
      <c r="G3879" s="30">
        <v>4</v>
      </c>
      <c r="H3879" s="30">
        <v>805</v>
      </c>
      <c r="I3879" s="31">
        <v>483</v>
      </c>
      <c r="J3879" s="31">
        <f>SUMIFS(H:H, D:D, ExternalData!$D3879, E:E, ExternalData!$E3879, F:F, ExternalData!$F3879, G:G, "&lt;="&amp;ExternalData!$G3879)</f>
        <v>2737</v>
      </c>
      <c r="K3879" s="32">
        <f>SUMIFS(I:I, D:D, ExternalData!$D3879, E:E, ExternalData!$E3879, F:F, ExternalData!$F3879, G:G, "&lt;="&amp;ExternalData!$G3879)</f>
        <v>9016</v>
      </c>
      <c r="L3879" s="31">
        <f>ExternalData!$J3879 + SUMIFS(H:H, D:D, ExternalData!$D3879, E:E, ExternalData!$E3879, F:F, ExternalData!$F3879-1, G:G, "&gt;"&amp;ExternalData!$G3879)</f>
        <v>8365</v>
      </c>
      <c r="M3879" s="33">
        <f>ExternalData!$K3879 + SUMIFS(I:I, D:D, ExternalData!$D3879, E:E, ExternalData!$E3879, F:F, ExternalData!$F3879-1, G:G, "&gt;"&amp;ExternalData!$G3879)</f>
        <v>58303</v>
      </c>
    </row>
    <row r="3880" spans="1:13" x14ac:dyDescent="0.25">
      <c r="A3880" s="24" t="s">
        <v>9</v>
      </c>
      <c r="B3880" s="25" t="s">
        <v>47</v>
      </c>
      <c r="C3880" s="25" t="s">
        <v>22</v>
      </c>
      <c r="D3880" s="25" t="s">
        <v>54</v>
      </c>
      <c r="E3880" s="25" t="s">
        <v>14</v>
      </c>
      <c r="F3880" s="25">
        <v>2021</v>
      </c>
      <c r="G3880" s="25">
        <v>5</v>
      </c>
      <c r="H3880" s="25">
        <v>322</v>
      </c>
      <c r="I3880" s="26">
        <v>161</v>
      </c>
      <c r="J3880" s="26">
        <f>SUMIFS(H:H, D:D, ExternalData!$D3880, E:E, ExternalData!$E3880, F:F, ExternalData!$F3880, G:G, "&lt;="&amp;ExternalData!$G3880)</f>
        <v>3059</v>
      </c>
      <c r="K3880" s="27">
        <f>SUMIFS(I:I, D:D, ExternalData!$D3880, E:E, ExternalData!$E3880, F:F, ExternalData!$F3880, G:G, "&lt;="&amp;ExternalData!$G3880)</f>
        <v>9177</v>
      </c>
      <c r="L3880" s="26">
        <f>ExternalData!$J3880 + SUMIFS(H:H, D:D, ExternalData!$D3880, E:E, ExternalData!$E3880, F:F, ExternalData!$F3880-1, G:G, "&gt;"&amp;ExternalData!$G3880)</f>
        <v>8225</v>
      </c>
      <c r="M3880" s="28">
        <f>ExternalData!$K3880 + SUMIFS(I:I, D:D, ExternalData!$D3880, E:E, ExternalData!$E3880, F:F, ExternalData!$F3880-1, G:G, "&gt;"&amp;ExternalData!$G3880)</f>
        <v>33159</v>
      </c>
    </row>
    <row r="3881" spans="1:13" x14ac:dyDescent="0.25">
      <c r="A3881" s="29" t="s">
        <v>9</v>
      </c>
      <c r="B3881" s="30" t="s">
        <v>47</v>
      </c>
      <c r="C3881" s="30" t="s">
        <v>22</v>
      </c>
      <c r="D3881" s="30" t="s">
        <v>54</v>
      </c>
      <c r="E3881" s="30" t="s">
        <v>14</v>
      </c>
      <c r="F3881" s="30">
        <v>2022</v>
      </c>
      <c r="G3881" s="30">
        <v>2</v>
      </c>
      <c r="H3881" s="30">
        <v>105</v>
      </c>
      <c r="I3881" s="31">
        <v>588</v>
      </c>
      <c r="J3881" s="31">
        <f>SUMIFS(H:H, D:D, ExternalData!$D3881, E:E, ExternalData!$E3881, F:F, ExternalData!$F3881, G:G, "&lt;="&amp;ExternalData!$G3881)</f>
        <v>105</v>
      </c>
      <c r="K3881" s="32">
        <f>SUMIFS(I:I, D:D, ExternalData!$D3881, E:E, ExternalData!$E3881, F:F, ExternalData!$F3881, G:G, "&lt;="&amp;ExternalData!$G3881)</f>
        <v>588</v>
      </c>
      <c r="L3881" s="31">
        <f>ExternalData!$J3881 + SUMIFS(H:H, D:D, ExternalData!$D3881, E:E, ExternalData!$E3881, F:F, ExternalData!$F3881-1, G:G, "&gt;"&amp;ExternalData!$G3881)</f>
        <v>1876</v>
      </c>
      <c r="M3881" s="33">
        <f>ExternalData!$K3881 + SUMIFS(I:I, D:D, ExternalData!$D3881, E:E, ExternalData!$E3881, F:F, ExternalData!$F3881-1, G:G, "&gt;"&amp;ExternalData!$G3881)</f>
        <v>4613</v>
      </c>
    </row>
    <row r="3882" spans="1:13" x14ac:dyDescent="0.25">
      <c r="A3882" s="24" t="s">
        <v>9</v>
      </c>
      <c r="B3882" s="25" t="s">
        <v>47</v>
      </c>
      <c r="C3882" s="25" t="s">
        <v>22</v>
      </c>
      <c r="D3882" s="25" t="s">
        <v>54</v>
      </c>
      <c r="E3882" s="25" t="s">
        <v>15</v>
      </c>
      <c r="F3882" s="25">
        <v>2018</v>
      </c>
      <c r="G3882" s="25">
        <v>1</v>
      </c>
      <c r="H3882" s="25">
        <v>9135</v>
      </c>
      <c r="I3882" s="26">
        <v>49315</v>
      </c>
      <c r="J3882" s="26">
        <f>SUMIFS(H:H, D:D, ExternalData!$D3882, E:E, ExternalData!$E3882, F:F, ExternalData!$F3882, G:G, "&lt;="&amp;ExternalData!$G3882)</f>
        <v>9135</v>
      </c>
      <c r="K3882" s="27">
        <f>SUMIFS(I:I, D:D, ExternalData!$D3882, E:E, ExternalData!$E3882, F:F, ExternalData!$F3882, G:G, "&lt;="&amp;ExternalData!$G3882)</f>
        <v>49315</v>
      </c>
      <c r="L3882" s="26">
        <f>ExternalData!$J3882 + SUMIFS(H:H, D:D, ExternalData!$D3882, E:E, ExternalData!$E3882, F:F, ExternalData!$F3882-1, G:G, "&gt;"&amp;ExternalData!$G3882)</f>
        <v>9135</v>
      </c>
      <c r="M3882" s="28">
        <f>ExternalData!$K3882 + SUMIFS(I:I, D:D, ExternalData!$D3882, E:E, ExternalData!$E3882, F:F, ExternalData!$F3882-1, G:G, "&gt;"&amp;ExternalData!$G3882)</f>
        <v>49315</v>
      </c>
    </row>
    <row r="3883" spans="1:13" x14ac:dyDescent="0.25">
      <c r="A3883" s="29" t="s">
        <v>9</v>
      </c>
      <c r="B3883" s="30" t="s">
        <v>47</v>
      </c>
      <c r="C3883" s="30" t="s">
        <v>22</v>
      </c>
      <c r="D3883" s="30" t="s">
        <v>54</v>
      </c>
      <c r="E3883" s="30" t="s">
        <v>15</v>
      </c>
      <c r="F3883" s="30">
        <v>2018</v>
      </c>
      <c r="G3883" s="30">
        <v>2</v>
      </c>
      <c r="H3883" s="30">
        <v>8715</v>
      </c>
      <c r="I3883" s="31">
        <v>4718</v>
      </c>
      <c r="J3883" s="31">
        <f>SUMIFS(H:H, D:D, ExternalData!$D3883, E:E, ExternalData!$E3883, F:F, ExternalData!$F3883, G:G, "&lt;="&amp;ExternalData!$G3883)</f>
        <v>17850</v>
      </c>
      <c r="K3883" s="32">
        <f>SUMIFS(I:I, D:D, ExternalData!$D3883, E:E, ExternalData!$E3883, F:F, ExternalData!$F3883, G:G, "&lt;="&amp;ExternalData!$G3883)</f>
        <v>54033</v>
      </c>
      <c r="L3883" s="31">
        <f>ExternalData!$J3883 + SUMIFS(H:H, D:D, ExternalData!$D3883, E:E, ExternalData!$E3883, F:F, ExternalData!$F3883-1, G:G, "&gt;"&amp;ExternalData!$G3883)</f>
        <v>17850</v>
      </c>
      <c r="M3883" s="33">
        <f>ExternalData!$K3883 + SUMIFS(I:I, D:D, ExternalData!$D3883, E:E, ExternalData!$E3883, F:F, ExternalData!$F3883-1, G:G, "&gt;"&amp;ExternalData!$G3883)</f>
        <v>54033</v>
      </c>
    </row>
    <row r="3884" spans="1:13" x14ac:dyDescent="0.25">
      <c r="A3884" s="24" t="s">
        <v>9</v>
      </c>
      <c r="B3884" s="25" t="s">
        <v>47</v>
      </c>
      <c r="C3884" s="25" t="s">
        <v>22</v>
      </c>
      <c r="D3884" s="25" t="s">
        <v>54</v>
      </c>
      <c r="E3884" s="25" t="s">
        <v>15</v>
      </c>
      <c r="F3884" s="25">
        <v>2018</v>
      </c>
      <c r="G3884" s="25">
        <v>3</v>
      </c>
      <c r="H3884" s="25">
        <v>9415</v>
      </c>
      <c r="I3884" s="26">
        <v>5096</v>
      </c>
      <c r="J3884" s="26">
        <f>SUMIFS(H:H, D:D, ExternalData!$D3884, E:E, ExternalData!$E3884, F:F, ExternalData!$F3884, G:G, "&lt;="&amp;ExternalData!$G3884)</f>
        <v>27265</v>
      </c>
      <c r="K3884" s="27">
        <f>SUMIFS(I:I, D:D, ExternalData!$D3884, E:E, ExternalData!$E3884, F:F, ExternalData!$F3884, G:G, "&lt;="&amp;ExternalData!$G3884)</f>
        <v>59129</v>
      </c>
      <c r="L3884" s="26">
        <f>ExternalData!$J3884 + SUMIFS(H:H, D:D, ExternalData!$D3884, E:E, ExternalData!$E3884, F:F, ExternalData!$F3884-1, G:G, "&gt;"&amp;ExternalData!$G3884)</f>
        <v>27265</v>
      </c>
      <c r="M3884" s="28">
        <f>ExternalData!$K3884 + SUMIFS(I:I, D:D, ExternalData!$D3884, E:E, ExternalData!$E3884, F:F, ExternalData!$F3884-1, G:G, "&gt;"&amp;ExternalData!$G3884)</f>
        <v>59129</v>
      </c>
    </row>
    <row r="3885" spans="1:13" x14ac:dyDescent="0.25">
      <c r="A3885" s="29" t="s">
        <v>9</v>
      </c>
      <c r="B3885" s="30" t="s">
        <v>47</v>
      </c>
      <c r="C3885" s="30" t="s">
        <v>22</v>
      </c>
      <c r="D3885" s="30" t="s">
        <v>54</v>
      </c>
      <c r="E3885" s="30" t="s">
        <v>15</v>
      </c>
      <c r="F3885" s="30">
        <v>2018</v>
      </c>
      <c r="G3885" s="30">
        <v>4</v>
      </c>
      <c r="H3885" s="30">
        <v>4375</v>
      </c>
      <c r="I3885" s="31">
        <v>2359</v>
      </c>
      <c r="J3885" s="31">
        <f>SUMIFS(H:H, D:D, ExternalData!$D3885, E:E, ExternalData!$E3885, F:F, ExternalData!$F3885, G:G, "&lt;="&amp;ExternalData!$G3885)</f>
        <v>31640</v>
      </c>
      <c r="K3885" s="32">
        <f>SUMIFS(I:I, D:D, ExternalData!$D3885, E:E, ExternalData!$E3885, F:F, ExternalData!$F3885, G:G, "&lt;="&amp;ExternalData!$G3885)</f>
        <v>61488</v>
      </c>
      <c r="L3885" s="31">
        <f>ExternalData!$J3885 + SUMIFS(H:H, D:D, ExternalData!$D3885, E:E, ExternalData!$E3885, F:F, ExternalData!$F3885-1, G:G, "&gt;"&amp;ExternalData!$G3885)</f>
        <v>31640</v>
      </c>
      <c r="M3885" s="33">
        <f>ExternalData!$K3885 + SUMIFS(I:I, D:D, ExternalData!$D3885, E:E, ExternalData!$E3885, F:F, ExternalData!$F3885-1, G:G, "&gt;"&amp;ExternalData!$G3885)</f>
        <v>61488</v>
      </c>
    </row>
    <row r="3886" spans="1:13" x14ac:dyDescent="0.25">
      <c r="A3886" s="24" t="s">
        <v>9</v>
      </c>
      <c r="B3886" s="25" t="s">
        <v>47</v>
      </c>
      <c r="C3886" s="25" t="s">
        <v>22</v>
      </c>
      <c r="D3886" s="25" t="s">
        <v>54</v>
      </c>
      <c r="E3886" s="25" t="s">
        <v>15</v>
      </c>
      <c r="F3886" s="25">
        <v>2018</v>
      </c>
      <c r="G3886" s="25">
        <v>5</v>
      </c>
      <c r="H3886" s="25">
        <v>7105</v>
      </c>
      <c r="I3886" s="26">
        <v>3836</v>
      </c>
      <c r="J3886" s="26">
        <f>SUMIFS(H:H, D:D, ExternalData!$D3886, E:E, ExternalData!$E3886, F:F, ExternalData!$F3886, G:G, "&lt;="&amp;ExternalData!$G3886)</f>
        <v>38745</v>
      </c>
      <c r="K3886" s="27">
        <f>SUMIFS(I:I, D:D, ExternalData!$D3886, E:E, ExternalData!$E3886, F:F, ExternalData!$F3886, G:G, "&lt;="&amp;ExternalData!$G3886)</f>
        <v>65324</v>
      </c>
      <c r="L3886" s="26">
        <f>ExternalData!$J3886 + SUMIFS(H:H, D:D, ExternalData!$D3886, E:E, ExternalData!$E3886, F:F, ExternalData!$F3886-1, G:G, "&gt;"&amp;ExternalData!$G3886)</f>
        <v>38745</v>
      </c>
      <c r="M3886" s="28">
        <f>ExternalData!$K3886 + SUMIFS(I:I, D:D, ExternalData!$D3886, E:E, ExternalData!$E3886, F:F, ExternalData!$F3886-1, G:G, "&gt;"&amp;ExternalData!$G3886)</f>
        <v>65324</v>
      </c>
    </row>
    <row r="3887" spans="1:13" x14ac:dyDescent="0.25">
      <c r="A3887" s="29" t="s">
        <v>9</v>
      </c>
      <c r="B3887" s="30" t="s">
        <v>47</v>
      </c>
      <c r="C3887" s="30" t="s">
        <v>22</v>
      </c>
      <c r="D3887" s="30" t="s">
        <v>54</v>
      </c>
      <c r="E3887" s="30" t="s">
        <v>15</v>
      </c>
      <c r="F3887" s="30">
        <v>2018</v>
      </c>
      <c r="G3887" s="30">
        <v>6</v>
      </c>
      <c r="H3887" s="30">
        <v>5985</v>
      </c>
      <c r="I3887" s="31">
        <v>32165</v>
      </c>
      <c r="J3887" s="31">
        <f>SUMIFS(H:H, D:D, ExternalData!$D3887, E:E, ExternalData!$E3887, F:F, ExternalData!$F3887, G:G, "&lt;="&amp;ExternalData!$G3887)</f>
        <v>44730</v>
      </c>
      <c r="K3887" s="32">
        <f>SUMIFS(I:I, D:D, ExternalData!$D3887, E:E, ExternalData!$E3887, F:F, ExternalData!$F3887, G:G, "&lt;="&amp;ExternalData!$G3887)</f>
        <v>97489</v>
      </c>
      <c r="L3887" s="31">
        <f>ExternalData!$J3887 + SUMIFS(H:H, D:D, ExternalData!$D3887, E:E, ExternalData!$E3887, F:F, ExternalData!$F3887-1, G:G, "&gt;"&amp;ExternalData!$G3887)</f>
        <v>44730</v>
      </c>
      <c r="M3887" s="33">
        <f>ExternalData!$K3887 + SUMIFS(I:I, D:D, ExternalData!$D3887, E:E, ExternalData!$E3887, F:F, ExternalData!$F3887-1, G:G, "&gt;"&amp;ExternalData!$G3887)</f>
        <v>97489</v>
      </c>
    </row>
    <row r="3888" spans="1:13" x14ac:dyDescent="0.25">
      <c r="A3888" s="24" t="s">
        <v>9</v>
      </c>
      <c r="B3888" s="25" t="s">
        <v>47</v>
      </c>
      <c r="C3888" s="25" t="s">
        <v>22</v>
      </c>
      <c r="D3888" s="25" t="s">
        <v>54</v>
      </c>
      <c r="E3888" s="25" t="s">
        <v>15</v>
      </c>
      <c r="F3888" s="25">
        <v>2018</v>
      </c>
      <c r="G3888" s="25">
        <v>7</v>
      </c>
      <c r="H3888" s="25">
        <v>8715</v>
      </c>
      <c r="I3888" s="26">
        <v>4718</v>
      </c>
      <c r="J3888" s="26">
        <f>SUMIFS(H:H, D:D, ExternalData!$D3888, E:E, ExternalData!$E3888, F:F, ExternalData!$F3888, G:G, "&lt;="&amp;ExternalData!$G3888)</f>
        <v>53445</v>
      </c>
      <c r="K3888" s="27">
        <f>SUMIFS(I:I, D:D, ExternalData!$D3888, E:E, ExternalData!$E3888, F:F, ExternalData!$F3888, G:G, "&lt;="&amp;ExternalData!$G3888)</f>
        <v>102207</v>
      </c>
      <c r="L3888" s="26">
        <f>ExternalData!$J3888 + SUMIFS(H:H, D:D, ExternalData!$D3888, E:E, ExternalData!$E3888, F:F, ExternalData!$F3888-1, G:G, "&gt;"&amp;ExternalData!$G3888)</f>
        <v>53445</v>
      </c>
      <c r="M3888" s="28">
        <f>ExternalData!$K3888 + SUMIFS(I:I, D:D, ExternalData!$D3888, E:E, ExternalData!$E3888, F:F, ExternalData!$F3888-1, G:G, "&gt;"&amp;ExternalData!$G3888)</f>
        <v>102207</v>
      </c>
    </row>
    <row r="3889" spans="1:13" x14ac:dyDescent="0.25">
      <c r="A3889" s="29" t="s">
        <v>9</v>
      </c>
      <c r="B3889" s="30" t="s">
        <v>47</v>
      </c>
      <c r="C3889" s="30" t="s">
        <v>22</v>
      </c>
      <c r="D3889" s="30" t="s">
        <v>54</v>
      </c>
      <c r="E3889" s="30" t="s">
        <v>15</v>
      </c>
      <c r="F3889" s="30">
        <v>2018</v>
      </c>
      <c r="G3889" s="30">
        <v>8</v>
      </c>
      <c r="H3889" s="30">
        <v>595</v>
      </c>
      <c r="I3889" s="31">
        <v>3206</v>
      </c>
      <c r="J3889" s="31">
        <f>SUMIFS(H:H, D:D, ExternalData!$D3889, E:E, ExternalData!$E3889, F:F, ExternalData!$F3889, G:G, "&lt;="&amp;ExternalData!$G3889)</f>
        <v>54040</v>
      </c>
      <c r="K3889" s="32">
        <f>SUMIFS(I:I, D:D, ExternalData!$D3889, E:E, ExternalData!$E3889, F:F, ExternalData!$F3889, G:G, "&lt;="&amp;ExternalData!$G3889)</f>
        <v>105413</v>
      </c>
      <c r="L3889" s="31">
        <f>ExternalData!$J3889 + SUMIFS(H:H, D:D, ExternalData!$D3889, E:E, ExternalData!$E3889, F:F, ExternalData!$F3889-1, G:G, "&gt;"&amp;ExternalData!$G3889)</f>
        <v>54040</v>
      </c>
      <c r="M3889" s="33">
        <f>ExternalData!$K3889 + SUMIFS(I:I, D:D, ExternalData!$D3889, E:E, ExternalData!$E3889, F:F, ExternalData!$F3889-1, G:G, "&gt;"&amp;ExternalData!$G3889)</f>
        <v>105413</v>
      </c>
    </row>
    <row r="3890" spans="1:13" x14ac:dyDescent="0.25">
      <c r="A3890" s="24" t="s">
        <v>9</v>
      </c>
      <c r="B3890" s="25" t="s">
        <v>47</v>
      </c>
      <c r="C3890" s="25" t="s">
        <v>22</v>
      </c>
      <c r="D3890" s="25" t="s">
        <v>54</v>
      </c>
      <c r="E3890" s="25" t="s">
        <v>15</v>
      </c>
      <c r="F3890" s="25">
        <v>2018</v>
      </c>
      <c r="G3890" s="25">
        <v>9</v>
      </c>
      <c r="H3890" s="25">
        <v>511</v>
      </c>
      <c r="I3890" s="26">
        <v>2772</v>
      </c>
      <c r="J3890" s="26">
        <f>SUMIFS(H:H, D:D, ExternalData!$D3890, E:E, ExternalData!$E3890, F:F, ExternalData!$F3890, G:G, "&lt;="&amp;ExternalData!$G3890)</f>
        <v>54551</v>
      </c>
      <c r="K3890" s="27">
        <f>SUMIFS(I:I, D:D, ExternalData!$D3890, E:E, ExternalData!$E3890, F:F, ExternalData!$F3890, G:G, "&lt;="&amp;ExternalData!$G3890)</f>
        <v>108185</v>
      </c>
      <c r="L3890" s="26">
        <f>ExternalData!$J3890 + SUMIFS(H:H, D:D, ExternalData!$D3890, E:E, ExternalData!$E3890, F:F, ExternalData!$F3890-1, G:G, "&gt;"&amp;ExternalData!$G3890)</f>
        <v>54551</v>
      </c>
      <c r="M3890" s="28">
        <f>ExternalData!$K3890 + SUMIFS(I:I, D:D, ExternalData!$D3890, E:E, ExternalData!$E3890, F:F, ExternalData!$F3890-1, G:G, "&gt;"&amp;ExternalData!$G3890)</f>
        <v>108185</v>
      </c>
    </row>
    <row r="3891" spans="1:13" x14ac:dyDescent="0.25">
      <c r="A3891" s="29" t="s">
        <v>9</v>
      </c>
      <c r="B3891" s="30" t="s">
        <v>47</v>
      </c>
      <c r="C3891" s="30" t="s">
        <v>22</v>
      </c>
      <c r="D3891" s="30" t="s">
        <v>54</v>
      </c>
      <c r="E3891" s="30" t="s">
        <v>15</v>
      </c>
      <c r="F3891" s="30">
        <v>2018</v>
      </c>
      <c r="G3891" s="30">
        <v>10</v>
      </c>
      <c r="H3891" s="30">
        <v>791</v>
      </c>
      <c r="I3891" s="31">
        <v>4277</v>
      </c>
      <c r="J3891" s="31">
        <f>SUMIFS(H:H, D:D, ExternalData!$D3891, E:E, ExternalData!$E3891, F:F, ExternalData!$F3891, G:G, "&lt;="&amp;ExternalData!$G3891)</f>
        <v>55342</v>
      </c>
      <c r="K3891" s="32">
        <f>SUMIFS(I:I, D:D, ExternalData!$D3891, E:E, ExternalData!$E3891, F:F, ExternalData!$F3891, G:G, "&lt;="&amp;ExternalData!$G3891)</f>
        <v>112462</v>
      </c>
      <c r="L3891" s="31">
        <f>ExternalData!$J3891 + SUMIFS(H:H, D:D, ExternalData!$D3891, E:E, ExternalData!$E3891, F:F, ExternalData!$F3891-1, G:G, "&gt;"&amp;ExternalData!$G3891)</f>
        <v>55342</v>
      </c>
      <c r="M3891" s="33">
        <f>ExternalData!$K3891 + SUMIFS(I:I, D:D, ExternalData!$D3891, E:E, ExternalData!$E3891, F:F, ExternalData!$F3891-1, G:G, "&gt;"&amp;ExternalData!$G3891)</f>
        <v>112462</v>
      </c>
    </row>
    <row r="3892" spans="1:13" x14ac:dyDescent="0.25">
      <c r="A3892" s="24" t="s">
        <v>9</v>
      </c>
      <c r="B3892" s="25" t="s">
        <v>47</v>
      </c>
      <c r="C3892" s="25" t="s">
        <v>22</v>
      </c>
      <c r="D3892" s="25" t="s">
        <v>54</v>
      </c>
      <c r="E3892" s="25" t="s">
        <v>15</v>
      </c>
      <c r="F3892" s="25">
        <v>2018</v>
      </c>
      <c r="G3892" s="25">
        <v>11</v>
      </c>
      <c r="H3892" s="25">
        <v>8085</v>
      </c>
      <c r="I3892" s="26">
        <v>43575</v>
      </c>
      <c r="J3892" s="26">
        <f>SUMIFS(H:H, D:D, ExternalData!$D3892, E:E, ExternalData!$E3892, F:F, ExternalData!$F3892, G:G, "&lt;="&amp;ExternalData!$G3892)</f>
        <v>63427</v>
      </c>
      <c r="K3892" s="27">
        <f>SUMIFS(I:I, D:D, ExternalData!$D3892, E:E, ExternalData!$E3892, F:F, ExternalData!$F3892, G:G, "&lt;="&amp;ExternalData!$G3892)</f>
        <v>156037</v>
      </c>
      <c r="L3892" s="26">
        <f>ExternalData!$J3892 + SUMIFS(H:H, D:D, ExternalData!$D3892, E:E, ExternalData!$E3892, F:F, ExternalData!$F3892-1, G:G, "&gt;"&amp;ExternalData!$G3892)</f>
        <v>63427</v>
      </c>
      <c r="M3892" s="28">
        <f>ExternalData!$K3892 + SUMIFS(I:I, D:D, ExternalData!$D3892, E:E, ExternalData!$E3892, F:F, ExternalData!$F3892-1, G:G, "&gt;"&amp;ExternalData!$G3892)</f>
        <v>156037</v>
      </c>
    </row>
    <row r="3893" spans="1:13" x14ac:dyDescent="0.25">
      <c r="A3893" s="29" t="s">
        <v>9</v>
      </c>
      <c r="B3893" s="30" t="s">
        <v>47</v>
      </c>
      <c r="C3893" s="30" t="s">
        <v>22</v>
      </c>
      <c r="D3893" s="30" t="s">
        <v>54</v>
      </c>
      <c r="E3893" s="30" t="s">
        <v>15</v>
      </c>
      <c r="F3893" s="30">
        <v>2018</v>
      </c>
      <c r="G3893" s="30">
        <v>12</v>
      </c>
      <c r="H3893" s="30">
        <v>7875</v>
      </c>
      <c r="I3893" s="31">
        <v>4263</v>
      </c>
      <c r="J3893" s="31">
        <f>SUMIFS(H:H, D:D, ExternalData!$D3893, E:E, ExternalData!$E3893, F:F, ExternalData!$F3893, G:G, "&lt;="&amp;ExternalData!$G3893)</f>
        <v>71302</v>
      </c>
      <c r="K3893" s="32">
        <f>SUMIFS(I:I, D:D, ExternalData!$D3893, E:E, ExternalData!$E3893, F:F, ExternalData!$F3893, G:G, "&lt;="&amp;ExternalData!$G3893)</f>
        <v>160300</v>
      </c>
      <c r="L3893" s="31">
        <f>ExternalData!$J3893 + SUMIFS(H:H, D:D, ExternalData!$D3893, E:E, ExternalData!$E3893, F:F, ExternalData!$F3893-1, G:G, "&gt;"&amp;ExternalData!$G3893)</f>
        <v>71302</v>
      </c>
      <c r="M3893" s="33">
        <f>ExternalData!$K3893 + SUMIFS(I:I, D:D, ExternalData!$D3893, E:E, ExternalData!$E3893, F:F, ExternalData!$F3893-1, G:G, "&gt;"&amp;ExternalData!$G3893)</f>
        <v>160300</v>
      </c>
    </row>
    <row r="3894" spans="1:13" x14ac:dyDescent="0.25">
      <c r="A3894" s="24" t="s">
        <v>9</v>
      </c>
      <c r="B3894" s="25" t="s">
        <v>47</v>
      </c>
      <c r="C3894" s="25" t="s">
        <v>22</v>
      </c>
      <c r="D3894" s="25" t="s">
        <v>54</v>
      </c>
      <c r="E3894" s="25" t="s">
        <v>15</v>
      </c>
      <c r="F3894" s="25">
        <v>2019</v>
      </c>
      <c r="G3894" s="25">
        <v>1</v>
      </c>
      <c r="H3894" s="25">
        <v>1078</v>
      </c>
      <c r="I3894" s="26">
        <v>5845</v>
      </c>
      <c r="J3894" s="26">
        <f>SUMIFS(H:H, D:D, ExternalData!$D3894, E:E, ExternalData!$E3894, F:F, ExternalData!$F3894, G:G, "&lt;="&amp;ExternalData!$G3894)</f>
        <v>1078</v>
      </c>
      <c r="K3894" s="27">
        <f>SUMIFS(I:I, D:D, ExternalData!$D3894, E:E, ExternalData!$E3894, F:F, ExternalData!$F3894, G:G, "&lt;="&amp;ExternalData!$G3894)</f>
        <v>5845</v>
      </c>
      <c r="L3894" s="26">
        <f>ExternalData!$J3894 + SUMIFS(H:H, D:D, ExternalData!$D3894, E:E, ExternalData!$E3894, F:F, ExternalData!$F3894-1, G:G, "&gt;"&amp;ExternalData!$G3894)</f>
        <v>63245</v>
      </c>
      <c r="M3894" s="28">
        <f>ExternalData!$K3894 + SUMIFS(I:I, D:D, ExternalData!$D3894, E:E, ExternalData!$E3894, F:F, ExternalData!$F3894-1, G:G, "&gt;"&amp;ExternalData!$G3894)</f>
        <v>116830</v>
      </c>
    </row>
    <row r="3895" spans="1:13" x14ac:dyDescent="0.25">
      <c r="A3895" s="29" t="s">
        <v>9</v>
      </c>
      <c r="B3895" s="30" t="s">
        <v>47</v>
      </c>
      <c r="C3895" s="30" t="s">
        <v>22</v>
      </c>
      <c r="D3895" s="30" t="s">
        <v>54</v>
      </c>
      <c r="E3895" s="30" t="s">
        <v>15</v>
      </c>
      <c r="F3895" s="30">
        <v>2019</v>
      </c>
      <c r="G3895" s="30">
        <v>2</v>
      </c>
      <c r="H3895" s="30">
        <v>1036</v>
      </c>
      <c r="I3895" s="31">
        <v>5600</v>
      </c>
      <c r="J3895" s="31">
        <f>SUMIFS(H:H, D:D, ExternalData!$D3895, E:E, ExternalData!$E3895, F:F, ExternalData!$F3895, G:G, "&lt;="&amp;ExternalData!$G3895)</f>
        <v>2114</v>
      </c>
      <c r="K3895" s="32">
        <f>SUMIFS(I:I, D:D, ExternalData!$D3895, E:E, ExternalData!$E3895, F:F, ExternalData!$F3895, G:G, "&lt;="&amp;ExternalData!$G3895)</f>
        <v>11445</v>
      </c>
      <c r="L3895" s="31">
        <f>ExternalData!$J3895 + SUMIFS(H:H, D:D, ExternalData!$D3895, E:E, ExternalData!$E3895, F:F, ExternalData!$F3895-1, G:G, "&gt;"&amp;ExternalData!$G3895)</f>
        <v>55566</v>
      </c>
      <c r="M3895" s="33">
        <f>ExternalData!$K3895 + SUMIFS(I:I, D:D, ExternalData!$D3895, E:E, ExternalData!$E3895, F:F, ExternalData!$F3895-1, G:G, "&gt;"&amp;ExternalData!$G3895)</f>
        <v>117712</v>
      </c>
    </row>
    <row r="3896" spans="1:13" x14ac:dyDescent="0.25">
      <c r="A3896" s="24" t="s">
        <v>9</v>
      </c>
      <c r="B3896" s="25" t="s">
        <v>47</v>
      </c>
      <c r="C3896" s="25" t="s">
        <v>22</v>
      </c>
      <c r="D3896" s="25" t="s">
        <v>54</v>
      </c>
      <c r="E3896" s="25" t="s">
        <v>15</v>
      </c>
      <c r="F3896" s="25">
        <v>2019</v>
      </c>
      <c r="G3896" s="25">
        <v>3</v>
      </c>
      <c r="H3896" s="25">
        <v>1470</v>
      </c>
      <c r="I3896" s="26">
        <v>7924</v>
      </c>
      <c r="J3896" s="26">
        <f>SUMIFS(H:H, D:D, ExternalData!$D3896, E:E, ExternalData!$E3896, F:F, ExternalData!$F3896, G:G, "&lt;="&amp;ExternalData!$G3896)</f>
        <v>3584</v>
      </c>
      <c r="K3896" s="27">
        <f>SUMIFS(I:I, D:D, ExternalData!$D3896, E:E, ExternalData!$E3896, F:F, ExternalData!$F3896, G:G, "&lt;="&amp;ExternalData!$G3896)</f>
        <v>19369</v>
      </c>
      <c r="L3896" s="26">
        <f>ExternalData!$J3896 + SUMIFS(H:H, D:D, ExternalData!$D3896, E:E, ExternalData!$E3896, F:F, ExternalData!$F3896-1, G:G, "&gt;"&amp;ExternalData!$G3896)</f>
        <v>47621</v>
      </c>
      <c r="M3896" s="28">
        <f>ExternalData!$K3896 + SUMIFS(I:I, D:D, ExternalData!$D3896, E:E, ExternalData!$E3896, F:F, ExternalData!$F3896-1, G:G, "&gt;"&amp;ExternalData!$G3896)</f>
        <v>120540</v>
      </c>
    </row>
    <row r="3897" spans="1:13" x14ac:dyDescent="0.25">
      <c r="A3897" s="29" t="s">
        <v>9</v>
      </c>
      <c r="B3897" s="30" t="s">
        <v>47</v>
      </c>
      <c r="C3897" s="30" t="s">
        <v>22</v>
      </c>
      <c r="D3897" s="30" t="s">
        <v>54</v>
      </c>
      <c r="E3897" s="30" t="s">
        <v>15</v>
      </c>
      <c r="F3897" s="30">
        <v>2019</v>
      </c>
      <c r="G3897" s="30">
        <v>4</v>
      </c>
      <c r="H3897" s="30">
        <v>1470</v>
      </c>
      <c r="I3897" s="31">
        <v>7924</v>
      </c>
      <c r="J3897" s="31">
        <f>SUMIFS(H:H, D:D, ExternalData!$D3897, E:E, ExternalData!$E3897, F:F, ExternalData!$F3897, G:G, "&lt;="&amp;ExternalData!$G3897)</f>
        <v>5054</v>
      </c>
      <c r="K3897" s="32">
        <f>SUMIFS(I:I, D:D, ExternalData!$D3897, E:E, ExternalData!$E3897, F:F, ExternalData!$F3897, G:G, "&lt;="&amp;ExternalData!$G3897)</f>
        <v>27293</v>
      </c>
      <c r="L3897" s="31">
        <f>ExternalData!$J3897 + SUMIFS(H:H, D:D, ExternalData!$D3897, E:E, ExternalData!$E3897, F:F, ExternalData!$F3897-1, G:G, "&gt;"&amp;ExternalData!$G3897)</f>
        <v>44716</v>
      </c>
      <c r="M3897" s="33">
        <f>ExternalData!$K3897 + SUMIFS(I:I, D:D, ExternalData!$D3897, E:E, ExternalData!$E3897, F:F, ExternalData!$F3897-1, G:G, "&gt;"&amp;ExternalData!$G3897)</f>
        <v>126105</v>
      </c>
    </row>
    <row r="3898" spans="1:13" x14ac:dyDescent="0.25">
      <c r="A3898" s="24" t="s">
        <v>9</v>
      </c>
      <c r="B3898" s="25" t="s">
        <v>47</v>
      </c>
      <c r="C3898" s="25" t="s">
        <v>22</v>
      </c>
      <c r="D3898" s="25" t="s">
        <v>54</v>
      </c>
      <c r="E3898" s="25" t="s">
        <v>15</v>
      </c>
      <c r="F3898" s="25">
        <v>2019</v>
      </c>
      <c r="G3898" s="25">
        <v>5</v>
      </c>
      <c r="H3898" s="25">
        <v>1218</v>
      </c>
      <c r="I3898" s="26">
        <v>6559</v>
      </c>
      <c r="J3898" s="26">
        <f>SUMIFS(H:H, D:D, ExternalData!$D3898, E:E, ExternalData!$E3898, F:F, ExternalData!$F3898, G:G, "&lt;="&amp;ExternalData!$G3898)</f>
        <v>6272</v>
      </c>
      <c r="K3898" s="27">
        <f>SUMIFS(I:I, D:D, ExternalData!$D3898, E:E, ExternalData!$E3898, F:F, ExternalData!$F3898, G:G, "&lt;="&amp;ExternalData!$G3898)</f>
        <v>33852</v>
      </c>
      <c r="L3898" s="26">
        <f>ExternalData!$J3898 + SUMIFS(H:H, D:D, ExternalData!$D3898, E:E, ExternalData!$E3898, F:F, ExternalData!$F3898-1, G:G, "&gt;"&amp;ExternalData!$G3898)</f>
        <v>38829</v>
      </c>
      <c r="M3898" s="28">
        <f>ExternalData!$K3898 + SUMIFS(I:I, D:D, ExternalData!$D3898, E:E, ExternalData!$E3898, F:F, ExternalData!$F3898-1, G:G, "&gt;"&amp;ExternalData!$G3898)</f>
        <v>128828</v>
      </c>
    </row>
    <row r="3899" spans="1:13" x14ac:dyDescent="0.25">
      <c r="A3899" s="29" t="s">
        <v>9</v>
      </c>
      <c r="B3899" s="30" t="s">
        <v>47</v>
      </c>
      <c r="C3899" s="30" t="s">
        <v>22</v>
      </c>
      <c r="D3899" s="30" t="s">
        <v>54</v>
      </c>
      <c r="E3899" s="30" t="s">
        <v>15</v>
      </c>
      <c r="F3899" s="30">
        <v>2019</v>
      </c>
      <c r="G3899" s="30">
        <v>6</v>
      </c>
      <c r="H3899" s="30">
        <v>1127</v>
      </c>
      <c r="I3899" s="31">
        <v>6104</v>
      </c>
      <c r="J3899" s="31">
        <f>SUMIFS(H:H, D:D, ExternalData!$D3899, E:E, ExternalData!$E3899, F:F, ExternalData!$F3899, G:G, "&lt;="&amp;ExternalData!$G3899)</f>
        <v>7399</v>
      </c>
      <c r="K3899" s="32">
        <f>SUMIFS(I:I, D:D, ExternalData!$D3899, E:E, ExternalData!$E3899, F:F, ExternalData!$F3899, G:G, "&lt;="&amp;ExternalData!$G3899)</f>
        <v>39956</v>
      </c>
      <c r="L3899" s="31">
        <f>ExternalData!$J3899 + SUMIFS(H:H, D:D, ExternalData!$D3899, E:E, ExternalData!$E3899, F:F, ExternalData!$F3899-1, G:G, "&gt;"&amp;ExternalData!$G3899)</f>
        <v>33971</v>
      </c>
      <c r="M3899" s="33">
        <f>ExternalData!$K3899 + SUMIFS(I:I, D:D, ExternalData!$D3899, E:E, ExternalData!$E3899, F:F, ExternalData!$F3899-1, G:G, "&gt;"&amp;ExternalData!$G3899)</f>
        <v>102767</v>
      </c>
    </row>
    <row r="3900" spans="1:13" x14ac:dyDescent="0.25">
      <c r="A3900" s="24" t="s">
        <v>9</v>
      </c>
      <c r="B3900" s="25" t="s">
        <v>47</v>
      </c>
      <c r="C3900" s="25" t="s">
        <v>22</v>
      </c>
      <c r="D3900" s="25" t="s">
        <v>54</v>
      </c>
      <c r="E3900" s="25" t="s">
        <v>15</v>
      </c>
      <c r="F3900" s="25">
        <v>2019</v>
      </c>
      <c r="G3900" s="25">
        <v>7</v>
      </c>
      <c r="H3900" s="25">
        <v>1134</v>
      </c>
      <c r="I3900" s="26">
        <v>6160</v>
      </c>
      <c r="J3900" s="26">
        <f>SUMIFS(H:H, D:D, ExternalData!$D3900, E:E, ExternalData!$E3900, F:F, ExternalData!$F3900, G:G, "&lt;="&amp;ExternalData!$G3900)</f>
        <v>8533</v>
      </c>
      <c r="K3900" s="27">
        <f>SUMIFS(I:I, D:D, ExternalData!$D3900, E:E, ExternalData!$E3900, F:F, ExternalData!$F3900, G:G, "&lt;="&amp;ExternalData!$G3900)</f>
        <v>46116</v>
      </c>
      <c r="L3900" s="26">
        <f>ExternalData!$J3900 + SUMIFS(H:H, D:D, ExternalData!$D3900, E:E, ExternalData!$E3900, F:F, ExternalData!$F3900-1, G:G, "&gt;"&amp;ExternalData!$G3900)</f>
        <v>26390</v>
      </c>
      <c r="M3900" s="28">
        <f>ExternalData!$K3900 + SUMIFS(I:I, D:D, ExternalData!$D3900, E:E, ExternalData!$E3900, F:F, ExternalData!$F3900-1, G:G, "&gt;"&amp;ExternalData!$G3900)</f>
        <v>104209</v>
      </c>
    </row>
    <row r="3901" spans="1:13" x14ac:dyDescent="0.25">
      <c r="A3901" s="29" t="s">
        <v>9</v>
      </c>
      <c r="B3901" s="30" t="s">
        <v>47</v>
      </c>
      <c r="C3901" s="30" t="s">
        <v>22</v>
      </c>
      <c r="D3901" s="30" t="s">
        <v>54</v>
      </c>
      <c r="E3901" s="30" t="s">
        <v>15</v>
      </c>
      <c r="F3901" s="30">
        <v>2019</v>
      </c>
      <c r="G3901" s="30">
        <v>8</v>
      </c>
      <c r="H3901" s="30">
        <v>1085</v>
      </c>
      <c r="I3901" s="31">
        <v>5880</v>
      </c>
      <c r="J3901" s="31">
        <f>SUMIFS(H:H, D:D, ExternalData!$D3901, E:E, ExternalData!$E3901, F:F, ExternalData!$F3901, G:G, "&lt;="&amp;ExternalData!$G3901)</f>
        <v>9618</v>
      </c>
      <c r="K3901" s="32">
        <f>SUMIFS(I:I, D:D, ExternalData!$D3901, E:E, ExternalData!$E3901, F:F, ExternalData!$F3901, G:G, "&lt;="&amp;ExternalData!$G3901)</f>
        <v>51996</v>
      </c>
      <c r="L3901" s="31">
        <f>ExternalData!$J3901 + SUMIFS(H:H, D:D, ExternalData!$D3901, E:E, ExternalData!$E3901, F:F, ExternalData!$F3901-1, G:G, "&gt;"&amp;ExternalData!$G3901)</f>
        <v>26880</v>
      </c>
      <c r="M3901" s="33">
        <f>ExternalData!$K3901 + SUMIFS(I:I, D:D, ExternalData!$D3901, E:E, ExternalData!$E3901, F:F, ExternalData!$F3901-1, G:G, "&gt;"&amp;ExternalData!$G3901)</f>
        <v>106883</v>
      </c>
    </row>
    <row r="3902" spans="1:13" x14ac:dyDescent="0.25">
      <c r="A3902" s="24" t="s">
        <v>9</v>
      </c>
      <c r="B3902" s="25" t="s">
        <v>47</v>
      </c>
      <c r="C3902" s="25" t="s">
        <v>22</v>
      </c>
      <c r="D3902" s="25" t="s">
        <v>54</v>
      </c>
      <c r="E3902" s="25" t="s">
        <v>15</v>
      </c>
      <c r="F3902" s="25">
        <v>2019</v>
      </c>
      <c r="G3902" s="25">
        <v>9</v>
      </c>
      <c r="H3902" s="25">
        <v>1092</v>
      </c>
      <c r="I3902" s="26">
        <v>5929</v>
      </c>
      <c r="J3902" s="26">
        <f>SUMIFS(H:H, D:D, ExternalData!$D3902, E:E, ExternalData!$E3902, F:F, ExternalData!$F3902, G:G, "&lt;="&amp;ExternalData!$G3902)</f>
        <v>10710</v>
      </c>
      <c r="K3902" s="27">
        <f>SUMIFS(I:I, D:D, ExternalData!$D3902, E:E, ExternalData!$E3902, F:F, ExternalData!$F3902, G:G, "&lt;="&amp;ExternalData!$G3902)</f>
        <v>57925</v>
      </c>
      <c r="L3902" s="26">
        <f>ExternalData!$J3902 + SUMIFS(H:H, D:D, ExternalData!$D3902, E:E, ExternalData!$E3902, F:F, ExternalData!$F3902-1, G:G, "&gt;"&amp;ExternalData!$G3902)</f>
        <v>27461</v>
      </c>
      <c r="M3902" s="28">
        <f>ExternalData!$K3902 + SUMIFS(I:I, D:D, ExternalData!$D3902, E:E, ExternalData!$E3902, F:F, ExternalData!$F3902-1, G:G, "&gt;"&amp;ExternalData!$G3902)</f>
        <v>110040</v>
      </c>
    </row>
    <row r="3903" spans="1:13" x14ac:dyDescent="0.25">
      <c r="A3903" s="29" t="s">
        <v>9</v>
      </c>
      <c r="B3903" s="30" t="s">
        <v>47</v>
      </c>
      <c r="C3903" s="30" t="s">
        <v>22</v>
      </c>
      <c r="D3903" s="30" t="s">
        <v>54</v>
      </c>
      <c r="E3903" s="30" t="s">
        <v>15</v>
      </c>
      <c r="F3903" s="30">
        <v>2019</v>
      </c>
      <c r="G3903" s="30">
        <v>10</v>
      </c>
      <c r="H3903" s="30">
        <v>987</v>
      </c>
      <c r="I3903" s="31">
        <v>5341</v>
      </c>
      <c r="J3903" s="31">
        <f>SUMIFS(H:H, D:D, ExternalData!$D3903, E:E, ExternalData!$E3903, F:F, ExternalData!$F3903, G:G, "&lt;="&amp;ExternalData!$G3903)</f>
        <v>11697</v>
      </c>
      <c r="K3903" s="32">
        <f>SUMIFS(I:I, D:D, ExternalData!$D3903, E:E, ExternalData!$E3903, F:F, ExternalData!$F3903, G:G, "&lt;="&amp;ExternalData!$G3903)</f>
        <v>63266</v>
      </c>
      <c r="L3903" s="31">
        <f>ExternalData!$J3903 + SUMIFS(H:H, D:D, ExternalData!$D3903, E:E, ExternalData!$E3903, F:F, ExternalData!$F3903-1, G:G, "&gt;"&amp;ExternalData!$G3903)</f>
        <v>27657</v>
      </c>
      <c r="M3903" s="33">
        <f>ExternalData!$K3903 + SUMIFS(I:I, D:D, ExternalData!$D3903, E:E, ExternalData!$E3903, F:F, ExternalData!$F3903-1, G:G, "&gt;"&amp;ExternalData!$G3903)</f>
        <v>111104</v>
      </c>
    </row>
    <row r="3904" spans="1:13" x14ac:dyDescent="0.25">
      <c r="A3904" s="24" t="s">
        <v>9</v>
      </c>
      <c r="B3904" s="25" t="s">
        <v>47</v>
      </c>
      <c r="C3904" s="25" t="s">
        <v>22</v>
      </c>
      <c r="D3904" s="25" t="s">
        <v>54</v>
      </c>
      <c r="E3904" s="25" t="s">
        <v>15</v>
      </c>
      <c r="F3904" s="25">
        <v>2019</v>
      </c>
      <c r="G3904" s="25">
        <v>11</v>
      </c>
      <c r="H3904" s="25">
        <v>406</v>
      </c>
      <c r="I3904" s="26">
        <v>2170</v>
      </c>
      <c r="J3904" s="26">
        <f>SUMIFS(H:H, D:D, ExternalData!$D3904, E:E, ExternalData!$E3904, F:F, ExternalData!$F3904, G:G, "&lt;="&amp;ExternalData!$G3904)</f>
        <v>12103</v>
      </c>
      <c r="K3904" s="27">
        <f>SUMIFS(I:I, D:D, ExternalData!$D3904, E:E, ExternalData!$E3904, F:F, ExternalData!$F3904, G:G, "&lt;="&amp;ExternalData!$G3904)</f>
        <v>65436</v>
      </c>
      <c r="L3904" s="26">
        <f>ExternalData!$J3904 + SUMIFS(H:H, D:D, ExternalData!$D3904, E:E, ExternalData!$E3904, F:F, ExternalData!$F3904-1, G:G, "&gt;"&amp;ExternalData!$G3904)</f>
        <v>19978</v>
      </c>
      <c r="M3904" s="28">
        <f>ExternalData!$K3904 + SUMIFS(I:I, D:D, ExternalData!$D3904, E:E, ExternalData!$E3904, F:F, ExternalData!$F3904-1, G:G, "&gt;"&amp;ExternalData!$G3904)</f>
        <v>69699</v>
      </c>
    </row>
    <row r="3905" spans="1:13" x14ac:dyDescent="0.25">
      <c r="A3905" s="29" t="s">
        <v>9</v>
      </c>
      <c r="B3905" s="30" t="s">
        <v>47</v>
      </c>
      <c r="C3905" s="30" t="s">
        <v>22</v>
      </c>
      <c r="D3905" s="30" t="s">
        <v>54</v>
      </c>
      <c r="E3905" s="30" t="s">
        <v>15</v>
      </c>
      <c r="F3905" s="30">
        <v>2019</v>
      </c>
      <c r="G3905" s="30">
        <v>12</v>
      </c>
      <c r="H3905" s="30">
        <v>385</v>
      </c>
      <c r="I3905" s="31">
        <v>2086</v>
      </c>
      <c r="J3905" s="31">
        <f>SUMIFS(H:H, D:D, ExternalData!$D3905, E:E, ExternalData!$E3905, F:F, ExternalData!$F3905, G:G, "&lt;="&amp;ExternalData!$G3905)</f>
        <v>12488</v>
      </c>
      <c r="K3905" s="32">
        <f>SUMIFS(I:I, D:D, ExternalData!$D3905, E:E, ExternalData!$E3905, F:F, ExternalData!$F3905, G:G, "&lt;="&amp;ExternalData!$G3905)</f>
        <v>67522</v>
      </c>
      <c r="L3905" s="31">
        <f>ExternalData!$J3905 + SUMIFS(H:H, D:D, ExternalData!$D3905, E:E, ExternalData!$E3905, F:F, ExternalData!$F3905-1, G:G, "&gt;"&amp;ExternalData!$G3905)</f>
        <v>12488</v>
      </c>
      <c r="M3905" s="33">
        <f>ExternalData!$K3905 + SUMIFS(I:I, D:D, ExternalData!$D3905, E:E, ExternalData!$E3905, F:F, ExternalData!$F3905-1, G:G, "&gt;"&amp;ExternalData!$G3905)</f>
        <v>67522</v>
      </c>
    </row>
    <row r="3906" spans="1:13" x14ac:dyDescent="0.25">
      <c r="A3906" s="24" t="s">
        <v>9</v>
      </c>
      <c r="B3906" s="25" t="s">
        <v>47</v>
      </c>
      <c r="C3906" s="25" t="s">
        <v>22</v>
      </c>
      <c r="D3906" s="25" t="s">
        <v>54</v>
      </c>
      <c r="E3906" s="25" t="s">
        <v>15</v>
      </c>
      <c r="F3906" s="25">
        <v>2020</v>
      </c>
      <c r="G3906" s="25">
        <v>1</v>
      </c>
      <c r="H3906" s="25">
        <v>651</v>
      </c>
      <c r="I3906" s="26">
        <v>35175</v>
      </c>
      <c r="J3906" s="26">
        <f>SUMIFS(H:H, D:D, ExternalData!$D3906, E:E, ExternalData!$E3906, F:F, ExternalData!$F3906, G:G, "&lt;="&amp;ExternalData!$G3906)</f>
        <v>651</v>
      </c>
      <c r="K3906" s="27">
        <f>SUMIFS(I:I, D:D, ExternalData!$D3906, E:E, ExternalData!$E3906, F:F, ExternalData!$F3906, G:G, "&lt;="&amp;ExternalData!$G3906)</f>
        <v>35175</v>
      </c>
      <c r="L3906" s="26">
        <f>ExternalData!$J3906 + SUMIFS(H:H, D:D, ExternalData!$D3906, E:E, ExternalData!$E3906, F:F, ExternalData!$F3906-1, G:G, "&gt;"&amp;ExternalData!$G3906)</f>
        <v>12061</v>
      </c>
      <c r="M3906" s="28">
        <f>ExternalData!$K3906 + SUMIFS(I:I, D:D, ExternalData!$D3906, E:E, ExternalData!$E3906, F:F, ExternalData!$F3906-1, G:G, "&gt;"&amp;ExternalData!$G3906)</f>
        <v>96852</v>
      </c>
    </row>
    <row r="3907" spans="1:13" x14ac:dyDescent="0.25">
      <c r="A3907" s="29" t="s">
        <v>9</v>
      </c>
      <c r="B3907" s="30" t="s">
        <v>47</v>
      </c>
      <c r="C3907" s="30" t="s">
        <v>22</v>
      </c>
      <c r="D3907" s="30" t="s">
        <v>54</v>
      </c>
      <c r="E3907" s="30" t="s">
        <v>15</v>
      </c>
      <c r="F3907" s="30">
        <v>2020</v>
      </c>
      <c r="G3907" s="30">
        <v>2</v>
      </c>
      <c r="H3907" s="30">
        <v>1575</v>
      </c>
      <c r="I3907" s="31">
        <v>840</v>
      </c>
      <c r="J3907" s="31">
        <f>SUMIFS(H:H, D:D, ExternalData!$D3907, E:E, ExternalData!$E3907, F:F, ExternalData!$F3907, G:G, "&lt;="&amp;ExternalData!$G3907)</f>
        <v>2226</v>
      </c>
      <c r="K3907" s="32">
        <f>SUMIFS(I:I, D:D, ExternalData!$D3907, E:E, ExternalData!$E3907, F:F, ExternalData!$F3907, G:G, "&lt;="&amp;ExternalData!$G3907)</f>
        <v>36015</v>
      </c>
      <c r="L3907" s="31">
        <f>ExternalData!$J3907 + SUMIFS(H:H, D:D, ExternalData!$D3907, E:E, ExternalData!$E3907, F:F, ExternalData!$F3907-1, G:G, "&gt;"&amp;ExternalData!$G3907)</f>
        <v>12600</v>
      </c>
      <c r="M3907" s="33">
        <f>ExternalData!$K3907 + SUMIFS(I:I, D:D, ExternalData!$D3907, E:E, ExternalData!$E3907, F:F, ExternalData!$F3907-1, G:G, "&gt;"&amp;ExternalData!$G3907)</f>
        <v>92092</v>
      </c>
    </row>
    <row r="3908" spans="1:13" x14ac:dyDescent="0.25">
      <c r="A3908" s="24" t="s">
        <v>9</v>
      </c>
      <c r="B3908" s="25" t="s">
        <v>47</v>
      </c>
      <c r="C3908" s="25" t="s">
        <v>22</v>
      </c>
      <c r="D3908" s="25" t="s">
        <v>54</v>
      </c>
      <c r="E3908" s="25" t="s">
        <v>15</v>
      </c>
      <c r="F3908" s="25">
        <v>2020</v>
      </c>
      <c r="G3908" s="25">
        <v>3</v>
      </c>
      <c r="H3908" s="25">
        <v>2835</v>
      </c>
      <c r="I3908" s="26">
        <v>1554</v>
      </c>
      <c r="J3908" s="26">
        <f>SUMIFS(H:H, D:D, ExternalData!$D3908, E:E, ExternalData!$E3908, F:F, ExternalData!$F3908, G:G, "&lt;="&amp;ExternalData!$G3908)</f>
        <v>5061</v>
      </c>
      <c r="K3908" s="27">
        <f>SUMIFS(I:I, D:D, ExternalData!$D3908, E:E, ExternalData!$E3908, F:F, ExternalData!$F3908, G:G, "&lt;="&amp;ExternalData!$G3908)</f>
        <v>37569</v>
      </c>
      <c r="L3908" s="26">
        <f>ExternalData!$J3908 + SUMIFS(H:H, D:D, ExternalData!$D3908, E:E, ExternalData!$E3908, F:F, ExternalData!$F3908-1, G:G, "&gt;"&amp;ExternalData!$G3908)</f>
        <v>13965</v>
      </c>
      <c r="M3908" s="28">
        <f>ExternalData!$K3908 + SUMIFS(I:I, D:D, ExternalData!$D3908, E:E, ExternalData!$E3908, F:F, ExternalData!$F3908-1, G:G, "&gt;"&amp;ExternalData!$G3908)</f>
        <v>85722</v>
      </c>
    </row>
    <row r="3909" spans="1:13" x14ac:dyDescent="0.25">
      <c r="A3909" s="29" t="s">
        <v>9</v>
      </c>
      <c r="B3909" s="30" t="s">
        <v>47</v>
      </c>
      <c r="C3909" s="30" t="s">
        <v>22</v>
      </c>
      <c r="D3909" s="30" t="s">
        <v>54</v>
      </c>
      <c r="E3909" s="30" t="s">
        <v>15</v>
      </c>
      <c r="F3909" s="30">
        <v>2020</v>
      </c>
      <c r="G3909" s="30">
        <v>4</v>
      </c>
      <c r="H3909" s="30">
        <v>168</v>
      </c>
      <c r="I3909" s="31">
        <v>9345</v>
      </c>
      <c r="J3909" s="31">
        <f>SUMIFS(H:H, D:D, ExternalData!$D3909, E:E, ExternalData!$E3909, F:F, ExternalData!$F3909, G:G, "&lt;="&amp;ExternalData!$G3909)</f>
        <v>5229</v>
      </c>
      <c r="K3909" s="32">
        <f>SUMIFS(I:I, D:D, ExternalData!$D3909, E:E, ExternalData!$E3909, F:F, ExternalData!$F3909, G:G, "&lt;="&amp;ExternalData!$G3909)</f>
        <v>46914</v>
      </c>
      <c r="L3909" s="31">
        <f>ExternalData!$J3909 + SUMIFS(H:H, D:D, ExternalData!$D3909, E:E, ExternalData!$E3909, F:F, ExternalData!$F3909-1, G:G, "&gt;"&amp;ExternalData!$G3909)</f>
        <v>12663</v>
      </c>
      <c r="M3909" s="33">
        <f>ExternalData!$K3909 + SUMIFS(I:I, D:D, ExternalData!$D3909, E:E, ExternalData!$E3909, F:F, ExternalData!$F3909-1, G:G, "&gt;"&amp;ExternalData!$G3909)</f>
        <v>87143</v>
      </c>
    </row>
    <row r="3910" spans="1:13" x14ac:dyDescent="0.25">
      <c r="A3910" s="24" t="s">
        <v>9</v>
      </c>
      <c r="B3910" s="25" t="s">
        <v>47</v>
      </c>
      <c r="C3910" s="25" t="s">
        <v>22</v>
      </c>
      <c r="D3910" s="25" t="s">
        <v>54</v>
      </c>
      <c r="E3910" s="25" t="s">
        <v>15</v>
      </c>
      <c r="F3910" s="25">
        <v>2020</v>
      </c>
      <c r="G3910" s="25">
        <v>7</v>
      </c>
      <c r="H3910" s="25">
        <v>84</v>
      </c>
      <c r="I3910" s="26">
        <v>4305</v>
      </c>
      <c r="J3910" s="26">
        <f>SUMIFS(H:H, D:D, ExternalData!$D3910, E:E, ExternalData!$E3910, F:F, ExternalData!$F3910, G:G, "&lt;="&amp;ExternalData!$G3910)</f>
        <v>5313</v>
      </c>
      <c r="K3910" s="27">
        <f>SUMIFS(I:I, D:D, ExternalData!$D3910, E:E, ExternalData!$E3910, F:F, ExternalData!$F3910, G:G, "&lt;="&amp;ExternalData!$G3910)</f>
        <v>51219</v>
      </c>
      <c r="L3910" s="26">
        <f>ExternalData!$J3910 + SUMIFS(H:H, D:D, ExternalData!$D3910, E:E, ExternalData!$E3910, F:F, ExternalData!$F3910-1, G:G, "&gt;"&amp;ExternalData!$G3910)</f>
        <v>9268</v>
      </c>
      <c r="M3910" s="28">
        <f>ExternalData!$K3910 + SUMIFS(I:I, D:D, ExternalData!$D3910, E:E, ExternalData!$E3910, F:F, ExternalData!$F3910-1, G:G, "&gt;"&amp;ExternalData!$G3910)</f>
        <v>72625</v>
      </c>
    </row>
    <row r="3911" spans="1:13" x14ac:dyDescent="0.25">
      <c r="A3911" s="29" t="s">
        <v>9</v>
      </c>
      <c r="B3911" s="30" t="s">
        <v>47</v>
      </c>
      <c r="C3911" s="30" t="s">
        <v>22</v>
      </c>
      <c r="D3911" s="30" t="s">
        <v>54</v>
      </c>
      <c r="E3911" s="30" t="s">
        <v>15</v>
      </c>
      <c r="F3911" s="30">
        <v>2020</v>
      </c>
      <c r="G3911" s="30">
        <v>8</v>
      </c>
      <c r="H3911" s="30">
        <v>315</v>
      </c>
      <c r="I3911" s="31">
        <v>1785</v>
      </c>
      <c r="J3911" s="31">
        <f>SUMIFS(H:H, D:D, ExternalData!$D3911, E:E, ExternalData!$E3911, F:F, ExternalData!$F3911, G:G, "&lt;="&amp;ExternalData!$G3911)</f>
        <v>5628</v>
      </c>
      <c r="K3911" s="32">
        <f>SUMIFS(I:I, D:D, ExternalData!$D3911, E:E, ExternalData!$E3911, F:F, ExternalData!$F3911, G:G, "&lt;="&amp;ExternalData!$G3911)</f>
        <v>53004</v>
      </c>
      <c r="L3911" s="31">
        <f>ExternalData!$J3911 + SUMIFS(H:H, D:D, ExternalData!$D3911, E:E, ExternalData!$E3911, F:F, ExternalData!$F3911-1, G:G, "&gt;"&amp;ExternalData!$G3911)</f>
        <v>8498</v>
      </c>
      <c r="M3911" s="33">
        <f>ExternalData!$K3911 + SUMIFS(I:I, D:D, ExternalData!$D3911, E:E, ExternalData!$E3911, F:F, ExternalData!$F3911-1, G:G, "&gt;"&amp;ExternalData!$G3911)</f>
        <v>68530</v>
      </c>
    </row>
    <row r="3912" spans="1:13" x14ac:dyDescent="0.25">
      <c r="A3912" s="24" t="s">
        <v>9</v>
      </c>
      <c r="B3912" s="25" t="s">
        <v>47</v>
      </c>
      <c r="C3912" s="25" t="s">
        <v>22</v>
      </c>
      <c r="D3912" s="25" t="s">
        <v>54</v>
      </c>
      <c r="E3912" s="25" t="s">
        <v>15</v>
      </c>
      <c r="F3912" s="25">
        <v>2020</v>
      </c>
      <c r="G3912" s="25">
        <v>10</v>
      </c>
      <c r="H3912" s="25">
        <v>945</v>
      </c>
      <c r="I3912" s="26">
        <v>504</v>
      </c>
      <c r="J3912" s="26">
        <f>SUMIFS(H:H, D:D, ExternalData!$D3912, E:E, ExternalData!$E3912, F:F, ExternalData!$F3912, G:G, "&lt;="&amp;ExternalData!$G3912)</f>
        <v>6573</v>
      </c>
      <c r="K3912" s="27">
        <f>SUMIFS(I:I, D:D, ExternalData!$D3912, E:E, ExternalData!$E3912, F:F, ExternalData!$F3912, G:G, "&lt;="&amp;ExternalData!$G3912)</f>
        <v>53508</v>
      </c>
      <c r="L3912" s="26">
        <f>ExternalData!$J3912 + SUMIFS(H:H, D:D, ExternalData!$D3912, E:E, ExternalData!$E3912, F:F, ExternalData!$F3912-1, G:G, "&gt;"&amp;ExternalData!$G3912)</f>
        <v>7364</v>
      </c>
      <c r="M3912" s="28">
        <f>ExternalData!$K3912 + SUMIFS(I:I, D:D, ExternalData!$D3912, E:E, ExternalData!$E3912, F:F, ExternalData!$F3912-1, G:G, "&gt;"&amp;ExternalData!$G3912)</f>
        <v>57764</v>
      </c>
    </row>
    <row r="3913" spans="1:13" x14ac:dyDescent="0.25">
      <c r="A3913" s="29" t="s">
        <v>9</v>
      </c>
      <c r="B3913" s="30" t="s">
        <v>47</v>
      </c>
      <c r="C3913" s="30" t="s">
        <v>22</v>
      </c>
      <c r="D3913" s="30" t="s">
        <v>54</v>
      </c>
      <c r="E3913" s="30" t="s">
        <v>15</v>
      </c>
      <c r="F3913" s="30">
        <v>2020</v>
      </c>
      <c r="G3913" s="30">
        <v>11</v>
      </c>
      <c r="H3913" s="30">
        <v>21</v>
      </c>
      <c r="I3913" s="31">
        <v>1365</v>
      </c>
      <c r="J3913" s="31">
        <f>SUMIFS(H:H, D:D, ExternalData!$D3913, E:E, ExternalData!$E3913, F:F, ExternalData!$F3913, G:G, "&lt;="&amp;ExternalData!$G3913)</f>
        <v>6594</v>
      </c>
      <c r="K3913" s="32">
        <f>SUMIFS(I:I, D:D, ExternalData!$D3913, E:E, ExternalData!$E3913, F:F, ExternalData!$F3913, G:G, "&lt;="&amp;ExternalData!$G3913)</f>
        <v>54873</v>
      </c>
      <c r="L3913" s="31">
        <f>ExternalData!$J3913 + SUMIFS(H:H, D:D, ExternalData!$D3913, E:E, ExternalData!$E3913, F:F, ExternalData!$F3913-1, G:G, "&gt;"&amp;ExternalData!$G3913)</f>
        <v>6979</v>
      </c>
      <c r="M3913" s="33">
        <f>ExternalData!$K3913 + SUMIFS(I:I, D:D, ExternalData!$D3913, E:E, ExternalData!$E3913, F:F, ExternalData!$F3913-1, G:G, "&gt;"&amp;ExternalData!$G3913)</f>
        <v>56959</v>
      </c>
    </row>
    <row r="3914" spans="1:13" x14ac:dyDescent="0.25">
      <c r="A3914" s="24" t="s">
        <v>9</v>
      </c>
      <c r="B3914" s="25" t="s">
        <v>47</v>
      </c>
      <c r="C3914" s="25" t="s">
        <v>22</v>
      </c>
      <c r="D3914" s="25" t="s">
        <v>54</v>
      </c>
      <c r="E3914" s="25" t="s">
        <v>15</v>
      </c>
      <c r="F3914" s="25">
        <v>2020</v>
      </c>
      <c r="G3914" s="25">
        <v>12</v>
      </c>
      <c r="H3914" s="25">
        <v>735</v>
      </c>
      <c r="I3914" s="26">
        <v>3885</v>
      </c>
      <c r="J3914" s="26">
        <f>SUMIFS(H:H, D:D, ExternalData!$D3914, E:E, ExternalData!$E3914, F:F, ExternalData!$F3914, G:G, "&lt;="&amp;ExternalData!$G3914)</f>
        <v>7329</v>
      </c>
      <c r="K3914" s="27">
        <f>SUMIFS(I:I, D:D, ExternalData!$D3914, E:E, ExternalData!$E3914, F:F, ExternalData!$F3914, G:G, "&lt;="&amp;ExternalData!$G3914)</f>
        <v>58758</v>
      </c>
      <c r="L3914" s="26">
        <f>ExternalData!$J3914 + SUMIFS(H:H, D:D, ExternalData!$D3914, E:E, ExternalData!$E3914, F:F, ExternalData!$F3914-1, G:G, "&gt;"&amp;ExternalData!$G3914)</f>
        <v>7329</v>
      </c>
      <c r="M3914" s="28">
        <f>ExternalData!$K3914 + SUMIFS(I:I, D:D, ExternalData!$D3914, E:E, ExternalData!$E3914, F:F, ExternalData!$F3914-1, G:G, "&gt;"&amp;ExternalData!$G3914)</f>
        <v>58758</v>
      </c>
    </row>
    <row r="3915" spans="1:13" x14ac:dyDescent="0.25">
      <c r="A3915" s="29" t="s">
        <v>9</v>
      </c>
      <c r="B3915" s="30" t="s">
        <v>47</v>
      </c>
      <c r="C3915" s="30" t="s">
        <v>22</v>
      </c>
      <c r="D3915" s="30" t="s">
        <v>54</v>
      </c>
      <c r="E3915" s="30" t="s">
        <v>15</v>
      </c>
      <c r="F3915" s="30">
        <v>2021</v>
      </c>
      <c r="G3915" s="30">
        <v>1</v>
      </c>
      <c r="H3915" s="30">
        <v>644</v>
      </c>
      <c r="I3915" s="31">
        <v>322</v>
      </c>
      <c r="J3915" s="31">
        <f>SUMIFS(H:H, D:D, ExternalData!$D3915, E:E, ExternalData!$E3915, F:F, ExternalData!$F3915, G:G, "&lt;="&amp;ExternalData!$G3915)</f>
        <v>644</v>
      </c>
      <c r="K3915" s="32">
        <f>SUMIFS(I:I, D:D, ExternalData!$D3915, E:E, ExternalData!$E3915, F:F, ExternalData!$F3915, G:G, "&lt;="&amp;ExternalData!$G3915)</f>
        <v>322</v>
      </c>
      <c r="L3915" s="31">
        <f>ExternalData!$J3915 + SUMIFS(H:H, D:D, ExternalData!$D3915, E:E, ExternalData!$E3915, F:F, ExternalData!$F3915-1, G:G, "&gt;"&amp;ExternalData!$G3915)</f>
        <v>7322</v>
      </c>
      <c r="M3915" s="33">
        <f>ExternalData!$K3915 + SUMIFS(I:I, D:D, ExternalData!$D3915, E:E, ExternalData!$E3915, F:F, ExternalData!$F3915-1, G:G, "&gt;"&amp;ExternalData!$G3915)</f>
        <v>23905</v>
      </c>
    </row>
    <row r="3916" spans="1:13" x14ac:dyDescent="0.25">
      <c r="A3916" s="24" t="s">
        <v>9</v>
      </c>
      <c r="B3916" s="25" t="s">
        <v>47</v>
      </c>
      <c r="C3916" s="25" t="s">
        <v>22</v>
      </c>
      <c r="D3916" s="25" t="s">
        <v>54</v>
      </c>
      <c r="E3916" s="25" t="s">
        <v>15</v>
      </c>
      <c r="F3916" s="25">
        <v>2021</v>
      </c>
      <c r="G3916" s="25">
        <v>2</v>
      </c>
      <c r="H3916" s="25">
        <v>483</v>
      </c>
      <c r="I3916" s="26">
        <v>2737</v>
      </c>
      <c r="J3916" s="26">
        <f>SUMIFS(H:H, D:D, ExternalData!$D3916, E:E, ExternalData!$E3916, F:F, ExternalData!$F3916, G:G, "&lt;="&amp;ExternalData!$G3916)</f>
        <v>1127</v>
      </c>
      <c r="K3916" s="27">
        <f>SUMIFS(I:I, D:D, ExternalData!$D3916, E:E, ExternalData!$E3916, F:F, ExternalData!$F3916, G:G, "&lt;="&amp;ExternalData!$G3916)</f>
        <v>3059</v>
      </c>
      <c r="L3916" s="26">
        <f>ExternalData!$J3916 + SUMIFS(H:H, D:D, ExternalData!$D3916, E:E, ExternalData!$E3916, F:F, ExternalData!$F3916-1, G:G, "&gt;"&amp;ExternalData!$G3916)</f>
        <v>6230</v>
      </c>
      <c r="M3916" s="28">
        <f>ExternalData!$K3916 + SUMIFS(I:I, D:D, ExternalData!$D3916, E:E, ExternalData!$E3916, F:F, ExternalData!$F3916-1, G:G, "&gt;"&amp;ExternalData!$G3916)</f>
        <v>25802</v>
      </c>
    </row>
    <row r="3917" spans="1:13" x14ac:dyDescent="0.25">
      <c r="A3917" s="29" t="s">
        <v>9</v>
      </c>
      <c r="B3917" s="30" t="s">
        <v>47</v>
      </c>
      <c r="C3917" s="30" t="s">
        <v>22</v>
      </c>
      <c r="D3917" s="30" t="s">
        <v>54</v>
      </c>
      <c r="E3917" s="30" t="s">
        <v>15</v>
      </c>
      <c r="F3917" s="30">
        <v>2021</v>
      </c>
      <c r="G3917" s="30">
        <v>7</v>
      </c>
      <c r="H3917" s="30">
        <v>644</v>
      </c>
      <c r="I3917" s="31">
        <v>3542</v>
      </c>
      <c r="J3917" s="31">
        <f>SUMIFS(H:H, D:D, ExternalData!$D3917, E:E, ExternalData!$E3917, F:F, ExternalData!$F3917, G:G, "&lt;="&amp;ExternalData!$G3917)</f>
        <v>1771</v>
      </c>
      <c r="K3917" s="32">
        <f>SUMIFS(I:I, D:D, ExternalData!$D3917, E:E, ExternalData!$E3917, F:F, ExternalData!$F3917, G:G, "&lt;="&amp;ExternalData!$G3917)</f>
        <v>6601</v>
      </c>
      <c r="L3917" s="31">
        <f>ExternalData!$J3917 + SUMIFS(H:H, D:D, ExternalData!$D3917, E:E, ExternalData!$E3917, F:F, ExternalData!$F3917-1, G:G, "&gt;"&amp;ExternalData!$G3917)</f>
        <v>3787</v>
      </c>
      <c r="M3917" s="33">
        <f>ExternalData!$K3917 + SUMIFS(I:I, D:D, ExternalData!$D3917, E:E, ExternalData!$E3917, F:F, ExternalData!$F3917-1, G:G, "&gt;"&amp;ExternalData!$G3917)</f>
        <v>14140</v>
      </c>
    </row>
    <row r="3918" spans="1:13" x14ac:dyDescent="0.25">
      <c r="A3918" s="24" t="s">
        <v>9</v>
      </c>
      <c r="B3918" s="25" t="s">
        <v>47</v>
      </c>
      <c r="C3918" s="25" t="s">
        <v>55</v>
      </c>
      <c r="D3918" s="25" t="s">
        <v>56</v>
      </c>
      <c r="E3918" s="25" t="s">
        <v>13</v>
      </c>
      <c r="F3918" s="25">
        <v>2019</v>
      </c>
      <c r="G3918" s="25">
        <v>7</v>
      </c>
      <c r="H3918" s="25">
        <v>140</v>
      </c>
      <c r="I3918" s="26">
        <v>1365</v>
      </c>
      <c r="J3918" s="26">
        <f>SUMIFS(H:H, D:D, ExternalData!$D3918, E:E, ExternalData!$E3918, F:F, ExternalData!$F3918, G:G, "&lt;="&amp;ExternalData!$G3918)</f>
        <v>140</v>
      </c>
      <c r="K3918" s="27">
        <f>SUMIFS(I:I, D:D, ExternalData!$D3918, E:E, ExternalData!$E3918, F:F, ExternalData!$F3918, G:G, "&lt;="&amp;ExternalData!$G3918)</f>
        <v>1365</v>
      </c>
      <c r="L3918" s="26">
        <f>ExternalData!$J3918 + SUMIFS(H:H, D:D, ExternalData!$D3918, E:E, ExternalData!$E3918, F:F, ExternalData!$F3918-1, G:G, "&gt;"&amp;ExternalData!$G3918)</f>
        <v>140</v>
      </c>
      <c r="M3918" s="28">
        <f>ExternalData!$K3918 + SUMIFS(I:I, D:D, ExternalData!$D3918, E:E, ExternalData!$E3918, F:F, ExternalData!$F3918-1, G:G, "&gt;"&amp;ExternalData!$G3918)</f>
        <v>1365</v>
      </c>
    </row>
    <row r="3919" spans="1:13" x14ac:dyDescent="0.25">
      <c r="A3919" s="29" t="s">
        <v>9</v>
      </c>
      <c r="B3919" s="30" t="s">
        <v>47</v>
      </c>
      <c r="C3919" s="30" t="s">
        <v>55</v>
      </c>
      <c r="D3919" s="30" t="s">
        <v>56</v>
      </c>
      <c r="E3919" s="30" t="s">
        <v>13</v>
      </c>
      <c r="F3919" s="30">
        <v>2019</v>
      </c>
      <c r="G3919" s="30">
        <v>10</v>
      </c>
      <c r="H3919" s="30">
        <v>49</v>
      </c>
      <c r="I3919" s="31">
        <v>518</v>
      </c>
      <c r="J3919" s="31">
        <f>SUMIFS(H:H, D:D, ExternalData!$D3919, E:E, ExternalData!$E3919, F:F, ExternalData!$F3919, G:G, "&lt;="&amp;ExternalData!$G3919)</f>
        <v>189</v>
      </c>
      <c r="K3919" s="32">
        <f>SUMIFS(I:I, D:D, ExternalData!$D3919, E:E, ExternalData!$E3919, F:F, ExternalData!$F3919, G:G, "&lt;="&amp;ExternalData!$G3919)</f>
        <v>1883</v>
      </c>
      <c r="L3919" s="31">
        <f>ExternalData!$J3919 + SUMIFS(H:H, D:D, ExternalData!$D3919, E:E, ExternalData!$E3919, F:F, ExternalData!$F3919-1, G:G, "&gt;"&amp;ExternalData!$G3919)</f>
        <v>189</v>
      </c>
      <c r="M3919" s="33">
        <f>ExternalData!$K3919 + SUMIFS(I:I, D:D, ExternalData!$D3919, E:E, ExternalData!$E3919, F:F, ExternalData!$F3919-1, G:G, "&gt;"&amp;ExternalData!$G3919)</f>
        <v>1883</v>
      </c>
    </row>
    <row r="3920" spans="1:13" x14ac:dyDescent="0.25">
      <c r="A3920" s="24" t="s">
        <v>9</v>
      </c>
      <c r="B3920" s="25" t="s">
        <v>47</v>
      </c>
      <c r="C3920" s="25" t="s">
        <v>55</v>
      </c>
      <c r="D3920" s="25" t="s">
        <v>56</v>
      </c>
      <c r="E3920" s="25" t="s">
        <v>13</v>
      </c>
      <c r="F3920" s="25">
        <v>2020</v>
      </c>
      <c r="G3920" s="25">
        <v>10</v>
      </c>
      <c r="H3920" s="25">
        <v>3465</v>
      </c>
      <c r="I3920" s="26">
        <v>3339</v>
      </c>
      <c r="J3920" s="26">
        <f>SUMIFS(H:H, D:D, ExternalData!$D3920, E:E, ExternalData!$E3920, F:F, ExternalData!$F3920, G:G, "&lt;="&amp;ExternalData!$G3920)</f>
        <v>3465</v>
      </c>
      <c r="K3920" s="27">
        <f>SUMIFS(I:I, D:D, ExternalData!$D3920, E:E, ExternalData!$E3920, F:F, ExternalData!$F3920, G:G, "&lt;="&amp;ExternalData!$G3920)</f>
        <v>3339</v>
      </c>
      <c r="L3920" s="26">
        <f>ExternalData!$J3920 + SUMIFS(H:H, D:D, ExternalData!$D3920, E:E, ExternalData!$E3920, F:F, ExternalData!$F3920-1, G:G, "&gt;"&amp;ExternalData!$G3920)</f>
        <v>3465</v>
      </c>
      <c r="M3920" s="28">
        <f>ExternalData!$K3920 + SUMIFS(I:I, D:D, ExternalData!$D3920, E:E, ExternalData!$E3920, F:F, ExternalData!$F3920-1, G:G, "&gt;"&amp;ExternalData!$G3920)</f>
        <v>3339</v>
      </c>
    </row>
    <row r="3921" spans="1:13" x14ac:dyDescent="0.25">
      <c r="A3921" s="29" t="s">
        <v>9</v>
      </c>
      <c r="B3921" s="30" t="s">
        <v>47</v>
      </c>
      <c r="C3921" s="30" t="s">
        <v>55</v>
      </c>
      <c r="D3921" s="30" t="s">
        <v>56</v>
      </c>
      <c r="E3921" s="30" t="s">
        <v>13</v>
      </c>
      <c r="F3921" s="30">
        <v>2020</v>
      </c>
      <c r="G3921" s="30">
        <v>11</v>
      </c>
      <c r="H3921" s="30">
        <v>42</v>
      </c>
      <c r="I3921" s="31">
        <v>5565</v>
      </c>
      <c r="J3921" s="31">
        <f>SUMIFS(H:H, D:D, ExternalData!$D3921, E:E, ExternalData!$E3921, F:F, ExternalData!$F3921, G:G, "&lt;="&amp;ExternalData!$G3921)</f>
        <v>3507</v>
      </c>
      <c r="K3921" s="32">
        <f>SUMIFS(I:I, D:D, ExternalData!$D3921, E:E, ExternalData!$E3921, F:F, ExternalData!$F3921, G:G, "&lt;="&amp;ExternalData!$G3921)</f>
        <v>8904</v>
      </c>
      <c r="L3921" s="31">
        <f>ExternalData!$J3921 + SUMIFS(H:H, D:D, ExternalData!$D3921, E:E, ExternalData!$E3921, F:F, ExternalData!$F3921-1, G:G, "&gt;"&amp;ExternalData!$G3921)</f>
        <v>3507</v>
      </c>
      <c r="M3921" s="33">
        <f>ExternalData!$K3921 + SUMIFS(I:I, D:D, ExternalData!$D3921, E:E, ExternalData!$E3921, F:F, ExternalData!$F3921-1, G:G, "&gt;"&amp;ExternalData!$G3921)</f>
        <v>8904</v>
      </c>
    </row>
    <row r="3922" spans="1:13" x14ac:dyDescent="0.25">
      <c r="A3922" s="24" t="s">
        <v>9</v>
      </c>
      <c r="B3922" s="25" t="s">
        <v>47</v>
      </c>
      <c r="C3922" s="25" t="s">
        <v>55</v>
      </c>
      <c r="D3922" s="25" t="s">
        <v>56</v>
      </c>
      <c r="E3922" s="25" t="s">
        <v>13</v>
      </c>
      <c r="F3922" s="25">
        <v>2021</v>
      </c>
      <c r="G3922" s="25">
        <v>1</v>
      </c>
      <c r="H3922" s="25">
        <v>644</v>
      </c>
      <c r="I3922" s="26">
        <v>7728</v>
      </c>
      <c r="J3922" s="26">
        <f>SUMIFS(H:H, D:D, ExternalData!$D3922, E:E, ExternalData!$E3922, F:F, ExternalData!$F3922, G:G, "&lt;="&amp;ExternalData!$G3922)</f>
        <v>644</v>
      </c>
      <c r="K3922" s="27">
        <f>SUMIFS(I:I, D:D, ExternalData!$D3922, E:E, ExternalData!$E3922, F:F, ExternalData!$F3922, G:G, "&lt;="&amp;ExternalData!$G3922)</f>
        <v>7728</v>
      </c>
      <c r="L3922" s="26">
        <f>ExternalData!$J3922 + SUMIFS(H:H, D:D, ExternalData!$D3922, E:E, ExternalData!$E3922, F:F, ExternalData!$F3922-1, G:G, "&gt;"&amp;ExternalData!$G3922)</f>
        <v>4151</v>
      </c>
      <c r="M3922" s="28">
        <f>ExternalData!$K3922 + SUMIFS(I:I, D:D, ExternalData!$D3922, E:E, ExternalData!$E3922, F:F, ExternalData!$F3922-1, G:G, "&gt;"&amp;ExternalData!$G3922)</f>
        <v>16632</v>
      </c>
    </row>
    <row r="3923" spans="1:13" x14ac:dyDescent="0.25">
      <c r="A3923" s="29" t="s">
        <v>9</v>
      </c>
      <c r="B3923" s="30" t="s">
        <v>47</v>
      </c>
      <c r="C3923" s="30" t="s">
        <v>55</v>
      </c>
      <c r="D3923" s="30" t="s">
        <v>56</v>
      </c>
      <c r="E3923" s="30" t="s">
        <v>13</v>
      </c>
      <c r="F3923" s="30">
        <v>2021</v>
      </c>
      <c r="G3923" s="30">
        <v>3</v>
      </c>
      <c r="H3923" s="30">
        <v>3864</v>
      </c>
      <c r="I3923" s="31">
        <v>38479</v>
      </c>
      <c r="J3923" s="31">
        <f>SUMIFS(H:H, D:D, ExternalData!$D3923, E:E, ExternalData!$E3923, F:F, ExternalData!$F3923, G:G, "&lt;="&amp;ExternalData!$G3923)</f>
        <v>4508</v>
      </c>
      <c r="K3923" s="32">
        <f>SUMIFS(I:I, D:D, ExternalData!$D3923, E:E, ExternalData!$E3923, F:F, ExternalData!$F3923, G:G, "&lt;="&amp;ExternalData!$G3923)</f>
        <v>46207</v>
      </c>
      <c r="L3923" s="31">
        <f>ExternalData!$J3923 + SUMIFS(H:H, D:D, ExternalData!$D3923, E:E, ExternalData!$E3923, F:F, ExternalData!$F3923-1, G:G, "&gt;"&amp;ExternalData!$G3923)</f>
        <v>8015</v>
      </c>
      <c r="M3923" s="33">
        <f>ExternalData!$K3923 + SUMIFS(I:I, D:D, ExternalData!$D3923, E:E, ExternalData!$E3923, F:F, ExternalData!$F3923-1, G:G, "&gt;"&amp;ExternalData!$G3923)</f>
        <v>55111</v>
      </c>
    </row>
    <row r="3924" spans="1:13" x14ac:dyDescent="0.25">
      <c r="A3924" s="24" t="s">
        <v>9</v>
      </c>
      <c r="B3924" s="25" t="s">
        <v>47</v>
      </c>
      <c r="C3924" s="25" t="s">
        <v>55</v>
      </c>
      <c r="D3924" s="25" t="s">
        <v>56</v>
      </c>
      <c r="E3924" s="25" t="s">
        <v>13</v>
      </c>
      <c r="F3924" s="25">
        <v>2021</v>
      </c>
      <c r="G3924" s="25">
        <v>4</v>
      </c>
      <c r="H3924" s="25">
        <v>1127</v>
      </c>
      <c r="I3924" s="26">
        <v>9177</v>
      </c>
      <c r="J3924" s="26">
        <f>SUMIFS(H:H, D:D, ExternalData!$D3924, E:E, ExternalData!$E3924, F:F, ExternalData!$F3924, G:G, "&lt;="&amp;ExternalData!$G3924)</f>
        <v>5635</v>
      </c>
      <c r="K3924" s="27">
        <f>SUMIFS(I:I, D:D, ExternalData!$D3924, E:E, ExternalData!$E3924, F:F, ExternalData!$F3924, G:G, "&lt;="&amp;ExternalData!$G3924)</f>
        <v>55384</v>
      </c>
      <c r="L3924" s="26">
        <f>ExternalData!$J3924 + SUMIFS(H:H, D:D, ExternalData!$D3924, E:E, ExternalData!$E3924, F:F, ExternalData!$F3924-1, G:G, "&gt;"&amp;ExternalData!$G3924)</f>
        <v>9142</v>
      </c>
      <c r="M3924" s="28">
        <f>ExternalData!$K3924 + SUMIFS(I:I, D:D, ExternalData!$D3924, E:E, ExternalData!$E3924, F:F, ExternalData!$F3924-1, G:G, "&gt;"&amp;ExternalData!$G3924)</f>
        <v>64288</v>
      </c>
    </row>
    <row r="3925" spans="1:13" x14ac:dyDescent="0.25">
      <c r="A3925" s="29" t="s">
        <v>9</v>
      </c>
      <c r="B3925" s="30" t="s">
        <v>47</v>
      </c>
      <c r="C3925" s="30" t="s">
        <v>55</v>
      </c>
      <c r="D3925" s="30" t="s">
        <v>56</v>
      </c>
      <c r="E3925" s="30" t="s">
        <v>13</v>
      </c>
      <c r="F3925" s="30">
        <v>2021</v>
      </c>
      <c r="G3925" s="30">
        <v>5</v>
      </c>
      <c r="H3925" s="30">
        <v>644</v>
      </c>
      <c r="I3925" s="31">
        <v>805</v>
      </c>
      <c r="J3925" s="31">
        <f>SUMIFS(H:H, D:D, ExternalData!$D3925, E:E, ExternalData!$E3925, F:F, ExternalData!$F3925, G:G, "&lt;="&amp;ExternalData!$G3925)</f>
        <v>6279</v>
      </c>
      <c r="K3925" s="32">
        <f>SUMIFS(I:I, D:D, ExternalData!$D3925, E:E, ExternalData!$E3925, F:F, ExternalData!$F3925, G:G, "&lt;="&amp;ExternalData!$G3925)</f>
        <v>56189</v>
      </c>
      <c r="L3925" s="31">
        <f>ExternalData!$J3925 + SUMIFS(H:H, D:D, ExternalData!$D3925, E:E, ExternalData!$E3925, F:F, ExternalData!$F3925-1, G:G, "&gt;"&amp;ExternalData!$G3925)</f>
        <v>9786</v>
      </c>
      <c r="M3925" s="33">
        <f>ExternalData!$K3925 + SUMIFS(I:I, D:D, ExternalData!$D3925, E:E, ExternalData!$E3925, F:F, ExternalData!$F3925-1, G:G, "&gt;"&amp;ExternalData!$G3925)</f>
        <v>65093</v>
      </c>
    </row>
    <row r="3926" spans="1:13" x14ac:dyDescent="0.25">
      <c r="A3926" s="24" t="s">
        <v>9</v>
      </c>
      <c r="B3926" s="25" t="s">
        <v>47</v>
      </c>
      <c r="C3926" s="25" t="s">
        <v>55</v>
      </c>
      <c r="D3926" s="25" t="s">
        <v>56</v>
      </c>
      <c r="E3926" s="25" t="s">
        <v>13</v>
      </c>
      <c r="F3926" s="25">
        <v>2021</v>
      </c>
      <c r="G3926" s="25">
        <v>6</v>
      </c>
      <c r="H3926" s="25">
        <v>1127</v>
      </c>
      <c r="I3926" s="26">
        <v>1127</v>
      </c>
      <c r="J3926" s="26">
        <f>SUMIFS(H:H, D:D, ExternalData!$D3926, E:E, ExternalData!$E3926, F:F, ExternalData!$F3926, G:G, "&lt;="&amp;ExternalData!$G3926)</f>
        <v>7406</v>
      </c>
      <c r="K3926" s="27">
        <f>SUMIFS(I:I, D:D, ExternalData!$D3926, E:E, ExternalData!$E3926, F:F, ExternalData!$F3926, G:G, "&lt;="&amp;ExternalData!$G3926)</f>
        <v>57316</v>
      </c>
      <c r="L3926" s="26">
        <f>ExternalData!$J3926 + SUMIFS(H:H, D:D, ExternalData!$D3926, E:E, ExternalData!$E3926, F:F, ExternalData!$F3926-1, G:G, "&gt;"&amp;ExternalData!$G3926)</f>
        <v>10913</v>
      </c>
      <c r="M3926" s="28">
        <f>ExternalData!$K3926 + SUMIFS(I:I, D:D, ExternalData!$D3926, E:E, ExternalData!$E3926, F:F, ExternalData!$F3926-1, G:G, "&gt;"&amp;ExternalData!$G3926)</f>
        <v>66220</v>
      </c>
    </row>
    <row r="3927" spans="1:13" x14ac:dyDescent="0.25">
      <c r="A3927" s="29" t="s">
        <v>9</v>
      </c>
      <c r="B3927" s="30" t="s">
        <v>47</v>
      </c>
      <c r="C3927" s="30" t="s">
        <v>55</v>
      </c>
      <c r="D3927" s="30" t="s">
        <v>56</v>
      </c>
      <c r="E3927" s="30" t="s">
        <v>13</v>
      </c>
      <c r="F3927" s="30">
        <v>2021</v>
      </c>
      <c r="G3927" s="30">
        <v>7</v>
      </c>
      <c r="H3927" s="30">
        <v>1771</v>
      </c>
      <c r="I3927" s="31">
        <v>16261</v>
      </c>
      <c r="J3927" s="31">
        <f>SUMIFS(H:H, D:D, ExternalData!$D3927, E:E, ExternalData!$E3927, F:F, ExternalData!$F3927, G:G, "&lt;="&amp;ExternalData!$G3927)</f>
        <v>9177</v>
      </c>
      <c r="K3927" s="32">
        <f>SUMIFS(I:I, D:D, ExternalData!$D3927, E:E, ExternalData!$E3927, F:F, ExternalData!$F3927, G:G, "&lt;="&amp;ExternalData!$G3927)</f>
        <v>73577</v>
      </c>
      <c r="L3927" s="31">
        <f>ExternalData!$J3927 + SUMIFS(H:H, D:D, ExternalData!$D3927, E:E, ExternalData!$E3927, F:F, ExternalData!$F3927-1, G:G, "&gt;"&amp;ExternalData!$G3927)</f>
        <v>12684</v>
      </c>
      <c r="M3927" s="33">
        <f>ExternalData!$K3927 + SUMIFS(I:I, D:D, ExternalData!$D3927, E:E, ExternalData!$E3927, F:F, ExternalData!$F3927-1, G:G, "&gt;"&amp;ExternalData!$G3927)</f>
        <v>82481</v>
      </c>
    </row>
    <row r="3928" spans="1:13" x14ac:dyDescent="0.25">
      <c r="A3928" s="24" t="s">
        <v>9</v>
      </c>
      <c r="B3928" s="25" t="s">
        <v>47</v>
      </c>
      <c r="C3928" s="25" t="s">
        <v>55</v>
      </c>
      <c r="D3928" s="25" t="s">
        <v>56</v>
      </c>
      <c r="E3928" s="25" t="s">
        <v>13</v>
      </c>
      <c r="F3928" s="25">
        <v>2021</v>
      </c>
      <c r="G3928" s="25">
        <v>8</v>
      </c>
      <c r="H3928" s="25">
        <v>2093</v>
      </c>
      <c r="I3928" s="26">
        <v>21896</v>
      </c>
      <c r="J3928" s="26">
        <f>SUMIFS(H:H, D:D, ExternalData!$D3928, E:E, ExternalData!$E3928, F:F, ExternalData!$F3928, G:G, "&lt;="&amp;ExternalData!$G3928)</f>
        <v>11270</v>
      </c>
      <c r="K3928" s="27">
        <f>SUMIFS(I:I, D:D, ExternalData!$D3928, E:E, ExternalData!$E3928, F:F, ExternalData!$F3928, G:G, "&lt;="&amp;ExternalData!$G3928)</f>
        <v>95473</v>
      </c>
      <c r="L3928" s="26">
        <f>ExternalData!$J3928 + SUMIFS(H:H, D:D, ExternalData!$D3928, E:E, ExternalData!$E3928, F:F, ExternalData!$F3928-1, G:G, "&gt;"&amp;ExternalData!$G3928)</f>
        <v>14777</v>
      </c>
      <c r="M3928" s="28">
        <f>ExternalData!$K3928 + SUMIFS(I:I, D:D, ExternalData!$D3928, E:E, ExternalData!$E3928, F:F, ExternalData!$F3928-1, G:G, "&gt;"&amp;ExternalData!$G3928)</f>
        <v>104377</v>
      </c>
    </row>
    <row r="3929" spans="1:13" x14ac:dyDescent="0.25">
      <c r="A3929" s="29" t="s">
        <v>9</v>
      </c>
      <c r="B3929" s="30" t="s">
        <v>47</v>
      </c>
      <c r="C3929" s="30" t="s">
        <v>55</v>
      </c>
      <c r="D3929" s="30" t="s">
        <v>56</v>
      </c>
      <c r="E3929" s="30" t="s">
        <v>13</v>
      </c>
      <c r="F3929" s="30">
        <v>2021</v>
      </c>
      <c r="G3929" s="30">
        <v>10</v>
      </c>
      <c r="H3929" s="30">
        <v>1127</v>
      </c>
      <c r="I3929" s="31">
        <v>10304</v>
      </c>
      <c r="J3929" s="31">
        <f>SUMIFS(H:H, D:D, ExternalData!$D3929, E:E, ExternalData!$E3929, F:F, ExternalData!$F3929, G:G, "&lt;="&amp;ExternalData!$G3929)</f>
        <v>12397</v>
      </c>
      <c r="K3929" s="32">
        <f>SUMIFS(I:I, D:D, ExternalData!$D3929, E:E, ExternalData!$E3929, F:F, ExternalData!$F3929, G:G, "&lt;="&amp;ExternalData!$G3929)</f>
        <v>105777</v>
      </c>
      <c r="L3929" s="31">
        <f>ExternalData!$J3929 + SUMIFS(H:H, D:D, ExternalData!$D3929, E:E, ExternalData!$E3929, F:F, ExternalData!$F3929-1, G:G, "&gt;"&amp;ExternalData!$G3929)</f>
        <v>12439</v>
      </c>
      <c r="M3929" s="33">
        <f>ExternalData!$K3929 + SUMIFS(I:I, D:D, ExternalData!$D3929, E:E, ExternalData!$E3929, F:F, ExternalData!$F3929-1, G:G, "&gt;"&amp;ExternalData!$G3929)</f>
        <v>111342</v>
      </c>
    </row>
    <row r="3930" spans="1:13" x14ac:dyDescent="0.25">
      <c r="A3930" s="24" t="s">
        <v>9</v>
      </c>
      <c r="B3930" s="25" t="s">
        <v>47</v>
      </c>
      <c r="C3930" s="25" t="s">
        <v>55</v>
      </c>
      <c r="D3930" s="25" t="s">
        <v>56</v>
      </c>
      <c r="E3930" s="25" t="s">
        <v>13</v>
      </c>
      <c r="F3930" s="25">
        <v>2021</v>
      </c>
      <c r="G3930" s="25">
        <v>11</v>
      </c>
      <c r="H3930" s="25">
        <v>1127</v>
      </c>
      <c r="I3930" s="26">
        <v>9177</v>
      </c>
      <c r="J3930" s="26">
        <f>SUMIFS(H:H, D:D, ExternalData!$D3930, E:E, ExternalData!$E3930, F:F, ExternalData!$F3930, G:G, "&lt;="&amp;ExternalData!$G3930)</f>
        <v>13524</v>
      </c>
      <c r="K3930" s="27">
        <f>SUMIFS(I:I, D:D, ExternalData!$D3930, E:E, ExternalData!$E3930, F:F, ExternalData!$F3930, G:G, "&lt;="&amp;ExternalData!$G3930)</f>
        <v>114954</v>
      </c>
      <c r="L3930" s="26">
        <f>ExternalData!$J3930 + SUMIFS(H:H, D:D, ExternalData!$D3930, E:E, ExternalData!$E3930, F:F, ExternalData!$F3930-1, G:G, "&gt;"&amp;ExternalData!$G3930)</f>
        <v>13524</v>
      </c>
      <c r="M3930" s="28">
        <f>ExternalData!$K3930 + SUMIFS(I:I, D:D, ExternalData!$D3930, E:E, ExternalData!$E3930, F:F, ExternalData!$F3930-1, G:G, "&gt;"&amp;ExternalData!$G3930)</f>
        <v>114954</v>
      </c>
    </row>
    <row r="3931" spans="1:13" x14ac:dyDescent="0.25">
      <c r="A3931" s="29" t="s">
        <v>9</v>
      </c>
      <c r="B3931" s="30" t="s">
        <v>47</v>
      </c>
      <c r="C3931" s="30" t="s">
        <v>55</v>
      </c>
      <c r="D3931" s="30" t="s">
        <v>56</v>
      </c>
      <c r="E3931" s="30" t="s">
        <v>13</v>
      </c>
      <c r="F3931" s="30">
        <v>2022</v>
      </c>
      <c r="G3931" s="30">
        <v>2</v>
      </c>
      <c r="H3931" s="30">
        <v>462</v>
      </c>
      <c r="I3931" s="31">
        <v>4746</v>
      </c>
      <c r="J3931" s="31">
        <f>SUMIFS(H:H, D:D, ExternalData!$D3931, E:E, ExternalData!$E3931, F:F, ExternalData!$F3931, G:G, "&lt;="&amp;ExternalData!$G3931)</f>
        <v>462</v>
      </c>
      <c r="K3931" s="32">
        <f>SUMIFS(I:I, D:D, ExternalData!$D3931, E:E, ExternalData!$E3931, F:F, ExternalData!$F3931, G:G, "&lt;="&amp;ExternalData!$G3931)</f>
        <v>4746</v>
      </c>
      <c r="L3931" s="31">
        <f>ExternalData!$J3931 + SUMIFS(H:H, D:D, ExternalData!$D3931, E:E, ExternalData!$E3931, F:F, ExternalData!$F3931-1, G:G, "&gt;"&amp;ExternalData!$G3931)</f>
        <v>13342</v>
      </c>
      <c r="M3931" s="33">
        <f>ExternalData!$K3931 + SUMIFS(I:I, D:D, ExternalData!$D3931, E:E, ExternalData!$E3931, F:F, ExternalData!$F3931-1, G:G, "&gt;"&amp;ExternalData!$G3931)</f>
        <v>111972</v>
      </c>
    </row>
    <row r="3932" spans="1:13" x14ac:dyDescent="0.25">
      <c r="A3932" s="24" t="s">
        <v>9</v>
      </c>
      <c r="B3932" s="25" t="s">
        <v>47</v>
      </c>
      <c r="C3932" s="25" t="s">
        <v>55</v>
      </c>
      <c r="D3932" s="25" t="s">
        <v>56</v>
      </c>
      <c r="E3932" s="25" t="s">
        <v>13</v>
      </c>
      <c r="F3932" s="25">
        <v>2022</v>
      </c>
      <c r="G3932" s="25">
        <v>4</v>
      </c>
      <c r="H3932" s="25">
        <v>231</v>
      </c>
      <c r="I3932" s="26">
        <v>2478</v>
      </c>
      <c r="J3932" s="26">
        <f>SUMIFS(H:H, D:D, ExternalData!$D3932, E:E, ExternalData!$E3932, F:F, ExternalData!$F3932, G:G, "&lt;="&amp;ExternalData!$G3932)</f>
        <v>693</v>
      </c>
      <c r="K3932" s="27">
        <f>SUMIFS(I:I, D:D, ExternalData!$D3932, E:E, ExternalData!$E3932, F:F, ExternalData!$F3932, G:G, "&lt;="&amp;ExternalData!$G3932)</f>
        <v>7224</v>
      </c>
      <c r="L3932" s="26">
        <f>ExternalData!$J3932 + SUMIFS(H:H, D:D, ExternalData!$D3932, E:E, ExternalData!$E3932, F:F, ExternalData!$F3932-1, G:G, "&gt;"&amp;ExternalData!$G3932)</f>
        <v>8582</v>
      </c>
      <c r="M3932" s="28">
        <f>ExternalData!$K3932 + SUMIFS(I:I, D:D, ExternalData!$D3932, E:E, ExternalData!$E3932, F:F, ExternalData!$F3932-1, G:G, "&gt;"&amp;ExternalData!$G3932)</f>
        <v>66794</v>
      </c>
    </row>
    <row r="3933" spans="1:13" x14ac:dyDescent="0.25">
      <c r="A3933" s="29" t="s">
        <v>9</v>
      </c>
      <c r="B3933" s="30" t="s">
        <v>47</v>
      </c>
      <c r="C3933" s="30" t="s">
        <v>55</v>
      </c>
      <c r="D3933" s="30" t="s">
        <v>56</v>
      </c>
      <c r="E3933" s="30" t="s">
        <v>13</v>
      </c>
      <c r="F3933" s="30">
        <v>2022</v>
      </c>
      <c r="G3933" s="30">
        <v>5</v>
      </c>
      <c r="H3933" s="30">
        <v>273</v>
      </c>
      <c r="I3933" s="31">
        <v>2520</v>
      </c>
      <c r="J3933" s="31">
        <f>SUMIFS(H:H, D:D, ExternalData!$D3933, E:E, ExternalData!$E3933, F:F, ExternalData!$F3933, G:G, "&lt;="&amp;ExternalData!$G3933)</f>
        <v>966</v>
      </c>
      <c r="K3933" s="32">
        <f>SUMIFS(I:I, D:D, ExternalData!$D3933, E:E, ExternalData!$E3933, F:F, ExternalData!$F3933, G:G, "&lt;="&amp;ExternalData!$G3933)</f>
        <v>9744</v>
      </c>
      <c r="L3933" s="31">
        <f>ExternalData!$J3933 + SUMIFS(H:H, D:D, ExternalData!$D3933, E:E, ExternalData!$E3933, F:F, ExternalData!$F3933-1, G:G, "&gt;"&amp;ExternalData!$G3933)</f>
        <v>8211</v>
      </c>
      <c r="M3933" s="33">
        <f>ExternalData!$K3933 + SUMIFS(I:I, D:D, ExternalData!$D3933, E:E, ExternalData!$E3933, F:F, ExternalData!$F3933-1, G:G, "&gt;"&amp;ExternalData!$G3933)</f>
        <v>68509</v>
      </c>
    </row>
    <row r="3934" spans="1:13" x14ac:dyDescent="0.25">
      <c r="A3934" s="24" t="s">
        <v>9</v>
      </c>
      <c r="B3934" s="25" t="s">
        <v>47</v>
      </c>
      <c r="C3934" s="25" t="s">
        <v>55</v>
      </c>
      <c r="D3934" s="25" t="s">
        <v>56</v>
      </c>
      <c r="E3934" s="25" t="s">
        <v>13</v>
      </c>
      <c r="F3934" s="25">
        <v>2022</v>
      </c>
      <c r="G3934" s="25">
        <v>7</v>
      </c>
      <c r="H3934" s="25">
        <v>84</v>
      </c>
      <c r="I3934" s="26">
        <v>819</v>
      </c>
      <c r="J3934" s="26">
        <f>SUMIFS(H:H, D:D, ExternalData!$D3934, E:E, ExternalData!$E3934, F:F, ExternalData!$F3934, G:G, "&lt;="&amp;ExternalData!$G3934)</f>
        <v>1050</v>
      </c>
      <c r="K3934" s="27">
        <f>SUMIFS(I:I, D:D, ExternalData!$D3934, E:E, ExternalData!$E3934, F:F, ExternalData!$F3934, G:G, "&lt;="&amp;ExternalData!$G3934)</f>
        <v>10563</v>
      </c>
      <c r="L3934" s="26">
        <f>ExternalData!$J3934 + SUMIFS(H:H, D:D, ExternalData!$D3934, E:E, ExternalData!$E3934, F:F, ExternalData!$F3934-1, G:G, "&gt;"&amp;ExternalData!$G3934)</f>
        <v>5397</v>
      </c>
      <c r="M3934" s="28">
        <f>ExternalData!$K3934 + SUMIFS(I:I, D:D, ExternalData!$D3934, E:E, ExternalData!$E3934, F:F, ExternalData!$F3934-1, G:G, "&gt;"&amp;ExternalData!$G3934)</f>
        <v>51940</v>
      </c>
    </row>
    <row r="3935" spans="1:13" x14ac:dyDescent="0.25">
      <c r="A3935" s="29" t="s">
        <v>9</v>
      </c>
      <c r="B3935" s="30" t="s">
        <v>47</v>
      </c>
      <c r="C3935" s="30" t="s">
        <v>55</v>
      </c>
      <c r="D3935" s="30" t="s">
        <v>56</v>
      </c>
      <c r="E3935" s="30" t="s">
        <v>13</v>
      </c>
      <c r="F3935" s="30">
        <v>2022</v>
      </c>
      <c r="G3935" s="30">
        <v>8</v>
      </c>
      <c r="H3935" s="30">
        <v>84</v>
      </c>
      <c r="I3935" s="31">
        <v>924</v>
      </c>
      <c r="J3935" s="31">
        <f>SUMIFS(H:H, D:D, ExternalData!$D3935, E:E, ExternalData!$E3935, F:F, ExternalData!$F3935, G:G, "&lt;="&amp;ExternalData!$G3935)</f>
        <v>1134</v>
      </c>
      <c r="K3935" s="32">
        <f>SUMIFS(I:I, D:D, ExternalData!$D3935, E:E, ExternalData!$E3935, F:F, ExternalData!$F3935, G:G, "&lt;="&amp;ExternalData!$G3935)</f>
        <v>11487</v>
      </c>
      <c r="L3935" s="31">
        <f>ExternalData!$J3935 + SUMIFS(H:H, D:D, ExternalData!$D3935, E:E, ExternalData!$E3935, F:F, ExternalData!$F3935-1, G:G, "&gt;"&amp;ExternalData!$G3935)</f>
        <v>3388</v>
      </c>
      <c r="M3935" s="33">
        <f>ExternalData!$K3935 + SUMIFS(I:I, D:D, ExternalData!$D3935, E:E, ExternalData!$E3935, F:F, ExternalData!$F3935-1, G:G, "&gt;"&amp;ExternalData!$G3935)</f>
        <v>30968</v>
      </c>
    </row>
    <row r="3936" spans="1:13" x14ac:dyDescent="0.25">
      <c r="A3936" s="24" t="s">
        <v>9</v>
      </c>
      <c r="B3936" s="25" t="s">
        <v>47</v>
      </c>
      <c r="C3936" s="25" t="s">
        <v>55</v>
      </c>
      <c r="D3936" s="25" t="s">
        <v>56</v>
      </c>
      <c r="E3936" s="25" t="s">
        <v>13</v>
      </c>
      <c r="F3936" s="25">
        <v>2022</v>
      </c>
      <c r="G3936" s="25">
        <v>10</v>
      </c>
      <c r="H3936" s="25">
        <v>273</v>
      </c>
      <c r="I3936" s="26">
        <v>2814</v>
      </c>
      <c r="J3936" s="26">
        <f>SUMIFS(H:H, D:D, ExternalData!$D3936, E:E, ExternalData!$E3936, F:F, ExternalData!$F3936, G:G, "&lt;="&amp;ExternalData!$G3936)</f>
        <v>1407</v>
      </c>
      <c r="K3936" s="27">
        <f>SUMIFS(I:I, D:D, ExternalData!$D3936, E:E, ExternalData!$E3936, F:F, ExternalData!$F3936, G:G, "&lt;="&amp;ExternalData!$G3936)</f>
        <v>14301</v>
      </c>
      <c r="L3936" s="26">
        <f>ExternalData!$J3936 + SUMIFS(H:H, D:D, ExternalData!$D3936, E:E, ExternalData!$E3936, F:F, ExternalData!$F3936-1, G:G, "&gt;"&amp;ExternalData!$G3936)</f>
        <v>2534</v>
      </c>
      <c r="M3936" s="28">
        <f>ExternalData!$K3936 + SUMIFS(I:I, D:D, ExternalData!$D3936, E:E, ExternalData!$E3936, F:F, ExternalData!$F3936-1, G:G, "&gt;"&amp;ExternalData!$G3936)</f>
        <v>23478</v>
      </c>
    </row>
    <row r="3937" spans="1:13" x14ac:dyDescent="0.25">
      <c r="A3937" s="29" t="s">
        <v>9</v>
      </c>
      <c r="B3937" s="30" t="s">
        <v>47</v>
      </c>
      <c r="C3937" s="30" t="s">
        <v>55</v>
      </c>
      <c r="D3937" s="30" t="s">
        <v>56</v>
      </c>
      <c r="E3937" s="30" t="s">
        <v>13</v>
      </c>
      <c r="F3937" s="30">
        <v>2022</v>
      </c>
      <c r="G3937" s="30">
        <v>11</v>
      </c>
      <c r="H3937" s="30">
        <v>147</v>
      </c>
      <c r="I3937" s="31">
        <v>1428</v>
      </c>
      <c r="J3937" s="31">
        <f>SUMIFS(H:H, D:D, ExternalData!$D3937, E:E, ExternalData!$E3937, F:F, ExternalData!$F3937, G:G, "&lt;="&amp;ExternalData!$G3937)</f>
        <v>1554</v>
      </c>
      <c r="K3937" s="32">
        <f>SUMIFS(I:I, D:D, ExternalData!$D3937, E:E, ExternalData!$E3937, F:F, ExternalData!$F3937, G:G, "&lt;="&amp;ExternalData!$G3937)</f>
        <v>15729</v>
      </c>
      <c r="L3937" s="31">
        <f>ExternalData!$J3937 + SUMIFS(H:H, D:D, ExternalData!$D3937, E:E, ExternalData!$E3937, F:F, ExternalData!$F3937-1, G:G, "&gt;"&amp;ExternalData!$G3937)</f>
        <v>1554</v>
      </c>
      <c r="M3937" s="33">
        <f>ExternalData!$K3937 + SUMIFS(I:I, D:D, ExternalData!$D3937, E:E, ExternalData!$E3937, F:F, ExternalData!$F3937-1, G:G, "&gt;"&amp;ExternalData!$G3937)</f>
        <v>15729</v>
      </c>
    </row>
    <row r="3938" spans="1:13" x14ac:dyDescent="0.25">
      <c r="A3938" s="24" t="s">
        <v>9</v>
      </c>
      <c r="B3938" s="25" t="s">
        <v>47</v>
      </c>
      <c r="C3938" s="25" t="s">
        <v>55</v>
      </c>
      <c r="D3938" s="25" t="s">
        <v>56</v>
      </c>
      <c r="E3938" s="25" t="s">
        <v>13</v>
      </c>
      <c r="F3938" s="25">
        <v>2022</v>
      </c>
      <c r="G3938" s="25">
        <v>12</v>
      </c>
      <c r="H3938" s="25">
        <v>84</v>
      </c>
      <c r="I3938" s="26">
        <v>882</v>
      </c>
      <c r="J3938" s="26">
        <f>SUMIFS(H:H, D:D, ExternalData!$D3938, E:E, ExternalData!$E3938, F:F, ExternalData!$F3938, G:G, "&lt;="&amp;ExternalData!$G3938)</f>
        <v>1638</v>
      </c>
      <c r="K3938" s="27">
        <f>SUMIFS(I:I, D:D, ExternalData!$D3938, E:E, ExternalData!$E3938, F:F, ExternalData!$F3938, G:G, "&lt;="&amp;ExternalData!$G3938)</f>
        <v>16611</v>
      </c>
      <c r="L3938" s="26">
        <f>ExternalData!$J3938 + SUMIFS(H:H, D:D, ExternalData!$D3938, E:E, ExternalData!$E3938, F:F, ExternalData!$F3938-1, G:G, "&gt;"&amp;ExternalData!$G3938)</f>
        <v>1638</v>
      </c>
      <c r="M3938" s="28">
        <f>ExternalData!$K3938 + SUMIFS(I:I, D:D, ExternalData!$D3938, E:E, ExternalData!$E3938, F:F, ExternalData!$F3938-1, G:G, "&gt;"&amp;ExternalData!$G3938)</f>
        <v>16611</v>
      </c>
    </row>
    <row r="3939" spans="1:13" x14ac:dyDescent="0.25">
      <c r="A3939" s="29" t="s">
        <v>9</v>
      </c>
      <c r="B3939" s="30" t="s">
        <v>47</v>
      </c>
      <c r="C3939" s="30" t="s">
        <v>55</v>
      </c>
      <c r="D3939" s="30" t="s">
        <v>56</v>
      </c>
      <c r="E3939" s="30" t="s">
        <v>13</v>
      </c>
      <c r="F3939" s="30">
        <v>2023</v>
      </c>
      <c r="G3939" s="30">
        <v>2</v>
      </c>
      <c r="H3939" s="30">
        <v>112</v>
      </c>
      <c r="I3939" s="31">
        <v>1232</v>
      </c>
      <c r="J3939" s="31">
        <f>SUMIFS(H:H, D:D, ExternalData!$D3939, E:E, ExternalData!$E3939, F:F, ExternalData!$F3939, G:G, "&lt;="&amp;ExternalData!$G3939)</f>
        <v>112</v>
      </c>
      <c r="K3939" s="32">
        <f>SUMIFS(I:I, D:D, ExternalData!$D3939, E:E, ExternalData!$E3939, F:F, ExternalData!$F3939, G:G, "&lt;="&amp;ExternalData!$G3939)</f>
        <v>1232</v>
      </c>
      <c r="L3939" s="31">
        <f>ExternalData!$J3939 + SUMIFS(H:H, D:D, ExternalData!$D3939, E:E, ExternalData!$E3939, F:F, ExternalData!$F3939-1, G:G, "&gt;"&amp;ExternalData!$G3939)</f>
        <v>1288</v>
      </c>
      <c r="M3939" s="33">
        <f>ExternalData!$K3939 + SUMIFS(I:I, D:D, ExternalData!$D3939, E:E, ExternalData!$E3939, F:F, ExternalData!$F3939-1, G:G, "&gt;"&amp;ExternalData!$G3939)</f>
        <v>13097</v>
      </c>
    </row>
    <row r="3940" spans="1:13" x14ac:dyDescent="0.25">
      <c r="A3940" s="24" t="s">
        <v>9</v>
      </c>
      <c r="B3940" s="25" t="s">
        <v>47</v>
      </c>
      <c r="C3940" s="25" t="s">
        <v>55</v>
      </c>
      <c r="D3940" s="25" t="s">
        <v>56</v>
      </c>
      <c r="E3940" s="25" t="s">
        <v>14</v>
      </c>
      <c r="F3940" s="25">
        <v>2018</v>
      </c>
      <c r="G3940" s="25">
        <v>1</v>
      </c>
      <c r="H3940" s="25">
        <v>94745</v>
      </c>
      <c r="I3940" s="26">
        <v>945385</v>
      </c>
      <c r="J3940" s="26">
        <f>SUMIFS(H:H, D:D, ExternalData!$D3940, E:E, ExternalData!$E3940, F:F, ExternalData!$F3940, G:G, "&lt;="&amp;ExternalData!$G3940)</f>
        <v>94745</v>
      </c>
      <c r="K3940" s="27">
        <f>SUMIFS(I:I, D:D, ExternalData!$D3940, E:E, ExternalData!$E3940, F:F, ExternalData!$F3940, G:G, "&lt;="&amp;ExternalData!$G3940)</f>
        <v>945385</v>
      </c>
      <c r="L3940" s="26">
        <f>ExternalData!$J3940 + SUMIFS(H:H, D:D, ExternalData!$D3940, E:E, ExternalData!$E3940, F:F, ExternalData!$F3940-1, G:G, "&gt;"&amp;ExternalData!$G3940)</f>
        <v>94745</v>
      </c>
      <c r="M3940" s="28">
        <f>ExternalData!$K3940 + SUMIFS(I:I, D:D, ExternalData!$D3940, E:E, ExternalData!$E3940, F:F, ExternalData!$F3940-1, G:G, "&gt;"&amp;ExternalData!$G3940)</f>
        <v>945385</v>
      </c>
    </row>
    <row r="3941" spans="1:13" x14ac:dyDescent="0.25">
      <c r="A3941" s="29" t="s">
        <v>9</v>
      </c>
      <c r="B3941" s="30" t="s">
        <v>47</v>
      </c>
      <c r="C3941" s="30" t="s">
        <v>55</v>
      </c>
      <c r="D3941" s="30" t="s">
        <v>56</v>
      </c>
      <c r="E3941" s="30" t="s">
        <v>14</v>
      </c>
      <c r="F3941" s="30">
        <v>2018</v>
      </c>
      <c r="G3941" s="30">
        <v>2</v>
      </c>
      <c r="H3941" s="30">
        <v>6230</v>
      </c>
      <c r="I3941" s="31">
        <v>62195</v>
      </c>
      <c r="J3941" s="31">
        <f>SUMIFS(H:H, D:D, ExternalData!$D3941, E:E, ExternalData!$E3941, F:F, ExternalData!$F3941, G:G, "&lt;="&amp;ExternalData!$G3941)</f>
        <v>100975</v>
      </c>
      <c r="K3941" s="32">
        <f>SUMIFS(I:I, D:D, ExternalData!$D3941, E:E, ExternalData!$E3941, F:F, ExternalData!$F3941, G:G, "&lt;="&amp;ExternalData!$G3941)</f>
        <v>1007580</v>
      </c>
      <c r="L3941" s="31">
        <f>ExternalData!$J3941 + SUMIFS(H:H, D:D, ExternalData!$D3941, E:E, ExternalData!$E3941, F:F, ExternalData!$F3941-1, G:G, "&gt;"&amp;ExternalData!$G3941)</f>
        <v>100975</v>
      </c>
      <c r="M3941" s="33">
        <f>ExternalData!$K3941 + SUMIFS(I:I, D:D, ExternalData!$D3941, E:E, ExternalData!$E3941, F:F, ExternalData!$F3941-1, G:G, "&gt;"&amp;ExternalData!$G3941)</f>
        <v>1007580</v>
      </c>
    </row>
    <row r="3942" spans="1:13" x14ac:dyDescent="0.25">
      <c r="A3942" s="24" t="s">
        <v>9</v>
      </c>
      <c r="B3942" s="25" t="s">
        <v>47</v>
      </c>
      <c r="C3942" s="25" t="s">
        <v>55</v>
      </c>
      <c r="D3942" s="25" t="s">
        <v>56</v>
      </c>
      <c r="E3942" s="25" t="s">
        <v>14</v>
      </c>
      <c r="F3942" s="25">
        <v>2018</v>
      </c>
      <c r="G3942" s="25">
        <v>3</v>
      </c>
      <c r="H3942" s="25">
        <v>46515</v>
      </c>
      <c r="I3942" s="26">
        <v>46459</v>
      </c>
      <c r="J3942" s="26">
        <f>SUMIFS(H:H, D:D, ExternalData!$D3942, E:E, ExternalData!$E3942, F:F, ExternalData!$F3942, G:G, "&lt;="&amp;ExternalData!$G3942)</f>
        <v>147490</v>
      </c>
      <c r="K3942" s="27">
        <f>SUMIFS(I:I, D:D, ExternalData!$D3942, E:E, ExternalData!$E3942, F:F, ExternalData!$F3942, G:G, "&lt;="&amp;ExternalData!$G3942)</f>
        <v>1054039</v>
      </c>
      <c r="L3942" s="26">
        <f>ExternalData!$J3942 + SUMIFS(H:H, D:D, ExternalData!$D3942, E:E, ExternalData!$E3942, F:F, ExternalData!$F3942-1, G:G, "&gt;"&amp;ExternalData!$G3942)</f>
        <v>147490</v>
      </c>
      <c r="M3942" s="28">
        <f>ExternalData!$K3942 + SUMIFS(I:I, D:D, ExternalData!$D3942, E:E, ExternalData!$E3942, F:F, ExternalData!$F3942-1, G:G, "&gt;"&amp;ExternalData!$G3942)</f>
        <v>1054039</v>
      </c>
    </row>
    <row r="3943" spans="1:13" x14ac:dyDescent="0.25">
      <c r="A3943" s="29" t="s">
        <v>9</v>
      </c>
      <c r="B3943" s="30" t="s">
        <v>47</v>
      </c>
      <c r="C3943" s="30" t="s">
        <v>55</v>
      </c>
      <c r="D3943" s="30" t="s">
        <v>56</v>
      </c>
      <c r="E3943" s="30" t="s">
        <v>14</v>
      </c>
      <c r="F3943" s="30">
        <v>2018</v>
      </c>
      <c r="G3943" s="30">
        <v>4</v>
      </c>
      <c r="H3943" s="30">
        <v>39165</v>
      </c>
      <c r="I3943" s="31">
        <v>390915</v>
      </c>
      <c r="J3943" s="31">
        <f>SUMIFS(H:H, D:D, ExternalData!$D3943, E:E, ExternalData!$E3943, F:F, ExternalData!$F3943, G:G, "&lt;="&amp;ExternalData!$G3943)</f>
        <v>186655</v>
      </c>
      <c r="K3943" s="32">
        <f>SUMIFS(I:I, D:D, ExternalData!$D3943, E:E, ExternalData!$E3943, F:F, ExternalData!$F3943, G:G, "&lt;="&amp;ExternalData!$G3943)</f>
        <v>1444954</v>
      </c>
      <c r="L3943" s="31">
        <f>ExternalData!$J3943 + SUMIFS(H:H, D:D, ExternalData!$D3943, E:E, ExternalData!$E3943, F:F, ExternalData!$F3943-1, G:G, "&gt;"&amp;ExternalData!$G3943)</f>
        <v>186655</v>
      </c>
      <c r="M3943" s="33">
        <f>ExternalData!$K3943 + SUMIFS(I:I, D:D, ExternalData!$D3943, E:E, ExternalData!$E3943, F:F, ExternalData!$F3943-1, G:G, "&gt;"&amp;ExternalData!$G3943)</f>
        <v>1444954</v>
      </c>
    </row>
    <row r="3944" spans="1:13" x14ac:dyDescent="0.25">
      <c r="A3944" s="24" t="s">
        <v>9</v>
      </c>
      <c r="B3944" s="25" t="s">
        <v>47</v>
      </c>
      <c r="C3944" s="25" t="s">
        <v>55</v>
      </c>
      <c r="D3944" s="25" t="s">
        <v>56</v>
      </c>
      <c r="E3944" s="25" t="s">
        <v>14</v>
      </c>
      <c r="F3944" s="25">
        <v>2018</v>
      </c>
      <c r="G3944" s="25">
        <v>5</v>
      </c>
      <c r="H3944" s="25">
        <v>5019</v>
      </c>
      <c r="I3944" s="26">
        <v>500815</v>
      </c>
      <c r="J3944" s="26">
        <f>SUMIFS(H:H, D:D, ExternalData!$D3944, E:E, ExternalData!$E3944, F:F, ExternalData!$F3944, G:G, "&lt;="&amp;ExternalData!$G3944)</f>
        <v>191674</v>
      </c>
      <c r="K3944" s="27">
        <f>SUMIFS(I:I, D:D, ExternalData!$D3944, E:E, ExternalData!$E3944, F:F, ExternalData!$F3944, G:G, "&lt;="&amp;ExternalData!$G3944)</f>
        <v>1945769</v>
      </c>
      <c r="L3944" s="26">
        <f>ExternalData!$J3944 + SUMIFS(H:H, D:D, ExternalData!$D3944, E:E, ExternalData!$E3944, F:F, ExternalData!$F3944-1, G:G, "&gt;"&amp;ExternalData!$G3944)</f>
        <v>191674</v>
      </c>
      <c r="M3944" s="28">
        <f>ExternalData!$K3944 + SUMIFS(I:I, D:D, ExternalData!$D3944, E:E, ExternalData!$E3944, F:F, ExternalData!$F3944-1, G:G, "&gt;"&amp;ExternalData!$G3944)</f>
        <v>1945769</v>
      </c>
    </row>
    <row r="3945" spans="1:13" x14ac:dyDescent="0.25">
      <c r="A3945" s="29" t="s">
        <v>9</v>
      </c>
      <c r="B3945" s="30" t="s">
        <v>47</v>
      </c>
      <c r="C3945" s="30" t="s">
        <v>55</v>
      </c>
      <c r="D3945" s="30" t="s">
        <v>56</v>
      </c>
      <c r="E3945" s="30" t="s">
        <v>14</v>
      </c>
      <c r="F3945" s="30">
        <v>2018</v>
      </c>
      <c r="G3945" s="30">
        <v>6</v>
      </c>
      <c r="H3945" s="30">
        <v>3717</v>
      </c>
      <c r="I3945" s="31">
        <v>37114</v>
      </c>
      <c r="J3945" s="31">
        <f>SUMIFS(H:H, D:D, ExternalData!$D3945, E:E, ExternalData!$E3945, F:F, ExternalData!$F3945, G:G, "&lt;="&amp;ExternalData!$G3945)</f>
        <v>195391</v>
      </c>
      <c r="K3945" s="32">
        <f>SUMIFS(I:I, D:D, ExternalData!$D3945, E:E, ExternalData!$E3945, F:F, ExternalData!$F3945, G:G, "&lt;="&amp;ExternalData!$G3945)</f>
        <v>1982883</v>
      </c>
      <c r="L3945" s="31">
        <f>ExternalData!$J3945 + SUMIFS(H:H, D:D, ExternalData!$D3945, E:E, ExternalData!$E3945, F:F, ExternalData!$F3945-1, G:G, "&gt;"&amp;ExternalData!$G3945)</f>
        <v>195391</v>
      </c>
      <c r="M3945" s="33">
        <f>ExternalData!$K3945 + SUMIFS(I:I, D:D, ExternalData!$D3945, E:E, ExternalData!$E3945, F:F, ExternalData!$F3945-1, G:G, "&gt;"&amp;ExternalData!$G3945)</f>
        <v>1982883</v>
      </c>
    </row>
    <row r="3946" spans="1:13" x14ac:dyDescent="0.25">
      <c r="A3946" s="24" t="s">
        <v>9</v>
      </c>
      <c r="B3946" s="25" t="s">
        <v>47</v>
      </c>
      <c r="C3946" s="25" t="s">
        <v>55</v>
      </c>
      <c r="D3946" s="25" t="s">
        <v>56</v>
      </c>
      <c r="E3946" s="25" t="s">
        <v>14</v>
      </c>
      <c r="F3946" s="25">
        <v>2018</v>
      </c>
      <c r="G3946" s="25">
        <v>7</v>
      </c>
      <c r="H3946" s="25">
        <v>29435</v>
      </c>
      <c r="I3946" s="26">
        <v>293405</v>
      </c>
      <c r="J3946" s="26">
        <f>SUMIFS(H:H, D:D, ExternalData!$D3946, E:E, ExternalData!$E3946, F:F, ExternalData!$F3946, G:G, "&lt;="&amp;ExternalData!$G3946)</f>
        <v>224826</v>
      </c>
      <c r="K3946" s="27">
        <f>SUMIFS(I:I, D:D, ExternalData!$D3946, E:E, ExternalData!$E3946, F:F, ExternalData!$F3946, G:G, "&lt;="&amp;ExternalData!$G3946)</f>
        <v>2276288</v>
      </c>
      <c r="L3946" s="26">
        <f>ExternalData!$J3946 + SUMIFS(H:H, D:D, ExternalData!$D3946, E:E, ExternalData!$E3946, F:F, ExternalData!$F3946-1, G:G, "&gt;"&amp;ExternalData!$G3946)</f>
        <v>224826</v>
      </c>
      <c r="M3946" s="28">
        <f>ExternalData!$K3946 + SUMIFS(I:I, D:D, ExternalData!$D3946, E:E, ExternalData!$E3946, F:F, ExternalData!$F3946-1, G:G, "&gt;"&amp;ExternalData!$G3946)</f>
        <v>2276288</v>
      </c>
    </row>
    <row r="3947" spans="1:13" x14ac:dyDescent="0.25">
      <c r="A3947" s="29" t="s">
        <v>9</v>
      </c>
      <c r="B3947" s="30" t="s">
        <v>47</v>
      </c>
      <c r="C3947" s="30" t="s">
        <v>55</v>
      </c>
      <c r="D3947" s="30" t="s">
        <v>56</v>
      </c>
      <c r="E3947" s="30" t="s">
        <v>14</v>
      </c>
      <c r="F3947" s="30">
        <v>2018</v>
      </c>
      <c r="G3947" s="30">
        <v>8</v>
      </c>
      <c r="H3947" s="30">
        <v>34965</v>
      </c>
      <c r="I3947" s="31">
        <v>348985</v>
      </c>
      <c r="J3947" s="31">
        <f>SUMIFS(H:H, D:D, ExternalData!$D3947, E:E, ExternalData!$E3947, F:F, ExternalData!$F3947, G:G, "&lt;="&amp;ExternalData!$G3947)</f>
        <v>259791</v>
      </c>
      <c r="K3947" s="32">
        <f>SUMIFS(I:I, D:D, ExternalData!$D3947, E:E, ExternalData!$E3947, F:F, ExternalData!$F3947, G:G, "&lt;="&amp;ExternalData!$G3947)</f>
        <v>2625273</v>
      </c>
      <c r="L3947" s="31">
        <f>ExternalData!$J3947 + SUMIFS(H:H, D:D, ExternalData!$D3947, E:E, ExternalData!$E3947, F:F, ExternalData!$F3947-1, G:G, "&gt;"&amp;ExternalData!$G3947)</f>
        <v>259791</v>
      </c>
      <c r="M3947" s="33">
        <f>ExternalData!$K3947 + SUMIFS(I:I, D:D, ExternalData!$D3947, E:E, ExternalData!$E3947, F:F, ExternalData!$F3947-1, G:G, "&gt;"&amp;ExternalData!$G3947)</f>
        <v>2625273</v>
      </c>
    </row>
    <row r="3948" spans="1:13" x14ac:dyDescent="0.25">
      <c r="A3948" s="24" t="s">
        <v>9</v>
      </c>
      <c r="B3948" s="25" t="s">
        <v>47</v>
      </c>
      <c r="C3948" s="25" t="s">
        <v>55</v>
      </c>
      <c r="D3948" s="25" t="s">
        <v>56</v>
      </c>
      <c r="E3948" s="25" t="s">
        <v>14</v>
      </c>
      <c r="F3948" s="25">
        <v>2018</v>
      </c>
      <c r="G3948" s="25">
        <v>9</v>
      </c>
      <c r="H3948" s="25">
        <v>34195</v>
      </c>
      <c r="I3948" s="26">
        <v>341565</v>
      </c>
      <c r="J3948" s="26">
        <f>SUMIFS(H:H, D:D, ExternalData!$D3948, E:E, ExternalData!$E3948, F:F, ExternalData!$F3948, G:G, "&lt;="&amp;ExternalData!$G3948)</f>
        <v>293986</v>
      </c>
      <c r="K3948" s="27">
        <f>SUMIFS(I:I, D:D, ExternalData!$D3948, E:E, ExternalData!$E3948, F:F, ExternalData!$F3948, G:G, "&lt;="&amp;ExternalData!$G3948)</f>
        <v>2966838</v>
      </c>
      <c r="L3948" s="26">
        <f>ExternalData!$J3948 + SUMIFS(H:H, D:D, ExternalData!$D3948, E:E, ExternalData!$E3948, F:F, ExternalData!$F3948-1, G:G, "&gt;"&amp;ExternalData!$G3948)</f>
        <v>293986</v>
      </c>
      <c r="M3948" s="28">
        <f>ExternalData!$K3948 + SUMIFS(I:I, D:D, ExternalData!$D3948, E:E, ExternalData!$E3948, F:F, ExternalData!$F3948-1, G:G, "&gt;"&amp;ExternalData!$G3948)</f>
        <v>2966838</v>
      </c>
    </row>
    <row r="3949" spans="1:13" x14ac:dyDescent="0.25">
      <c r="A3949" s="29" t="s">
        <v>9</v>
      </c>
      <c r="B3949" s="30" t="s">
        <v>47</v>
      </c>
      <c r="C3949" s="30" t="s">
        <v>55</v>
      </c>
      <c r="D3949" s="30" t="s">
        <v>56</v>
      </c>
      <c r="E3949" s="30" t="s">
        <v>14</v>
      </c>
      <c r="F3949" s="30">
        <v>2018</v>
      </c>
      <c r="G3949" s="30">
        <v>10</v>
      </c>
      <c r="H3949" s="30">
        <v>27965</v>
      </c>
      <c r="I3949" s="31">
        <v>27909</v>
      </c>
      <c r="J3949" s="31">
        <f>SUMIFS(H:H, D:D, ExternalData!$D3949, E:E, ExternalData!$E3949, F:F, ExternalData!$F3949, G:G, "&lt;="&amp;ExternalData!$G3949)</f>
        <v>321951</v>
      </c>
      <c r="K3949" s="32">
        <f>SUMIFS(I:I, D:D, ExternalData!$D3949, E:E, ExternalData!$E3949, F:F, ExternalData!$F3949, G:G, "&lt;="&amp;ExternalData!$G3949)</f>
        <v>2994747</v>
      </c>
      <c r="L3949" s="31">
        <f>ExternalData!$J3949 + SUMIFS(H:H, D:D, ExternalData!$D3949, E:E, ExternalData!$E3949, F:F, ExternalData!$F3949-1, G:G, "&gt;"&amp;ExternalData!$G3949)</f>
        <v>321951</v>
      </c>
      <c r="M3949" s="33">
        <f>ExternalData!$K3949 + SUMIFS(I:I, D:D, ExternalData!$D3949, E:E, ExternalData!$E3949, F:F, ExternalData!$F3949-1, G:G, "&gt;"&amp;ExternalData!$G3949)</f>
        <v>2994747</v>
      </c>
    </row>
    <row r="3950" spans="1:13" x14ac:dyDescent="0.25">
      <c r="A3950" s="24" t="s">
        <v>9</v>
      </c>
      <c r="B3950" s="25" t="s">
        <v>47</v>
      </c>
      <c r="C3950" s="25" t="s">
        <v>55</v>
      </c>
      <c r="D3950" s="25" t="s">
        <v>56</v>
      </c>
      <c r="E3950" s="25" t="s">
        <v>14</v>
      </c>
      <c r="F3950" s="25">
        <v>2018</v>
      </c>
      <c r="G3950" s="25">
        <v>11</v>
      </c>
      <c r="H3950" s="25">
        <v>2758</v>
      </c>
      <c r="I3950" s="26">
        <v>27517</v>
      </c>
      <c r="J3950" s="26">
        <f>SUMIFS(H:H, D:D, ExternalData!$D3950, E:E, ExternalData!$E3950, F:F, ExternalData!$F3950, G:G, "&lt;="&amp;ExternalData!$G3950)</f>
        <v>324709</v>
      </c>
      <c r="K3950" s="27">
        <f>SUMIFS(I:I, D:D, ExternalData!$D3950, E:E, ExternalData!$E3950, F:F, ExternalData!$F3950, G:G, "&lt;="&amp;ExternalData!$G3950)</f>
        <v>3022264</v>
      </c>
      <c r="L3950" s="26">
        <f>ExternalData!$J3950 + SUMIFS(H:H, D:D, ExternalData!$D3950, E:E, ExternalData!$E3950, F:F, ExternalData!$F3950-1, G:G, "&gt;"&amp;ExternalData!$G3950)</f>
        <v>324709</v>
      </c>
      <c r="M3950" s="28">
        <f>ExternalData!$K3950 + SUMIFS(I:I, D:D, ExternalData!$D3950, E:E, ExternalData!$E3950, F:F, ExternalData!$F3950-1, G:G, "&gt;"&amp;ExternalData!$G3950)</f>
        <v>3022264</v>
      </c>
    </row>
    <row r="3951" spans="1:13" x14ac:dyDescent="0.25">
      <c r="A3951" s="29" t="s">
        <v>9</v>
      </c>
      <c r="B3951" s="30" t="s">
        <v>47</v>
      </c>
      <c r="C3951" s="30" t="s">
        <v>55</v>
      </c>
      <c r="D3951" s="30" t="s">
        <v>56</v>
      </c>
      <c r="E3951" s="30" t="s">
        <v>14</v>
      </c>
      <c r="F3951" s="30">
        <v>2018</v>
      </c>
      <c r="G3951" s="30">
        <v>12</v>
      </c>
      <c r="H3951" s="30">
        <v>2646</v>
      </c>
      <c r="I3951" s="31">
        <v>26383</v>
      </c>
      <c r="J3951" s="31">
        <f>SUMIFS(H:H, D:D, ExternalData!$D3951, E:E, ExternalData!$E3951, F:F, ExternalData!$F3951, G:G, "&lt;="&amp;ExternalData!$G3951)</f>
        <v>327355</v>
      </c>
      <c r="K3951" s="32">
        <f>SUMIFS(I:I, D:D, ExternalData!$D3951, E:E, ExternalData!$E3951, F:F, ExternalData!$F3951, G:G, "&lt;="&amp;ExternalData!$G3951)</f>
        <v>3048647</v>
      </c>
      <c r="L3951" s="31">
        <f>ExternalData!$J3951 + SUMIFS(H:H, D:D, ExternalData!$D3951, E:E, ExternalData!$E3951, F:F, ExternalData!$F3951-1, G:G, "&gt;"&amp;ExternalData!$G3951)</f>
        <v>327355</v>
      </c>
      <c r="M3951" s="33">
        <f>ExternalData!$K3951 + SUMIFS(I:I, D:D, ExternalData!$D3951, E:E, ExternalData!$E3951, F:F, ExternalData!$F3951-1, G:G, "&gt;"&amp;ExternalData!$G3951)</f>
        <v>3048647</v>
      </c>
    </row>
    <row r="3952" spans="1:13" x14ac:dyDescent="0.25">
      <c r="A3952" s="24" t="s">
        <v>9</v>
      </c>
      <c r="B3952" s="25" t="s">
        <v>47</v>
      </c>
      <c r="C3952" s="25" t="s">
        <v>55</v>
      </c>
      <c r="D3952" s="25" t="s">
        <v>56</v>
      </c>
      <c r="E3952" s="25" t="s">
        <v>14</v>
      </c>
      <c r="F3952" s="25">
        <v>2019</v>
      </c>
      <c r="G3952" s="25">
        <v>1</v>
      </c>
      <c r="H3952" s="25">
        <v>4536</v>
      </c>
      <c r="I3952" s="26">
        <v>45360</v>
      </c>
      <c r="J3952" s="26">
        <f>SUMIFS(H:H, D:D, ExternalData!$D3952, E:E, ExternalData!$E3952, F:F, ExternalData!$F3952, G:G, "&lt;="&amp;ExternalData!$G3952)</f>
        <v>4536</v>
      </c>
      <c r="K3952" s="27">
        <f>SUMIFS(I:I, D:D, ExternalData!$D3952, E:E, ExternalData!$E3952, F:F, ExternalData!$F3952, G:G, "&lt;="&amp;ExternalData!$G3952)</f>
        <v>45360</v>
      </c>
      <c r="L3952" s="26">
        <f>ExternalData!$J3952 + SUMIFS(H:H, D:D, ExternalData!$D3952, E:E, ExternalData!$E3952, F:F, ExternalData!$F3952-1, G:G, "&gt;"&amp;ExternalData!$G3952)</f>
        <v>237146</v>
      </c>
      <c r="M3952" s="28">
        <f>ExternalData!$K3952 + SUMIFS(I:I, D:D, ExternalData!$D3952, E:E, ExternalData!$E3952, F:F, ExternalData!$F3952-1, G:G, "&gt;"&amp;ExternalData!$G3952)</f>
        <v>2148622</v>
      </c>
    </row>
    <row r="3953" spans="1:13" x14ac:dyDescent="0.25">
      <c r="A3953" s="29" t="s">
        <v>9</v>
      </c>
      <c r="B3953" s="30" t="s">
        <v>47</v>
      </c>
      <c r="C3953" s="30" t="s">
        <v>55</v>
      </c>
      <c r="D3953" s="30" t="s">
        <v>56</v>
      </c>
      <c r="E3953" s="30" t="s">
        <v>14</v>
      </c>
      <c r="F3953" s="30">
        <v>2019</v>
      </c>
      <c r="G3953" s="30">
        <v>2</v>
      </c>
      <c r="H3953" s="30">
        <v>4354</v>
      </c>
      <c r="I3953" s="31">
        <v>43442</v>
      </c>
      <c r="J3953" s="31">
        <f>SUMIFS(H:H, D:D, ExternalData!$D3953, E:E, ExternalData!$E3953, F:F, ExternalData!$F3953, G:G, "&lt;="&amp;ExternalData!$G3953)</f>
        <v>8890</v>
      </c>
      <c r="K3953" s="32">
        <f>SUMIFS(I:I, D:D, ExternalData!$D3953, E:E, ExternalData!$E3953, F:F, ExternalData!$F3953, G:G, "&lt;="&amp;ExternalData!$G3953)</f>
        <v>88802</v>
      </c>
      <c r="L3953" s="31">
        <f>ExternalData!$J3953 + SUMIFS(H:H, D:D, ExternalData!$D3953, E:E, ExternalData!$E3953, F:F, ExternalData!$F3953-1, G:G, "&gt;"&amp;ExternalData!$G3953)</f>
        <v>235270</v>
      </c>
      <c r="M3953" s="33">
        <f>ExternalData!$K3953 + SUMIFS(I:I, D:D, ExternalData!$D3953, E:E, ExternalData!$E3953, F:F, ExternalData!$F3953-1, G:G, "&gt;"&amp;ExternalData!$G3953)</f>
        <v>2129869</v>
      </c>
    </row>
    <row r="3954" spans="1:13" x14ac:dyDescent="0.25">
      <c r="A3954" s="24" t="s">
        <v>9</v>
      </c>
      <c r="B3954" s="25" t="s">
        <v>47</v>
      </c>
      <c r="C3954" s="25" t="s">
        <v>55</v>
      </c>
      <c r="D3954" s="25" t="s">
        <v>56</v>
      </c>
      <c r="E3954" s="25" t="s">
        <v>14</v>
      </c>
      <c r="F3954" s="25">
        <v>2019</v>
      </c>
      <c r="G3954" s="25">
        <v>3</v>
      </c>
      <c r="H3954" s="25">
        <v>6622</v>
      </c>
      <c r="I3954" s="26">
        <v>66101</v>
      </c>
      <c r="J3954" s="26">
        <f>SUMIFS(H:H, D:D, ExternalData!$D3954, E:E, ExternalData!$E3954, F:F, ExternalData!$F3954, G:G, "&lt;="&amp;ExternalData!$G3954)</f>
        <v>15512</v>
      </c>
      <c r="K3954" s="27">
        <f>SUMIFS(I:I, D:D, ExternalData!$D3954, E:E, ExternalData!$E3954, F:F, ExternalData!$F3954, G:G, "&lt;="&amp;ExternalData!$G3954)</f>
        <v>154903</v>
      </c>
      <c r="L3954" s="26">
        <f>ExternalData!$J3954 + SUMIFS(H:H, D:D, ExternalData!$D3954, E:E, ExternalData!$E3954, F:F, ExternalData!$F3954-1, G:G, "&gt;"&amp;ExternalData!$G3954)</f>
        <v>195377</v>
      </c>
      <c r="M3954" s="28">
        <f>ExternalData!$K3954 + SUMIFS(I:I, D:D, ExternalData!$D3954, E:E, ExternalData!$E3954, F:F, ExternalData!$F3954-1, G:G, "&gt;"&amp;ExternalData!$G3954)</f>
        <v>2149511</v>
      </c>
    </row>
    <row r="3955" spans="1:13" x14ac:dyDescent="0.25">
      <c r="A3955" s="29" t="s">
        <v>9</v>
      </c>
      <c r="B3955" s="30" t="s">
        <v>47</v>
      </c>
      <c r="C3955" s="30" t="s">
        <v>55</v>
      </c>
      <c r="D3955" s="30" t="s">
        <v>56</v>
      </c>
      <c r="E3955" s="30" t="s">
        <v>14</v>
      </c>
      <c r="F3955" s="30">
        <v>2019</v>
      </c>
      <c r="G3955" s="30">
        <v>4</v>
      </c>
      <c r="H3955" s="30">
        <v>6006</v>
      </c>
      <c r="I3955" s="31">
        <v>60046</v>
      </c>
      <c r="J3955" s="31">
        <f>SUMIFS(H:H, D:D, ExternalData!$D3955, E:E, ExternalData!$E3955, F:F, ExternalData!$F3955, G:G, "&lt;="&amp;ExternalData!$G3955)</f>
        <v>21518</v>
      </c>
      <c r="K3955" s="32">
        <f>SUMIFS(I:I, D:D, ExternalData!$D3955, E:E, ExternalData!$E3955, F:F, ExternalData!$F3955, G:G, "&lt;="&amp;ExternalData!$G3955)</f>
        <v>214949</v>
      </c>
      <c r="L3955" s="31">
        <f>ExternalData!$J3955 + SUMIFS(H:H, D:D, ExternalData!$D3955, E:E, ExternalData!$E3955, F:F, ExternalData!$F3955-1, G:G, "&gt;"&amp;ExternalData!$G3955)</f>
        <v>162218</v>
      </c>
      <c r="M3955" s="33">
        <f>ExternalData!$K3955 + SUMIFS(I:I, D:D, ExternalData!$D3955, E:E, ExternalData!$E3955, F:F, ExternalData!$F3955-1, G:G, "&gt;"&amp;ExternalData!$G3955)</f>
        <v>1818642</v>
      </c>
    </row>
    <row r="3956" spans="1:13" x14ac:dyDescent="0.25">
      <c r="A3956" s="24" t="s">
        <v>9</v>
      </c>
      <c r="B3956" s="25" t="s">
        <v>47</v>
      </c>
      <c r="C3956" s="25" t="s">
        <v>55</v>
      </c>
      <c r="D3956" s="25" t="s">
        <v>56</v>
      </c>
      <c r="E3956" s="25" t="s">
        <v>14</v>
      </c>
      <c r="F3956" s="25">
        <v>2019</v>
      </c>
      <c r="G3956" s="25">
        <v>5</v>
      </c>
      <c r="H3956" s="25">
        <v>4550</v>
      </c>
      <c r="I3956" s="26">
        <v>45500</v>
      </c>
      <c r="J3956" s="26">
        <f>SUMIFS(H:H, D:D, ExternalData!$D3956, E:E, ExternalData!$E3956, F:F, ExternalData!$F3956, G:G, "&lt;="&amp;ExternalData!$G3956)</f>
        <v>26068</v>
      </c>
      <c r="K3956" s="27">
        <f>SUMIFS(I:I, D:D, ExternalData!$D3956, E:E, ExternalData!$E3956, F:F, ExternalData!$F3956, G:G, "&lt;="&amp;ExternalData!$G3956)</f>
        <v>260449</v>
      </c>
      <c r="L3956" s="26">
        <f>ExternalData!$J3956 + SUMIFS(H:H, D:D, ExternalData!$D3956, E:E, ExternalData!$E3956, F:F, ExternalData!$F3956-1, G:G, "&gt;"&amp;ExternalData!$G3956)</f>
        <v>161749</v>
      </c>
      <c r="M3956" s="28">
        <f>ExternalData!$K3956 + SUMIFS(I:I, D:D, ExternalData!$D3956, E:E, ExternalData!$E3956, F:F, ExternalData!$F3956-1, G:G, "&gt;"&amp;ExternalData!$G3956)</f>
        <v>1363327</v>
      </c>
    </row>
    <row r="3957" spans="1:13" x14ac:dyDescent="0.25">
      <c r="A3957" s="29" t="s">
        <v>9</v>
      </c>
      <c r="B3957" s="30" t="s">
        <v>47</v>
      </c>
      <c r="C3957" s="30" t="s">
        <v>55</v>
      </c>
      <c r="D3957" s="30" t="s">
        <v>56</v>
      </c>
      <c r="E3957" s="30" t="s">
        <v>14</v>
      </c>
      <c r="F3957" s="30">
        <v>2019</v>
      </c>
      <c r="G3957" s="30">
        <v>6</v>
      </c>
      <c r="H3957" s="30">
        <v>4368</v>
      </c>
      <c r="I3957" s="31">
        <v>43617</v>
      </c>
      <c r="J3957" s="31">
        <f>SUMIFS(H:H, D:D, ExternalData!$D3957, E:E, ExternalData!$E3957, F:F, ExternalData!$F3957, G:G, "&lt;="&amp;ExternalData!$G3957)</f>
        <v>30436</v>
      </c>
      <c r="K3957" s="32">
        <f>SUMIFS(I:I, D:D, ExternalData!$D3957, E:E, ExternalData!$E3957, F:F, ExternalData!$F3957, G:G, "&lt;="&amp;ExternalData!$G3957)</f>
        <v>304066</v>
      </c>
      <c r="L3957" s="31">
        <f>ExternalData!$J3957 + SUMIFS(H:H, D:D, ExternalData!$D3957, E:E, ExternalData!$E3957, F:F, ExternalData!$F3957-1, G:G, "&gt;"&amp;ExternalData!$G3957)</f>
        <v>162400</v>
      </c>
      <c r="M3957" s="33">
        <f>ExternalData!$K3957 + SUMIFS(I:I, D:D, ExternalData!$D3957, E:E, ExternalData!$E3957, F:F, ExternalData!$F3957-1, G:G, "&gt;"&amp;ExternalData!$G3957)</f>
        <v>1369830</v>
      </c>
    </row>
    <row r="3958" spans="1:13" x14ac:dyDescent="0.25">
      <c r="A3958" s="24" t="s">
        <v>9</v>
      </c>
      <c r="B3958" s="25" t="s">
        <v>47</v>
      </c>
      <c r="C3958" s="25" t="s">
        <v>55</v>
      </c>
      <c r="D3958" s="25" t="s">
        <v>56</v>
      </c>
      <c r="E3958" s="25" t="s">
        <v>14</v>
      </c>
      <c r="F3958" s="25">
        <v>2019</v>
      </c>
      <c r="G3958" s="25">
        <v>7</v>
      </c>
      <c r="H3958" s="25">
        <v>4095</v>
      </c>
      <c r="I3958" s="26">
        <v>40810</v>
      </c>
      <c r="J3958" s="26">
        <f>SUMIFS(H:H, D:D, ExternalData!$D3958, E:E, ExternalData!$E3958, F:F, ExternalData!$F3958, G:G, "&lt;="&amp;ExternalData!$G3958)</f>
        <v>34531</v>
      </c>
      <c r="K3958" s="27">
        <f>SUMIFS(I:I, D:D, ExternalData!$D3958, E:E, ExternalData!$E3958, F:F, ExternalData!$F3958, G:G, "&lt;="&amp;ExternalData!$G3958)</f>
        <v>344876</v>
      </c>
      <c r="L3958" s="26">
        <f>ExternalData!$J3958 + SUMIFS(H:H, D:D, ExternalData!$D3958, E:E, ExternalData!$E3958, F:F, ExternalData!$F3958-1, G:G, "&gt;"&amp;ExternalData!$G3958)</f>
        <v>137060</v>
      </c>
      <c r="M3958" s="28">
        <f>ExternalData!$K3958 + SUMIFS(I:I, D:D, ExternalData!$D3958, E:E, ExternalData!$E3958, F:F, ExternalData!$F3958-1, G:G, "&gt;"&amp;ExternalData!$G3958)</f>
        <v>1117235</v>
      </c>
    </row>
    <row r="3959" spans="1:13" x14ac:dyDescent="0.25">
      <c r="A3959" s="29" t="s">
        <v>9</v>
      </c>
      <c r="B3959" s="30" t="s">
        <v>47</v>
      </c>
      <c r="C3959" s="30" t="s">
        <v>55</v>
      </c>
      <c r="D3959" s="30" t="s">
        <v>56</v>
      </c>
      <c r="E3959" s="30" t="s">
        <v>14</v>
      </c>
      <c r="F3959" s="30">
        <v>2019</v>
      </c>
      <c r="G3959" s="30">
        <v>8</v>
      </c>
      <c r="H3959" s="30">
        <v>3983</v>
      </c>
      <c r="I3959" s="31">
        <v>39830</v>
      </c>
      <c r="J3959" s="31">
        <f>SUMIFS(H:H, D:D, ExternalData!$D3959, E:E, ExternalData!$E3959, F:F, ExternalData!$F3959, G:G, "&lt;="&amp;ExternalData!$G3959)</f>
        <v>38514</v>
      </c>
      <c r="K3959" s="32">
        <f>SUMIFS(I:I, D:D, ExternalData!$D3959, E:E, ExternalData!$E3959, F:F, ExternalData!$F3959, G:G, "&lt;="&amp;ExternalData!$G3959)</f>
        <v>384706</v>
      </c>
      <c r="L3959" s="31">
        <f>ExternalData!$J3959 + SUMIFS(H:H, D:D, ExternalData!$D3959, E:E, ExternalData!$E3959, F:F, ExternalData!$F3959-1, G:G, "&gt;"&amp;ExternalData!$G3959)</f>
        <v>106078</v>
      </c>
      <c r="M3959" s="33">
        <f>ExternalData!$K3959 + SUMIFS(I:I, D:D, ExternalData!$D3959, E:E, ExternalData!$E3959, F:F, ExternalData!$F3959-1, G:G, "&gt;"&amp;ExternalData!$G3959)</f>
        <v>808080</v>
      </c>
    </row>
    <row r="3960" spans="1:13" x14ac:dyDescent="0.25">
      <c r="A3960" s="24" t="s">
        <v>9</v>
      </c>
      <c r="B3960" s="25" t="s">
        <v>47</v>
      </c>
      <c r="C3960" s="25" t="s">
        <v>55</v>
      </c>
      <c r="D3960" s="25" t="s">
        <v>56</v>
      </c>
      <c r="E3960" s="25" t="s">
        <v>14</v>
      </c>
      <c r="F3960" s="25">
        <v>2019</v>
      </c>
      <c r="G3960" s="25">
        <v>9</v>
      </c>
      <c r="H3960" s="25">
        <v>3171</v>
      </c>
      <c r="I3960" s="26">
        <v>31598</v>
      </c>
      <c r="J3960" s="26">
        <f>SUMIFS(H:H, D:D, ExternalData!$D3960, E:E, ExternalData!$E3960, F:F, ExternalData!$F3960, G:G, "&lt;="&amp;ExternalData!$G3960)</f>
        <v>41685</v>
      </c>
      <c r="K3960" s="27">
        <f>SUMIFS(I:I, D:D, ExternalData!$D3960, E:E, ExternalData!$E3960, F:F, ExternalData!$F3960, G:G, "&lt;="&amp;ExternalData!$G3960)</f>
        <v>416304</v>
      </c>
      <c r="L3960" s="26">
        <f>ExternalData!$J3960 + SUMIFS(H:H, D:D, ExternalData!$D3960, E:E, ExternalData!$E3960, F:F, ExternalData!$F3960-1, G:G, "&gt;"&amp;ExternalData!$G3960)</f>
        <v>75054</v>
      </c>
      <c r="M3960" s="28">
        <f>ExternalData!$K3960 + SUMIFS(I:I, D:D, ExternalData!$D3960, E:E, ExternalData!$E3960, F:F, ExternalData!$F3960-1, G:G, "&gt;"&amp;ExternalData!$G3960)</f>
        <v>498113</v>
      </c>
    </row>
    <row r="3961" spans="1:13" x14ac:dyDescent="0.25">
      <c r="A3961" s="29" t="s">
        <v>9</v>
      </c>
      <c r="B3961" s="30" t="s">
        <v>47</v>
      </c>
      <c r="C3961" s="30" t="s">
        <v>55</v>
      </c>
      <c r="D3961" s="30" t="s">
        <v>56</v>
      </c>
      <c r="E3961" s="30" t="s">
        <v>14</v>
      </c>
      <c r="F3961" s="30">
        <v>2019</v>
      </c>
      <c r="G3961" s="30">
        <v>10</v>
      </c>
      <c r="H3961" s="30">
        <v>1827</v>
      </c>
      <c r="I3961" s="31">
        <v>18200</v>
      </c>
      <c r="J3961" s="31">
        <f>SUMIFS(H:H, D:D, ExternalData!$D3961, E:E, ExternalData!$E3961, F:F, ExternalData!$F3961, G:G, "&lt;="&amp;ExternalData!$G3961)</f>
        <v>43512</v>
      </c>
      <c r="K3961" s="32">
        <f>SUMIFS(I:I, D:D, ExternalData!$D3961, E:E, ExternalData!$E3961, F:F, ExternalData!$F3961, G:G, "&lt;="&amp;ExternalData!$G3961)</f>
        <v>434504</v>
      </c>
      <c r="L3961" s="31">
        <f>ExternalData!$J3961 + SUMIFS(H:H, D:D, ExternalData!$D3961, E:E, ExternalData!$E3961, F:F, ExternalData!$F3961-1, G:G, "&gt;"&amp;ExternalData!$G3961)</f>
        <v>48916</v>
      </c>
      <c r="M3961" s="33">
        <f>ExternalData!$K3961 + SUMIFS(I:I, D:D, ExternalData!$D3961, E:E, ExternalData!$E3961, F:F, ExternalData!$F3961-1, G:G, "&gt;"&amp;ExternalData!$G3961)</f>
        <v>488404</v>
      </c>
    </row>
    <row r="3962" spans="1:13" x14ac:dyDescent="0.25">
      <c r="A3962" s="24" t="s">
        <v>9</v>
      </c>
      <c r="B3962" s="25" t="s">
        <v>47</v>
      </c>
      <c r="C3962" s="25" t="s">
        <v>55</v>
      </c>
      <c r="D3962" s="25" t="s">
        <v>56</v>
      </c>
      <c r="E3962" s="25" t="s">
        <v>14</v>
      </c>
      <c r="F3962" s="25">
        <v>2019</v>
      </c>
      <c r="G3962" s="25">
        <v>11</v>
      </c>
      <c r="H3962" s="25">
        <v>1673</v>
      </c>
      <c r="I3962" s="26">
        <v>16681</v>
      </c>
      <c r="J3962" s="26">
        <f>SUMIFS(H:H, D:D, ExternalData!$D3962, E:E, ExternalData!$E3962, F:F, ExternalData!$F3962, G:G, "&lt;="&amp;ExternalData!$G3962)</f>
        <v>45185</v>
      </c>
      <c r="K3962" s="27">
        <f>SUMIFS(I:I, D:D, ExternalData!$D3962, E:E, ExternalData!$E3962, F:F, ExternalData!$F3962, G:G, "&lt;="&amp;ExternalData!$G3962)</f>
        <v>451185</v>
      </c>
      <c r="L3962" s="26">
        <f>ExternalData!$J3962 + SUMIFS(H:H, D:D, ExternalData!$D3962, E:E, ExternalData!$E3962, F:F, ExternalData!$F3962-1, G:G, "&gt;"&amp;ExternalData!$G3962)</f>
        <v>47831</v>
      </c>
      <c r="M3962" s="28">
        <f>ExternalData!$K3962 + SUMIFS(I:I, D:D, ExternalData!$D3962, E:E, ExternalData!$E3962, F:F, ExternalData!$F3962-1, G:G, "&gt;"&amp;ExternalData!$G3962)</f>
        <v>477568</v>
      </c>
    </row>
    <row r="3963" spans="1:13" x14ac:dyDescent="0.25">
      <c r="A3963" s="29" t="s">
        <v>9</v>
      </c>
      <c r="B3963" s="30" t="s">
        <v>47</v>
      </c>
      <c r="C3963" s="30" t="s">
        <v>55</v>
      </c>
      <c r="D3963" s="30" t="s">
        <v>56</v>
      </c>
      <c r="E3963" s="30" t="s">
        <v>14</v>
      </c>
      <c r="F3963" s="30">
        <v>2019</v>
      </c>
      <c r="G3963" s="30">
        <v>12</v>
      </c>
      <c r="H3963" s="30">
        <v>1456</v>
      </c>
      <c r="I3963" s="31">
        <v>14546</v>
      </c>
      <c r="J3963" s="31">
        <f>SUMIFS(H:H, D:D, ExternalData!$D3963, E:E, ExternalData!$E3963, F:F, ExternalData!$F3963, G:G, "&lt;="&amp;ExternalData!$G3963)</f>
        <v>46641</v>
      </c>
      <c r="K3963" s="32">
        <f>SUMIFS(I:I, D:D, ExternalData!$D3963, E:E, ExternalData!$E3963, F:F, ExternalData!$F3963, G:G, "&lt;="&amp;ExternalData!$G3963)</f>
        <v>465731</v>
      </c>
      <c r="L3963" s="31">
        <f>ExternalData!$J3963 + SUMIFS(H:H, D:D, ExternalData!$D3963, E:E, ExternalData!$E3963, F:F, ExternalData!$F3963-1, G:G, "&gt;"&amp;ExternalData!$G3963)</f>
        <v>46641</v>
      </c>
      <c r="M3963" s="33">
        <f>ExternalData!$K3963 + SUMIFS(I:I, D:D, ExternalData!$D3963, E:E, ExternalData!$E3963, F:F, ExternalData!$F3963-1, G:G, "&gt;"&amp;ExternalData!$G3963)</f>
        <v>465731</v>
      </c>
    </row>
    <row r="3964" spans="1:13" x14ac:dyDescent="0.25">
      <c r="A3964" s="24" t="s">
        <v>9</v>
      </c>
      <c r="B3964" s="25" t="s">
        <v>47</v>
      </c>
      <c r="C3964" s="25" t="s">
        <v>55</v>
      </c>
      <c r="D3964" s="25" t="s">
        <v>56</v>
      </c>
      <c r="E3964" s="25" t="s">
        <v>14</v>
      </c>
      <c r="F3964" s="25">
        <v>2020</v>
      </c>
      <c r="G3964" s="25">
        <v>1</v>
      </c>
      <c r="H3964" s="25">
        <v>3402</v>
      </c>
      <c r="I3964" s="26">
        <v>33873</v>
      </c>
      <c r="J3964" s="26">
        <f>SUMIFS(H:H, D:D, ExternalData!$D3964, E:E, ExternalData!$E3964, F:F, ExternalData!$F3964, G:G, "&lt;="&amp;ExternalData!$G3964)</f>
        <v>3402</v>
      </c>
      <c r="K3964" s="27">
        <f>SUMIFS(I:I, D:D, ExternalData!$D3964, E:E, ExternalData!$E3964, F:F, ExternalData!$F3964, G:G, "&lt;="&amp;ExternalData!$G3964)</f>
        <v>33873</v>
      </c>
      <c r="L3964" s="26">
        <f>ExternalData!$J3964 + SUMIFS(H:H, D:D, ExternalData!$D3964, E:E, ExternalData!$E3964, F:F, ExternalData!$F3964-1, G:G, "&gt;"&amp;ExternalData!$G3964)</f>
        <v>45507</v>
      </c>
      <c r="M3964" s="28">
        <f>ExternalData!$K3964 + SUMIFS(I:I, D:D, ExternalData!$D3964, E:E, ExternalData!$E3964, F:F, ExternalData!$F3964-1, G:G, "&gt;"&amp;ExternalData!$G3964)</f>
        <v>454244</v>
      </c>
    </row>
    <row r="3965" spans="1:13" x14ac:dyDescent="0.25">
      <c r="A3965" s="29" t="s">
        <v>9</v>
      </c>
      <c r="B3965" s="30" t="s">
        <v>47</v>
      </c>
      <c r="C3965" s="30" t="s">
        <v>55</v>
      </c>
      <c r="D3965" s="30" t="s">
        <v>56</v>
      </c>
      <c r="E3965" s="30" t="s">
        <v>14</v>
      </c>
      <c r="F3965" s="30">
        <v>2020</v>
      </c>
      <c r="G3965" s="30">
        <v>2</v>
      </c>
      <c r="H3965" s="30">
        <v>3150</v>
      </c>
      <c r="I3965" s="31">
        <v>313635</v>
      </c>
      <c r="J3965" s="31">
        <f>SUMIFS(H:H, D:D, ExternalData!$D3965, E:E, ExternalData!$E3965, F:F, ExternalData!$F3965, G:G, "&lt;="&amp;ExternalData!$G3965)</f>
        <v>6552</v>
      </c>
      <c r="K3965" s="32">
        <f>SUMIFS(I:I, D:D, ExternalData!$D3965, E:E, ExternalData!$E3965, F:F, ExternalData!$F3965, G:G, "&lt;="&amp;ExternalData!$G3965)</f>
        <v>347508</v>
      </c>
      <c r="L3965" s="31">
        <f>ExternalData!$J3965 + SUMIFS(H:H, D:D, ExternalData!$D3965, E:E, ExternalData!$E3965, F:F, ExternalData!$F3965-1, G:G, "&gt;"&amp;ExternalData!$G3965)</f>
        <v>44303</v>
      </c>
      <c r="M3965" s="33">
        <f>ExternalData!$K3965 + SUMIFS(I:I, D:D, ExternalData!$D3965, E:E, ExternalData!$E3965, F:F, ExternalData!$F3965-1, G:G, "&gt;"&amp;ExternalData!$G3965)</f>
        <v>724437</v>
      </c>
    </row>
    <row r="3966" spans="1:13" x14ac:dyDescent="0.25">
      <c r="A3966" s="24" t="s">
        <v>9</v>
      </c>
      <c r="B3966" s="25" t="s">
        <v>47</v>
      </c>
      <c r="C3966" s="25" t="s">
        <v>55</v>
      </c>
      <c r="D3966" s="25" t="s">
        <v>56</v>
      </c>
      <c r="E3966" s="25" t="s">
        <v>14</v>
      </c>
      <c r="F3966" s="25">
        <v>2020</v>
      </c>
      <c r="G3966" s="25">
        <v>3</v>
      </c>
      <c r="H3966" s="25">
        <v>1428</v>
      </c>
      <c r="I3966" s="26">
        <v>141435</v>
      </c>
      <c r="J3966" s="26">
        <f>SUMIFS(H:H, D:D, ExternalData!$D3966, E:E, ExternalData!$E3966, F:F, ExternalData!$F3966, G:G, "&lt;="&amp;ExternalData!$G3966)</f>
        <v>7980</v>
      </c>
      <c r="K3966" s="27">
        <f>SUMIFS(I:I, D:D, ExternalData!$D3966, E:E, ExternalData!$E3966, F:F, ExternalData!$F3966, G:G, "&lt;="&amp;ExternalData!$G3966)</f>
        <v>488943</v>
      </c>
      <c r="L3966" s="26">
        <f>ExternalData!$J3966 + SUMIFS(H:H, D:D, ExternalData!$D3966, E:E, ExternalData!$E3966, F:F, ExternalData!$F3966-1, G:G, "&gt;"&amp;ExternalData!$G3966)</f>
        <v>39109</v>
      </c>
      <c r="M3966" s="28">
        <f>ExternalData!$K3966 + SUMIFS(I:I, D:D, ExternalData!$D3966, E:E, ExternalData!$E3966, F:F, ExternalData!$F3966-1, G:G, "&gt;"&amp;ExternalData!$G3966)</f>
        <v>799771</v>
      </c>
    </row>
    <row r="3967" spans="1:13" x14ac:dyDescent="0.25">
      <c r="A3967" s="29" t="s">
        <v>9</v>
      </c>
      <c r="B3967" s="30" t="s">
        <v>47</v>
      </c>
      <c r="C3967" s="30" t="s">
        <v>55</v>
      </c>
      <c r="D3967" s="30" t="s">
        <v>56</v>
      </c>
      <c r="E3967" s="30" t="s">
        <v>14</v>
      </c>
      <c r="F3967" s="30">
        <v>2020</v>
      </c>
      <c r="G3967" s="30">
        <v>4</v>
      </c>
      <c r="H3967" s="30">
        <v>22575</v>
      </c>
      <c r="I3967" s="31">
        <v>225855</v>
      </c>
      <c r="J3967" s="31">
        <f>SUMIFS(H:H, D:D, ExternalData!$D3967, E:E, ExternalData!$E3967, F:F, ExternalData!$F3967, G:G, "&lt;="&amp;ExternalData!$G3967)</f>
        <v>30555</v>
      </c>
      <c r="K3967" s="32">
        <f>SUMIFS(I:I, D:D, ExternalData!$D3967, E:E, ExternalData!$E3967, F:F, ExternalData!$F3967, G:G, "&lt;="&amp;ExternalData!$G3967)</f>
        <v>714798</v>
      </c>
      <c r="L3967" s="31">
        <f>ExternalData!$J3967 + SUMIFS(H:H, D:D, ExternalData!$D3967, E:E, ExternalData!$E3967, F:F, ExternalData!$F3967-1, G:G, "&gt;"&amp;ExternalData!$G3967)</f>
        <v>55678</v>
      </c>
      <c r="M3967" s="33">
        <f>ExternalData!$K3967 + SUMIFS(I:I, D:D, ExternalData!$D3967, E:E, ExternalData!$E3967, F:F, ExternalData!$F3967-1, G:G, "&gt;"&amp;ExternalData!$G3967)</f>
        <v>965580</v>
      </c>
    </row>
    <row r="3968" spans="1:13" x14ac:dyDescent="0.25">
      <c r="A3968" s="24" t="s">
        <v>9</v>
      </c>
      <c r="B3968" s="25" t="s">
        <v>47</v>
      </c>
      <c r="C3968" s="25" t="s">
        <v>55</v>
      </c>
      <c r="D3968" s="25" t="s">
        <v>56</v>
      </c>
      <c r="E3968" s="25" t="s">
        <v>14</v>
      </c>
      <c r="F3968" s="25">
        <v>2020</v>
      </c>
      <c r="G3968" s="25">
        <v>5</v>
      </c>
      <c r="H3968" s="25">
        <v>20685</v>
      </c>
      <c r="I3968" s="26">
        <v>206955</v>
      </c>
      <c r="J3968" s="26">
        <f>SUMIFS(H:H, D:D, ExternalData!$D3968, E:E, ExternalData!$E3968, F:F, ExternalData!$F3968, G:G, "&lt;="&amp;ExternalData!$G3968)</f>
        <v>51240</v>
      </c>
      <c r="K3968" s="27">
        <f>SUMIFS(I:I, D:D, ExternalData!$D3968, E:E, ExternalData!$E3968, F:F, ExternalData!$F3968, G:G, "&lt;="&amp;ExternalData!$G3968)</f>
        <v>921753</v>
      </c>
      <c r="L3968" s="26">
        <f>ExternalData!$J3968 + SUMIFS(H:H, D:D, ExternalData!$D3968, E:E, ExternalData!$E3968, F:F, ExternalData!$F3968-1, G:G, "&gt;"&amp;ExternalData!$G3968)</f>
        <v>71813</v>
      </c>
      <c r="M3968" s="28">
        <f>ExternalData!$K3968 + SUMIFS(I:I, D:D, ExternalData!$D3968, E:E, ExternalData!$E3968, F:F, ExternalData!$F3968-1, G:G, "&gt;"&amp;ExternalData!$G3968)</f>
        <v>1127035</v>
      </c>
    </row>
    <row r="3969" spans="1:13" x14ac:dyDescent="0.25">
      <c r="A3969" s="29" t="s">
        <v>9</v>
      </c>
      <c r="B3969" s="30" t="s">
        <v>47</v>
      </c>
      <c r="C3969" s="30" t="s">
        <v>55</v>
      </c>
      <c r="D3969" s="30" t="s">
        <v>56</v>
      </c>
      <c r="E3969" s="30" t="s">
        <v>14</v>
      </c>
      <c r="F3969" s="30">
        <v>2020</v>
      </c>
      <c r="G3969" s="30">
        <v>6</v>
      </c>
      <c r="H3969" s="30">
        <v>2163</v>
      </c>
      <c r="I3969" s="31">
        <v>21588</v>
      </c>
      <c r="J3969" s="31">
        <f>SUMIFS(H:H, D:D, ExternalData!$D3969, E:E, ExternalData!$E3969, F:F, ExternalData!$F3969, G:G, "&lt;="&amp;ExternalData!$G3969)</f>
        <v>53403</v>
      </c>
      <c r="K3969" s="32">
        <f>SUMIFS(I:I, D:D, ExternalData!$D3969, E:E, ExternalData!$E3969, F:F, ExternalData!$F3969, G:G, "&lt;="&amp;ExternalData!$G3969)</f>
        <v>943341</v>
      </c>
      <c r="L3969" s="31">
        <f>ExternalData!$J3969 + SUMIFS(H:H, D:D, ExternalData!$D3969, E:E, ExternalData!$E3969, F:F, ExternalData!$F3969-1, G:G, "&gt;"&amp;ExternalData!$G3969)</f>
        <v>69608</v>
      </c>
      <c r="M3969" s="33">
        <f>ExternalData!$K3969 + SUMIFS(I:I, D:D, ExternalData!$D3969, E:E, ExternalData!$E3969, F:F, ExternalData!$F3969-1, G:G, "&gt;"&amp;ExternalData!$G3969)</f>
        <v>1105006</v>
      </c>
    </row>
    <row r="3970" spans="1:13" x14ac:dyDescent="0.25">
      <c r="A3970" s="24" t="s">
        <v>9</v>
      </c>
      <c r="B3970" s="25" t="s">
        <v>47</v>
      </c>
      <c r="C3970" s="25" t="s">
        <v>55</v>
      </c>
      <c r="D3970" s="25" t="s">
        <v>56</v>
      </c>
      <c r="E3970" s="25" t="s">
        <v>14</v>
      </c>
      <c r="F3970" s="25">
        <v>2020</v>
      </c>
      <c r="G3970" s="25">
        <v>7</v>
      </c>
      <c r="H3970" s="25">
        <v>30345</v>
      </c>
      <c r="I3970" s="26">
        <v>30303</v>
      </c>
      <c r="J3970" s="26">
        <f>SUMIFS(H:H, D:D, ExternalData!$D3970, E:E, ExternalData!$E3970, F:F, ExternalData!$F3970, G:G, "&lt;="&amp;ExternalData!$G3970)</f>
        <v>83748</v>
      </c>
      <c r="K3970" s="27">
        <f>SUMIFS(I:I, D:D, ExternalData!$D3970, E:E, ExternalData!$E3970, F:F, ExternalData!$F3970, G:G, "&lt;="&amp;ExternalData!$G3970)</f>
        <v>973644</v>
      </c>
      <c r="L3970" s="26">
        <f>ExternalData!$J3970 + SUMIFS(H:H, D:D, ExternalData!$D3970, E:E, ExternalData!$E3970, F:F, ExternalData!$F3970-1, G:G, "&gt;"&amp;ExternalData!$G3970)</f>
        <v>95858</v>
      </c>
      <c r="M3970" s="28">
        <f>ExternalData!$K3970 + SUMIFS(I:I, D:D, ExternalData!$D3970, E:E, ExternalData!$E3970, F:F, ExternalData!$F3970-1, G:G, "&gt;"&amp;ExternalData!$G3970)</f>
        <v>1094499</v>
      </c>
    </row>
    <row r="3971" spans="1:13" x14ac:dyDescent="0.25">
      <c r="A3971" s="29" t="s">
        <v>9</v>
      </c>
      <c r="B3971" s="30" t="s">
        <v>47</v>
      </c>
      <c r="C3971" s="30" t="s">
        <v>55</v>
      </c>
      <c r="D3971" s="30" t="s">
        <v>56</v>
      </c>
      <c r="E3971" s="30" t="s">
        <v>14</v>
      </c>
      <c r="F3971" s="30">
        <v>2020</v>
      </c>
      <c r="G3971" s="30">
        <v>8</v>
      </c>
      <c r="H3971" s="30">
        <v>2373</v>
      </c>
      <c r="I3971" s="31">
        <v>23667</v>
      </c>
      <c r="J3971" s="31">
        <f>SUMIFS(H:H, D:D, ExternalData!$D3971, E:E, ExternalData!$E3971, F:F, ExternalData!$F3971, G:G, "&lt;="&amp;ExternalData!$G3971)</f>
        <v>86121</v>
      </c>
      <c r="K3971" s="32">
        <f>SUMIFS(I:I, D:D, ExternalData!$D3971, E:E, ExternalData!$E3971, F:F, ExternalData!$F3971, G:G, "&lt;="&amp;ExternalData!$G3971)</f>
        <v>997311</v>
      </c>
      <c r="L3971" s="31">
        <f>ExternalData!$J3971 + SUMIFS(H:H, D:D, ExternalData!$D3971, E:E, ExternalData!$E3971, F:F, ExternalData!$F3971-1, G:G, "&gt;"&amp;ExternalData!$G3971)</f>
        <v>94248</v>
      </c>
      <c r="M3971" s="33">
        <f>ExternalData!$K3971 + SUMIFS(I:I, D:D, ExternalData!$D3971, E:E, ExternalData!$E3971, F:F, ExternalData!$F3971-1, G:G, "&gt;"&amp;ExternalData!$G3971)</f>
        <v>1078336</v>
      </c>
    </row>
    <row r="3972" spans="1:13" x14ac:dyDescent="0.25">
      <c r="A3972" s="24" t="s">
        <v>9</v>
      </c>
      <c r="B3972" s="25" t="s">
        <v>47</v>
      </c>
      <c r="C3972" s="25" t="s">
        <v>55</v>
      </c>
      <c r="D3972" s="25" t="s">
        <v>56</v>
      </c>
      <c r="E3972" s="25" t="s">
        <v>14</v>
      </c>
      <c r="F3972" s="25">
        <v>2020</v>
      </c>
      <c r="G3972" s="25">
        <v>9</v>
      </c>
      <c r="H3972" s="25">
        <v>2226</v>
      </c>
      <c r="I3972" s="26">
        <v>223545</v>
      </c>
      <c r="J3972" s="26">
        <f>SUMIFS(H:H, D:D, ExternalData!$D3972, E:E, ExternalData!$E3972, F:F, ExternalData!$F3972, G:G, "&lt;="&amp;ExternalData!$G3972)</f>
        <v>88347</v>
      </c>
      <c r="K3972" s="27">
        <f>SUMIFS(I:I, D:D, ExternalData!$D3972, E:E, ExternalData!$E3972, F:F, ExternalData!$F3972, G:G, "&lt;="&amp;ExternalData!$G3972)</f>
        <v>1220856</v>
      </c>
      <c r="L3972" s="26">
        <f>ExternalData!$J3972 + SUMIFS(H:H, D:D, ExternalData!$D3972, E:E, ExternalData!$E3972, F:F, ExternalData!$F3972-1, G:G, "&gt;"&amp;ExternalData!$G3972)</f>
        <v>93303</v>
      </c>
      <c r="M3972" s="28">
        <f>ExternalData!$K3972 + SUMIFS(I:I, D:D, ExternalData!$D3972, E:E, ExternalData!$E3972, F:F, ExternalData!$F3972-1, G:G, "&gt;"&amp;ExternalData!$G3972)</f>
        <v>1270283</v>
      </c>
    </row>
    <row r="3973" spans="1:13" x14ac:dyDescent="0.25">
      <c r="A3973" s="29" t="s">
        <v>9</v>
      </c>
      <c r="B3973" s="30" t="s">
        <v>47</v>
      </c>
      <c r="C3973" s="30" t="s">
        <v>55</v>
      </c>
      <c r="D3973" s="30" t="s">
        <v>56</v>
      </c>
      <c r="E3973" s="30" t="s">
        <v>14</v>
      </c>
      <c r="F3973" s="30">
        <v>2020</v>
      </c>
      <c r="G3973" s="30">
        <v>10</v>
      </c>
      <c r="H3973" s="30">
        <v>15435</v>
      </c>
      <c r="I3973" s="31">
        <v>153195</v>
      </c>
      <c r="J3973" s="31">
        <f>SUMIFS(H:H, D:D, ExternalData!$D3973, E:E, ExternalData!$E3973, F:F, ExternalData!$F3973, G:G, "&lt;="&amp;ExternalData!$G3973)</f>
        <v>103782</v>
      </c>
      <c r="K3973" s="32">
        <f>SUMIFS(I:I, D:D, ExternalData!$D3973, E:E, ExternalData!$E3973, F:F, ExternalData!$F3973, G:G, "&lt;="&amp;ExternalData!$G3973)</f>
        <v>1374051</v>
      </c>
      <c r="L3973" s="31">
        <f>ExternalData!$J3973 + SUMIFS(H:H, D:D, ExternalData!$D3973, E:E, ExternalData!$E3973, F:F, ExternalData!$F3973-1, G:G, "&gt;"&amp;ExternalData!$G3973)</f>
        <v>106911</v>
      </c>
      <c r="M3973" s="33">
        <f>ExternalData!$K3973 + SUMIFS(I:I, D:D, ExternalData!$D3973, E:E, ExternalData!$E3973, F:F, ExternalData!$F3973-1, G:G, "&gt;"&amp;ExternalData!$G3973)</f>
        <v>1405278</v>
      </c>
    </row>
    <row r="3974" spans="1:13" x14ac:dyDescent="0.25">
      <c r="A3974" s="24" t="s">
        <v>9</v>
      </c>
      <c r="B3974" s="25" t="s">
        <v>47</v>
      </c>
      <c r="C3974" s="25" t="s">
        <v>55</v>
      </c>
      <c r="D3974" s="25" t="s">
        <v>56</v>
      </c>
      <c r="E3974" s="25" t="s">
        <v>14</v>
      </c>
      <c r="F3974" s="25">
        <v>2020</v>
      </c>
      <c r="G3974" s="25">
        <v>11</v>
      </c>
      <c r="H3974" s="25">
        <v>1680</v>
      </c>
      <c r="I3974" s="26">
        <v>167895</v>
      </c>
      <c r="J3974" s="26">
        <f>SUMIFS(H:H, D:D, ExternalData!$D3974, E:E, ExternalData!$E3974, F:F, ExternalData!$F3974, G:G, "&lt;="&amp;ExternalData!$G3974)</f>
        <v>105462</v>
      </c>
      <c r="K3974" s="27">
        <f>SUMIFS(I:I, D:D, ExternalData!$D3974, E:E, ExternalData!$E3974, F:F, ExternalData!$F3974, G:G, "&lt;="&amp;ExternalData!$G3974)</f>
        <v>1541946</v>
      </c>
      <c r="L3974" s="26">
        <f>ExternalData!$J3974 + SUMIFS(H:H, D:D, ExternalData!$D3974, E:E, ExternalData!$E3974, F:F, ExternalData!$F3974-1, G:G, "&gt;"&amp;ExternalData!$G3974)</f>
        <v>106918</v>
      </c>
      <c r="M3974" s="28">
        <f>ExternalData!$K3974 + SUMIFS(I:I, D:D, ExternalData!$D3974, E:E, ExternalData!$E3974, F:F, ExternalData!$F3974-1, G:G, "&gt;"&amp;ExternalData!$G3974)</f>
        <v>1556492</v>
      </c>
    </row>
    <row r="3975" spans="1:13" x14ac:dyDescent="0.25">
      <c r="A3975" s="29" t="s">
        <v>9</v>
      </c>
      <c r="B3975" s="30" t="s">
        <v>47</v>
      </c>
      <c r="C3975" s="30" t="s">
        <v>55</v>
      </c>
      <c r="D3975" s="30" t="s">
        <v>56</v>
      </c>
      <c r="E3975" s="30" t="s">
        <v>14</v>
      </c>
      <c r="F3975" s="30">
        <v>2020</v>
      </c>
      <c r="G3975" s="30">
        <v>12</v>
      </c>
      <c r="H3975" s="30">
        <v>2436</v>
      </c>
      <c r="I3975" s="31">
        <v>243495</v>
      </c>
      <c r="J3975" s="31">
        <f>SUMIFS(H:H, D:D, ExternalData!$D3975, E:E, ExternalData!$E3975, F:F, ExternalData!$F3975, G:G, "&lt;="&amp;ExternalData!$G3975)</f>
        <v>107898</v>
      </c>
      <c r="K3975" s="32">
        <f>SUMIFS(I:I, D:D, ExternalData!$D3975, E:E, ExternalData!$E3975, F:F, ExternalData!$F3975, G:G, "&lt;="&amp;ExternalData!$G3975)</f>
        <v>1785441</v>
      </c>
      <c r="L3975" s="31">
        <f>ExternalData!$J3975 + SUMIFS(H:H, D:D, ExternalData!$D3975, E:E, ExternalData!$E3975, F:F, ExternalData!$F3975-1, G:G, "&gt;"&amp;ExternalData!$G3975)</f>
        <v>107898</v>
      </c>
      <c r="M3975" s="33">
        <f>ExternalData!$K3975 + SUMIFS(I:I, D:D, ExternalData!$D3975, E:E, ExternalData!$E3975, F:F, ExternalData!$F3975-1, G:G, "&gt;"&amp;ExternalData!$G3975)</f>
        <v>1785441</v>
      </c>
    </row>
    <row r="3976" spans="1:13" x14ac:dyDescent="0.25">
      <c r="A3976" s="24" t="s">
        <v>9</v>
      </c>
      <c r="B3976" s="25" t="s">
        <v>47</v>
      </c>
      <c r="C3976" s="25" t="s">
        <v>55</v>
      </c>
      <c r="D3976" s="25" t="s">
        <v>56</v>
      </c>
      <c r="E3976" s="25" t="s">
        <v>14</v>
      </c>
      <c r="F3976" s="25">
        <v>2021</v>
      </c>
      <c r="G3976" s="25">
        <v>1</v>
      </c>
      <c r="H3976" s="25">
        <v>32844</v>
      </c>
      <c r="I3976" s="26">
        <v>327152</v>
      </c>
      <c r="J3976" s="26">
        <f>SUMIFS(H:H, D:D, ExternalData!$D3976, E:E, ExternalData!$E3976, F:F, ExternalData!$F3976, G:G, "&lt;="&amp;ExternalData!$G3976)</f>
        <v>32844</v>
      </c>
      <c r="K3976" s="27">
        <f>SUMIFS(I:I, D:D, ExternalData!$D3976, E:E, ExternalData!$E3976, F:F, ExternalData!$F3976, G:G, "&lt;="&amp;ExternalData!$G3976)</f>
        <v>327152</v>
      </c>
      <c r="L3976" s="26">
        <f>ExternalData!$J3976 + SUMIFS(H:H, D:D, ExternalData!$D3976, E:E, ExternalData!$E3976, F:F, ExternalData!$F3976-1, G:G, "&gt;"&amp;ExternalData!$G3976)</f>
        <v>137340</v>
      </c>
      <c r="M3976" s="28">
        <f>ExternalData!$K3976 + SUMIFS(I:I, D:D, ExternalData!$D3976, E:E, ExternalData!$E3976, F:F, ExternalData!$F3976-1, G:G, "&gt;"&amp;ExternalData!$G3976)</f>
        <v>2078720</v>
      </c>
    </row>
    <row r="3977" spans="1:13" x14ac:dyDescent="0.25">
      <c r="A3977" s="29" t="s">
        <v>9</v>
      </c>
      <c r="B3977" s="30" t="s">
        <v>47</v>
      </c>
      <c r="C3977" s="30" t="s">
        <v>55</v>
      </c>
      <c r="D3977" s="30" t="s">
        <v>56</v>
      </c>
      <c r="E3977" s="30" t="s">
        <v>14</v>
      </c>
      <c r="F3977" s="30">
        <v>2021</v>
      </c>
      <c r="G3977" s="30">
        <v>2</v>
      </c>
      <c r="H3977" s="30">
        <v>27853</v>
      </c>
      <c r="I3977" s="31">
        <v>279657</v>
      </c>
      <c r="J3977" s="31">
        <f>SUMIFS(H:H, D:D, ExternalData!$D3977, E:E, ExternalData!$E3977, F:F, ExternalData!$F3977, G:G, "&lt;="&amp;ExternalData!$G3977)</f>
        <v>60697</v>
      </c>
      <c r="K3977" s="32">
        <f>SUMIFS(I:I, D:D, ExternalData!$D3977, E:E, ExternalData!$E3977, F:F, ExternalData!$F3977, G:G, "&lt;="&amp;ExternalData!$G3977)</f>
        <v>606809</v>
      </c>
      <c r="L3977" s="31">
        <f>ExternalData!$J3977 + SUMIFS(H:H, D:D, ExternalData!$D3977, E:E, ExternalData!$E3977, F:F, ExternalData!$F3977-1, G:G, "&gt;"&amp;ExternalData!$G3977)</f>
        <v>162043</v>
      </c>
      <c r="M3977" s="33">
        <f>ExternalData!$K3977 + SUMIFS(I:I, D:D, ExternalData!$D3977, E:E, ExternalData!$E3977, F:F, ExternalData!$F3977-1, G:G, "&gt;"&amp;ExternalData!$G3977)</f>
        <v>2044742</v>
      </c>
    </row>
    <row r="3978" spans="1:13" x14ac:dyDescent="0.25">
      <c r="A3978" s="24" t="s">
        <v>9</v>
      </c>
      <c r="B3978" s="25" t="s">
        <v>47</v>
      </c>
      <c r="C3978" s="25" t="s">
        <v>55</v>
      </c>
      <c r="D3978" s="25" t="s">
        <v>56</v>
      </c>
      <c r="E3978" s="25" t="s">
        <v>14</v>
      </c>
      <c r="F3978" s="25">
        <v>2021</v>
      </c>
      <c r="G3978" s="25">
        <v>3</v>
      </c>
      <c r="H3978" s="25">
        <v>27853</v>
      </c>
      <c r="I3978" s="26">
        <v>279657</v>
      </c>
      <c r="J3978" s="26">
        <f>SUMIFS(H:H, D:D, ExternalData!$D3978, E:E, ExternalData!$E3978, F:F, ExternalData!$F3978, G:G, "&lt;="&amp;ExternalData!$G3978)</f>
        <v>88550</v>
      </c>
      <c r="K3978" s="27">
        <f>SUMIFS(I:I, D:D, ExternalData!$D3978, E:E, ExternalData!$E3978, F:F, ExternalData!$F3978, G:G, "&lt;="&amp;ExternalData!$G3978)</f>
        <v>886466</v>
      </c>
      <c r="L3978" s="26">
        <f>ExternalData!$J3978 + SUMIFS(H:H, D:D, ExternalData!$D3978, E:E, ExternalData!$E3978, F:F, ExternalData!$F3978-1, G:G, "&gt;"&amp;ExternalData!$G3978)</f>
        <v>188468</v>
      </c>
      <c r="M3978" s="28">
        <f>ExternalData!$K3978 + SUMIFS(I:I, D:D, ExternalData!$D3978, E:E, ExternalData!$E3978, F:F, ExternalData!$F3978-1, G:G, "&gt;"&amp;ExternalData!$G3978)</f>
        <v>2182964</v>
      </c>
    </row>
    <row r="3979" spans="1:13" x14ac:dyDescent="0.25">
      <c r="A3979" s="29" t="s">
        <v>9</v>
      </c>
      <c r="B3979" s="30" t="s">
        <v>47</v>
      </c>
      <c r="C3979" s="30" t="s">
        <v>55</v>
      </c>
      <c r="D3979" s="30" t="s">
        <v>56</v>
      </c>
      <c r="E3979" s="30" t="s">
        <v>14</v>
      </c>
      <c r="F3979" s="30">
        <v>2021</v>
      </c>
      <c r="G3979" s="30">
        <v>4</v>
      </c>
      <c r="H3979" s="30">
        <v>34132</v>
      </c>
      <c r="I3979" s="31">
        <v>341642</v>
      </c>
      <c r="J3979" s="31">
        <f>SUMIFS(H:H, D:D, ExternalData!$D3979, E:E, ExternalData!$E3979, F:F, ExternalData!$F3979, G:G, "&lt;="&amp;ExternalData!$G3979)</f>
        <v>122682</v>
      </c>
      <c r="K3979" s="32">
        <f>SUMIFS(I:I, D:D, ExternalData!$D3979, E:E, ExternalData!$E3979, F:F, ExternalData!$F3979, G:G, "&lt;="&amp;ExternalData!$G3979)</f>
        <v>1228108</v>
      </c>
      <c r="L3979" s="31">
        <f>ExternalData!$J3979 + SUMIFS(H:H, D:D, ExternalData!$D3979, E:E, ExternalData!$E3979, F:F, ExternalData!$F3979-1, G:G, "&gt;"&amp;ExternalData!$G3979)</f>
        <v>200025</v>
      </c>
      <c r="M3979" s="33">
        <f>ExternalData!$K3979 + SUMIFS(I:I, D:D, ExternalData!$D3979, E:E, ExternalData!$E3979, F:F, ExternalData!$F3979-1, G:G, "&gt;"&amp;ExternalData!$G3979)</f>
        <v>2298751</v>
      </c>
    </row>
    <row r="3980" spans="1:13" x14ac:dyDescent="0.25">
      <c r="A3980" s="24" t="s">
        <v>9</v>
      </c>
      <c r="B3980" s="25" t="s">
        <v>47</v>
      </c>
      <c r="C3980" s="25" t="s">
        <v>55</v>
      </c>
      <c r="D3980" s="25" t="s">
        <v>56</v>
      </c>
      <c r="E3980" s="25" t="s">
        <v>14</v>
      </c>
      <c r="F3980" s="25">
        <v>2021</v>
      </c>
      <c r="G3980" s="25">
        <v>5</v>
      </c>
      <c r="H3980" s="25">
        <v>42021</v>
      </c>
      <c r="I3980" s="26">
        <v>419566</v>
      </c>
      <c r="J3980" s="26">
        <f>SUMIFS(H:H, D:D, ExternalData!$D3980, E:E, ExternalData!$E3980, F:F, ExternalData!$F3980, G:G, "&lt;="&amp;ExternalData!$G3980)</f>
        <v>164703</v>
      </c>
      <c r="K3980" s="27">
        <f>SUMIFS(I:I, D:D, ExternalData!$D3980, E:E, ExternalData!$E3980, F:F, ExternalData!$F3980, G:G, "&lt;="&amp;ExternalData!$G3980)</f>
        <v>1647674</v>
      </c>
      <c r="L3980" s="26">
        <f>ExternalData!$J3980 + SUMIFS(H:H, D:D, ExternalData!$D3980, E:E, ExternalData!$E3980, F:F, ExternalData!$F3980-1, G:G, "&gt;"&amp;ExternalData!$G3980)</f>
        <v>221361</v>
      </c>
      <c r="M3980" s="28">
        <f>ExternalData!$K3980 + SUMIFS(I:I, D:D, ExternalData!$D3980, E:E, ExternalData!$E3980, F:F, ExternalData!$F3980-1, G:G, "&gt;"&amp;ExternalData!$G3980)</f>
        <v>2511362</v>
      </c>
    </row>
    <row r="3981" spans="1:13" x14ac:dyDescent="0.25">
      <c r="A3981" s="29" t="s">
        <v>9</v>
      </c>
      <c r="B3981" s="30" t="s">
        <v>47</v>
      </c>
      <c r="C3981" s="30" t="s">
        <v>55</v>
      </c>
      <c r="D3981" s="30" t="s">
        <v>56</v>
      </c>
      <c r="E3981" s="30" t="s">
        <v>14</v>
      </c>
      <c r="F3981" s="30">
        <v>2021</v>
      </c>
      <c r="G3981" s="30">
        <v>6</v>
      </c>
      <c r="H3981" s="30">
        <v>58121</v>
      </c>
      <c r="I3981" s="31">
        <v>579278</v>
      </c>
      <c r="J3981" s="31">
        <f>SUMIFS(H:H, D:D, ExternalData!$D3981, E:E, ExternalData!$E3981, F:F, ExternalData!$F3981, G:G, "&lt;="&amp;ExternalData!$G3981)</f>
        <v>222824</v>
      </c>
      <c r="K3981" s="32">
        <f>SUMIFS(I:I, D:D, ExternalData!$D3981, E:E, ExternalData!$E3981, F:F, ExternalData!$F3981, G:G, "&lt;="&amp;ExternalData!$G3981)</f>
        <v>2226952</v>
      </c>
      <c r="L3981" s="31">
        <f>ExternalData!$J3981 + SUMIFS(H:H, D:D, ExternalData!$D3981, E:E, ExternalData!$E3981, F:F, ExternalData!$F3981-1, G:G, "&gt;"&amp;ExternalData!$G3981)</f>
        <v>277319</v>
      </c>
      <c r="M3981" s="33">
        <f>ExternalData!$K3981 + SUMIFS(I:I, D:D, ExternalData!$D3981, E:E, ExternalData!$E3981, F:F, ExternalData!$F3981-1, G:G, "&gt;"&amp;ExternalData!$G3981)</f>
        <v>3069052</v>
      </c>
    </row>
    <row r="3982" spans="1:13" x14ac:dyDescent="0.25">
      <c r="A3982" s="24" t="s">
        <v>9</v>
      </c>
      <c r="B3982" s="25" t="s">
        <v>47</v>
      </c>
      <c r="C3982" s="25" t="s">
        <v>55</v>
      </c>
      <c r="D3982" s="25" t="s">
        <v>56</v>
      </c>
      <c r="E3982" s="25" t="s">
        <v>14</v>
      </c>
      <c r="F3982" s="25">
        <v>2021</v>
      </c>
      <c r="G3982" s="25">
        <v>7</v>
      </c>
      <c r="H3982" s="25">
        <v>37674</v>
      </c>
      <c r="I3982" s="26">
        <v>377223</v>
      </c>
      <c r="J3982" s="26">
        <f>SUMIFS(H:H, D:D, ExternalData!$D3982, E:E, ExternalData!$E3982, F:F, ExternalData!$F3982, G:G, "&lt;="&amp;ExternalData!$G3982)</f>
        <v>260498</v>
      </c>
      <c r="K3982" s="27">
        <f>SUMIFS(I:I, D:D, ExternalData!$D3982, E:E, ExternalData!$E3982, F:F, ExternalData!$F3982, G:G, "&lt;="&amp;ExternalData!$G3982)</f>
        <v>2604175</v>
      </c>
      <c r="L3982" s="26">
        <f>ExternalData!$J3982 + SUMIFS(H:H, D:D, ExternalData!$D3982, E:E, ExternalData!$E3982, F:F, ExternalData!$F3982-1, G:G, "&gt;"&amp;ExternalData!$G3982)</f>
        <v>284648</v>
      </c>
      <c r="M3982" s="28">
        <f>ExternalData!$K3982 + SUMIFS(I:I, D:D, ExternalData!$D3982, E:E, ExternalData!$E3982, F:F, ExternalData!$F3982-1, G:G, "&gt;"&amp;ExternalData!$G3982)</f>
        <v>3415972</v>
      </c>
    </row>
    <row r="3983" spans="1:13" x14ac:dyDescent="0.25">
      <c r="A3983" s="29" t="s">
        <v>9</v>
      </c>
      <c r="B3983" s="30" t="s">
        <v>47</v>
      </c>
      <c r="C3983" s="30" t="s">
        <v>55</v>
      </c>
      <c r="D3983" s="30" t="s">
        <v>56</v>
      </c>
      <c r="E3983" s="30" t="s">
        <v>14</v>
      </c>
      <c r="F3983" s="30">
        <v>2021</v>
      </c>
      <c r="G3983" s="30">
        <v>8</v>
      </c>
      <c r="H3983" s="30">
        <v>4830</v>
      </c>
      <c r="I3983" s="31">
        <v>482356</v>
      </c>
      <c r="J3983" s="31">
        <f>SUMIFS(H:H, D:D, ExternalData!$D3983, E:E, ExternalData!$E3983, F:F, ExternalData!$F3983, G:G, "&lt;="&amp;ExternalData!$G3983)</f>
        <v>265328</v>
      </c>
      <c r="K3983" s="32">
        <f>SUMIFS(I:I, D:D, ExternalData!$D3983, E:E, ExternalData!$E3983, F:F, ExternalData!$F3983, G:G, "&lt;="&amp;ExternalData!$G3983)</f>
        <v>3086531</v>
      </c>
      <c r="L3983" s="31">
        <f>ExternalData!$J3983 + SUMIFS(H:H, D:D, ExternalData!$D3983, E:E, ExternalData!$E3983, F:F, ExternalData!$F3983-1, G:G, "&gt;"&amp;ExternalData!$G3983)</f>
        <v>287105</v>
      </c>
      <c r="M3983" s="33">
        <f>ExternalData!$K3983 + SUMIFS(I:I, D:D, ExternalData!$D3983, E:E, ExternalData!$E3983, F:F, ExternalData!$F3983-1, G:G, "&gt;"&amp;ExternalData!$G3983)</f>
        <v>3874661</v>
      </c>
    </row>
    <row r="3984" spans="1:13" x14ac:dyDescent="0.25">
      <c r="A3984" s="24" t="s">
        <v>9</v>
      </c>
      <c r="B3984" s="25" t="s">
        <v>47</v>
      </c>
      <c r="C3984" s="25" t="s">
        <v>55</v>
      </c>
      <c r="D3984" s="25" t="s">
        <v>56</v>
      </c>
      <c r="E3984" s="25" t="s">
        <v>14</v>
      </c>
      <c r="F3984" s="25">
        <v>2021</v>
      </c>
      <c r="G3984" s="25">
        <v>9</v>
      </c>
      <c r="H3984" s="25">
        <v>36386</v>
      </c>
      <c r="I3984" s="26">
        <v>36064</v>
      </c>
      <c r="J3984" s="26">
        <f>SUMIFS(H:H, D:D, ExternalData!$D3984, E:E, ExternalData!$E3984, F:F, ExternalData!$F3984, G:G, "&lt;="&amp;ExternalData!$G3984)</f>
        <v>301714</v>
      </c>
      <c r="K3984" s="27">
        <f>SUMIFS(I:I, D:D, ExternalData!$D3984, E:E, ExternalData!$E3984, F:F, ExternalData!$F3984, G:G, "&lt;="&amp;ExternalData!$G3984)</f>
        <v>3122595</v>
      </c>
      <c r="L3984" s="26">
        <f>ExternalData!$J3984 + SUMIFS(H:H, D:D, ExternalData!$D3984, E:E, ExternalData!$E3984, F:F, ExternalData!$F3984-1, G:G, "&gt;"&amp;ExternalData!$G3984)</f>
        <v>321265</v>
      </c>
      <c r="M3984" s="28">
        <f>ExternalData!$K3984 + SUMIFS(I:I, D:D, ExternalData!$D3984, E:E, ExternalData!$E3984, F:F, ExternalData!$F3984-1, G:G, "&gt;"&amp;ExternalData!$G3984)</f>
        <v>3687180</v>
      </c>
    </row>
    <row r="3985" spans="1:13" x14ac:dyDescent="0.25">
      <c r="A3985" s="29" t="s">
        <v>9</v>
      </c>
      <c r="B3985" s="30" t="s">
        <v>47</v>
      </c>
      <c r="C3985" s="30" t="s">
        <v>55</v>
      </c>
      <c r="D3985" s="30" t="s">
        <v>56</v>
      </c>
      <c r="E3985" s="30" t="s">
        <v>14</v>
      </c>
      <c r="F3985" s="30">
        <v>2021</v>
      </c>
      <c r="G3985" s="30">
        <v>10</v>
      </c>
      <c r="H3985" s="30">
        <v>37674</v>
      </c>
      <c r="I3985" s="31">
        <v>37835</v>
      </c>
      <c r="J3985" s="31">
        <f>SUMIFS(H:H, D:D, ExternalData!$D3985, E:E, ExternalData!$E3985, F:F, ExternalData!$F3985, G:G, "&lt;="&amp;ExternalData!$G3985)</f>
        <v>339388</v>
      </c>
      <c r="K3985" s="32">
        <f>SUMIFS(I:I, D:D, ExternalData!$D3985, E:E, ExternalData!$E3985, F:F, ExternalData!$F3985, G:G, "&lt;="&amp;ExternalData!$G3985)</f>
        <v>3160430</v>
      </c>
      <c r="L3985" s="31">
        <f>ExternalData!$J3985 + SUMIFS(H:H, D:D, ExternalData!$D3985, E:E, ExternalData!$E3985, F:F, ExternalData!$F3985-1, G:G, "&gt;"&amp;ExternalData!$G3985)</f>
        <v>343504</v>
      </c>
      <c r="M3985" s="33">
        <f>ExternalData!$K3985 + SUMIFS(I:I, D:D, ExternalData!$D3985, E:E, ExternalData!$E3985, F:F, ExternalData!$F3985-1, G:G, "&gt;"&amp;ExternalData!$G3985)</f>
        <v>3571820</v>
      </c>
    </row>
    <row r="3986" spans="1:13" x14ac:dyDescent="0.25">
      <c r="A3986" s="24" t="s">
        <v>9</v>
      </c>
      <c r="B3986" s="25" t="s">
        <v>47</v>
      </c>
      <c r="C3986" s="25" t="s">
        <v>55</v>
      </c>
      <c r="D3986" s="25" t="s">
        <v>56</v>
      </c>
      <c r="E3986" s="25" t="s">
        <v>14</v>
      </c>
      <c r="F3986" s="25">
        <v>2021</v>
      </c>
      <c r="G3986" s="25">
        <v>11</v>
      </c>
      <c r="H3986" s="25">
        <v>27531</v>
      </c>
      <c r="I3986" s="26">
        <v>274988</v>
      </c>
      <c r="J3986" s="26">
        <f>SUMIFS(H:H, D:D, ExternalData!$D3986, E:E, ExternalData!$E3986, F:F, ExternalData!$F3986, G:G, "&lt;="&amp;ExternalData!$G3986)</f>
        <v>366919</v>
      </c>
      <c r="K3986" s="27">
        <f>SUMIFS(I:I, D:D, ExternalData!$D3986, E:E, ExternalData!$E3986, F:F, ExternalData!$F3986, G:G, "&lt;="&amp;ExternalData!$G3986)</f>
        <v>3435418</v>
      </c>
      <c r="L3986" s="26">
        <f>ExternalData!$J3986 + SUMIFS(H:H, D:D, ExternalData!$D3986, E:E, ExternalData!$E3986, F:F, ExternalData!$F3986-1, G:G, "&gt;"&amp;ExternalData!$G3986)</f>
        <v>369355</v>
      </c>
      <c r="M3986" s="28">
        <f>ExternalData!$K3986 + SUMIFS(I:I, D:D, ExternalData!$D3986, E:E, ExternalData!$E3986, F:F, ExternalData!$F3986-1, G:G, "&gt;"&amp;ExternalData!$G3986)</f>
        <v>3678913</v>
      </c>
    </row>
    <row r="3987" spans="1:13" x14ac:dyDescent="0.25">
      <c r="A3987" s="29" t="s">
        <v>9</v>
      </c>
      <c r="B3987" s="30" t="s">
        <v>47</v>
      </c>
      <c r="C3987" s="30" t="s">
        <v>55</v>
      </c>
      <c r="D3987" s="30" t="s">
        <v>56</v>
      </c>
      <c r="E3987" s="30" t="s">
        <v>14</v>
      </c>
      <c r="F3987" s="30">
        <v>2021</v>
      </c>
      <c r="G3987" s="30">
        <v>12</v>
      </c>
      <c r="H3987" s="30">
        <v>28175</v>
      </c>
      <c r="I3987" s="31">
        <v>281428</v>
      </c>
      <c r="J3987" s="31">
        <f>SUMIFS(H:H, D:D, ExternalData!$D3987, E:E, ExternalData!$E3987, F:F, ExternalData!$F3987, G:G, "&lt;="&amp;ExternalData!$G3987)</f>
        <v>395094</v>
      </c>
      <c r="K3987" s="32">
        <f>SUMIFS(I:I, D:D, ExternalData!$D3987, E:E, ExternalData!$E3987, F:F, ExternalData!$F3987, G:G, "&lt;="&amp;ExternalData!$G3987)</f>
        <v>3716846</v>
      </c>
      <c r="L3987" s="31">
        <f>ExternalData!$J3987 + SUMIFS(H:H, D:D, ExternalData!$D3987, E:E, ExternalData!$E3987, F:F, ExternalData!$F3987-1, G:G, "&gt;"&amp;ExternalData!$G3987)</f>
        <v>395094</v>
      </c>
      <c r="M3987" s="33">
        <f>ExternalData!$K3987 + SUMIFS(I:I, D:D, ExternalData!$D3987, E:E, ExternalData!$E3987, F:F, ExternalData!$F3987-1, G:G, "&gt;"&amp;ExternalData!$G3987)</f>
        <v>3716846</v>
      </c>
    </row>
    <row r="3988" spans="1:13" x14ac:dyDescent="0.25">
      <c r="A3988" s="24" t="s">
        <v>9</v>
      </c>
      <c r="B3988" s="25" t="s">
        <v>47</v>
      </c>
      <c r="C3988" s="25" t="s">
        <v>55</v>
      </c>
      <c r="D3988" s="25" t="s">
        <v>56</v>
      </c>
      <c r="E3988" s="25" t="s">
        <v>14</v>
      </c>
      <c r="F3988" s="25">
        <v>2022</v>
      </c>
      <c r="G3988" s="25">
        <v>1</v>
      </c>
      <c r="H3988" s="25">
        <v>3549</v>
      </c>
      <c r="I3988" s="26">
        <v>35322</v>
      </c>
      <c r="J3988" s="26">
        <f>SUMIFS(H:H, D:D, ExternalData!$D3988, E:E, ExternalData!$E3988, F:F, ExternalData!$F3988, G:G, "&lt;="&amp;ExternalData!$G3988)</f>
        <v>3549</v>
      </c>
      <c r="K3988" s="27">
        <f>SUMIFS(I:I, D:D, ExternalData!$D3988, E:E, ExternalData!$E3988, F:F, ExternalData!$F3988, G:G, "&lt;="&amp;ExternalData!$G3988)</f>
        <v>35322</v>
      </c>
      <c r="L3988" s="26">
        <f>ExternalData!$J3988 + SUMIFS(H:H, D:D, ExternalData!$D3988, E:E, ExternalData!$E3988, F:F, ExternalData!$F3988-1, G:G, "&gt;"&amp;ExternalData!$G3988)</f>
        <v>365799</v>
      </c>
      <c r="M3988" s="28">
        <f>ExternalData!$K3988 + SUMIFS(I:I, D:D, ExternalData!$D3988, E:E, ExternalData!$E3988, F:F, ExternalData!$F3988-1, G:G, "&gt;"&amp;ExternalData!$G3988)</f>
        <v>3425016</v>
      </c>
    </row>
    <row r="3989" spans="1:13" x14ac:dyDescent="0.25">
      <c r="A3989" s="29" t="s">
        <v>9</v>
      </c>
      <c r="B3989" s="30" t="s">
        <v>47</v>
      </c>
      <c r="C3989" s="30" t="s">
        <v>55</v>
      </c>
      <c r="D3989" s="30" t="s">
        <v>56</v>
      </c>
      <c r="E3989" s="30" t="s">
        <v>14</v>
      </c>
      <c r="F3989" s="30">
        <v>2022</v>
      </c>
      <c r="G3989" s="30">
        <v>2</v>
      </c>
      <c r="H3989" s="30">
        <v>3213</v>
      </c>
      <c r="I3989" s="31">
        <v>31962</v>
      </c>
      <c r="J3989" s="31">
        <f>SUMIFS(H:H, D:D, ExternalData!$D3989, E:E, ExternalData!$E3989, F:F, ExternalData!$F3989, G:G, "&lt;="&amp;ExternalData!$G3989)</f>
        <v>6762</v>
      </c>
      <c r="K3989" s="32">
        <f>SUMIFS(I:I, D:D, ExternalData!$D3989, E:E, ExternalData!$E3989, F:F, ExternalData!$F3989, G:G, "&lt;="&amp;ExternalData!$G3989)</f>
        <v>67284</v>
      </c>
      <c r="L3989" s="31">
        <f>ExternalData!$J3989 + SUMIFS(H:H, D:D, ExternalData!$D3989, E:E, ExternalData!$E3989, F:F, ExternalData!$F3989-1, G:G, "&gt;"&amp;ExternalData!$G3989)</f>
        <v>341159</v>
      </c>
      <c r="M3989" s="33">
        <f>ExternalData!$K3989 + SUMIFS(I:I, D:D, ExternalData!$D3989, E:E, ExternalData!$E3989, F:F, ExternalData!$F3989-1, G:G, "&gt;"&amp;ExternalData!$G3989)</f>
        <v>3177321</v>
      </c>
    </row>
    <row r="3990" spans="1:13" x14ac:dyDescent="0.25">
      <c r="A3990" s="24" t="s">
        <v>9</v>
      </c>
      <c r="B3990" s="25" t="s">
        <v>47</v>
      </c>
      <c r="C3990" s="25" t="s">
        <v>55</v>
      </c>
      <c r="D3990" s="25" t="s">
        <v>56</v>
      </c>
      <c r="E3990" s="25" t="s">
        <v>14</v>
      </c>
      <c r="F3990" s="25">
        <v>2022</v>
      </c>
      <c r="G3990" s="25">
        <v>3</v>
      </c>
      <c r="H3990" s="25">
        <v>3444</v>
      </c>
      <c r="I3990" s="26">
        <v>34272</v>
      </c>
      <c r="J3990" s="26">
        <f>SUMIFS(H:H, D:D, ExternalData!$D3990, E:E, ExternalData!$E3990, F:F, ExternalData!$F3990, G:G, "&lt;="&amp;ExternalData!$G3990)</f>
        <v>10206</v>
      </c>
      <c r="K3990" s="27">
        <f>SUMIFS(I:I, D:D, ExternalData!$D3990, E:E, ExternalData!$E3990, F:F, ExternalData!$F3990, G:G, "&lt;="&amp;ExternalData!$G3990)</f>
        <v>101556</v>
      </c>
      <c r="L3990" s="26">
        <f>ExternalData!$J3990 + SUMIFS(H:H, D:D, ExternalData!$D3990, E:E, ExternalData!$E3990, F:F, ExternalData!$F3990-1, G:G, "&gt;"&amp;ExternalData!$G3990)</f>
        <v>316750</v>
      </c>
      <c r="M3990" s="28">
        <f>ExternalData!$K3990 + SUMIFS(I:I, D:D, ExternalData!$D3990, E:E, ExternalData!$E3990, F:F, ExternalData!$F3990-1, G:G, "&gt;"&amp;ExternalData!$G3990)</f>
        <v>2931936</v>
      </c>
    </row>
    <row r="3991" spans="1:13" x14ac:dyDescent="0.25">
      <c r="A3991" s="29" t="s">
        <v>9</v>
      </c>
      <c r="B3991" s="30" t="s">
        <v>47</v>
      </c>
      <c r="C3991" s="30" t="s">
        <v>55</v>
      </c>
      <c r="D3991" s="30" t="s">
        <v>56</v>
      </c>
      <c r="E3991" s="30" t="s">
        <v>14</v>
      </c>
      <c r="F3991" s="30">
        <v>2022</v>
      </c>
      <c r="G3991" s="30">
        <v>4</v>
      </c>
      <c r="H3991" s="30">
        <v>3591</v>
      </c>
      <c r="I3991" s="31">
        <v>35826</v>
      </c>
      <c r="J3991" s="31">
        <f>SUMIFS(H:H, D:D, ExternalData!$D3991, E:E, ExternalData!$E3991, F:F, ExternalData!$F3991, G:G, "&lt;="&amp;ExternalData!$G3991)</f>
        <v>13797</v>
      </c>
      <c r="K3991" s="32">
        <f>SUMIFS(I:I, D:D, ExternalData!$D3991, E:E, ExternalData!$E3991, F:F, ExternalData!$F3991, G:G, "&lt;="&amp;ExternalData!$G3991)</f>
        <v>137382</v>
      </c>
      <c r="L3991" s="31">
        <f>ExternalData!$J3991 + SUMIFS(H:H, D:D, ExternalData!$D3991, E:E, ExternalData!$E3991, F:F, ExternalData!$F3991-1, G:G, "&gt;"&amp;ExternalData!$G3991)</f>
        <v>286209</v>
      </c>
      <c r="M3991" s="33">
        <f>ExternalData!$K3991 + SUMIFS(I:I, D:D, ExternalData!$D3991, E:E, ExternalData!$E3991, F:F, ExternalData!$F3991-1, G:G, "&gt;"&amp;ExternalData!$G3991)</f>
        <v>2626120</v>
      </c>
    </row>
    <row r="3992" spans="1:13" x14ac:dyDescent="0.25">
      <c r="A3992" s="24" t="s">
        <v>9</v>
      </c>
      <c r="B3992" s="25" t="s">
        <v>47</v>
      </c>
      <c r="C3992" s="25" t="s">
        <v>55</v>
      </c>
      <c r="D3992" s="25" t="s">
        <v>56</v>
      </c>
      <c r="E3992" s="25" t="s">
        <v>14</v>
      </c>
      <c r="F3992" s="25">
        <v>2022</v>
      </c>
      <c r="G3992" s="25">
        <v>5</v>
      </c>
      <c r="H3992" s="25">
        <v>3780</v>
      </c>
      <c r="I3992" s="26">
        <v>37758</v>
      </c>
      <c r="J3992" s="26">
        <f>SUMIFS(H:H, D:D, ExternalData!$D3992, E:E, ExternalData!$E3992, F:F, ExternalData!$F3992, G:G, "&lt;="&amp;ExternalData!$G3992)</f>
        <v>17577</v>
      </c>
      <c r="K3992" s="27">
        <f>SUMIFS(I:I, D:D, ExternalData!$D3992, E:E, ExternalData!$E3992, F:F, ExternalData!$F3992, G:G, "&lt;="&amp;ExternalData!$G3992)</f>
        <v>175140</v>
      </c>
      <c r="L3992" s="26">
        <f>ExternalData!$J3992 + SUMIFS(H:H, D:D, ExternalData!$D3992, E:E, ExternalData!$E3992, F:F, ExternalData!$F3992-1, G:G, "&gt;"&amp;ExternalData!$G3992)</f>
        <v>247968</v>
      </c>
      <c r="M3992" s="28">
        <f>ExternalData!$K3992 + SUMIFS(I:I, D:D, ExternalData!$D3992, E:E, ExternalData!$E3992, F:F, ExternalData!$F3992-1, G:G, "&gt;"&amp;ExternalData!$G3992)</f>
        <v>2244312</v>
      </c>
    </row>
    <row r="3993" spans="1:13" x14ac:dyDescent="0.25">
      <c r="A3993" s="29" t="s">
        <v>9</v>
      </c>
      <c r="B3993" s="30" t="s">
        <v>47</v>
      </c>
      <c r="C3993" s="30" t="s">
        <v>55</v>
      </c>
      <c r="D3993" s="30" t="s">
        <v>56</v>
      </c>
      <c r="E3993" s="30" t="s">
        <v>14</v>
      </c>
      <c r="F3993" s="30">
        <v>2022</v>
      </c>
      <c r="G3993" s="30">
        <v>6</v>
      </c>
      <c r="H3993" s="30">
        <v>4137</v>
      </c>
      <c r="I3993" s="31">
        <v>41244</v>
      </c>
      <c r="J3993" s="31">
        <f>SUMIFS(H:H, D:D, ExternalData!$D3993, E:E, ExternalData!$E3993, F:F, ExternalData!$F3993, G:G, "&lt;="&amp;ExternalData!$G3993)</f>
        <v>21714</v>
      </c>
      <c r="K3993" s="32">
        <f>SUMIFS(I:I, D:D, ExternalData!$D3993, E:E, ExternalData!$E3993, F:F, ExternalData!$F3993, G:G, "&lt;="&amp;ExternalData!$G3993)</f>
        <v>216384</v>
      </c>
      <c r="L3993" s="31">
        <f>ExternalData!$J3993 + SUMIFS(H:H, D:D, ExternalData!$D3993, E:E, ExternalData!$E3993, F:F, ExternalData!$F3993-1, G:G, "&gt;"&amp;ExternalData!$G3993)</f>
        <v>193984</v>
      </c>
      <c r="M3993" s="33">
        <f>ExternalData!$K3993 + SUMIFS(I:I, D:D, ExternalData!$D3993, E:E, ExternalData!$E3993, F:F, ExternalData!$F3993-1, G:G, "&gt;"&amp;ExternalData!$G3993)</f>
        <v>1706278</v>
      </c>
    </row>
    <row r="3994" spans="1:13" x14ac:dyDescent="0.25">
      <c r="A3994" s="24" t="s">
        <v>9</v>
      </c>
      <c r="B3994" s="25" t="s">
        <v>47</v>
      </c>
      <c r="C3994" s="25" t="s">
        <v>55</v>
      </c>
      <c r="D3994" s="25" t="s">
        <v>56</v>
      </c>
      <c r="E3994" s="25" t="s">
        <v>14</v>
      </c>
      <c r="F3994" s="25">
        <v>2022</v>
      </c>
      <c r="G3994" s="25">
        <v>7</v>
      </c>
      <c r="H3994" s="25">
        <v>3255</v>
      </c>
      <c r="I3994" s="26">
        <v>32571</v>
      </c>
      <c r="J3994" s="26">
        <f>SUMIFS(H:H, D:D, ExternalData!$D3994, E:E, ExternalData!$E3994, F:F, ExternalData!$F3994, G:G, "&lt;="&amp;ExternalData!$G3994)</f>
        <v>24969</v>
      </c>
      <c r="K3994" s="27">
        <f>SUMIFS(I:I, D:D, ExternalData!$D3994, E:E, ExternalData!$E3994, F:F, ExternalData!$F3994, G:G, "&lt;="&amp;ExternalData!$G3994)</f>
        <v>248955</v>
      </c>
      <c r="L3994" s="26">
        <f>ExternalData!$J3994 + SUMIFS(H:H, D:D, ExternalData!$D3994, E:E, ExternalData!$E3994, F:F, ExternalData!$F3994-1, G:G, "&gt;"&amp;ExternalData!$G3994)</f>
        <v>159565</v>
      </c>
      <c r="M3994" s="28">
        <f>ExternalData!$K3994 + SUMIFS(I:I, D:D, ExternalData!$D3994, E:E, ExternalData!$E3994, F:F, ExternalData!$F3994-1, G:G, "&gt;"&amp;ExternalData!$G3994)</f>
        <v>1361626</v>
      </c>
    </row>
    <row r="3995" spans="1:13" x14ac:dyDescent="0.25">
      <c r="A3995" s="29" t="s">
        <v>9</v>
      </c>
      <c r="B3995" s="30" t="s">
        <v>47</v>
      </c>
      <c r="C3995" s="30" t="s">
        <v>55</v>
      </c>
      <c r="D3995" s="30" t="s">
        <v>56</v>
      </c>
      <c r="E3995" s="30" t="s">
        <v>14</v>
      </c>
      <c r="F3995" s="30">
        <v>2022</v>
      </c>
      <c r="G3995" s="30">
        <v>8</v>
      </c>
      <c r="H3995" s="30">
        <v>3360</v>
      </c>
      <c r="I3995" s="31">
        <v>33663</v>
      </c>
      <c r="J3995" s="31">
        <f>SUMIFS(H:H, D:D, ExternalData!$D3995, E:E, ExternalData!$E3995, F:F, ExternalData!$F3995, G:G, "&lt;="&amp;ExternalData!$G3995)</f>
        <v>28329</v>
      </c>
      <c r="K3995" s="32">
        <f>SUMIFS(I:I, D:D, ExternalData!$D3995, E:E, ExternalData!$E3995, F:F, ExternalData!$F3995, G:G, "&lt;="&amp;ExternalData!$G3995)</f>
        <v>282618</v>
      </c>
      <c r="L3995" s="31">
        <f>ExternalData!$J3995 + SUMIFS(H:H, D:D, ExternalData!$D3995, E:E, ExternalData!$E3995, F:F, ExternalData!$F3995-1, G:G, "&gt;"&amp;ExternalData!$G3995)</f>
        <v>158095</v>
      </c>
      <c r="M3995" s="33">
        <f>ExternalData!$K3995 + SUMIFS(I:I, D:D, ExternalData!$D3995, E:E, ExternalData!$E3995, F:F, ExternalData!$F3995-1, G:G, "&gt;"&amp;ExternalData!$G3995)</f>
        <v>912933</v>
      </c>
    </row>
    <row r="3996" spans="1:13" x14ac:dyDescent="0.25">
      <c r="A3996" s="24" t="s">
        <v>9</v>
      </c>
      <c r="B3996" s="25" t="s">
        <v>47</v>
      </c>
      <c r="C3996" s="25" t="s">
        <v>55</v>
      </c>
      <c r="D3996" s="25" t="s">
        <v>56</v>
      </c>
      <c r="E3996" s="25" t="s">
        <v>14</v>
      </c>
      <c r="F3996" s="25">
        <v>2022</v>
      </c>
      <c r="G3996" s="25">
        <v>9</v>
      </c>
      <c r="H3996" s="25">
        <v>3402</v>
      </c>
      <c r="I3996" s="26">
        <v>34041</v>
      </c>
      <c r="J3996" s="26">
        <f>SUMIFS(H:H, D:D, ExternalData!$D3996, E:E, ExternalData!$E3996, F:F, ExternalData!$F3996, G:G, "&lt;="&amp;ExternalData!$G3996)</f>
        <v>31731</v>
      </c>
      <c r="K3996" s="27">
        <f>SUMIFS(I:I, D:D, ExternalData!$D3996, E:E, ExternalData!$E3996, F:F, ExternalData!$F3996, G:G, "&lt;="&amp;ExternalData!$G3996)</f>
        <v>316659</v>
      </c>
      <c r="L3996" s="26">
        <f>ExternalData!$J3996 + SUMIFS(H:H, D:D, ExternalData!$D3996, E:E, ExternalData!$E3996, F:F, ExternalData!$F3996-1, G:G, "&gt;"&amp;ExternalData!$G3996)</f>
        <v>125111</v>
      </c>
      <c r="M3996" s="28">
        <f>ExternalData!$K3996 + SUMIFS(I:I, D:D, ExternalData!$D3996, E:E, ExternalData!$E3996, F:F, ExternalData!$F3996-1, G:G, "&gt;"&amp;ExternalData!$G3996)</f>
        <v>910910</v>
      </c>
    </row>
    <row r="3997" spans="1:13" x14ac:dyDescent="0.25">
      <c r="A3997" s="29" t="s">
        <v>9</v>
      </c>
      <c r="B3997" s="30" t="s">
        <v>47</v>
      </c>
      <c r="C3997" s="30" t="s">
        <v>55</v>
      </c>
      <c r="D3997" s="30" t="s">
        <v>56</v>
      </c>
      <c r="E3997" s="30" t="s">
        <v>14</v>
      </c>
      <c r="F3997" s="30">
        <v>2022</v>
      </c>
      <c r="G3997" s="30">
        <v>10</v>
      </c>
      <c r="H3997" s="30">
        <v>2352</v>
      </c>
      <c r="I3997" s="31">
        <v>23184</v>
      </c>
      <c r="J3997" s="31">
        <f>SUMIFS(H:H, D:D, ExternalData!$D3997, E:E, ExternalData!$E3997, F:F, ExternalData!$F3997, G:G, "&lt;="&amp;ExternalData!$G3997)</f>
        <v>34083</v>
      </c>
      <c r="K3997" s="32">
        <f>SUMIFS(I:I, D:D, ExternalData!$D3997, E:E, ExternalData!$E3997, F:F, ExternalData!$F3997, G:G, "&lt;="&amp;ExternalData!$G3997)</f>
        <v>339843</v>
      </c>
      <c r="L3997" s="31">
        <f>ExternalData!$J3997 + SUMIFS(H:H, D:D, ExternalData!$D3997, E:E, ExternalData!$E3997, F:F, ExternalData!$F3997-1, G:G, "&gt;"&amp;ExternalData!$G3997)</f>
        <v>89789</v>
      </c>
      <c r="M3997" s="33">
        <f>ExternalData!$K3997 + SUMIFS(I:I, D:D, ExternalData!$D3997, E:E, ExternalData!$E3997, F:F, ExternalData!$F3997-1, G:G, "&gt;"&amp;ExternalData!$G3997)</f>
        <v>896259</v>
      </c>
    </row>
    <row r="3998" spans="1:13" x14ac:dyDescent="0.25">
      <c r="A3998" s="24" t="s">
        <v>9</v>
      </c>
      <c r="B3998" s="25" t="s">
        <v>47</v>
      </c>
      <c r="C3998" s="25" t="s">
        <v>55</v>
      </c>
      <c r="D3998" s="25" t="s">
        <v>56</v>
      </c>
      <c r="E3998" s="25" t="s">
        <v>14</v>
      </c>
      <c r="F3998" s="25">
        <v>2022</v>
      </c>
      <c r="G3998" s="25">
        <v>11</v>
      </c>
      <c r="H3998" s="25">
        <v>1848</v>
      </c>
      <c r="I3998" s="26">
        <v>18249</v>
      </c>
      <c r="J3998" s="26">
        <f>SUMIFS(H:H, D:D, ExternalData!$D3998, E:E, ExternalData!$E3998, F:F, ExternalData!$F3998, G:G, "&lt;="&amp;ExternalData!$G3998)</f>
        <v>35931</v>
      </c>
      <c r="K3998" s="27">
        <f>SUMIFS(I:I, D:D, ExternalData!$D3998, E:E, ExternalData!$E3998, F:F, ExternalData!$F3998, G:G, "&lt;="&amp;ExternalData!$G3998)</f>
        <v>358092</v>
      </c>
      <c r="L3998" s="26">
        <f>ExternalData!$J3998 + SUMIFS(H:H, D:D, ExternalData!$D3998, E:E, ExternalData!$E3998, F:F, ExternalData!$F3998-1, G:G, "&gt;"&amp;ExternalData!$G3998)</f>
        <v>64106</v>
      </c>
      <c r="M3998" s="28">
        <f>ExternalData!$K3998 + SUMIFS(I:I, D:D, ExternalData!$D3998, E:E, ExternalData!$E3998, F:F, ExternalData!$F3998-1, G:G, "&gt;"&amp;ExternalData!$G3998)</f>
        <v>639520</v>
      </c>
    </row>
    <row r="3999" spans="1:13" x14ac:dyDescent="0.25">
      <c r="A3999" s="29" t="s">
        <v>9</v>
      </c>
      <c r="B3999" s="30" t="s">
        <v>47</v>
      </c>
      <c r="C3999" s="30" t="s">
        <v>55</v>
      </c>
      <c r="D3999" s="30" t="s">
        <v>56</v>
      </c>
      <c r="E3999" s="30" t="s">
        <v>14</v>
      </c>
      <c r="F3999" s="30">
        <v>2022</v>
      </c>
      <c r="G3999" s="30">
        <v>12</v>
      </c>
      <c r="H3999" s="30">
        <v>2940</v>
      </c>
      <c r="I3999" s="31">
        <v>29442</v>
      </c>
      <c r="J3999" s="31">
        <f>SUMIFS(H:H, D:D, ExternalData!$D3999, E:E, ExternalData!$E3999, F:F, ExternalData!$F3999, G:G, "&lt;="&amp;ExternalData!$G3999)</f>
        <v>38871</v>
      </c>
      <c r="K3999" s="32">
        <f>SUMIFS(I:I, D:D, ExternalData!$D3999, E:E, ExternalData!$E3999, F:F, ExternalData!$F3999, G:G, "&lt;="&amp;ExternalData!$G3999)</f>
        <v>387534</v>
      </c>
      <c r="L3999" s="31">
        <f>ExternalData!$J3999 + SUMIFS(H:H, D:D, ExternalData!$D3999, E:E, ExternalData!$E3999, F:F, ExternalData!$F3999-1, G:G, "&gt;"&amp;ExternalData!$G3999)</f>
        <v>38871</v>
      </c>
      <c r="M3999" s="33">
        <f>ExternalData!$K3999 + SUMIFS(I:I, D:D, ExternalData!$D3999, E:E, ExternalData!$E3999, F:F, ExternalData!$F3999-1, G:G, "&gt;"&amp;ExternalData!$G3999)</f>
        <v>387534</v>
      </c>
    </row>
    <row r="4000" spans="1:13" x14ac:dyDescent="0.25">
      <c r="A4000" s="24" t="s">
        <v>9</v>
      </c>
      <c r="B4000" s="25" t="s">
        <v>47</v>
      </c>
      <c r="C4000" s="25" t="s">
        <v>55</v>
      </c>
      <c r="D4000" s="25" t="s">
        <v>56</v>
      </c>
      <c r="E4000" s="25" t="s">
        <v>14</v>
      </c>
      <c r="F4000" s="25">
        <v>2023</v>
      </c>
      <c r="G4000" s="25">
        <v>1</v>
      </c>
      <c r="H4000" s="25">
        <v>3444</v>
      </c>
      <c r="I4000" s="26">
        <v>34524</v>
      </c>
      <c r="J4000" s="26">
        <f>SUMIFS(H:H, D:D, ExternalData!$D4000, E:E, ExternalData!$E4000, F:F, ExternalData!$F4000, G:G, "&lt;="&amp;ExternalData!$G4000)</f>
        <v>3444</v>
      </c>
      <c r="K4000" s="27">
        <f>SUMIFS(I:I, D:D, ExternalData!$D4000, E:E, ExternalData!$E4000, F:F, ExternalData!$F4000, G:G, "&lt;="&amp;ExternalData!$G4000)</f>
        <v>34524</v>
      </c>
      <c r="L4000" s="26">
        <f>ExternalData!$J4000 + SUMIFS(H:H, D:D, ExternalData!$D4000, E:E, ExternalData!$E4000, F:F, ExternalData!$F4000-1, G:G, "&gt;"&amp;ExternalData!$G4000)</f>
        <v>38766</v>
      </c>
      <c r="M4000" s="28">
        <f>ExternalData!$K4000 + SUMIFS(I:I, D:D, ExternalData!$D4000, E:E, ExternalData!$E4000, F:F, ExternalData!$F4000-1, G:G, "&gt;"&amp;ExternalData!$G4000)</f>
        <v>386736</v>
      </c>
    </row>
    <row r="4001" spans="1:13" x14ac:dyDescent="0.25">
      <c r="A4001" s="29" t="s">
        <v>9</v>
      </c>
      <c r="B4001" s="30" t="s">
        <v>47</v>
      </c>
      <c r="C4001" s="30" t="s">
        <v>55</v>
      </c>
      <c r="D4001" s="30" t="s">
        <v>56</v>
      </c>
      <c r="E4001" s="30" t="s">
        <v>14</v>
      </c>
      <c r="F4001" s="30">
        <v>2023</v>
      </c>
      <c r="G4001" s="30">
        <v>2</v>
      </c>
      <c r="H4001" s="30">
        <v>3556</v>
      </c>
      <c r="I4001" s="31">
        <v>35448</v>
      </c>
      <c r="J4001" s="31">
        <f>SUMIFS(H:H, D:D, ExternalData!$D4001, E:E, ExternalData!$E4001, F:F, ExternalData!$F4001, G:G, "&lt;="&amp;ExternalData!$G4001)</f>
        <v>7000</v>
      </c>
      <c r="K4001" s="32">
        <f>SUMIFS(I:I, D:D, ExternalData!$D4001, E:E, ExternalData!$E4001, F:F, ExternalData!$F4001, G:G, "&lt;="&amp;ExternalData!$G4001)</f>
        <v>69972</v>
      </c>
      <c r="L4001" s="31">
        <f>ExternalData!$J4001 + SUMIFS(H:H, D:D, ExternalData!$D4001, E:E, ExternalData!$E4001, F:F, ExternalData!$F4001-1, G:G, "&gt;"&amp;ExternalData!$G4001)</f>
        <v>39109</v>
      </c>
      <c r="M4001" s="33">
        <f>ExternalData!$K4001 + SUMIFS(I:I, D:D, ExternalData!$D4001, E:E, ExternalData!$E4001, F:F, ExternalData!$F4001-1, G:G, "&gt;"&amp;ExternalData!$G4001)</f>
        <v>390222</v>
      </c>
    </row>
    <row r="4002" spans="1:13" x14ac:dyDescent="0.25">
      <c r="A4002" s="24" t="s">
        <v>9</v>
      </c>
      <c r="B4002" s="25" t="s">
        <v>47</v>
      </c>
      <c r="C4002" s="25" t="s">
        <v>55</v>
      </c>
      <c r="D4002" s="25" t="s">
        <v>56</v>
      </c>
      <c r="E4002" s="25" t="s">
        <v>14</v>
      </c>
      <c r="F4002" s="25">
        <v>2023</v>
      </c>
      <c r="G4002" s="25">
        <v>3</v>
      </c>
      <c r="H4002" s="25">
        <v>3444</v>
      </c>
      <c r="I4002" s="26">
        <v>34160</v>
      </c>
      <c r="J4002" s="26">
        <f>SUMIFS(H:H, D:D, ExternalData!$D4002, E:E, ExternalData!$E4002, F:F, ExternalData!$F4002, G:G, "&lt;="&amp;ExternalData!$G4002)</f>
        <v>10444</v>
      </c>
      <c r="K4002" s="27">
        <f>SUMIFS(I:I, D:D, ExternalData!$D4002, E:E, ExternalData!$E4002, F:F, ExternalData!$F4002, G:G, "&lt;="&amp;ExternalData!$G4002)</f>
        <v>104132</v>
      </c>
      <c r="L4002" s="26">
        <f>ExternalData!$J4002 + SUMIFS(H:H, D:D, ExternalData!$D4002, E:E, ExternalData!$E4002, F:F, ExternalData!$F4002-1, G:G, "&gt;"&amp;ExternalData!$G4002)</f>
        <v>39109</v>
      </c>
      <c r="M4002" s="28">
        <f>ExternalData!$K4002 + SUMIFS(I:I, D:D, ExternalData!$D4002, E:E, ExternalData!$E4002, F:F, ExternalData!$F4002-1, G:G, "&gt;"&amp;ExternalData!$G4002)</f>
        <v>390110</v>
      </c>
    </row>
    <row r="4003" spans="1:13" x14ac:dyDescent="0.25">
      <c r="A4003" s="29" t="s">
        <v>9</v>
      </c>
      <c r="B4003" s="30" t="s">
        <v>47</v>
      </c>
      <c r="C4003" s="30" t="s">
        <v>55</v>
      </c>
      <c r="D4003" s="30" t="s">
        <v>56</v>
      </c>
      <c r="E4003" s="30" t="s">
        <v>15</v>
      </c>
      <c r="F4003" s="30">
        <v>2018</v>
      </c>
      <c r="G4003" s="30">
        <v>11</v>
      </c>
      <c r="H4003" s="30">
        <v>161</v>
      </c>
      <c r="I4003" s="31">
        <v>15715</v>
      </c>
      <c r="J4003" s="31">
        <f>SUMIFS(H:H, D:D, ExternalData!$D4003, E:E, ExternalData!$E4003, F:F, ExternalData!$F4003, G:G, "&lt;="&amp;ExternalData!$G4003)</f>
        <v>161</v>
      </c>
      <c r="K4003" s="32">
        <f>SUMIFS(I:I, D:D, ExternalData!$D4003, E:E, ExternalData!$E4003, F:F, ExternalData!$F4003, G:G, "&lt;="&amp;ExternalData!$G4003)</f>
        <v>15715</v>
      </c>
      <c r="L4003" s="31">
        <f>ExternalData!$J4003 + SUMIFS(H:H, D:D, ExternalData!$D4003, E:E, ExternalData!$E4003, F:F, ExternalData!$F4003-1, G:G, "&gt;"&amp;ExternalData!$G4003)</f>
        <v>161</v>
      </c>
      <c r="M4003" s="33">
        <f>ExternalData!$K4003 + SUMIFS(I:I, D:D, ExternalData!$D4003, E:E, ExternalData!$E4003, F:F, ExternalData!$F4003-1, G:G, "&gt;"&amp;ExternalData!$G4003)</f>
        <v>15715</v>
      </c>
    </row>
    <row r="4004" spans="1:13" x14ac:dyDescent="0.25">
      <c r="A4004" s="24" t="s">
        <v>9</v>
      </c>
      <c r="B4004" s="25" t="s">
        <v>47</v>
      </c>
      <c r="C4004" s="25" t="s">
        <v>55</v>
      </c>
      <c r="D4004" s="25" t="s">
        <v>56</v>
      </c>
      <c r="E4004" s="25" t="s">
        <v>15</v>
      </c>
      <c r="F4004" s="25">
        <v>2018</v>
      </c>
      <c r="G4004" s="25">
        <v>12</v>
      </c>
      <c r="H4004" s="25">
        <v>1925</v>
      </c>
      <c r="I4004" s="26">
        <v>19005</v>
      </c>
      <c r="J4004" s="26">
        <f>SUMIFS(H:H, D:D, ExternalData!$D4004, E:E, ExternalData!$E4004, F:F, ExternalData!$F4004, G:G, "&lt;="&amp;ExternalData!$G4004)</f>
        <v>2086</v>
      </c>
      <c r="K4004" s="27">
        <f>SUMIFS(I:I, D:D, ExternalData!$D4004, E:E, ExternalData!$E4004, F:F, ExternalData!$F4004, G:G, "&lt;="&amp;ExternalData!$G4004)</f>
        <v>34720</v>
      </c>
      <c r="L4004" s="26">
        <f>ExternalData!$J4004 + SUMIFS(H:H, D:D, ExternalData!$D4004, E:E, ExternalData!$E4004, F:F, ExternalData!$F4004-1, G:G, "&gt;"&amp;ExternalData!$G4004)</f>
        <v>2086</v>
      </c>
      <c r="M4004" s="28">
        <f>ExternalData!$K4004 + SUMIFS(I:I, D:D, ExternalData!$D4004, E:E, ExternalData!$E4004, F:F, ExternalData!$F4004-1, G:G, "&gt;"&amp;ExternalData!$G4004)</f>
        <v>34720</v>
      </c>
    </row>
    <row r="4005" spans="1:13" x14ac:dyDescent="0.25">
      <c r="A4005" s="29" t="s">
        <v>9</v>
      </c>
      <c r="B4005" s="30" t="s">
        <v>47</v>
      </c>
      <c r="C4005" s="30" t="s">
        <v>55</v>
      </c>
      <c r="D4005" s="30" t="s">
        <v>56</v>
      </c>
      <c r="E4005" s="30" t="s">
        <v>15</v>
      </c>
      <c r="F4005" s="30">
        <v>2019</v>
      </c>
      <c r="G4005" s="30">
        <v>1</v>
      </c>
      <c r="H4005" s="30">
        <v>980</v>
      </c>
      <c r="I4005" s="31">
        <v>9814</v>
      </c>
      <c r="J4005" s="31">
        <f>SUMIFS(H:H, D:D, ExternalData!$D4005, E:E, ExternalData!$E4005, F:F, ExternalData!$F4005, G:G, "&lt;="&amp;ExternalData!$G4005)</f>
        <v>980</v>
      </c>
      <c r="K4005" s="32">
        <f>SUMIFS(I:I, D:D, ExternalData!$D4005, E:E, ExternalData!$E4005, F:F, ExternalData!$F4005, G:G, "&lt;="&amp;ExternalData!$G4005)</f>
        <v>9814</v>
      </c>
      <c r="L4005" s="31">
        <f>ExternalData!$J4005 + SUMIFS(H:H, D:D, ExternalData!$D4005, E:E, ExternalData!$E4005, F:F, ExternalData!$F4005-1, G:G, "&gt;"&amp;ExternalData!$G4005)</f>
        <v>3066</v>
      </c>
      <c r="M4005" s="33">
        <f>ExternalData!$K4005 + SUMIFS(I:I, D:D, ExternalData!$D4005, E:E, ExternalData!$E4005, F:F, ExternalData!$F4005-1, G:G, "&gt;"&amp;ExternalData!$G4005)</f>
        <v>44534</v>
      </c>
    </row>
    <row r="4006" spans="1:13" x14ac:dyDescent="0.25">
      <c r="A4006" s="24" t="s">
        <v>9</v>
      </c>
      <c r="B4006" s="25" t="s">
        <v>47</v>
      </c>
      <c r="C4006" s="25" t="s">
        <v>55</v>
      </c>
      <c r="D4006" s="25" t="s">
        <v>56</v>
      </c>
      <c r="E4006" s="25" t="s">
        <v>15</v>
      </c>
      <c r="F4006" s="25">
        <v>2019</v>
      </c>
      <c r="G4006" s="25">
        <v>2</v>
      </c>
      <c r="H4006" s="25">
        <v>784</v>
      </c>
      <c r="I4006" s="26">
        <v>7756</v>
      </c>
      <c r="J4006" s="26">
        <f>SUMIFS(H:H, D:D, ExternalData!$D4006, E:E, ExternalData!$E4006, F:F, ExternalData!$F4006, G:G, "&lt;="&amp;ExternalData!$G4006)</f>
        <v>1764</v>
      </c>
      <c r="K4006" s="27">
        <f>SUMIFS(I:I, D:D, ExternalData!$D4006, E:E, ExternalData!$E4006, F:F, ExternalData!$F4006, G:G, "&lt;="&amp;ExternalData!$G4006)</f>
        <v>17570</v>
      </c>
      <c r="L4006" s="26">
        <f>ExternalData!$J4006 + SUMIFS(H:H, D:D, ExternalData!$D4006, E:E, ExternalData!$E4006, F:F, ExternalData!$F4006-1, G:G, "&gt;"&amp;ExternalData!$G4006)</f>
        <v>3850</v>
      </c>
      <c r="M4006" s="28">
        <f>ExternalData!$K4006 + SUMIFS(I:I, D:D, ExternalData!$D4006, E:E, ExternalData!$E4006, F:F, ExternalData!$F4006-1, G:G, "&gt;"&amp;ExternalData!$G4006)</f>
        <v>52290</v>
      </c>
    </row>
    <row r="4007" spans="1:13" x14ac:dyDescent="0.25">
      <c r="A4007" s="29" t="s">
        <v>9</v>
      </c>
      <c r="B4007" s="30" t="s">
        <v>47</v>
      </c>
      <c r="C4007" s="30" t="s">
        <v>55</v>
      </c>
      <c r="D4007" s="30" t="s">
        <v>56</v>
      </c>
      <c r="E4007" s="30" t="s">
        <v>15</v>
      </c>
      <c r="F4007" s="30">
        <v>2019</v>
      </c>
      <c r="G4007" s="30">
        <v>3</v>
      </c>
      <c r="H4007" s="30">
        <v>1183</v>
      </c>
      <c r="I4007" s="31">
        <v>11788</v>
      </c>
      <c r="J4007" s="31">
        <f>SUMIFS(H:H, D:D, ExternalData!$D4007, E:E, ExternalData!$E4007, F:F, ExternalData!$F4007, G:G, "&lt;="&amp;ExternalData!$G4007)</f>
        <v>2947</v>
      </c>
      <c r="K4007" s="32">
        <f>SUMIFS(I:I, D:D, ExternalData!$D4007, E:E, ExternalData!$E4007, F:F, ExternalData!$F4007, G:G, "&lt;="&amp;ExternalData!$G4007)</f>
        <v>29358</v>
      </c>
      <c r="L4007" s="31">
        <f>ExternalData!$J4007 + SUMIFS(H:H, D:D, ExternalData!$D4007, E:E, ExternalData!$E4007, F:F, ExternalData!$F4007-1, G:G, "&gt;"&amp;ExternalData!$G4007)</f>
        <v>5033</v>
      </c>
      <c r="M4007" s="33">
        <f>ExternalData!$K4007 + SUMIFS(I:I, D:D, ExternalData!$D4007, E:E, ExternalData!$E4007, F:F, ExternalData!$F4007-1, G:G, "&gt;"&amp;ExternalData!$G4007)</f>
        <v>64078</v>
      </c>
    </row>
    <row r="4008" spans="1:13" x14ac:dyDescent="0.25">
      <c r="A4008" s="24" t="s">
        <v>9</v>
      </c>
      <c r="B4008" s="25" t="s">
        <v>47</v>
      </c>
      <c r="C4008" s="25" t="s">
        <v>55</v>
      </c>
      <c r="D4008" s="25" t="s">
        <v>56</v>
      </c>
      <c r="E4008" s="25" t="s">
        <v>15</v>
      </c>
      <c r="F4008" s="25">
        <v>2019</v>
      </c>
      <c r="G4008" s="25">
        <v>4</v>
      </c>
      <c r="H4008" s="25">
        <v>1337</v>
      </c>
      <c r="I4008" s="26">
        <v>13349</v>
      </c>
      <c r="J4008" s="26">
        <f>SUMIFS(H:H, D:D, ExternalData!$D4008, E:E, ExternalData!$E4008, F:F, ExternalData!$F4008, G:G, "&lt;="&amp;ExternalData!$G4008)</f>
        <v>4284</v>
      </c>
      <c r="K4008" s="27">
        <f>SUMIFS(I:I, D:D, ExternalData!$D4008, E:E, ExternalData!$E4008, F:F, ExternalData!$F4008, G:G, "&lt;="&amp;ExternalData!$G4008)</f>
        <v>42707</v>
      </c>
      <c r="L4008" s="26">
        <f>ExternalData!$J4008 + SUMIFS(H:H, D:D, ExternalData!$D4008, E:E, ExternalData!$E4008, F:F, ExternalData!$F4008-1, G:G, "&gt;"&amp;ExternalData!$G4008)</f>
        <v>6370</v>
      </c>
      <c r="M4008" s="28">
        <f>ExternalData!$K4008 + SUMIFS(I:I, D:D, ExternalData!$D4008, E:E, ExternalData!$E4008, F:F, ExternalData!$F4008-1, G:G, "&gt;"&amp;ExternalData!$G4008)</f>
        <v>77427</v>
      </c>
    </row>
    <row r="4009" spans="1:13" x14ac:dyDescent="0.25">
      <c r="A4009" s="29" t="s">
        <v>9</v>
      </c>
      <c r="B4009" s="30" t="s">
        <v>47</v>
      </c>
      <c r="C4009" s="30" t="s">
        <v>55</v>
      </c>
      <c r="D4009" s="30" t="s">
        <v>56</v>
      </c>
      <c r="E4009" s="30" t="s">
        <v>15</v>
      </c>
      <c r="F4009" s="30">
        <v>2019</v>
      </c>
      <c r="G4009" s="30">
        <v>5</v>
      </c>
      <c r="H4009" s="30">
        <v>917</v>
      </c>
      <c r="I4009" s="31">
        <v>9247</v>
      </c>
      <c r="J4009" s="31">
        <f>SUMIFS(H:H, D:D, ExternalData!$D4009, E:E, ExternalData!$E4009, F:F, ExternalData!$F4009, G:G, "&lt;="&amp;ExternalData!$G4009)</f>
        <v>5201</v>
      </c>
      <c r="K4009" s="32">
        <f>SUMIFS(I:I, D:D, ExternalData!$D4009, E:E, ExternalData!$E4009, F:F, ExternalData!$F4009, G:G, "&lt;="&amp;ExternalData!$G4009)</f>
        <v>51954</v>
      </c>
      <c r="L4009" s="31">
        <f>ExternalData!$J4009 + SUMIFS(H:H, D:D, ExternalData!$D4009, E:E, ExternalData!$E4009, F:F, ExternalData!$F4009-1, G:G, "&gt;"&amp;ExternalData!$G4009)</f>
        <v>7287</v>
      </c>
      <c r="M4009" s="33">
        <f>ExternalData!$K4009 + SUMIFS(I:I, D:D, ExternalData!$D4009, E:E, ExternalData!$E4009, F:F, ExternalData!$F4009-1, G:G, "&gt;"&amp;ExternalData!$G4009)</f>
        <v>86674</v>
      </c>
    </row>
    <row r="4010" spans="1:13" x14ac:dyDescent="0.25">
      <c r="A4010" s="24" t="s">
        <v>9</v>
      </c>
      <c r="B4010" s="25" t="s">
        <v>47</v>
      </c>
      <c r="C4010" s="25" t="s">
        <v>55</v>
      </c>
      <c r="D4010" s="25" t="s">
        <v>56</v>
      </c>
      <c r="E4010" s="25" t="s">
        <v>15</v>
      </c>
      <c r="F4010" s="25">
        <v>2019</v>
      </c>
      <c r="G4010" s="25">
        <v>6</v>
      </c>
      <c r="H4010" s="25">
        <v>1148</v>
      </c>
      <c r="I4010" s="26">
        <v>11480</v>
      </c>
      <c r="J4010" s="26">
        <f>SUMIFS(H:H, D:D, ExternalData!$D4010, E:E, ExternalData!$E4010, F:F, ExternalData!$F4010, G:G, "&lt;="&amp;ExternalData!$G4010)</f>
        <v>6349</v>
      </c>
      <c r="K4010" s="27">
        <f>SUMIFS(I:I, D:D, ExternalData!$D4010, E:E, ExternalData!$E4010, F:F, ExternalData!$F4010, G:G, "&lt;="&amp;ExternalData!$G4010)</f>
        <v>63434</v>
      </c>
      <c r="L4010" s="26">
        <f>ExternalData!$J4010 + SUMIFS(H:H, D:D, ExternalData!$D4010, E:E, ExternalData!$E4010, F:F, ExternalData!$F4010-1, G:G, "&gt;"&amp;ExternalData!$G4010)</f>
        <v>8435</v>
      </c>
      <c r="M4010" s="28">
        <f>ExternalData!$K4010 + SUMIFS(I:I, D:D, ExternalData!$D4010, E:E, ExternalData!$E4010, F:F, ExternalData!$F4010-1, G:G, "&gt;"&amp;ExternalData!$G4010)</f>
        <v>98154</v>
      </c>
    </row>
    <row r="4011" spans="1:13" x14ac:dyDescent="0.25">
      <c r="A4011" s="29" t="s">
        <v>9</v>
      </c>
      <c r="B4011" s="30" t="s">
        <v>47</v>
      </c>
      <c r="C4011" s="30" t="s">
        <v>55</v>
      </c>
      <c r="D4011" s="30" t="s">
        <v>56</v>
      </c>
      <c r="E4011" s="30" t="s">
        <v>15</v>
      </c>
      <c r="F4011" s="30">
        <v>2019</v>
      </c>
      <c r="G4011" s="30">
        <v>7</v>
      </c>
      <c r="H4011" s="30">
        <v>826</v>
      </c>
      <c r="I4011" s="31">
        <v>8204</v>
      </c>
      <c r="J4011" s="31">
        <f>SUMIFS(H:H, D:D, ExternalData!$D4011, E:E, ExternalData!$E4011, F:F, ExternalData!$F4011, G:G, "&lt;="&amp;ExternalData!$G4011)</f>
        <v>7175</v>
      </c>
      <c r="K4011" s="32">
        <f>SUMIFS(I:I, D:D, ExternalData!$D4011, E:E, ExternalData!$E4011, F:F, ExternalData!$F4011, G:G, "&lt;="&amp;ExternalData!$G4011)</f>
        <v>71638</v>
      </c>
      <c r="L4011" s="31">
        <f>ExternalData!$J4011 + SUMIFS(H:H, D:D, ExternalData!$D4011, E:E, ExternalData!$E4011, F:F, ExternalData!$F4011-1, G:G, "&gt;"&amp;ExternalData!$G4011)</f>
        <v>9261</v>
      </c>
      <c r="M4011" s="33">
        <f>ExternalData!$K4011 + SUMIFS(I:I, D:D, ExternalData!$D4011, E:E, ExternalData!$E4011, F:F, ExternalData!$F4011-1, G:G, "&gt;"&amp;ExternalData!$G4011)</f>
        <v>106358</v>
      </c>
    </row>
    <row r="4012" spans="1:13" x14ac:dyDescent="0.25">
      <c r="A4012" s="24" t="s">
        <v>9</v>
      </c>
      <c r="B4012" s="25" t="s">
        <v>47</v>
      </c>
      <c r="C4012" s="25" t="s">
        <v>55</v>
      </c>
      <c r="D4012" s="25" t="s">
        <v>56</v>
      </c>
      <c r="E4012" s="25" t="s">
        <v>15</v>
      </c>
      <c r="F4012" s="25">
        <v>2019</v>
      </c>
      <c r="G4012" s="25">
        <v>8</v>
      </c>
      <c r="H4012" s="25">
        <v>1106</v>
      </c>
      <c r="I4012" s="26">
        <v>10962</v>
      </c>
      <c r="J4012" s="26">
        <f>SUMIFS(H:H, D:D, ExternalData!$D4012, E:E, ExternalData!$E4012, F:F, ExternalData!$F4012, G:G, "&lt;="&amp;ExternalData!$G4012)</f>
        <v>8281</v>
      </c>
      <c r="K4012" s="27">
        <f>SUMIFS(I:I, D:D, ExternalData!$D4012, E:E, ExternalData!$E4012, F:F, ExternalData!$F4012, G:G, "&lt;="&amp;ExternalData!$G4012)</f>
        <v>82600</v>
      </c>
      <c r="L4012" s="26">
        <f>ExternalData!$J4012 + SUMIFS(H:H, D:D, ExternalData!$D4012, E:E, ExternalData!$E4012, F:F, ExternalData!$F4012-1, G:G, "&gt;"&amp;ExternalData!$G4012)</f>
        <v>10367</v>
      </c>
      <c r="M4012" s="28">
        <f>ExternalData!$K4012 + SUMIFS(I:I, D:D, ExternalData!$D4012, E:E, ExternalData!$E4012, F:F, ExternalData!$F4012-1, G:G, "&gt;"&amp;ExternalData!$G4012)</f>
        <v>117320</v>
      </c>
    </row>
    <row r="4013" spans="1:13" x14ac:dyDescent="0.25">
      <c r="A4013" s="29" t="s">
        <v>9</v>
      </c>
      <c r="B4013" s="30" t="s">
        <v>47</v>
      </c>
      <c r="C4013" s="30" t="s">
        <v>55</v>
      </c>
      <c r="D4013" s="30" t="s">
        <v>56</v>
      </c>
      <c r="E4013" s="30" t="s">
        <v>15</v>
      </c>
      <c r="F4013" s="30">
        <v>2019</v>
      </c>
      <c r="G4013" s="30">
        <v>9</v>
      </c>
      <c r="H4013" s="30">
        <v>658</v>
      </c>
      <c r="I4013" s="31">
        <v>6608</v>
      </c>
      <c r="J4013" s="31">
        <f>SUMIFS(H:H, D:D, ExternalData!$D4013, E:E, ExternalData!$E4013, F:F, ExternalData!$F4013, G:G, "&lt;="&amp;ExternalData!$G4013)</f>
        <v>8939</v>
      </c>
      <c r="K4013" s="32">
        <f>SUMIFS(I:I, D:D, ExternalData!$D4013, E:E, ExternalData!$E4013, F:F, ExternalData!$F4013, G:G, "&lt;="&amp;ExternalData!$G4013)</f>
        <v>89208</v>
      </c>
      <c r="L4013" s="31">
        <f>ExternalData!$J4013 + SUMIFS(H:H, D:D, ExternalData!$D4013, E:E, ExternalData!$E4013, F:F, ExternalData!$F4013-1, G:G, "&gt;"&amp;ExternalData!$G4013)</f>
        <v>11025</v>
      </c>
      <c r="M4013" s="33">
        <f>ExternalData!$K4013 + SUMIFS(I:I, D:D, ExternalData!$D4013, E:E, ExternalData!$E4013, F:F, ExternalData!$F4013-1, G:G, "&gt;"&amp;ExternalData!$G4013)</f>
        <v>123928</v>
      </c>
    </row>
    <row r="4014" spans="1:13" x14ac:dyDescent="0.25">
      <c r="A4014" s="24" t="s">
        <v>9</v>
      </c>
      <c r="B4014" s="25" t="s">
        <v>47</v>
      </c>
      <c r="C4014" s="25" t="s">
        <v>55</v>
      </c>
      <c r="D4014" s="25" t="s">
        <v>56</v>
      </c>
      <c r="E4014" s="25" t="s">
        <v>15</v>
      </c>
      <c r="F4014" s="25">
        <v>2019</v>
      </c>
      <c r="G4014" s="25">
        <v>10</v>
      </c>
      <c r="H4014" s="25">
        <v>840</v>
      </c>
      <c r="I4014" s="26">
        <v>8463</v>
      </c>
      <c r="J4014" s="26">
        <f>SUMIFS(H:H, D:D, ExternalData!$D4014, E:E, ExternalData!$E4014, F:F, ExternalData!$F4014, G:G, "&lt;="&amp;ExternalData!$G4014)</f>
        <v>9779</v>
      </c>
      <c r="K4014" s="27">
        <f>SUMIFS(I:I, D:D, ExternalData!$D4014, E:E, ExternalData!$E4014, F:F, ExternalData!$F4014, G:G, "&lt;="&amp;ExternalData!$G4014)</f>
        <v>97671</v>
      </c>
      <c r="L4014" s="26">
        <f>ExternalData!$J4014 + SUMIFS(H:H, D:D, ExternalData!$D4014, E:E, ExternalData!$E4014, F:F, ExternalData!$F4014-1, G:G, "&gt;"&amp;ExternalData!$G4014)</f>
        <v>11865</v>
      </c>
      <c r="M4014" s="28">
        <f>ExternalData!$K4014 + SUMIFS(I:I, D:D, ExternalData!$D4014, E:E, ExternalData!$E4014, F:F, ExternalData!$F4014-1, G:G, "&gt;"&amp;ExternalData!$G4014)</f>
        <v>132391</v>
      </c>
    </row>
    <row r="4015" spans="1:13" x14ac:dyDescent="0.25">
      <c r="A4015" s="29" t="s">
        <v>9</v>
      </c>
      <c r="B4015" s="30" t="s">
        <v>47</v>
      </c>
      <c r="C4015" s="30" t="s">
        <v>55</v>
      </c>
      <c r="D4015" s="30" t="s">
        <v>56</v>
      </c>
      <c r="E4015" s="30" t="s">
        <v>15</v>
      </c>
      <c r="F4015" s="30">
        <v>2019</v>
      </c>
      <c r="G4015" s="30">
        <v>11</v>
      </c>
      <c r="H4015" s="30">
        <v>616</v>
      </c>
      <c r="I4015" s="31">
        <v>6055</v>
      </c>
      <c r="J4015" s="31">
        <f>SUMIFS(H:H, D:D, ExternalData!$D4015, E:E, ExternalData!$E4015, F:F, ExternalData!$F4015, G:G, "&lt;="&amp;ExternalData!$G4015)</f>
        <v>10395</v>
      </c>
      <c r="K4015" s="32">
        <f>SUMIFS(I:I, D:D, ExternalData!$D4015, E:E, ExternalData!$E4015, F:F, ExternalData!$F4015, G:G, "&lt;="&amp;ExternalData!$G4015)</f>
        <v>103726</v>
      </c>
      <c r="L4015" s="31">
        <f>ExternalData!$J4015 + SUMIFS(H:H, D:D, ExternalData!$D4015, E:E, ExternalData!$E4015, F:F, ExternalData!$F4015-1, G:G, "&gt;"&amp;ExternalData!$G4015)</f>
        <v>12320</v>
      </c>
      <c r="M4015" s="33">
        <f>ExternalData!$K4015 + SUMIFS(I:I, D:D, ExternalData!$D4015, E:E, ExternalData!$E4015, F:F, ExternalData!$F4015-1, G:G, "&gt;"&amp;ExternalData!$G4015)</f>
        <v>122731</v>
      </c>
    </row>
    <row r="4016" spans="1:13" x14ac:dyDescent="0.25">
      <c r="A4016" s="24" t="s">
        <v>9</v>
      </c>
      <c r="B4016" s="25" t="s">
        <v>47</v>
      </c>
      <c r="C4016" s="25" t="s">
        <v>55</v>
      </c>
      <c r="D4016" s="25" t="s">
        <v>56</v>
      </c>
      <c r="E4016" s="25" t="s">
        <v>15</v>
      </c>
      <c r="F4016" s="25">
        <v>2019</v>
      </c>
      <c r="G4016" s="25">
        <v>12</v>
      </c>
      <c r="H4016" s="25">
        <v>749</v>
      </c>
      <c r="I4016" s="26">
        <v>7483</v>
      </c>
      <c r="J4016" s="26">
        <f>SUMIFS(H:H, D:D, ExternalData!$D4016, E:E, ExternalData!$E4016, F:F, ExternalData!$F4016, G:G, "&lt;="&amp;ExternalData!$G4016)</f>
        <v>11144</v>
      </c>
      <c r="K4016" s="27">
        <f>SUMIFS(I:I, D:D, ExternalData!$D4016, E:E, ExternalData!$E4016, F:F, ExternalData!$F4016, G:G, "&lt;="&amp;ExternalData!$G4016)</f>
        <v>111209</v>
      </c>
      <c r="L4016" s="26">
        <f>ExternalData!$J4016 + SUMIFS(H:H, D:D, ExternalData!$D4016, E:E, ExternalData!$E4016, F:F, ExternalData!$F4016-1, G:G, "&gt;"&amp;ExternalData!$G4016)</f>
        <v>11144</v>
      </c>
      <c r="M4016" s="28">
        <f>ExternalData!$K4016 + SUMIFS(I:I, D:D, ExternalData!$D4016, E:E, ExternalData!$E4016, F:F, ExternalData!$F4016-1, G:G, "&gt;"&amp;ExternalData!$G4016)</f>
        <v>111209</v>
      </c>
    </row>
    <row r="4017" spans="1:13" x14ac:dyDescent="0.25">
      <c r="A4017" s="29" t="s">
        <v>9</v>
      </c>
      <c r="B4017" s="30" t="s">
        <v>47</v>
      </c>
      <c r="C4017" s="30" t="s">
        <v>55</v>
      </c>
      <c r="D4017" s="30" t="s">
        <v>56</v>
      </c>
      <c r="E4017" s="30" t="s">
        <v>15</v>
      </c>
      <c r="F4017" s="30">
        <v>2020</v>
      </c>
      <c r="G4017" s="30">
        <v>1</v>
      </c>
      <c r="H4017" s="30">
        <v>735</v>
      </c>
      <c r="I4017" s="31">
        <v>73395</v>
      </c>
      <c r="J4017" s="31">
        <f>SUMIFS(H:H, D:D, ExternalData!$D4017, E:E, ExternalData!$E4017, F:F, ExternalData!$F4017, G:G, "&lt;="&amp;ExternalData!$G4017)</f>
        <v>735</v>
      </c>
      <c r="K4017" s="32">
        <f>SUMIFS(I:I, D:D, ExternalData!$D4017, E:E, ExternalData!$E4017, F:F, ExternalData!$F4017, G:G, "&lt;="&amp;ExternalData!$G4017)</f>
        <v>73395</v>
      </c>
      <c r="L4017" s="31">
        <f>ExternalData!$J4017 + SUMIFS(H:H, D:D, ExternalData!$D4017, E:E, ExternalData!$E4017, F:F, ExternalData!$F4017-1, G:G, "&gt;"&amp;ExternalData!$G4017)</f>
        <v>10899</v>
      </c>
      <c r="M4017" s="33">
        <f>ExternalData!$K4017 + SUMIFS(I:I, D:D, ExternalData!$D4017, E:E, ExternalData!$E4017, F:F, ExternalData!$F4017-1, G:G, "&gt;"&amp;ExternalData!$G4017)</f>
        <v>174790</v>
      </c>
    </row>
    <row r="4018" spans="1:13" x14ac:dyDescent="0.25">
      <c r="A4018" s="24" t="s">
        <v>9</v>
      </c>
      <c r="B4018" s="25" t="s">
        <v>47</v>
      </c>
      <c r="C4018" s="25" t="s">
        <v>55</v>
      </c>
      <c r="D4018" s="25" t="s">
        <v>56</v>
      </c>
      <c r="E4018" s="25" t="s">
        <v>15</v>
      </c>
      <c r="F4018" s="25">
        <v>2020</v>
      </c>
      <c r="G4018" s="25">
        <v>2</v>
      </c>
      <c r="H4018" s="25">
        <v>8295</v>
      </c>
      <c r="I4018" s="26">
        <v>8211</v>
      </c>
      <c r="J4018" s="26">
        <f>SUMIFS(H:H, D:D, ExternalData!$D4018, E:E, ExternalData!$E4018, F:F, ExternalData!$F4018, G:G, "&lt;="&amp;ExternalData!$G4018)</f>
        <v>9030</v>
      </c>
      <c r="K4018" s="27">
        <f>SUMIFS(I:I, D:D, ExternalData!$D4018, E:E, ExternalData!$E4018, F:F, ExternalData!$F4018, G:G, "&lt;="&amp;ExternalData!$G4018)</f>
        <v>81606</v>
      </c>
      <c r="L4018" s="26">
        <f>ExternalData!$J4018 + SUMIFS(H:H, D:D, ExternalData!$D4018, E:E, ExternalData!$E4018, F:F, ExternalData!$F4018-1, G:G, "&gt;"&amp;ExternalData!$G4018)</f>
        <v>18410</v>
      </c>
      <c r="M4018" s="28">
        <f>ExternalData!$K4018 + SUMIFS(I:I, D:D, ExternalData!$D4018, E:E, ExternalData!$E4018, F:F, ExternalData!$F4018-1, G:G, "&gt;"&amp;ExternalData!$G4018)</f>
        <v>175245</v>
      </c>
    </row>
    <row r="4019" spans="1:13" x14ac:dyDescent="0.25">
      <c r="A4019" s="29" t="s">
        <v>9</v>
      </c>
      <c r="B4019" s="30" t="s">
        <v>47</v>
      </c>
      <c r="C4019" s="30" t="s">
        <v>55</v>
      </c>
      <c r="D4019" s="30" t="s">
        <v>56</v>
      </c>
      <c r="E4019" s="30" t="s">
        <v>15</v>
      </c>
      <c r="F4019" s="30">
        <v>2020</v>
      </c>
      <c r="G4019" s="30">
        <v>3</v>
      </c>
      <c r="H4019" s="30">
        <v>8295</v>
      </c>
      <c r="I4019" s="31">
        <v>83265</v>
      </c>
      <c r="J4019" s="31">
        <f>SUMIFS(H:H, D:D, ExternalData!$D4019, E:E, ExternalData!$E4019, F:F, ExternalData!$F4019, G:G, "&lt;="&amp;ExternalData!$G4019)</f>
        <v>17325</v>
      </c>
      <c r="K4019" s="32">
        <f>SUMIFS(I:I, D:D, ExternalData!$D4019, E:E, ExternalData!$E4019, F:F, ExternalData!$F4019, G:G, "&lt;="&amp;ExternalData!$G4019)</f>
        <v>164871</v>
      </c>
      <c r="L4019" s="31">
        <f>ExternalData!$J4019 + SUMIFS(H:H, D:D, ExternalData!$D4019, E:E, ExternalData!$E4019, F:F, ExternalData!$F4019-1, G:G, "&gt;"&amp;ExternalData!$G4019)</f>
        <v>25522</v>
      </c>
      <c r="M4019" s="33">
        <f>ExternalData!$K4019 + SUMIFS(I:I, D:D, ExternalData!$D4019, E:E, ExternalData!$E4019, F:F, ExternalData!$F4019-1, G:G, "&gt;"&amp;ExternalData!$G4019)</f>
        <v>246722</v>
      </c>
    </row>
    <row r="4020" spans="1:13" x14ac:dyDescent="0.25">
      <c r="A4020" s="24" t="s">
        <v>9</v>
      </c>
      <c r="B4020" s="25" t="s">
        <v>47</v>
      </c>
      <c r="C4020" s="25" t="s">
        <v>55</v>
      </c>
      <c r="D4020" s="25" t="s">
        <v>56</v>
      </c>
      <c r="E4020" s="25" t="s">
        <v>15</v>
      </c>
      <c r="F4020" s="25">
        <v>2020</v>
      </c>
      <c r="G4020" s="25">
        <v>4</v>
      </c>
      <c r="H4020" s="25">
        <v>966</v>
      </c>
      <c r="I4020" s="26">
        <v>95445</v>
      </c>
      <c r="J4020" s="26">
        <f>SUMIFS(H:H, D:D, ExternalData!$D4020, E:E, ExternalData!$E4020, F:F, ExternalData!$F4020, G:G, "&lt;="&amp;ExternalData!$G4020)</f>
        <v>18291</v>
      </c>
      <c r="K4020" s="27">
        <f>SUMIFS(I:I, D:D, ExternalData!$D4020, E:E, ExternalData!$E4020, F:F, ExternalData!$F4020, G:G, "&lt;="&amp;ExternalData!$G4020)</f>
        <v>260316</v>
      </c>
      <c r="L4020" s="26">
        <f>ExternalData!$J4020 + SUMIFS(H:H, D:D, ExternalData!$D4020, E:E, ExternalData!$E4020, F:F, ExternalData!$F4020-1, G:G, "&gt;"&amp;ExternalData!$G4020)</f>
        <v>25151</v>
      </c>
      <c r="M4020" s="28">
        <f>ExternalData!$K4020 + SUMIFS(I:I, D:D, ExternalData!$D4020, E:E, ExternalData!$E4020, F:F, ExternalData!$F4020-1, G:G, "&gt;"&amp;ExternalData!$G4020)</f>
        <v>328818</v>
      </c>
    </row>
    <row r="4021" spans="1:13" x14ac:dyDescent="0.25">
      <c r="A4021" s="29" t="s">
        <v>9</v>
      </c>
      <c r="B4021" s="30" t="s">
        <v>47</v>
      </c>
      <c r="C4021" s="30" t="s">
        <v>55</v>
      </c>
      <c r="D4021" s="30" t="s">
        <v>56</v>
      </c>
      <c r="E4021" s="30" t="s">
        <v>15</v>
      </c>
      <c r="F4021" s="30">
        <v>2020</v>
      </c>
      <c r="G4021" s="30">
        <v>5</v>
      </c>
      <c r="H4021" s="30">
        <v>756</v>
      </c>
      <c r="I4021" s="31">
        <v>7539</v>
      </c>
      <c r="J4021" s="31">
        <f>SUMIFS(H:H, D:D, ExternalData!$D4021, E:E, ExternalData!$E4021, F:F, ExternalData!$F4021, G:G, "&lt;="&amp;ExternalData!$G4021)</f>
        <v>19047</v>
      </c>
      <c r="K4021" s="32">
        <f>SUMIFS(I:I, D:D, ExternalData!$D4021, E:E, ExternalData!$E4021, F:F, ExternalData!$F4021, G:G, "&lt;="&amp;ExternalData!$G4021)</f>
        <v>267855</v>
      </c>
      <c r="L4021" s="31">
        <f>ExternalData!$J4021 + SUMIFS(H:H, D:D, ExternalData!$D4021, E:E, ExternalData!$E4021, F:F, ExternalData!$F4021-1, G:G, "&gt;"&amp;ExternalData!$G4021)</f>
        <v>24990</v>
      </c>
      <c r="M4021" s="33">
        <f>ExternalData!$K4021 + SUMIFS(I:I, D:D, ExternalData!$D4021, E:E, ExternalData!$E4021, F:F, ExternalData!$F4021-1, G:G, "&gt;"&amp;ExternalData!$G4021)</f>
        <v>327110</v>
      </c>
    </row>
    <row r="4022" spans="1:13" x14ac:dyDescent="0.25">
      <c r="A4022" s="24" t="s">
        <v>9</v>
      </c>
      <c r="B4022" s="25" t="s">
        <v>47</v>
      </c>
      <c r="C4022" s="25" t="s">
        <v>55</v>
      </c>
      <c r="D4022" s="25" t="s">
        <v>56</v>
      </c>
      <c r="E4022" s="25" t="s">
        <v>15</v>
      </c>
      <c r="F4022" s="25">
        <v>2020</v>
      </c>
      <c r="G4022" s="25">
        <v>6</v>
      </c>
      <c r="H4022" s="25">
        <v>13335</v>
      </c>
      <c r="I4022" s="26">
        <v>131985</v>
      </c>
      <c r="J4022" s="26">
        <f>SUMIFS(H:H, D:D, ExternalData!$D4022, E:E, ExternalData!$E4022, F:F, ExternalData!$F4022, G:G, "&lt;="&amp;ExternalData!$G4022)</f>
        <v>32382</v>
      </c>
      <c r="K4022" s="27">
        <f>SUMIFS(I:I, D:D, ExternalData!$D4022, E:E, ExternalData!$E4022, F:F, ExternalData!$F4022, G:G, "&lt;="&amp;ExternalData!$G4022)</f>
        <v>399840</v>
      </c>
      <c r="L4022" s="26">
        <f>ExternalData!$J4022 + SUMIFS(H:H, D:D, ExternalData!$D4022, E:E, ExternalData!$E4022, F:F, ExternalData!$F4022-1, G:G, "&gt;"&amp;ExternalData!$G4022)</f>
        <v>37177</v>
      </c>
      <c r="M4022" s="28">
        <f>ExternalData!$K4022 + SUMIFS(I:I, D:D, ExternalData!$D4022, E:E, ExternalData!$E4022, F:F, ExternalData!$F4022-1, G:G, "&gt;"&amp;ExternalData!$G4022)</f>
        <v>447615</v>
      </c>
    </row>
    <row r="4023" spans="1:13" x14ac:dyDescent="0.25">
      <c r="A4023" s="29" t="s">
        <v>9</v>
      </c>
      <c r="B4023" s="30" t="s">
        <v>47</v>
      </c>
      <c r="C4023" s="30" t="s">
        <v>55</v>
      </c>
      <c r="D4023" s="30" t="s">
        <v>56</v>
      </c>
      <c r="E4023" s="30" t="s">
        <v>15</v>
      </c>
      <c r="F4023" s="30">
        <v>2020</v>
      </c>
      <c r="G4023" s="30">
        <v>7</v>
      </c>
      <c r="H4023" s="30">
        <v>462</v>
      </c>
      <c r="I4023" s="31">
        <v>4599</v>
      </c>
      <c r="J4023" s="31">
        <f>SUMIFS(H:H, D:D, ExternalData!$D4023, E:E, ExternalData!$E4023, F:F, ExternalData!$F4023, G:G, "&lt;="&amp;ExternalData!$G4023)</f>
        <v>32844</v>
      </c>
      <c r="K4023" s="32">
        <f>SUMIFS(I:I, D:D, ExternalData!$D4023, E:E, ExternalData!$E4023, F:F, ExternalData!$F4023, G:G, "&lt;="&amp;ExternalData!$G4023)</f>
        <v>404439</v>
      </c>
      <c r="L4023" s="31">
        <f>ExternalData!$J4023 + SUMIFS(H:H, D:D, ExternalData!$D4023, E:E, ExternalData!$E4023, F:F, ExternalData!$F4023-1, G:G, "&gt;"&amp;ExternalData!$G4023)</f>
        <v>36813</v>
      </c>
      <c r="M4023" s="33">
        <f>ExternalData!$K4023 + SUMIFS(I:I, D:D, ExternalData!$D4023, E:E, ExternalData!$E4023, F:F, ExternalData!$F4023-1, G:G, "&gt;"&amp;ExternalData!$G4023)</f>
        <v>444010</v>
      </c>
    </row>
    <row r="4024" spans="1:13" x14ac:dyDescent="0.25">
      <c r="A4024" s="24" t="s">
        <v>9</v>
      </c>
      <c r="B4024" s="25" t="s">
        <v>47</v>
      </c>
      <c r="C4024" s="25" t="s">
        <v>55</v>
      </c>
      <c r="D4024" s="25" t="s">
        <v>56</v>
      </c>
      <c r="E4024" s="25" t="s">
        <v>15</v>
      </c>
      <c r="F4024" s="25">
        <v>2020</v>
      </c>
      <c r="G4024" s="25">
        <v>8</v>
      </c>
      <c r="H4024" s="25">
        <v>693</v>
      </c>
      <c r="I4024" s="26">
        <v>6783</v>
      </c>
      <c r="J4024" s="26">
        <f>SUMIFS(H:H, D:D, ExternalData!$D4024, E:E, ExternalData!$E4024, F:F, ExternalData!$F4024, G:G, "&lt;="&amp;ExternalData!$G4024)</f>
        <v>33537</v>
      </c>
      <c r="K4024" s="27">
        <f>SUMIFS(I:I, D:D, ExternalData!$D4024, E:E, ExternalData!$E4024, F:F, ExternalData!$F4024, G:G, "&lt;="&amp;ExternalData!$G4024)</f>
        <v>411222</v>
      </c>
      <c r="L4024" s="26">
        <f>ExternalData!$J4024 + SUMIFS(H:H, D:D, ExternalData!$D4024, E:E, ExternalData!$E4024, F:F, ExternalData!$F4024-1, G:G, "&gt;"&amp;ExternalData!$G4024)</f>
        <v>36400</v>
      </c>
      <c r="M4024" s="28">
        <f>ExternalData!$K4024 + SUMIFS(I:I, D:D, ExternalData!$D4024, E:E, ExternalData!$E4024, F:F, ExternalData!$F4024-1, G:G, "&gt;"&amp;ExternalData!$G4024)</f>
        <v>439831</v>
      </c>
    </row>
    <row r="4025" spans="1:13" x14ac:dyDescent="0.25">
      <c r="A4025" s="29" t="s">
        <v>9</v>
      </c>
      <c r="B4025" s="30" t="s">
        <v>47</v>
      </c>
      <c r="C4025" s="30" t="s">
        <v>55</v>
      </c>
      <c r="D4025" s="30" t="s">
        <v>56</v>
      </c>
      <c r="E4025" s="30" t="s">
        <v>15</v>
      </c>
      <c r="F4025" s="30">
        <v>2020</v>
      </c>
      <c r="G4025" s="30">
        <v>9</v>
      </c>
      <c r="H4025" s="30">
        <v>5565</v>
      </c>
      <c r="I4025" s="31">
        <v>54495</v>
      </c>
      <c r="J4025" s="31">
        <f>SUMIFS(H:H, D:D, ExternalData!$D4025, E:E, ExternalData!$E4025, F:F, ExternalData!$F4025, G:G, "&lt;="&amp;ExternalData!$G4025)</f>
        <v>39102</v>
      </c>
      <c r="K4025" s="32">
        <f>SUMIFS(I:I, D:D, ExternalData!$D4025, E:E, ExternalData!$E4025, F:F, ExternalData!$F4025, G:G, "&lt;="&amp;ExternalData!$G4025)</f>
        <v>465717</v>
      </c>
      <c r="L4025" s="31">
        <f>ExternalData!$J4025 + SUMIFS(H:H, D:D, ExternalData!$D4025, E:E, ExternalData!$E4025, F:F, ExternalData!$F4025-1, G:G, "&gt;"&amp;ExternalData!$G4025)</f>
        <v>41307</v>
      </c>
      <c r="M4025" s="33">
        <f>ExternalData!$K4025 + SUMIFS(I:I, D:D, ExternalData!$D4025, E:E, ExternalData!$E4025, F:F, ExternalData!$F4025-1, G:G, "&gt;"&amp;ExternalData!$G4025)</f>
        <v>487718</v>
      </c>
    </row>
    <row r="4026" spans="1:13" x14ac:dyDescent="0.25">
      <c r="A4026" s="24" t="s">
        <v>9</v>
      </c>
      <c r="B4026" s="25" t="s">
        <v>47</v>
      </c>
      <c r="C4026" s="25" t="s">
        <v>55</v>
      </c>
      <c r="D4026" s="25" t="s">
        <v>56</v>
      </c>
      <c r="E4026" s="25" t="s">
        <v>15</v>
      </c>
      <c r="F4026" s="25">
        <v>2020</v>
      </c>
      <c r="G4026" s="25">
        <v>10</v>
      </c>
      <c r="H4026" s="25">
        <v>11235</v>
      </c>
      <c r="I4026" s="26">
        <v>11340</v>
      </c>
      <c r="J4026" s="26">
        <f>SUMIFS(H:H, D:D, ExternalData!$D4026, E:E, ExternalData!$E4026, F:F, ExternalData!$F4026, G:G, "&lt;="&amp;ExternalData!$G4026)</f>
        <v>50337</v>
      </c>
      <c r="K4026" s="27">
        <f>SUMIFS(I:I, D:D, ExternalData!$D4026, E:E, ExternalData!$E4026, F:F, ExternalData!$F4026, G:G, "&lt;="&amp;ExternalData!$G4026)</f>
        <v>477057</v>
      </c>
      <c r="L4026" s="26">
        <f>ExternalData!$J4026 + SUMIFS(H:H, D:D, ExternalData!$D4026, E:E, ExternalData!$E4026, F:F, ExternalData!$F4026-1, G:G, "&gt;"&amp;ExternalData!$G4026)</f>
        <v>51702</v>
      </c>
      <c r="M4026" s="28">
        <f>ExternalData!$K4026 + SUMIFS(I:I, D:D, ExternalData!$D4026, E:E, ExternalData!$E4026, F:F, ExternalData!$F4026-1, G:G, "&gt;"&amp;ExternalData!$G4026)</f>
        <v>490595</v>
      </c>
    </row>
    <row r="4027" spans="1:13" x14ac:dyDescent="0.25">
      <c r="A4027" s="29" t="s">
        <v>9</v>
      </c>
      <c r="B4027" s="30" t="s">
        <v>47</v>
      </c>
      <c r="C4027" s="30" t="s">
        <v>55</v>
      </c>
      <c r="D4027" s="30" t="s">
        <v>56</v>
      </c>
      <c r="E4027" s="30" t="s">
        <v>15</v>
      </c>
      <c r="F4027" s="30">
        <v>2020</v>
      </c>
      <c r="G4027" s="30">
        <v>11</v>
      </c>
      <c r="H4027" s="30">
        <v>8925</v>
      </c>
      <c r="I4027" s="31">
        <v>90615</v>
      </c>
      <c r="J4027" s="31">
        <f>SUMIFS(H:H, D:D, ExternalData!$D4027, E:E, ExternalData!$E4027, F:F, ExternalData!$F4027, G:G, "&lt;="&amp;ExternalData!$G4027)</f>
        <v>59262</v>
      </c>
      <c r="K4027" s="32">
        <f>SUMIFS(I:I, D:D, ExternalData!$D4027, E:E, ExternalData!$E4027, F:F, ExternalData!$F4027, G:G, "&lt;="&amp;ExternalData!$G4027)</f>
        <v>567672</v>
      </c>
      <c r="L4027" s="31">
        <f>ExternalData!$J4027 + SUMIFS(H:H, D:D, ExternalData!$D4027, E:E, ExternalData!$E4027, F:F, ExternalData!$F4027-1, G:G, "&gt;"&amp;ExternalData!$G4027)</f>
        <v>60011</v>
      </c>
      <c r="M4027" s="33">
        <f>ExternalData!$K4027 + SUMIFS(I:I, D:D, ExternalData!$D4027, E:E, ExternalData!$E4027, F:F, ExternalData!$F4027-1, G:G, "&gt;"&amp;ExternalData!$G4027)</f>
        <v>575155</v>
      </c>
    </row>
    <row r="4028" spans="1:13" x14ac:dyDescent="0.25">
      <c r="A4028" s="24" t="s">
        <v>9</v>
      </c>
      <c r="B4028" s="25" t="s">
        <v>47</v>
      </c>
      <c r="C4028" s="25" t="s">
        <v>55</v>
      </c>
      <c r="D4028" s="25" t="s">
        <v>56</v>
      </c>
      <c r="E4028" s="25" t="s">
        <v>15</v>
      </c>
      <c r="F4028" s="25">
        <v>2020</v>
      </c>
      <c r="G4028" s="25">
        <v>12</v>
      </c>
      <c r="H4028" s="25">
        <v>6195</v>
      </c>
      <c r="I4028" s="26">
        <v>61635</v>
      </c>
      <c r="J4028" s="26">
        <f>SUMIFS(H:H, D:D, ExternalData!$D4028, E:E, ExternalData!$E4028, F:F, ExternalData!$F4028, G:G, "&lt;="&amp;ExternalData!$G4028)</f>
        <v>65457</v>
      </c>
      <c r="K4028" s="27">
        <f>SUMIFS(I:I, D:D, ExternalData!$D4028, E:E, ExternalData!$E4028, F:F, ExternalData!$F4028, G:G, "&lt;="&amp;ExternalData!$G4028)</f>
        <v>629307</v>
      </c>
      <c r="L4028" s="26">
        <f>ExternalData!$J4028 + SUMIFS(H:H, D:D, ExternalData!$D4028, E:E, ExternalData!$E4028, F:F, ExternalData!$F4028-1, G:G, "&gt;"&amp;ExternalData!$G4028)</f>
        <v>65457</v>
      </c>
      <c r="M4028" s="28">
        <f>ExternalData!$K4028 + SUMIFS(I:I, D:D, ExternalData!$D4028, E:E, ExternalData!$E4028, F:F, ExternalData!$F4028-1, G:G, "&gt;"&amp;ExternalData!$G4028)</f>
        <v>629307</v>
      </c>
    </row>
    <row r="4029" spans="1:13" x14ac:dyDescent="0.25">
      <c r="A4029" s="29" t="s">
        <v>9</v>
      </c>
      <c r="B4029" s="30" t="s">
        <v>47</v>
      </c>
      <c r="C4029" s="30" t="s">
        <v>55</v>
      </c>
      <c r="D4029" s="30" t="s">
        <v>56</v>
      </c>
      <c r="E4029" s="30" t="s">
        <v>15</v>
      </c>
      <c r="F4029" s="30">
        <v>2021</v>
      </c>
      <c r="G4029" s="30">
        <v>1</v>
      </c>
      <c r="H4029" s="30">
        <v>7084</v>
      </c>
      <c r="I4029" s="31">
        <v>69874</v>
      </c>
      <c r="J4029" s="31">
        <f>SUMIFS(H:H, D:D, ExternalData!$D4029, E:E, ExternalData!$E4029, F:F, ExternalData!$F4029, G:G, "&lt;="&amp;ExternalData!$G4029)</f>
        <v>7084</v>
      </c>
      <c r="K4029" s="32">
        <f>SUMIFS(I:I, D:D, ExternalData!$D4029, E:E, ExternalData!$E4029, F:F, ExternalData!$F4029, G:G, "&lt;="&amp;ExternalData!$G4029)</f>
        <v>69874</v>
      </c>
      <c r="L4029" s="31">
        <f>ExternalData!$J4029 + SUMIFS(H:H, D:D, ExternalData!$D4029, E:E, ExternalData!$E4029, F:F, ExternalData!$F4029-1, G:G, "&gt;"&amp;ExternalData!$G4029)</f>
        <v>71806</v>
      </c>
      <c r="M4029" s="33">
        <f>ExternalData!$K4029 + SUMIFS(I:I, D:D, ExternalData!$D4029, E:E, ExternalData!$E4029, F:F, ExternalData!$F4029-1, G:G, "&gt;"&amp;ExternalData!$G4029)</f>
        <v>625786</v>
      </c>
    </row>
    <row r="4030" spans="1:13" x14ac:dyDescent="0.25">
      <c r="A4030" s="24" t="s">
        <v>9</v>
      </c>
      <c r="B4030" s="25" t="s">
        <v>47</v>
      </c>
      <c r="C4030" s="25" t="s">
        <v>55</v>
      </c>
      <c r="D4030" s="25" t="s">
        <v>56</v>
      </c>
      <c r="E4030" s="25" t="s">
        <v>15</v>
      </c>
      <c r="F4030" s="25">
        <v>2021</v>
      </c>
      <c r="G4030" s="25">
        <v>2</v>
      </c>
      <c r="H4030" s="25">
        <v>805</v>
      </c>
      <c r="I4030" s="26">
        <v>8211</v>
      </c>
      <c r="J4030" s="26">
        <f>SUMIFS(H:H, D:D, ExternalData!$D4030, E:E, ExternalData!$E4030, F:F, ExternalData!$F4030, G:G, "&lt;="&amp;ExternalData!$G4030)</f>
        <v>7889</v>
      </c>
      <c r="K4030" s="27">
        <f>SUMIFS(I:I, D:D, ExternalData!$D4030, E:E, ExternalData!$E4030, F:F, ExternalData!$F4030, G:G, "&lt;="&amp;ExternalData!$G4030)</f>
        <v>78085</v>
      </c>
      <c r="L4030" s="26">
        <f>ExternalData!$J4030 + SUMIFS(H:H, D:D, ExternalData!$D4030, E:E, ExternalData!$E4030, F:F, ExternalData!$F4030-1, G:G, "&gt;"&amp;ExternalData!$G4030)</f>
        <v>64316</v>
      </c>
      <c r="M4030" s="28">
        <f>ExternalData!$K4030 + SUMIFS(I:I, D:D, ExternalData!$D4030, E:E, ExternalData!$E4030, F:F, ExternalData!$F4030-1, G:G, "&gt;"&amp;ExternalData!$G4030)</f>
        <v>625786</v>
      </c>
    </row>
    <row r="4031" spans="1:13" x14ac:dyDescent="0.25">
      <c r="A4031" s="29" t="s">
        <v>9</v>
      </c>
      <c r="B4031" s="30" t="s">
        <v>47</v>
      </c>
      <c r="C4031" s="30" t="s">
        <v>55</v>
      </c>
      <c r="D4031" s="30" t="s">
        <v>56</v>
      </c>
      <c r="E4031" s="30" t="s">
        <v>15</v>
      </c>
      <c r="F4031" s="30">
        <v>2021</v>
      </c>
      <c r="G4031" s="30">
        <v>3</v>
      </c>
      <c r="H4031" s="30">
        <v>17227</v>
      </c>
      <c r="I4031" s="31">
        <v>170982</v>
      </c>
      <c r="J4031" s="31">
        <f>SUMIFS(H:H, D:D, ExternalData!$D4031, E:E, ExternalData!$E4031, F:F, ExternalData!$F4031, G:G, "&lt;="&amp;ExternalData!$G4031)</f>
        <v>25116</v>
      </c>
      <c r="K4031" s="32">
        <f>SUMIFS(I:I, D:D, ExternalData!$D4031, E:E, ExternalData!$E4031, F:F, ExternalData!$F4031, G:G, "&lt;="&amp;ExternalData!$G4031)</f>
        <v>249067</v>
      </c>
      <c r="L4031" s="31">
        <f>ExternalData!$J4031 + SUMIFS(H:H, D:D, ExternalData!$D4031, E:E, ExternalData!$E4031, F:F, ExternalData!$F4031-1, G:G, "&gt;"&amp;ExternalData!$G4031)</f>
        <v>73248</v>
      </c>
      <c r="M4031" s="33">
        <f>ExternalData!$K4031 + SUMIFS(I:I, D:D, ExternalData!$D4031, E:E, ExternalData!$E4031, F:F, ExternalData!$F4031-1, G:G, "&gt;"&amp;ExternalData!$G4031)</f>
        <v>713503</v>
      </c>
    </row>
    <row r="4032" spans="1:13" x14ac:dyDescent="0.25">
      <c r="A4032" s="24" t="s">
        <v>9</v>
      </c>
      <c r="B4032" s="25" t="s">
        <v>47</v>
      </c>
      <c r="C4032" s="25" t="s">
        <v>55</v>
      </c>
      <c r="D4032" s="25" t="s">
        <v>56</v>
      </c>
      <c r="E4032" s="25" t="s">
        <v>15</v>
      </c>
      <c r="F4032" s="25">
        <v>2021</v>
      </c>
      <c r="G4032" s="25">
        <v>4</v>
      </c>
      <c r="H4032" s="25">
        <v>11592</v>
      </c>
      <c r="I4032" s="26">
        <v>117047</v>
      </c>
      <c r="J4032" s="26">
        <f>SUMIFS(H:H, D:D, ExternalData!$D4032, E:E, ExternalData!$E4032, F:F, ExternalData!$F4032, G:G, "&lt;="&amp;ExternalData!$G4032)</f>
        <v>36708</v>
      </c>
      <c r="K4032" s="27">
        <f>SUMIFS(I:I, D:D, ExternalData!$D4032, E:E, ExternalData!$E4032, F:F, ExternalData!$F4032, G:G, "&lt;="&amp;ExternalData!$G4032)</f>
        <v>366114</v>
      </c>
      <c r="L4032" s="26">
        <f>ExternalData!$J4032 + SUMIFS(H:H, D:D, ExternalData!$D4032, E:E, ExternalData!$E4032, F:F, ExternalData!$F4032-1, G:G, "&gt;"&amp;ExternalData!$G4032)</f>
        <v>83874</v>
      </c>
      <c r="M4032" s="28">
        <f>ExternalData!$K4032 + SUMIFS(I:I, D:D, ExternalData!$D4032, E:E, ExternalData!$E4032, F:F, ExternalData!$F4032-1, G:G, "&gt;"&amp;ExternalData!$G4032)</f>
        <v>735105</v>
      </c>
    </row>
    <row r="4033" spans="1:13" x14ac:dyDescent="0.25">
      <c r="A4033" s="29" t="s">
        <v>9</v>
      </c>
      <c r="B4033" s="30" t="s">
        <v>47</v>
      </c>
      <c r="C4033" s="30" t="s">
        <v>55</v>
      </c>
      <c r="D4033" s="30" t="s">
        <v>56</v>
      </c>
      <c r="E4033" s="30" t="s">
        <v>15</v>
      </c>
      <c r="F4033" s="30">
        <v>2021</v>
      </c>
      <c r="G4033" s="30">
        <v>5</v>
      </c>
      <c r="H4033" s="30">
        <v>5635</v>
      </c>
      <c r="I4033" s="31">
        <v>56833</v>
      </c>
      <c r="J4033" s="31">
        <f>SUMIFS(H:H, D:D, ExternalData!$D4033, E:E, ExternalData!$E4033, F:F, ExternalData!$F4033, G:G, "&lt;="&amp;ExternalData!$G4033)</f>
        <v>42343</v>
      </c>
      <c r="K4033" s="32">
        <f>SUMIFS(I:I, D:D, ExternalData!$D4033, E:E, ExternalData!$E4033, F:F, ExternalData!$F4033, G:G, "&lt;="&amp;ExternalData!$G4033)</f>
        <v>422947</v>
      </c>
      <c r="L4033" s="31">
        <f>ExternalData!$J4033 + SUMIFS(H:H, D:D, ExternalData!$D4033, E:E, ExternalData!$E4033, F:F, ExternalData!$F4033-1, G:G, "&gt;"&amp;ExternalData!$G4033)</f>
        <v>88753</v>
      </c>
      <c r="M4033" s="33">
        <f>ExternalData!$K4033 + SUMIFS(I:I, D:D, ExternalData!$D4033, E:E, ExternalData!$E4033, F:F, ExternalData!$F4033-1, G:G, "&gt;"&amp;ExternalData!$G4033)</f>
        <v>784399</v>
      </c>
    </row>
    <row r="4034" spans="1:13" x14ac:dyDescent="0.25">
      <c r="A4034" s="24" t="s">
        <v>9</v>
      </c>
      <c r="B4034" s="25" t="s">
        <v>47</v>
      </c>
      <c r="C4034" s="25" t="s">
        <v>55</v>
      </c>
      <c r="D4034" s="25" t="s">
        <v>56</v>
      </c>
      <c r="E4034" s="25" t="s">
        <v>15</v>
      </c>
      <c r="F4034" s="25">
        <v>2021</v>
      </c>
      <c r="G4034" s="25">
        <v>6</v>
      </c>
      <c r="H4034" s="25">
        <v>4991</v>
      </c>
      <c r="I4034" s="26">
        <v>48622</v>
      </c>
      <c r="J4034" s="26">
        <f>SUMIFS(H:H, D:D, ExternalData!$D4034, E:E, ExternalData!$E4034, F:F, ExternalData!$F4034, G:G, "&lt;="&amp;ExternalData!$G4034)</f>
        <v>47334</v>
      </c>
      <c r="K4034" s="27">
        <f>SUMIFS(I:I, D:D, ExternalData!$D4034, E:E, ExternalData!$E4034, F:F, ExternalData!$F4034, G:G, "&lt;="&amp;ExternalData!$G4034)</f>
        <v>471569</v>
      </c>
      <c r="L4034" s="26">
        <f>ExternalData!$J4034 + SUMIFS(H:H, D:D, ExternalData!$D4034, E:E, ExternalData!$E4034, F:F, ExternalData!$F4034-1, G:G, "&gt;"&amp;ExternalData!$G4034)</f>
        <v>80409</v>
      </c>
      <c r="M4034" s="28">
        <f>ExternalData!$K4034 + SUMIFS(I:I, D:D, ExternalData!$D4034, E:E, ExternalData!$E4034, F:F, ExternalData!$F4034-1, G:G, "&gt;"&amp;ExternalData!$G4034)</f>
        <v>701036</v>
      </c>
    </row>
    <row r="4035" spans="1:13" x14ac:dyDescent="0.25">
      <c r="A4035" s="29" t="s">
        <v>9</v>
      </c>
      <c r="B4035" s="30" t="s">
        <v>47</v>
      </c>
      <c r="C4035" s="30" t="s">
        <v>55</v>
      </c>
      <c r="D4035" s="30" t="s">
        <v>56</v>
      </c>
      <c r="E4035" s="30" t="s">
        <v>15</v>
      </c>
      <c r="F4035" s="30">
        <v>2021</v>
      </c>
      <c r="G4035" s="30">
        <v>7</v>
      </c>
      <c r="H4035" s="30">
        <v>1127</v>
      </c>
      <c r="I4035" s="31">
        <v>111734</v>
      </c>
      <c r="J4035" s="31">
        <f>SUMIFS(H:H, D:D, ExternalData!$D4035, E:E, ExternalData!$E4035, F:F, ExternalData!$F4035, G:G, "&lt;="&amp;ExternalData!$G4035)</f>
        <v>48461</v>
      </c>
      <c r="K4035" s="32">
        <f>SUMIFS(I:I, D:D, ExternalData!$D4035, E:E, ExternalData!$E4035, F:F, ExternalData!$F4035, G:G, "&lt;="&amp;ExternalData!$G4035)</f>
        <v>583303</v>
      </c>
      <c r="L4035" s="31">
        <f>ExternalData!$J4035 + SUMIFS(H:H, D:D, ExternalData!$D4035, E:E, ExternalData!$E4035, F:F, ExternalData!$F4035-1, G:G, "&gt;"&amp;ExternalData!$G4035)</f>
        <v>81074</v>
      </c>
      <c r="M4035" s="33">
        <f>ExternalData!$K4035 + SUMIFS(I:I, D:D, ExternalData!$D4035, E:E, ExternalData!$E4035, F:F, ExternalData!$F4035-1, G:G, "&gt;"&amp;ExternalData!$G4035)</f>
        <v>808171</v>
      </c>
    </row>
    <row r="4036" spans="1:13" x14ac:dyDescent="0.25">
      <c r="A4036" s="24" t="s">
        <v>9</v>
      </c>
      <c r="B4036" s="25" t="s">
        <v>47</v>
      </c>
      <c r="C4036" s="25" t="s">
        <v>55</v>
      </c>
      <c r="D4036" s="25" t="s">
        <v>56</v>
      </c>
      <c r="E4036" s="25" t="s">
        <v>15</v>
      </c>
      <c r="F4036" s="25">
        <v>2021</v>
      </c>
      <c r="G4036" s="25">
        <v>8</v>
      </c>
      <c r="H4036" s="25">
        <v>8533</v>
      </c>
      <c r="I4036" s="26">
        <v>85008</v>
      </c>
      <c r="J4036" s="26">
        <f>SUMIFS(H:H, D:D, ExternalData!$D4036, E:E, ExternalData!$E4036, F:F, ExternalData!$F4036, G:G, "&lt;="&amp;ExternalData!$G4036)</f>
        <v>56994</v>
      </c>
      <c r="K4036" s="27">
        <f>SUMIFS(I:I, D:D, ExternalData!$D4036, E:E, ExternalData!$E4036, F:F, ExternalData!$F4036, G:G, "&lt;="&amp;ExternalData!$G4036)</f>
        <v>668311</v>
      </c>
      <c r="L4036" s="26">
        <f>ExternalData!$J4036 + SUMIFS(H:H, D:D, ExternalData!$D4036, E:E, ExternalData!$E4036, F:F, ExternalData!$F4036-1, G:G, "&gt;"&amp;ExternalData!$G4036)</f>
        <v>88914</v>
      </c>
      <c r="M4036" s="28">
        <f>ExternalData!$K4036 + SUMIFS(I:I, D:D, ExternalData!$D4036, E:E, ExternalData!$E4036, F:F, ExternalData!$F4036-1, G:G, "&gt;"&amp;ExternalData!$G4036)</f>
        <v>886396</v>
      </c>
    </row>
    <row r="4037" spans="1:13" x14ac:dyDescent="0.25">
      <c r="A4037" s="29" t="s">
        <v>9</v>
      </c>
      <c r="B4037" s="30" t="s">
        <v>47</v>
      </c>
      <c r="C4037" s="30" t="s">
        <v>55</v>
      </c>
      <c r="D4037" s="30" t="s">
        <v>56</v>
      </c>
      <c r="E4037" s="30" t="s">
        <v>15</v>
      </c>
      <c r="F4037" s="30">
        <v>2021</v>
      </c>
      <c r="G4037" s="30">
        <v>9</v>
      </c>
      <c r="H4037" s="30">
        <v>10626</v>
      </c>
      <c r="I4037" s="31">
        <v>105455</v>
      </c>
      <c r="J4037" s="31">
        <f>SUMIFS(H:H, D:D, ExternalData!$D4037, E:E, ExternalData!$E4037, F:F, ExternalData!$F4037, G:G, "&lt;="&amp;ExternalData!$G4037)</f>
        <v>67620</v>
      </c>
      <c r="K4037" s="32">
        <f>SUMIFS(I:I, D:D, ExternalData!$D4037, E:E, ExternalData!$E4037, F:F, ExternalData!$F4037, G:G, "&lt;="&amp;ExternalData!$G4037)</f>
        <v>773766</v>
      </c>
      <c r="L4037" s="31">
        <f>ExternalData!$J4037 + SUMIFS(H:H, D:D, ExternalData!$D4037, E:E, ExternalData!$E4037, F:F, ExternalData!$F4037-1, G:G, "&gt;"&amp;ExternalData!$G4037)</f>
        <v>93975</v>
      </c>
      <c r="M4037" s="33">
        <f>ExternalData!$K4037 + SUMIFS(I:I, D:D, ExternalData!$D4037, E:E, ExternalData!$E4037, F:F, ExternalData!$F4037-1, G:G, "&gt;"&amp;ExternalData!$G4037)</f>
        <v>937356</v>
      </c>
    </row>
    <row r="4038" spans="1:13" x14ac:dyDescent="0.25">
      <c r="A4038" s="24" t="s">
        <v>9</v>
      </c>
      <c r="B4038" s="25" t="s">
        <v>47</v>
      </c>
      <c r="C4038" s="25" t="s">
        <v>55</v>
      </c>
      <c r="D4038" s="25" t="s">
        <v>56</v>
      </c>
      <c r="E4038" s="25" t="s">
        <v>15</v>
      </c>
      <c r="F4038" s="25">
        <v>2021</v>
      </c>
      <c r="G4038" s="25">
        <v>10</v>
      </c>
      <c r="H4038" s="25">
        <v>3864</v>
      </c>
      <c r="I4038" s="26">
        <v>38157</v>
      </c>
      <c r="J4038" s="26">
        <f>SUMIFS(H:H, D:D, ExternalData!$D4038, E:E, ExternalData!$E4038, F:F, ExternalData!$F4038, G:G, "&lt;="&amp;ExternalData!$G4038)</f>
        <v>71484</v>
      </c>
      <c r="K4038" s="27">
        <f>SUMIFS(I:I, D:D, ExternalData!$D4038, E:E, ExternalData!$E4038, F:F, ExternalData!$F4038, G:G, "&lt;="&amp;ExternalData!$G4038)</f>
        <v>811923</v>
      </c>
      <c r="L4038" s="26">
        <f>ExternalData!$J4038 + SUMIFS(H:H, D:D, ExternalData!$D4038, E:E, ExternalData!$E4038, F:F, ExternalData!$F4038-1, G:G, "&gt;"&amp;ExternalData!$G4038)</f>
        <v>86604</v>
      </c>
      <c r="M4038" s="28">
        <f>ExternalData!$K4038 + SUMIFS(I:I, D:D, ExternalData!$D4038, E:E, ExternalData!$E4038, F:F, ExternalData!$F4038-1, G:G, "&gt;"&amp;ExternalData!$G4038)</f>
        <v>964173</v>
      </c>
    </row>
    <row r="4039" spans="1:13" x14ac:dyDescent="0.25">
      <c r="A4039" s="29" t="s">
        <v>9</v>
      </c>
      <c r="B4039" s="30" t="s">
        <v>47</v>
      </c>
      <c r="C4039" s="30" t="s">
        <v>55</v>
      </c>
      <c r="D4039" s="30" t="s">
        <v>56</v>
      </c>
      <c r="E4039" s="30" t="s">
        <v>15</v>
      </c>
      <c r="F4039" s="30">
        <v>2021</v>
      </c>
      <c r="G4039" s="30">
        <v>11</v>
      </c>
      <c r="H4039" s="30">
        <v>7406</v>
      </c>
      <c r="I4039" s="31">
        <v>73416</v>
      </c>
      <c r="J4039" s="31">
        <f>SUMIFS(H:H, D:D, ExternalData!$D4039, E:E, ExternalData!$E4039, F:F, ExternalData!$F4039, G:G, "&lt;="&amp;ExternalData!$G4039)</f>
        <v>78890</v>
      </c>
      <c r="K4039" s="32">
        <f>SUMIFS(I:I, D:D, ExternalData!$D4039, E:E, ExternalData!$E4039, F:F, ExternalData!$F4039, G:G, "&lt;="&amp;ExternalData!$G4039)</f>
        <v>885339</v>
      </c>
      <c r="L4039" s="31">
        <f>ExternalData!$J4039 + SUMIFS(H:H, D:D, ExternalData!$D4039, E:E, ExternalData!$E4039, F:F, ExternalData!$F4039-1, G:G, "&gt;"&amp;ExternalData!$G4039)</f>
        <v>85085</v>
      </c>
      <c r="M4039" s="33">
        <f>ExternalData!$K4039 + SUMIFS(I:I, D:D, ExternalData!$D4039, E:E, ExternalData!$E4039, F:F, ExternalData!$F4039-1, G:G, "&gt;"&amp;ExternalData!$G4039)</f>
        <v>946974</v>
      </c>
    </row>
    <row r="4040" spans="1:13" x14ac:dyDescent="0.25">
      <c r="A4040" s="24" t="s">
        <v>9</v>
      </c>
      <c r="B4040" s="25" t="s">
        <v>47</v>
      </c>
      <c r="C4040" s="25" t="s">
        <v>55</v>
      </c>
      <c r="D4040" s="25" t="s">
        <v>56</v>
      </c>
      <c r="E4040" s="25" t="s">
        <v>15</v>
      </c>
      <c r="F4040" s="25">
        <v>2021</v>
      </c>
      <c r="G4040" s="25">
        <v>12</v>
      </c>
      <c r="H4040" s="25">
        <v>11592</v>
      </c>
      <c r="I4040" s="26">
        <v>116081</v>
      </c>
      <c r="J4040" s="26">
        <f>SUMIFS(H:H, D:D, ExternalData!$D4040, E:E, ExternalData!$E4040, F:F, ExternalData!$F4040, G:G, "&lt;="&amp;ExternalData!$G4040)</f>
        <v>90482</v>
      </c>
      <c r="K4040" s="27">
        <f>SUMIFS(I:I, D:D, ExternalData!$D4040, E:E, ExternalData!$E4040, F:F, ExternalData!$F4040, G:G, "&lt;="&amp;ExternalData!$G4040)</f>
        <v>1001420</v>
      </c>
      <c r="L4040" s="26">
        <f>ExternalData!$J4040 + SUMIFS(H:H, D:D, ExternalData!$D4040, E:E, ExternalData!$E4040, F:F, ExternalData!$F4040-1, G:G, "&gt;"&amp;ExternalData!$G4040)</f>
        <v>90482</v>
      </c>
      <c r="M4040" s="28">
        <f>ExternalData!$K4040 + SUMIFS(I:I, D:D, ExternalData!$D4040, E:E, ExternalData!$E4040, F:F, ExternalData!$F4040-1, G:G, "&gt;"&amp;ExternalData!$G4040)</f>
        <v>1001420</v>
      </c>
    </row>
    <row r="4041" spans="1:13" x14ac:dyDescent="0.25">
      <c r="A4041" s="29" t="s">
        <v>9</v>
      </c>
      <c r="B4041" s="30" t="s">
        <v>47</v>
      </c>
      <c r="C4041" s="30" t="s">
        <v>55</v>
      </c>
      <c r="D4041" s="30" t="s">
        <v>56</v>
      </c>
      <c r="E4041" s="30" t="s">
        <v>15</v>
      </c>
      <c r="F4041" s="30">
        <v>2022</v>
      </c>
      <c r="G4041" s="30">
        <v>1</v>
      </c>
      <c r="H4041" s="30">
        <v>1008</v>
      </c>
      <c r="I4041" s="31">
        <v>9933</v>
      </c>
      <c r="J4041" s="31">
        <f>SUMIFS(H:H, D:D, ExternalData!$D4041, E:E, ExternalData!$E4041, F:F, ExternalData!$F4041, G:G, "&lt;="&amp;ExternalData!$G4041)</f>
        <v>1008</v>
      </c>
      <c r="K4041" s="32">
        <f>SUMIFS(I:I, D:D, ExternalData!$D4041, E:E, ExternalData!$E4041, F:F, ExternalData!$F4041, G:G, "&lt;="&amp;ExternalData!$G4041)</f>
        <v>9933</v>
      </c>
      <c r="L4041" s="31">
        <f>ExternalData!$J4041 + SUMIFS(H:H, D:D, ExternalData!$D4041, E:E, ExternalData!$E4041, F:F, ExternalData!$F4041-1, G:G, "&gt;"&amp;ExternalData!$G4041)</f>
        <v>84406</v>
      </c>
      <c r="M4041" s="33">
        <f>ExternalData!$K4041 + SUMIFS(I:I, D:D, ExternalData!$D4041, E:E, ExternalData!$E4041, F:F, ExternalData!$F4041-1, G:G, "&gt;"&amp;ExternalData!$G4041)</f>
        <v>941479</v>
      </c>
    </row>
    <row r="4042" spans="1:13" x14ac:dyDescent="0.25">
      <c r="A4042" s="24" t="s">
        <v>9</v>
      </c>
      <c r="B4042" s="25" t="s">
        <v>47</v>
      </c>
      <c r="C4042" s="25" t="s">
        <v>55</v>
      </c>
      <c r="D4042" s="25" t="s">
        <v>56</v>
      </c>
      <c r="E4042" s="25" t="s">
        <v>15</v>
      </c>
      <c r="F4042" s="25">
        <v>2022</v>
      </c>
      <c r="G4042" s="25">
        <v>2</v>
      </c>
      <c r="H4042" s="25">
        <v>1344</v>
      </c>
      <c r="I4042" s="26">
        <v>13251</v>
      </c>
      <c r="J4042" s="26">
        <f>SUMIFS(H:H, D:D, ExternalData!$D4042, E:E, ExternalData!$E4042, F:F, ExternalData!$F4042, G:G, "&lt;="&amp;ExternalData!$G4042)</f>
        <v>2352</v>
      </c>
      <c r="K4042" s="27">
        <f>SUMIFS(I:I, D:D, ExternalData!$D4042, E:E, ExternalData!$E4042, F:F, ExternalData!$F4042, G:G, "&lt;="&amp;ExternalData!$G4042)</f>
        <v>23184</v>
      </c>
      <c r="L4042" s="26">
        <f>ExternalData!$J4042 + SUMIFS(H:H, D:D, ExternalData!$D4042, E:E, ExternalData!$E4042, F:F, ExternalData!$F4042-1, G:G, "&gt;"&amp;ExternalData!$G4042)</f>
        <v>84945</v>
      </c>
      <c r="M4042" s="28">
        <f>ExternalData!$K4042 + SUMIFS(I:I, D:D, ExternalData!$D4042, E:E, ExternalData!$E4042, F:F, ExternalData!$F4042-1, G:G, "&gt;"&amp;ExternalData!$G4042)</f>
        <v>946519</v>
      </c>
    </row>
    <row r="4043" spans="1:13" x14ac:dyDescent="0.25">
      <c r="A4043" s="29" t="s">
        <v>9</v>
      </c>
      <c r="B4043" s="30" t="s">
        <v>47</v>
      </c>
      <c r="C4043" s="30" t="s">
        <v>55</v>
      </c>
      <c r="D4043" s="30" t="s">
        <v>56</v>
      </c>
      <c r="E4043" s="30" t="s">
        <v>15</v>
      </c>
      <c r="F4043" s="30">
        <v>2022</v>
      </c>
      <c r="G4043" s="30">
        <v>3</v>
      </c>
      <c r="H4043" s="30">
        <v>1113</v>
      </c>
      <c r="I4043" s="31">
        <v>11088</v>
      </c>
      <c r="J4043" s="31">
        <f>SUMIFS(H:H, D:D, ExternalData!$D4043, E:E, ExternalData!$E4043, F:F, ExternalData!$F4043, G:G, "&lt;="&amp;ExternalData!$G4043)</f>
        <v>3465</v>
      </c>
      <c r="K4043" s="32">
        <f>SUMIFS(I:I, D:D, ExternalData!$D4043, E:E, ExternalData!$E4043, F:F, ExternalData!$F4043, G:G, "&lt;="&amp;ExternalData!$G4043)</f>
        <v>34272</v>
      </c>
      <c r="L4043" s="31">
        <f>ExternalData!$J4043 + SUMIFS(H:H, D:D, ExternalData!$D4043, E:E, ExternalData!$E4043, F:F, ExternalData!$F4043-1, G:G, "&gt;"&amp;ExternalData!$G4043)</f>
        <v>68831</v>
      </c>
      <c r="M4043" s="33">
        <f>ExternalData!$K4043 + SUMIFS(I:I, D:D, ExternalData!$D4043, E:E, ExternalData!$E4043, F:F, ExternalData!$F4043-1, G:G, "&gt;"&amp;ExternalData!$G4043)</f>
        <v>786625</v>
      </c>
    </row>
    <row r="4044" spans="1:13" x14ac:dyDescent="0.25">
      <c r="A4044" s="24" t="s">
        <v>9</v>
      </c>
      <c r="B4044" s="25" t="s">
        <v>47</v>
      </c>
      <c r="C4044" s="25" t="s">
        <v>55</v>
      </c>
      <c r="D4044" s="25" t="s">
        <v>56</v>
      </c>
      <c r="E4044" s="25" t="s">
        <v>15</v>
      </c>
      <c r="F4044" s="25">
        <v>2022</v>
      </c>
      <c r="G4044" s="25">
        <v>4</v>
      </c>
      <c r="H4044" s="25">
        <v>777</v>
      </c>
      <c r="I4044" s="26">
        <v>7812</v>
      </c>
      <c r="J4044" s="26">
        <f>SUMIFS(H:H, D:D, ExternalData!$D4044, E:E, ExternalData!$E4044, F:F, ExternalData!$F4044, G:G, "&lt;="&amp;ExternalData!$G4044)</f>
        <v>4242</v>
      </c>
      <c r="K4044" s="27">
        <f>SUMIFS(I:I, D:D, ExternalData!$D4044, E:E, ExternalData!$E4044, F:F, ExternalData!$F4044, G:G, "&lt;="&amp;ExternalData!$G4044)</f>
        <v>42084</v>
      </c>
      <c r="L4044" s="26">
        <f>ExternalData!$J4044 + SUMIFS(H:H, D:D, ExternalData!$D4044, E:E, ExternalData!$E4044, F:F, ExternalData!$F4044-1, G:G, "&gt;"&amp;ExternalData!$G4044)</f>
        <v>58016</v>
      </c>
      <c r="M4044" s="28">
        <f>ExternalData!$K4044 + SUMIFS(I:I, D:D, ExternalData!$D4044, E:E, ExternalData!$E4044, F:F, ExternalData!$F4044-1, G:G, "&gt;"&amp;ExternalData!$G4044)</f>
        <v>677390</v>
      </c>
    </row>
    <row r="4045" spans="1:13" x14ac:dyDescent="0.25">
      <c r="A4045" s="29" t="s">
        <v>9</v>
      </c>
      <c r="B4045" s="30" t="s">
        <v>47</v>
      </c>
      <c r="C4045" s="30" t="s">
        <v>55</v>
      </c>
      <c r="D4045" s="30" t="s">
        <v>56</v>
      </c>
      <c r="E4045" s="30" t="s">
        <v>15</v>
      </c>
      <c r="F4045" s="30">
        <v>2022</v>
      </c>
      <c r="G4045" s="30">
        <v>5</v>
      </c>
      <c r="H4045" s="30">
        <v>966</v>
      </c>
      <c r="I4045" s="31">
        <v>9471</v>
      </c>
      <c r="J4045" s="31">
        <f>SUMIFS(H:H, D:D, ExternalData!$D4045, E:E, ExternalData!$E4045, F:F, ExternalData!$F4045, G:G, "&lt;="&amp;ExternalData!$G4045)</f>
        <v>5208</v>
      </c>
      <c r="K4045" s="32">
        <f>SUMIFS(I:I, D:D, ExternalData!$D4045, E:E, ExternalData!$E4045, F:F, ExternalData!$F4045, G:G, "&lt;="&amp;ExternalData!$G4045)</f>
        <v>51555</v>
      </c>
      <c r="L4045" s="31">
        <f>ExternalData!$J4045 + SUMIFS(H:H, D:D, ExternalData!$D4045, E:E, ExternalData!$E4045, F:F, ExternalData!$F4045-1, G:G, "&gt;"&amp;ExternalData!$G4045)</f>
        <v>53347</v>
      </c>
      <c r="M4045" s="33">
        <f>ExternalData!$K4045 + SUMIFS(I:I, D:D, ExternalData!$D4045, E:E, ExternalData!$E4045, F:F, ExternalData!$F4045-1, G:G, "&gt;"&amp;ExternalData!$G4045)</f>
        <v>630028</v>
      </c>
    </row>
    <row r="4046" spans="1:13" x14ac:dyDescent="0.25">
      <c r="A4046" s="24" t="s">
        <v>9</v>
      </c>
      <c r="B4046" s="25" t="s">
        <v>47</v>
      </c>
      <c r="C4046" s="25" t="s">
        <v>55</v>
      </c>
      <c r="D4046" s="25" t="s">
        <v>56</v>
      </c>
      <c r="E4046" s="25" t="s">
        <v>15</v>
      </c>
      <c r="F4046" s="25">
        <v>2022</v>
      </c>
      <c r="G4046" s="25">
        <v>6</v>
      </c>
      <c r="H4046" s="25">
        <v>735</v>
      </c>
      <c r="I4046" s="26">
        <v>7413</v>
      </c>
      <c r="J4046" s="26">
        <f>SUMIFS(H:H, D:D, ExternalData!$D4046, E:E, ExternalData!$E4046, F:F, ExternalData!$F4046, G:G, "&lt;="&amp;ExternalData!$G4046)</f>
        <v>5943</v>
      </c>
      <c r="K4046" s="27">
        <f>SUMIFS(I:I, D:D, ExternalData!$D4046, E:E, ExternalData!$E4046, F:F, ExternalData!$F4046, G:G, "&lt;="&amp;ExternalData!$G4046)</f>
        <v>58968</v>
      </c>
      <c r="L4046" s="26">
        <f>ExternalData!$J4046 + SUMIFS(H:H, D:D, ExternalData!$D4046, E:E, ExternalData!$E4046, F:F, ExternalData!$F4046-1, G:G, "&gt;"&amp;ExternalData!$G4046)</f>
        <v>49091</v>
      </c>
      <c r="M4046" s="28">
        <f>ExternalData!$K4046 + SUMIFS(I:I, D:D, ExternalData!$D4046, E:E, ExternalData!$E4046, F:F, ExternalData!$F4046-1, G:G, "&gt;"&amp;ExternalData!$G4046)</f>
        <v>588819</v>
      </c>
    </row>
    <row r="4047" spans="1:13" x14ac:dyDescent="0.25">
      <c r="A4047" s="29" t="s">
        <v>9</v>
      </c>
      <c r="B4047" s="30" t="s">
        <v>47</v>
      </c>
      <c r="C4047" s="30" t="s">
        <v>55</v>
      </c>
      <c r="D4047" s="30" t="s">
        <v>56</v>
      </c>
      <c r="E4047" s="30" t="s">
        <v>15</v>
      </c>
      <c r="F4047" s="30">
        <v>2022</v>
      </c>
      <c r="G4047" s="30">
        <v>7</v>
      </c>
      <c r="H4047" s="30">
        <v>273</v>
      </c>
      <c r="I4047" s="31">
        <v>2520</v>
      </c>
      <c r="J4047" s="31">
        <f>SUMIFS(H:H, D:D, ExternalData!$D4047, E:E, ExternalData!$E4047, F:F, ExternalData!$F4047, G:G, "&lt;="&amp;ExternalData!$G4047)</f>
        <v>6216</v>
      </c>
      <c r="K4047" s="32">
        <f>SUMIFS(I:I, D:D, ExternalData!$D4047, E:E, ExternalData!$E4047, F:F, ExternalData!$F4047, G:G, "&lt;="&amp;ExternalData!$G4047)</f>
        <v>61488</v>
      </c>
      <c r="L4047" s="31">
        <f>ExternalData!$J4047 + SUMIFS(H:H, D:D, ExternalData!$D4047, E:E, ExternalData!$E4047, F:F, ExternalData!$F4047-1, G:G, "&gt;"&amp;ExternalData!$G4047)</f>
        <v>48237</v>
      </c>
      <c r="M4047" s="33">
        <f>ExternalData!$K4047 + SUMIFS(I:I, D:D, ExternalData!$D4047, E:E, ExternalData!$E4047, F:F, ExternalData!$F4047-1, G:G, "&gt;"&amp;ExternalData!$G4047)</f>
        <v>479605</v>
      </c>
    </row>
    <row r="4048" spans="1:13" x14ac:dyDescent="0.25">
      <c r="A4048" s="24" t="s">
        <v>9</v>
      </c>
      <c r="B4048" s="25" t="s">
        <v>47</v>
      </c>
      <c r="C4048" s="25" t="s">
        <v>55</v>
      </c>
      <c r="D4048" s="25" t="s">
        <v>56</v>
      </c>
      <c r="E4048" s="25" t="s">
        <v>15</v>
      </c>
      <c r="F4048" s="25">
        <v>2022</v>
      </c>
      <c r="G4048" s="25">
        <v>8</v>
      </c>
      <c r="H4048" s="25">
        <v>924</v>
      </c>
      <c r="I4048" s="26">
        <v>9009</v>
      </c>
      <c r="J4048" s="26">
        <f>SUMIFS(H:H, D:D, ExternalData!$D4048, E:E, ExternalData!$E4048, F:F, ExternalData!$F4048, G:G, "&lt;="&amp;ExternalData!$G4048)</f>
        <v>7140</v>
      </c>
      <c r="K4048" s="27">
        <f>SUMIFS(I:I, D:D, ExternalData!$D4048, E:E, ExternalData!$E4048, F:F, ExternalData!$F4048, G:G, "&lt;="&amp;ExternalData!$G4048)</f>
        <v>70497</v>
      </c>
      <c r="L4048" s="26">
        <f>ExternalData!$J4048 + SUMIFS(H:H, D:D, ExternalData!$D4048, E:E, ExternalData!$E4048, F:F, ExternalData!$F4048-1, G:G, "&gt;"&amp;ExternalData!$G4048)</f>
        <v>40628</v>
      </c>
      <c r="M4048" s="28">
        <f>ExternalData!$K4048 + SUMIFS(I:I, D:D, ExternalData!$D4048, E:E, ExternalData!$E4048, F:F, ExternalData!$F4048-1, G:G, "&gt;"&amp;ExternalData!$G4048)</f>
        <v>403606</v>
      </c>
    </row>
    <row r="4049" spans="1:13" x14ac:dyDescent="0.25">
      <c r="A4049" s="29" t="s">
        <v>9</v>
      </c>
      <c r="B4049" s="30" t="s">
        <v>47</v>
      </c>
      <c r="C4049" s="30" t="s">
        <v>55</v>
      </c>
      <c r="D4049" s="30" t="s">
        <v>56</v>
      </c>
      <c r="E4049" s="30" t="s">
        <v>15</v>
      </c>
      <c r="F4049" s="30">
        <v>2022</v>
      </c>
      <c r="G4049" s="30">
        <v>9</v>
      </c>
      <c r="H4049" s="30">
        <v>882</v>
      </c>
      <c r="I4049" s="31">
        <v>8820</v>
      </c>
      <c r="J4049" s="31">
        <f>SUMIFS(H:H, D:D, ExternalData!$D4049, E:E, ExternalData!$E4049, F:F, ExternalData!$F4049, G:G, "&lt;="&amp;ExternalData!$G4049)</f>
        <v>8022</v>
      </c>
      <c r="K4049" s="32">
        <f>SUMIFS(I:I, D:D, ExternalData!$D4049, E:E, ExternalData!$E4049, F:F, ExternalData!$F4049, G:G, "&lt;="&amp;ExternalData!$G4049)</f>
        <v>79317</v>
      </c>
      <c r="L4049" s="31">
        <f>ExternalData!$J4049 + SUMIFS(H:H, D:D, ExternalData!$D4049, E:E, ExternalData!$E4049, F:F, ExternalData!$F4049-1, G:G, "&gt;"&amp;ExternalData!$G4049)</f>
        <v>30884</v>
      </c>
      <c r="M4049" s="33">
        <f>ExternalData!$K4049 + SUMIFS(I:I, D:D, ExternalData!$D4049, E:E, ExternalData!$E4049, F:F, ExternalData!$F4049-1, G:G, "&gt;"&amp;ExternalData!$G4049)</f>
        <v>306971</v>
      </c>
    </row>
    <row r="4050" spans="1:13" x14ac:dyDescent="0.25">
      <c r="A4050" s="24" t="s">
        <v>9</v>
      </c>
      <c r="B4050" s="25" t="s">
        <v>47</v>
      </c>
      <c r="C4050" s="25" t="s">
        <v>55</v>
      </c>
      <c r="D4050" s="25" t="s">
        <v>56</v>
      </c>
      <c r="E4050" s="25" t="s">
        <v>15</v>
      </c>
      <c r="F4050" s="25">
        <v>2022</v>
      </c>
      <c r="G4050" s="25">
        <v>10</v>
      </c>
      <c r="H4050" s="25">
        <v>1512</v>
      </c>
      <c r="I4050" s="26">
        <v>15141</v>
      </c>
      <c r="J4050" s="26">
        <f>SUMIFS(H:H, D:D, ExternalData!$D4050, E:E, ExternalData!$E4050, F:F, ExternalData!$F4050, G:G, "&lt;="&amp;ExternalData!$G4050)</f>
        <v>9534</v>
      </c>
      <c r="K4050" s="27">
        <f>SUMIFS(I:I, D:D, ExternalData!$D4050, E:E, ExternalData!$E4050, F:F, ExternalData!$F4050, G:G, "&lt;="&amp;ExternalData!$G4050)</f>
        <v>94458</v>
      </c>
      <c r="L4050" s="26">
        <f>ExternalData!$J4050 + SUMIFS(H:H, D:D, ExternalData!$D4050, E:E, ExternalData!$E4050, F:F, ExternalData!$F4050-1, G:G, "&gt;"&amp;ExternalData!$G4050)</f>
        <v>28532</v>
      </c>
      <c r="M4050" s="28">
        <f>ExternalData!$K4050 + SUMIFS(I:I, D:D, ExternalData!$D4050, E:E, ExternalData!$E4050, F:F, ExternalData!$F4050-1, G:G, "&gt;"&amp;ExternalData!$G4050)</f>
        <v>283955</v>
      </c>
    </row>
    <row r="4051" spans="1:13" x14ac:dyDescent="0.25">
      <c r="A4051" s="29" t="s">
        <v>9</v>
      </c>
      <c r="B4051" s="30" t="s">
        <v>47</v>
      </c>
      <c r="C4051" s="30" t="s">
        <v>55</v>
      </c>
      <c r="D4051" s="30" t="s">
        <v>56</v>
      </c>
      <c r="E4051" s="30" t="s">
        <v>15</v>
      </c>
      <c r="F4051" s="30">
        <v>2022</v>
      </c>
      <c r="G4051" s="30">
        <v>11</v>
      </c>
      <c r="H4051" s="30">
        <v>651</v>
      </c>
      <c r="I4051" s="31">
        <v>6258</v>
      </c>
      <c r="J4051" s="31">
        <f>SUMIFS(H:H, D:D, ExternalData!$D4051, E:E, ExternalData!$E4051, F:F, ExternalData!$F4051, G:G, "&lt;="&amp;ExternalData!$G4051)</f>
        <v>10185</v>
      </c>
      <c r="K4051" s="32">
        <f>SUMIFS(I:I, D:D, ExternalData!$D4051, E:E, ExternalData!$E4051, F:F, ExternalData!$F4051, G:G, "&lt;="&amp;ExternalData!$G4051)</f>
        <v>100716</v>
      </c>
      <c r="L4051" s="31">
        <f>ExternalData!$J4051 + SUMIFS(H:H, D:D, ExternalData!$D4051, E:E, ExternalData!$E4051, F:F, ExternalData!$F4051-1, G:G, "&gt;"&amp;ExternalData!$G4051)</f>
        <v>21777</v>
      </c>
      <c r="M4051" s="33">
        <f>ExternalData!$K4051 + SUMIFS(I:I, D:D, ExternalData!$D4051, E:E, ExternalData!$E4051, F:F, ExternalData!$F4051-1, G:G, "&gt;"&amp;ExternalData!$G4051)</f>
        <v>216797</v>
      </c>
    </row>
    <row r="4052" spans="1:13" x14ac:dyDescent="0.25">
      <c r="A4052" s="24" t="s">
        <v>9</v>
      </c>
      <c r="B4052" s="25" t="s">
        <v>47</v>
      </c>
      <c r="C4052" s="25" t="s">
        <v>55</v>
      </c>
      <c r="D4052" s="25" t="s">
        <v>56</v>
      </c>
      <c r="E4052" s="25" t="s">
        <v>15</v>
      </c>
      <c r="F4052" s="25">
        <v>2022</v>
      </c>
      <c r="G4052" s="25">
        <v>12</v>
      </c>
      <c r="H4052" s="25">
        <v>378</v>
      </c>
      <c r="I4052" s="26">
        <v>3486</v>
      </c>
      <c r="J4052" s="26">
        <f>SUMIFS(H:H, D:D, ExternalData!$D4052, E:E, ExternalData!$E4052, F:F, ExternalData!$F4052, G:G, "&lt;="&amp;ExternalData!$G4052)</f>
        <v>10563</v>
      </c>
      <c r="K4052" s="27">
        <f>SUMIFS(I:I, D:D, ExternalData!$D4052, E:E, ExternalData!$E4052, F:F, ExternalData!$F4052, G:G, "&lt;="&amp;ExternalData!$G4052)</f>
        <v>104202</v>
      </c>
      <c r="L4052" s="26">
        <f>ExternalData!$J4052 + SUMIFS(H:H, D:D, ExternalData!$D4052, E:E, ExternalData!$E4052, F:F, ExternalData!$F4052-1, G:G, "&gt;"&amp;ExternalData!$G4052)</f>
        <v>10563</v>
      </c>
      <c r="M4052" s="28">
        <f>ExternalData!$K4052 + SUMIFS(I:I, D:D, ExternalData!$D4052, E:E, ExternalData!$E4052, F:F, ExternalData!$F4052-1, G:G, "&gt;"&amp;ExternalData!$G4052)</f>
        <v>104202</v>
      </c>
    </row>
    <row r="4053" spans="1:13" x14ac:dyDescent="0.25">
      <c r="A4053" s="29" t="s">
        <v>9</v>
      </c>
      <c r="B4053" s="30" t="s">
        <v>47</v>
      </c>
      <c r="C4053" s="30" t="s">
        <v>55</v>
      </c>
      <c r="D4053" s="30" t="s">
        <v>56</v>
      </c>
      <c r="E4053" s="30" t="s">
        <v>15</v>
      </c>
      <c r="F4053" s="30">
        <v>2023</v>
      </c>
      <c r="G4053" s="30">
        <v>1</v>
      </c>
      <c r="H4053" s="30">
        <v>1176</v>
      </c>
      <c r="I4053" s="31">
        <v>11340</v>
      </c>
      <c r="J4053" s="31">
        <f>SUMIFS(H:H, D:D, ExternalData!$D4053, E:E, ExternalData!$E4053, F:F, ExternalData!$F4053, G:G, "&lt;="&amp;ExternalData!$G4053)</f>
        <v>1176</v>
      </c>
      <c r="K4053" s="32">
        <f>SUMIFS(I:I, D:D, ExternalData!$D4053, E:E, ExternalData!$E4053, F:F, ExternalData!$F4053, G:G, "&lt;="&amp;ExternalData!$G4053)</f>
        <v>11340</v>
      </c>
      <c r="L4053" s="31">
        <f>ExternalData!$J4053 + SUMIFS(H:H, D:D, ExternalData!$D4053, E:E, ExternalData!$E4053, F:F, ExternalData!$F4053-1, G:G, "&gt;"&amp;ExternalData!$G4053)</f>
        <v>10731</v>
      </c>
      <c r="M4053" s="33">
        <f>ExternalData!$K4053 + SUMIFS(I:I, D:D, ExternalData!$D4053, E:E, ExternalData!$E4053, F:F, ExternalData!$F4053-1, G:G, "&gt;"&amp;ExternalData!$G4053)</f>
        <v>105609</v>
      </c>
    </row>
    <row r="4054" spans="1:13" x14ac:dyDescent="0.25">
      <c r="A4054" s="24" t="s">
        <v>9</v>
      </c>
      <c r="B4054" s="25" t="s">
        <v>47</v>
      </c>
      <c r="C4054" s="25" t="s">
        <v>55</v>
      </c>
      <c r="D4054" s="25" t="s">
        <v>56</v>
      </c>
      <c r="E4054" s="25" t="s">
        <v>15</v>
      </c>
      <c r="F4054" s="25">
        <v>2023</v>
      </c>
      <c r="G4054" s="25">
        <v>2</v>
      </c>
      <c r="H4054" s="25">
        <v>672</v>
      </c>
      <c r="I4054" s="26">
        <v>6692</v>
      </c>
      <c r="J4054" s="26">
        <f>SUMIFS(H:H, D:D, ExternalData!$D4054, E:E, ExternalData!$E4054, F:F, ExternalData!$F4054, G:G, "&lt;="&amp;ExternalData!$G4054)</f>
        <v>1848</v>
      </c>
      <c r="K4054" s="27">
        <f>SUMIFS(I:I, D:D, ExternalData!$D4054, E:E, ExternalData!$E4054, F:F, ExternalData!$F4054, G:G, "&lt;="&amp;ExternalData!$G4054)</f>
        <v>18032</v>
      </c>
      <c r="L4054" s="26">
        <f>ExternalData!$J4054 + SUMIFS(H:H, D:D, ExternalData!$D4054, E:E, ExternalData!$E4054, F:F, ExternalData!$F4054-1, G:G, "&gt;"&amp;ExternalData!$G4054)</f>
        <v>10059</v>
      </c>
      <c r="M4054" s="28">
        <f>ExternalData!$K4054 + SUMIFS(I:I, D:D, ExternalData!$D4054, E:E, ExternalData!$E4054, F:F, ExternalData!$F4054-1, G:G, "&gt;"&amp;ExternalData!$G4054)</f>
        <v>99050</v>
      </c>
    </row>
    <row r="4055" spans="1:13" x14ac:dyDescent="0.25">
      <c r="A4055" s="29" t="s">
        <v>9</v>
      </c>
      <c r="B4055" s="30" t="s">
        <v>47</v>
      </c>
      <c r="C4055" s="30" t="s">
        <v>55</v>
      </c>
      <c r="D4055" s="30" t="s">
        <v>56</v>
      </c>
      <c r="E4055" s="30" t="s">
        <v>15</v>
      </c>
      <c r="F4055" s="30">
        <v>2023</v>
      </c>
      <c r="G4055" s="30">
        <v>3</v>
      </c>
      <c r="H4055" s="30">
        <v>1400</v>
      </c>
      <c r="I4055" s="31">
        <v>14112</v>
      </c>
      <c r="J4055" s="31">
        <f>SUMIFS(H:H, D:D, ExternalData!$D4055, E:E, ExternalData!$E4055, F:F, ExternalData!$F4055, G:G, "&lt;="&amp;ExternalData!$G4055)</f>
        <v>3248</v>
      </c>
      <c r="K4055" s="32">
        <f>SUMIFS(I:I, D:D, ExternalData!$D4055, E:E, ExternalData!$E4055, F:F, ExternalData!$F4055, G:G, "&lt;="&amp;ExternalData!$G4055)</f>
        <v>32144</v>
      </c>
      <c r="L4055" s="31">
        <f>ExternalData!$J4055 + SUMIFS(H:H, D:D, ExternalData!$D4055, E:E, ExternalData!$E4055, F:F, ExternalData!$F4055-1, G:G, "&gt;"&amp;ExternalData!$G4055)</f>
        <v>10346</v>
      </c>
      <c r="M4055" s="33">
        <f>ExternalData!$K4055 + SUMIFS(I:I, D:D, ExternalData!$D4055, E:E, ExternalData!$E4055, F:F, ExternalData!$F4055-1, G:G, "&gt;"&amp;ExternalData!$G4055)</f>
        <v>102074</v>
      </c>
    </row>
    <row r="4056" spans="1:13" x14ac:dyDescent="0.25">
      <c r="A4056" s="24" t="s">
        <v>9</v>
      </c>
      <c r="B4056" s="25" t="s">
        <v>57</v>
      </c>
      <c r="C4056" s="25" t="s">
        <v>18</v>
      </c>
      <c r="D4056" s="25" t="s">
        <v>58</v>
      </c>
      <c r="E4056" s="25" t="s">
        <v>13</v>
      </c>
      <c r="F4056" s="25">
        <v>2018</v>
      </c>
      <c r="G4056" s="25">
        <v>1</v>
      </c>
      <c r="H4056" s="25">
        <v>2863</v>
      </c>
      <c r="I4056" s="26">
        <v>16037</v>
      </c>
      <c r="J4056" s="26">
        <f>SUMIFS(H:H, D:D, ExternalData!$D4056, E:E, ExternalData!$E4056, F:F, ExternalData!$F4056, G:G, "&lt;="&amp;ExternalData!$G4056)</f>
        <v>2863</v>
      </c>
      <c r="K4056" s="27">
        <f>SUMIFS(I:I, D:D, ExternalData!$D4056, E:E, ExternalData!$E4056, F:F, ExternalData!$F4056, G:G, "&lt;="&amp;ExternalData!$G4056)</f>
        <v>16037</v>
      </c>
      <c r="L4056" s="26">
        <f>ExternalData!$J4056 + SUMIFS(H:H, D:D, ExternalData!$D4056, E:E, ExternalData!$E4056, F:F, ExternalData!$F4056-1, G:G, "&gt;"&amp;ExternalData!$G4056)</f>
        <v>2863</v>
      </c>
      <c r="M4056" s="28">
        <f>ExternalData!$K4056 + SUMIFS(I:I, D:D, ExternalData!$D4056, E:E, ExternalData!$E4056, F:F, ExternalData!$F4056-1, G:G, "&gt;"&amp;ExternalData!$G4056)</f>
        <v>16037</v>
      </c>
    </row>
    <row r="4057" spans="1:13" x14ac:dyDescent="0.25">
      <c r="A4057" s="29" t="s">
        <v>9</v>
      </c>
      <c r="B4057" s="30" t="s">
        <v>57</v>
      </c>
      <c r="C4057" s="30" t="s">
        <v>18</v>
      </c>
      <c r="D4057" s="30" t="s">
        <v>58</v>
      </c>
      <c r="E4057" s="30" t="s">
        <v>13</v>
      </c>
      <c r="F4057" s="30">
        <v>2018</v>
      </c>
      <c r="G4057" s="30">
        <v>2</v>
      </c>
      <c r="H4057" s="30">
        <v>2569</v>
      </c>
      <c r="I4057" s="31">
        <v>14399</v>
      </c>
      <c r="J4057" s="31">
        <f>SUMIFS(H:H, D:D, ExternalData!$D4057, E:E, ExternalData!$E4057, F:F, ExternalData!$F4057, G:G, "&lt;="&amp;ExternalData!$G4057)</f>
        <v>5432</v>
      </c>
      <c r="K4057" s="32">
        <f>SUMIFS(I:I, D:D, ExternalData!$D4057, E:E, ExternalData!$E4057, F:F, ExternalData!$F4057, G:G, "&lt;="&amp;ExternalData!$G4057)</f>
        <v>30436</v>
      </c>
      <c r="L4057" s="31">
        <f>ExternalData!$J4057 + SUMIFS(H:H, D:D, ExternalData!$D4057, E:E, ExternalData!$E4057, F:F, ExternalData!$F4057-1, G:G, "&gt;"&amp;ExternalData!$G4057)</f>
        <v>5432</v>
      </c>
      <c r="M4057" s="33">
        <f>ExternalData!$K4057 + SUMIFS(I:I, D:D, ExternalData!$D4057, E:E, ExternalData!$E4057, F:F, ExternalData!$F4057-1, G:G, "&gt;"&amp;ExternalData!$G4057)</f>
        <v>30436</v>
      </c>
    </row>
    <row r="4058" spans="1:13" x14ac:dyDescent="0.25">
      <c r="A4058" s="24" t="s">
        <v>9</v>
      </c>
      <c r="B4058" s="25" t="s">
        <v>57</v>
      </c>
      <c r="C4058" s="25" t="s">
        <v>18</v>
      </c>
      <c r="D4058" s="25" t="s">
        <v>58</v>
      </c>
      <c r="E4058" s="25" t="s">
        <v>13</v>
      </c>
      <c r="F4058" s="25">
        <v>2018</v>
      </c>
      <c r="G4058" s="25">
        <v>3</v>
      </c>
      <c r="H4058" s="25">
        <v>3248</v>
      </c>
      <c r="I4058" s="26">
        <v>18193</v>
      </c>
      <c r="J4058" s="26">
        <f>SUMIFS(H:H, D:D, ExternalData!$D4058, E:E, ExternalData!$E4058, F:F, ExternalData!$F4058, G:G, "&lt;="&amp;ExternalData!$G4058)</f>
        <v>8680</v>
      </c>
      <c r="K4058" s="27">
        <f>SUMIFS(I:I, D:D, ExternalData!$D4058, E:E, ExternalData!$E4058, F:F, ExternalData!$F4058, G:G, "&lt;="&amp;ExternalData!$G4058)</f>
        <v>48629</v>
      </c>
      <c r="L4058" s="26">
        <f>ExternalData!$J4058 + SUMIFS(H:H, D:D, ExternalData!$D4058, E:E, ExternalData!$E4058, F:F, ExternalData!$F4058-1, G:G, "&gt;"&amp;ExternalData!$G4058)</f>
        <v>8680</v>
      </c>
      <c r="M4058" s="28">
        <f>ExternalData!$K4058 + SUMIFS(I:I, D:D, ExternalData!$D4058, E:E, ExternalData!$E4058, F:F, ExternalData!$F4058-1, G:G, "&gt;"&amp;ExternalData!$G4058)</f>
        <v>48629</v>
      </c>
    </row>
    <row r="4059" spans="1:13" x14ac:dyDescent="0.25">
      <c r="A4059" s="29" t="s">
        <v>9</v>
      </c>
      <c r="B4059" s="30" t="s">
        <v>57</v>
      </c>
      <c r="C4059" s="30" t="s">
        <v>18</v>
      </c>
      <c r="D4059" s="30" t="s">
        <v>58</v>
      </c>
      <c r="E4059" s="30" t="s">
        <v>13</v>
      </c>
      <c r="F4059" s="30">
        <v>2018</v>
      </c>
      <c r="G4059" s="30">
        <v>4</v>
      </c>
      <c r="H4059" s="30">
        <v>3157</v>
      </c>
      <c r="I4059" s="31">
        <v>17703</v>
      </c>
      <c r="J4059" s="31">
        <f>SUMIFS(H:H, D:D, ExternalData!$D4059, E:E, ExternalData!$E4059, F:F, ExternalData!$F4059, G:G, "&lt;="&amp;ExternalData!$G4059)</f>
        <v>11837</v>
      </c>
      <c r="K4059" s="32">
        <f>SUMIFS(I:I, D:D, ExternalData!$D4059, E:E, ExternalData!$E4059, F:F, ExternalData!$F4059, G:G, "&lt;="&amp;ExternalData!$G4059)</f>
        <v>66332</v>
      </c>
      <c r="L4059" s="31">
        <f>ExternalData!$J4059 + SUMIFS(H:H, D:D, ExternalData!$D4059, E:E, ExternalData!$E4059, F:F, ExternalData!$F4059-1, G:G, "&gt;"&amp;ExternalData!$G4059)</f>
        <v>11837</v>
      </c>
      <c r="M4059" s="33">
        <f>ExternalData!$K4059 + SUMIFS(I:I, D:D, ExternalData!$D4059, E:E, ExternalData!$E4059, F:F, ExternalData!$F4059-1, G:G, "&gt;"&amp;ExternalData!$G4059)</f>
        <v>66332</v>
      </c>
    </row>
    <row r="4060" spans="1:13" x14ac:dyDescent="0.25">
      <c r="A4060" s="24" t="s">
        <v>9</v>
      </c>
      <c r="B4060" s="25" t="s">
        <v>57</v>
      </c>
      <c r="C4060" s="25" t="s">
        <v>18</v>
      </c>
      <c r="D4060" s="25" t="s">
        <v>58</v>
      </c>
      <c r="E4060" s="25" t="s">
        <v>13</v>
      </c>
      <c r="F4060" s="25">
        <v>2018</v>
      </c>
      <c r="G4060" s="25">
        <v>5</v>
      </c>
      <c r="H4060" s="25">
        <v>2429</v>
      </c>
      <c r="I4060" s="26">
        <v>13622</v>
      </c>
      <c r="J4060" s="26">
        <f>SUMIFS(H:H, D:D, ExternalData!$D4060, E:E, ExternalData!$E4060, F:F, ExternalData!$F4060, G:G, "&lt;="&amp;ExternalData!$G4060)</f>
        <v>14266</v>
      </c>
      <c r="K4060" s="27">
        <f>SUMIFS(I:I, D:D, ExternalData!$D4060, E:E, ExternalData!$E4060, F:F, ExternalData!$F4060, G:G, "&lt;="&amp;ExternalData!$G4060)</f>
        <v>79954</v>
      </c>
      <c r="L4060" s="26">
        <f>ExternalData!$J4060 + SUMIFS(H:H, D:D, ExternalData!$D4060, E:E, ExternalData!$E4060, F:F, ExternalData!$F4060-1, G:G, "&gt;"&amp;ExternalData!$G4060)</f>
        <v>14266</v>
      </c>
      <c r="M4060" s="28">
        <f>ExternalData!$K4060 + SUMIFS(I:I, D:D, ExternalData!$D4060, E:E, ExternalData!$E4060, F:F, ExternalData!$F4060-1, G:G, "&gt;"&amp;ExternalData!$G4060)</f>
        <v>79954</v>
      </c>
    </row>
    <row r="4061" spans="1:13" x14ac:dyDescent="0.25">
      <c r="A4061" s="29" t="s">
        <v>9</v>
      </c>
      <c r="B4061" s="30" t="s">
        <v>57</v>
      </c>
      <c r="C4061" s="30" t="s">
        <v>18</v>
      </c>
      <c r="D4061" s="30" t="s">
        <v>58</v>
      </c>
      <c r="E4061" s="30" t="s">
        <v>13</v>
      </c>
      <c r="F4061" s="30">
        <v>2018</v>
      </c>
      <c r="G4061" s="30">
        <v>6</v>
      </c>
      <c r="H4061" s="30">
        <v>3031</v>
      </c>
      <c r="I4061" s="31">
        <v>16940</v>
      </c>
      <c r="J4061" s="31">
        <f>SUMIFS(H:H, D:D, ExternalData!$D4061, E:E, ExternalData!$E4061, F:F, ExternalData!$F4061, G:G, "&lt;="&amp;ExternalData!$G4061)</f>
        <v>17297</v>
      </c>
      <c r="K4061" s="32">
        <f>SUMIFS(I:I, D:D, ExternalData!$D4061, E:E, ExternalData!$E4061, F:F, ExternalData!$F4061, G:G, "&lt;="&amp;ExternalData!$G4061)</f>
        <v>96894</v>
      </c>
      <c r="L4061" s="31">
        <f>ExternalData!$J4061 + SUMIFS(H:H, D:D, ExternalData!$D4061, E:E, ExternalData!$E4061, F:F, ExternalData!$F4061-1, G:G, "&gt;"&amp;ExternalData!$G4061)</f>
        <v>17297</v>
      </c>
      <c r="M4061" s="33">
        <f>ExternalData!$K4061 + SUMIFS(I:I, D:D, ExternalData!$D4061, E:E, ExternalData!$E4061, F:F, ExternalData!$F4061-1, G:G, "&gt;"&amp;ExternalData!$G4061)</f>
        <v>96894</v>
      </c>
    </row>
    <row r="4062" spans="1:13" x14ac:dyDescent="0.25">
      <c r="A4062" s="24" t="s">
        <v>9</v>
      </c>
      <c r="B4062" s="25" t="s">
        <v>57</v>
      </c>
      <c r="C4062" s="25" t="s">
        <v>18</v>
      </c>
      <c r="D4062" s="25" t="s">
        <v>58</v>
      </c>
      <c r="E4062" s="25" t="s">
        <v>13</v>
      </c>
      <c r="F4062" s="25">
        <v>2018</v>
      </c>
      <c r="G4062" s="25">
        <v>7</v>
      </c>
      <c r="H4062" s="25">
        <v>2667</v>
      </c>
      <c r="I4062" s="26">
        <v>14910</v>
      </c>
      <c r="J4062" s="26">
        <f>SUMIFS(H:H, D:D, ExternalData!$D4062, E:E, ExternalData!$E4062, F:F, ExternalData!$F4062, G:G, "&lt;="&amp;ExternalData!$G4062)</f>
        <v>19964</v>
      </c>
      <c r="K4062" s="27">
        <f>SUMIFS(I:I, D:D, ExternalData!$D4062, E:E, ExternalData!$E4062, F:F, ExternalData!$F4062, G:G, "&lt;="&amp;ExternalData!$G4062)</f>
        <v>111804</v>
      </c>
      <c r="L4062" s="26">
        <f>ExternalData!$J4062 + SUMIFS(H:H, D:D, ExternalData!$D4062, E:E, ExternalData!$E4062, F:F, ExternalData!$F4062-1, G:G, "&gt;"&amp;ExternalData!$G4062)</f>
        <v>19964</v>
      </c>
      <c r="M4062" s="28">
        <f>ExternalData!$K4062 + SUMIFS(I:I, D:D, ExternalData!$D4062, E:E, ExternalData!$E4062, F:F, ExternalData!$F4062-1, G:G, "&gt;"&amp;ExternalData!$G4062)</f>
        <v>111804</v>
      </c>
    </row>
    <row r="4063" spans="1:13" x14ac:dyDescent="0.25">
      <c r="A4063" s="29" t="s">
        <v>9</v>
      </c>
      <c r="B4063" s="30" t="s">
        <v>57</v>
      </c>
      <c r="C4063" s="30" t="s">
        <v>18</v>
      </c>
      <c r="D4063" s="30" t="s">
        <v>58</v>
      </c>
      <c r="E4063" s="30" t="s">
        <v>13</v>
      </c>
      <c r="F4063" s="30">
        <v>2018</v>
      </c>
      <c r="G4063" s="30">
        <v>8</v>
      </c>
      <c r="H4063" s="30">
        <v>3339</v>
      </c>
      <c r="I4063" s="31">
        <v>18725</v>
      </c>
      <c r="J4063" s="31">
        <f>SUMIFS(H:H, D:D, ExternalData!$D4063, E:E, ExternalData!$E4063, F:F, ExternalData!$F4063, G:G, "&lt;="&amp;ExternalData!$G4063)</f>
        <v>23303</v>
      </c>
      <c r="K4063" s="32">
        <f>SUMIFS(I:I, D:D, ExternalData!$D4063, E:E, ExternalData!$E4063, F:F, ExternalData!$F4063, G:G, "&lt;="&amp;ExternalData!$G4063)</f>
        <v>130529</v>
      </c>
      <c r="L4063" s="31">
        <f>ExternalData!$J4063 + SUMIFS(H:H, D:D, ExternalData!$D4063, E:E, ExternalData!$E4063, F:F, ExternalData!$F4063-1, G:G, "&gt;"&amp;ExternalData!$G4063)</f>
        <v>23303</v>
      </c>
      <c r="M4063" s="33">
        <f>ExternalData!$K4063 + SUMIFS(I:I, D:D, ExternalData!$D4063, E:E, ExternalData!$E4063, F:F, ExternalData!$F4063-1, G:G, "&gt;"&amp;ExternalData!$G4063)</f>
        <v>130529</v>
      </c>
    </row>
    <row r="4064" spans="1:13" x14ac:dyDescent="0.25">
      <c r="A4064" s="24" t="s">
        <v>9</v>
      </c>
      <c r="B4064" s="25" t="s">
        <v>57</v>
      </c>
      <c r="C4064" s="25" t="s">
        <v>18</v>
      </c>
      <c r="D4064" s="25" t="s">
        <v>58</v>
      </c>
      <c r="E4064" s="25" t="s">
        <v>13</v>
      </c>
      <c r="F4064" s="25">
        <v>2018</v>
      </c>
      <c r="G4064" s="25">
        <v>9</v>
      </c>
      <c r="H4064" s="25">
        <v>2793</v>
      </c>
      <c r="I4064" s="26">
        <v>15659</v>
      </c>
      <c r="J4064" s="26">
        <f>SUMIFS(H:H, D:D, ExternalData!$D4064, E:E, ExternalData!$E4064, F:F, ExternalData!$F4064, G:G, "&lt;="&amp;ExternalData!$G4064)</f>
        <v>26096</v>
      </c>
      <c r="K4064" s="27">
        <f>SUMIFS(I:I, D:D, ExternalData!$D4064, E:E, ExternalData!$E4064, F:F, ExternalData!$F4064, G:G, "&lt;="&amp;ExternalData!$G4064)</f>
        <v>146188</v>
      </c>
      <c r="L4064" s="26">
        <f>ExternalData!$J4064 + SUMIFS(H:H, D:D, ExternalData!$D4064, E:E, ExternalData!$E4064, F:F, ExternalData!$F4064-1, G:G, "&gt;"&amp;ExternalData!$G4064)</f>
        <v>26096</v>
      </c>
      <c r="M4064" s="28">
        <f>ExternalData!$K4064 + SUMIFS(I:I, D:D, ExternalData!$D4064, E:E, ExternalData!$E4064, F:F, ExternalData!$F4064-1, G:G, "&gt;"&amp;ExternalData!$G4064)</f>
        <v>146188</v>
      </c>
    </row>
    <row r="4065" spans="1:13" x14ac:dyDescent="0.25">
      <c r="A4065" s="29" t="s">
        <v>9</v>
      </c>
      <c r="B4065" s="30" t="s">
        <v>57</v>
      </c>
      <c r="C4065" s="30" t="s">
        <v>18</v>
      </c>
      <c r="D4065" s="30" t="s">
        <v>58</v>
      </c>
      <c r="E4065" s="30" t="s">
        <v>13</v>
      </c>
      <c r="F4065" s="30">
        <v>2018</v>
      </c>
      <c r="G4065" s="30">
        <v>10</v>
      </c>
      <c r="H4065" s="30">
        <v>4025</v>
      </c>
      <c r="I4065" s="31">
        <v>22561</v>
      </c>
      <c r="J4065" s="31">
        <f>SUMIFS(H:H, D:D, ExternalData!$D4065, E:E, ExternalData!$E4065, F:F, ExternalData!$F4065, G:G, "&lt;="&amp;ExternalData!$G4065)</f>
        <v>30121</v>
      </c>
      <c r="K4065" s="32">
        <f>SUMIFS(I:I, D:D, ExternalData!$D4065, E:E, ExternalData!$E4065, F:F, ExternalData!$F4065, G:G, "&lt;="&amp;ExternalData!$G4065)</f>
        <v>168749</v>
      </c>
      <c r="L4065" s="31">
        <f>ExternalData!$J4065 + SUMIFS(H:H, D:D, ExternalData!$D4065, E:E, ExternalData!$E4065, F:F, ExternalData!$F4065-1, G:G, "&gt;"&amp;ExternalData!$G4065)</f>
        <v>30121</v>
      </c>
      <c r="M4065" s="33">
        <f>ExternalData!$K4065 + SUMIFS(I:I, D:D, ExternalData!$D4065, E:E, ExternalData!$E4065, F:F, ExternalData!$F4065-1, G:G, "&gt;"&amp;ExternalData!$G4065)</f>
        <v>168749</v>
      </c>
    </row>
    <row r="4066" spans="1:13" x14ac:dyDescent="0.25">
      <c r="A4066" s="24" t="s">
        <v>9</v>
      </c>
      <c r="B4066" s="25" t="s">
        <v>57</v>
      </c>
      <c r="C4066" s="25" t="s">
        <v>18</v>
      </c>
      <c r="D4066" s="25" t="s">
        <v>58</v>
      </c>
      <c r="E4066" s="25" t="s">
        <v>13</v>
      </c>
      <c r="F4066" s="25">
        <v>2018</v>
      </c>
      <c r="G4066" s="25">
        <v>11</v>
      </c>
      <c r="H4066" s="25">
        <v>2674</v>
      </c>
      <c r="I4066" s="26">
        <v>14952</v>
      </c>
      <c r="J4066" s="26">
        <f>SUMIFS(H:H, D:D, ExternalData!$D4066, E:E, ExternalData!$E4066, F:F, ExternalData!$F4066, G:G, "&lt;="&amp;ExternalData!$G4066)</f>
        <v>32795</v>
      </c>
      <c r="K4066" s="27">
        <f>SUMIFS(I:I, D:D, ExternalData!$D4066, E:E, ExternalData!$E4066, F:F, ExternalData!$F4066, G:G, "&lt;="&amp;ExternalData!$G4066)</f>
        <v>183701</v>
      </c>
      <c r="L4066" s="26">
        <f>ExternalData!$J4066 + SUMIFS(H:H, D:D, ExternalData!$D4066, E:E, ExternalData!$E4066, F:F, ExternalData!$F4066-1, G:G, "&gt;"&amp;ExternalData!$G4066)</f>
        <v>32795</v>
      </c>
      <c r="M4066" s="28">
        <f>ExternalData!$K4066 + SUMIFS(I:I, D:D, ExternalData!$D4066, E:E, ExternalData!$E4066, F:F, ExternalData!$F4066-1, G:G, "&gt;"&amp;ExternalData!$G4066)</f>
        <v>183701</v>
      </c>
    </row>
    <row r="4067" spans="1:13" x14ac:dyDescent="0.25">
      <c r="A4067" s="29" t="s">
        <v>9</v>
      </c>
      <c r="B4067" s="30" t="s">
        <v>57</v>
      </c>
      <c r="C4067" s="30" t="s">
        <v>18</v>
      </c>
      <c r="D4067" s="30" t="s">
        <v>58</v>
      </c>
      <c r="E4067" s="30" t="s">
        <v>13</v>
      </c>
      <c r="F4067" s="30">
        <v>2018</v>
      </c>
      <c r="G4067" s="30">
        <v>12</v>
      </c>
      <c r="H4067" s="30">
        <v>3227</v>
      </c>
      <c r="I4067" s="31">
        <v>18046</v>
      </c>
      <c r="J4067" s="31">
        <f>SUMIFS(H:H, D:D, ExternalData!$D4067, E:E, ExternalData!$E4067, F:F, ExternalData!$F4067, G:G, "&lt;="&amp;ExternalData!$G4067)</f>
        <v>36022</v>
      </c>
      <c r="K4067" s="32">
        <f>SUMIFS(I:I, D:D, ExternalData!$D4067, E:E, ExternalData!$E4067, F:F, ExternalData!$F4067, G:G, "&lt;="&amp;ExternalData!$G4067)</f>
        <v>201747</v>
      </c>
      <c r="L4067" s="31">
        <f>ExternalData!$J4067 + SUMIFS(H:H, D:D, ExternalData!$D4067, E:E, ExternalData!$E4067, F:F, ExternalData!$F4067-1, G:G, "&gt;"&amp;ExternalData!$G4067)</f>
        <v>36022</v>
      </c>
      <c r="M4067" s="33">
        <f>ExternalData!$K4067 + SUMIFS(I:I, D:D, ExternalData!$D4067, E:E, ExternalData!$E4067, F:F, ExternalData!$F4067-1, G:G, "&gt;"&amp;ExternalData!$G4067)</f>
        <v>201747</v>
      </c>
    </row>
    <row r="4068" spans="1:13" x14ac:dyDescent="0.25">
      <c r="A4068" s="24" t="s">
        <v>9</v>
      </c>
      <c r="B4068" s="25" t="s">
        <v>57</v>
      </c>
      <c r="C4068" s="25" t="s">
        <v>18</v>
      </c>
      <c r="D4068" s="25" t="s">
        <v>58</v>
      </c>
      <c r="E4068" s="25" t="s">
        <v>13</v>
      </c>
      <c r="F4068" s="25">
        <v>2019</v>
      </c>
      <c r="G4068" s="25">
        <v>1</v>
      </c>
      <c r="H4068" s="25">
        <v>3948</v>
      </c>
      <c r="I4068" s="26">
        <v>22106</v>
      </c>
      <c r="J4068" s="26">
        <f>SUMIFS(H:H, D:D, ExternalData!$D4068, E:E, ExternalData!$E4068, F:F, ExternalData!$F4068, G:G, "&lt;="&amp;ExternalData!$G4068)</f>
        <v>3948</v>
      </c>
      <c r="K4068" s="27">
        <f>SUMIFS(I:I, D:D, ExternalData!$D4068, E:E, ExternalData!$E4068, F:F, ExternalData!$F4068, G:G, "&lt;="&amp;ExternalData!$G4068)</f>
        <v>22106</v>
      </c>
      <c r="L4068" s="26">
        <f>ExternalData!$J4068 + SUMIFS(H:H, D:D, ExternalData!$D4068, E:E, ExternalData!$E4068, F:F, ExternalData!$F4068-1, G:G, "&gt;"&amp;ExternalData!$G4068)</f>
        <v>37107</v>
      </c>
      <c r="M4068" s="28">
        <f>ExternalData!$K4068 + SUMIFS(I:I, D:D, ExternalData!$D4068, E:E, ExternalData!$E4068, F:F, ExternalData!$F4068-1, G:G, "&gt;"&amp;ExternalData!$G4068)</f>
        <v>207816</v>
      </c>
    </row>
    <row r="4069" spans="1:13" x14ac:dyDescent="0.25">
      <c r="A4069" s="29" t="s">
        <v>9</v>
      </c>
      <c r="B4069" s="30" t="s">
        <v>57</v>
      </c>
      <c r="C4069" s="30" t="s">
        <v>18</v>
      </c>
      <c r="D4069" s="30" t="s">
        <v>58</v>
      </c>
      <c r="E4069" s="30" t="s">
        <v>13</v>
      </c>
      <c r="F4069" s="30">
        <v>2019</v>
      </c>
      <c r="G4069" s="30">
        <v>2</v>
      </c>
      <c r="H4069" s="30">
        <v>3087</v>
      </c>
      <c r="I4069" s="31">
        <v>17269</v>
      </c>
      <c r="J4069" s="31">
        <f>SUMIFS(H:H, D:D, ExternalData!$D4069, E:E, ExternalData!$E4069, F:F, ExternalData!$F4069, G:G, "&lt;="&amp;ExternalData!$G4069)</f>
        <v>7035</v>
      </c>
      <c r="K4069" s="32">
        <f>SUMIFS(I:I, D:D, ExternalData!$D4069, E:E, ExternalData!$E4069, F:F, ExternalData!$F4069, G:G, "&lt;="&amp;ExternalData!$G4069)</f>
        <v>39375</v>
      </c>
      <c r="L4069" s="31">
        <f>ExternalData!$J4069 + SUMIFS(H:H, D:D, ExternalData!$D4069, E:E, ExternalData!$E4069, F:F, ExternalData!$F4069-1, G:G, "&gt;"&amp;ExternalData!$G4069)</f>
        <v>37625</v>
      </c>
      <c r="M4069" s="33">
        <f>ExternalData!$K4069 + SUMIFS(I:I, D:D, ExternalData!$D4069, E:E, ExternalData!$E4069, F:F, ExternalData!$F4069-1, G:G, "&gt;"&amp;ExternalData!$G4069)</f>
        <v>210686</v>
      </c>
    </row>
    <row r="4070" spans="1:13" x14ac:dyDescent="0.25">
      <c r="A4070" s="24" t="s">
        <v>9</v>
      </c>
      <c r="B4070" s="25" t="s">
        <v>57</v>
      </c>
      <c r="C4070" s="25" t="s">
        <v>18</v>
      </c>
      <c r="D4070" s="25" t="s">
        <v>58</v>
      </c>
      <c r="E4070" s="25" t="s">
        <v>13</v>
      </c>
      <c r="F4070" s="25">
        <v>2019</v>
      </c>
      <c r="G4070" s="25">
        <v>3</v>
      </c>
      <c r="H4070" s="25">
        <v>2737</v>
      </c>
      <c r="I4070" s="26">
        <v>15330</v>
      </c>
      <c r="J4070" s="26">
        <f>SUMIFS(H:H, D:D, ExternalData!$D4070, E:E, ExternalData!$E4070, F:F, ExternalData!$F4070, G:G, "&lt;="&amp;ExternalData!$G4070)</f>
        <v>9772</v>
      </c>
      <c r="K4070" s="27">
        <f>SUMIFS(I:I, D:D, ExternalData!$D4070, E:E, ExternalData!$E4070, F:F, ExternalData!$F4070, G:G, "&lt;="&amp;ExternalData!$G4070)</f>
        <v>54705</v>
      </c>
      <c r="L4070" s="26">
        <f>ExternalData!$J4070 + SUMIFS(H:H, D:D, ExternalData!$D4070, E:E, ExternalData!$E4070, F:F, ExternalData!$F4070-1, G:G, "&gt;"&amp;ExternalData!$G4070)</f>
        <v>37114</v>
      </c>
      <c r="M4070" s="28">
        <f>ExternalData!$K4070 + SUMIFS(I:I, D:D, ExternalData!$D4070, E:E, ExternalData!$E4070, F:F, ExternalData!$F4070-1, G:G, "&gt;"&amp;ExternalData!$G4070)</f>
        <v>207823</v>
      </c>
    </row>
    <row r="4071" spans="1:13" x14ac:dyDescent="0.25">
      <c r="A4071" s="29" t="s">
        <v>9</v>
      </c>
      <c r="B4071" s="30" t="s">
        <v>57</v>
      </c>
      <c r="C4071" s="30" t="s">
        <v>18</v>
      </c>
      <c r="D4071" s="30" t="s">
        <v>58</v>
      </c>
      <c r="E4071" s="30" t="s">
        <v>13</v>
      </c>
      <c r="F4071" s="30">
        <v>2019</v>
      </c>
      <c r="G4071" s="30">
        <v>4</v>
      </c>
      <c r="H4071" s="30">
        <v>3906</v>
      </c>
      <c r="I4071" s="31">
        <v>21889</v>
      </c>
      <c r="J4071" s="31">
        <f>SUMIFS(H:H, D:D, ExternalData!$D4071, E:E, ExternalData!$E4071, F:F, ExternalData!$F4071, G:G, "&lt;="&amp;ExternalData!$G4071)</f>
        <v>13678</v>
      </c>
      <c r="K4071" s="32">
        <f>SUMIFS(I:I, D:D, ExternalData!$D4071, E:E, ExternalData!$E4071, F:F, ExternalData!$F4071, G:G, "&lt;="&amp;ExternalData!$G4071)</f>
        <v>76594</v>
      </c>
      <c r="L4071" s="31">
        <f>ExternalData!$J4071 + SUMIFS(H:H, D:D, ExternalData!$D4071, E:E, ExternalData!$E4071, F:F, ExternalData!$F4071-1, G:G, "&gt;"&amp;ExternalData!$G4071)</f>
        <v>37863</v>
      </c>
      <c r="M4071" s="33">
        <f>ExternalData!$K4071 + SUMIFS(I:I, D:D, ExternalData!$D4071, E:E, ExternalData!$E4071, F:F, ExternalData!$F4071-1, G:G, "&gt;"&amp;ExternalData!$G4071)</f>
        <v>212009</v>
      </c>
    </row>
    <row r="4072" spans="1:13" x14ac:dyDescent="0.25">
      <c r="A4072" s="24" t="s">
        <v>9</v>
      </c>
      <c r="B4072" s="25" t="s">
        <v>57</v>
      </c>
      <c r="C4072" s="25" t="s">
        <v>18</v>
      </c>
      <c r="D4072" s="25" t="s">
        <v>58</v>
      </c>
      <c r="E4072" s="25" t="s">
        <v>13</v>
      </c>
      <c r="F4072" s="25">
        <v>2019</v>
      </c>
      <c r="G4072" s="25">
        <v>5</v>
      </c>
      <c r="H4072" s="25">
        <v>3514</v>
      </c>
      <c r="I4072" s="26">
        <v>19684</v>
      </c>
      <c r="J4072" s="26">
        <f>SUMIFS(H:H, D:D, ExternalData!$D4072, E:E, ExternalData!$E4072, F:F, ExternalData!$F4072, G:G, "&lt;="&amp;ExternalData!$G4072)</f>
        <v>17192</v>
      </c>
      <c r="K4072" s="27">
        <f>SUMIFS(I:I, D:D, ExternalData!$D4072, E:E, ExternalData!$E4072, F:F, ExternalData!$F4072, G:G, "&lt;="&amp;ExternalData!$G4072)</f>
        <v>96278</v>
      </c>
      <c r="L4072" s="26">
        <f>ExternalData!$J4072 + SUMIFS(H:H, D:D, ExternalData!$D4072, E:E, ExternalData!$E4072, F:F, ExternalData!$F4072-1, G:G, "&gt;"&amp;ExternalData!$G4072)</f>
        <v>38948</v>
      </c>
      <c r="M4072" s="28">
        <f>ExternalData!$K4072 + SUMIFS(I:I, D:D, ExternalData!$D4072, E:E, ExternalData!$E4072, F:F, ExternalData!$F4072-1, G:G, "&gt;"&amp;ExternalData!$G4072)</f>
        <v>218071</v>
      </c>
    </row>
    <row r="4073" spans="1:13" x14ac:dyDescent="0.25">
      <c r="A4073" s="29" t="s">
        <v>9</v>
      </c>
      <c r="B4073" s="30" t="s">
        <v>57</v>
      </c>
      <c r="C4073" s="30" t="s">
        <v>18</v>
      </c>
      <c r="D4073" s="30" t="s">
        <v>58</v>
      </c>
      <c r="E4073" s="30" t="s">
        <v>13</v>
      </c>
      <c r="F4073" s="30">
        <v>2019</v>
      </c>
      <c r="G4073" s="30">
        <v>6</v>
      </c>
      <c r="H4073" s="30">
        <v>3640</v>
      </c>
      <c r="I4073" s="31">
        <v>20391</v>
      </c>
      <c r="J4073" s="31">
        <f>SUMIFS(H:H, D:D, ExternalData!$D4073, E:E, ExternalData!$E4073, F:F, ExternalData!$F4073, G:G, "&lt;="&amp;ExternalData!$G4073)</f>
        <v>20832</v>
      </c>
      <c r="K4073" s="32">
        <f>SUMIFS(I:I, D:D, ExternalData!$D4073, E:E, ExternalData!$E4073, F:F, ExternalData!$F4073, G:G, "&lt;="&amp;ExternalData!$G4073)</f>
        <v>116669</v>
      </c>
      <c r="L4073" s="31">
        <f>ExternalData!$J4073 + SUMIFS(H:H, D:D, ExternalData!$D4073, E:E, ExternalData!$E4073, F:F, ExternalData!$F4073-1, G:G, "&gt;"&amp;ExternalData!$G4073)</f>
        <v>39557</v>
      </c>
      <c r="M4073" s="33">
        <f>ExternalData!$K4073 + SUMIFS(I:I, D:D, ExternalData!$D4073, E:E, ExternalData!$E4073, F:F, ExternalData!$F4073-1, G:G, "&gt;"&amp;ExternalData!$G4073)</f>
        <v>221522</v>
      </c>
    </row>
    <row r="4074" spans="1:13" x14ac:dyDescent="0.25">
      <c r="A4074" s="24" t="s">
        <v>9</v>
      </c>
      <c r="B4074" s="25" t="s">
        <v>57</v>
      </c>
      <c r="C4074" s="25" t="s">
        <v>18</v>
      </c>
      <c r="D4074" s="25" t="s">
        <v>58</v>
      </c>
      <c r="E4074" s="25" t="s">
        <v>13</v>
      </c>
      <c r="F4074" s="25">
        <v>2019</v>
      </c>
      <c r="G4074" s="25">
        <v>7</v>
      </c>
      <c r="H4074" s="25">
        <v>3353</v>
      </c>
      <c r="I4074" s="26">
        <v>18774</v>
      </c>
      <c r="J4074" s="26">
        <f>SUMIFS(H:H, D:D, ExternalData!$D4074, E:E, ExternalData!$E4074, F:F, ExternalData!$F4074, G:G, "&lt;="&amp;ExternalData!$G4074)</f>
        <v>24185</v>
      </c>
      <c r="K4074" s="27">
        <f>SUMIFS(I:I, D:D, ExternalData!$D4074, E:E, ExternalData!$E4074, F:F, ExternalData!$F4074, G:G, "&lt;="&amp;ExternalData!$G4074)</f>
        <v>135443</v>
      </c>
      <c r="L4074" s="26">
        <f>ExternalData!$J4074 + SUMIFS(H:H, D:D, ExternalData!$D4074, E:E, ExternalData!$E4074, F:F, ExternalData!$F4074-1, G:G, "&gt;"&amp;ExternalData!$G4074)</f>
        <v>40243</v>
      </c>
      <c r="M4074" s="28">
        <f>ExternalData!$K4074 + SUMIFS(I:I, D:D, ExternalData!$D4074, E:E, ExternalData!$E4074, F:F, ExternalData!$F4074-1, G:G, "&gt;"&amp;ExternalData!$G4074)</f>
        <v>225386</v>
      </c>
    </row>
    <row r="4075" spans="1:13" x14ac:dyDescent="0.25">
      <c r="A4075" s="29" t="s">
        <v>9</v>
      </c>
      <c r="B4075" s="30" t="s">
        <v>57</v>
      </c>
      <c r="C4075" s="30" t="s">
        <v>18</v>
      </c>
      <c r="D4075" s="30" t="s">
        <v>58</v>
      </c>
      <c r="E4075" s="30" t="s">
        <v>13</v>
      </c>
      <c r="F4075" s="30">
        <v>2019</v>
      </c>
      <c r="G4075" s="30">
        <v>8</v>
      </c>
      <c r="H4075" s="30">
        <v>2317</v>
      </c>
      <c r="I4075" s="31">
        <v>12950</v>
      </c>
      <c r="J4075" s="31">
        <f>SUMIFS(H:H, D:D, ExternalData!$D4075, E:E, ExternalData!$E4075, F:F, ExternalData!$F4075, G:G, "&lt;="&amp;ExternalData!$G4075)</f>
        <v>26502</v>
      </c>
      <c r="K4075" s="32">
        <f>SUMIFS(I:I, D:D, ExternalData!$D4075, E:E, ExternalData!$E4075, F:F, ExternalData!$F4075, G:G, "&lt;="&amp;ExternalData!$G4075)</f>
        <v>148393</v>
      </c>
      <c r="L4075" s="31">
        <f>ExternalData!$J4075 + SUMIFS(H:H, D:D, ExternalData!$D4075, E:E, ExternalData!$E4075, F:F, ExternalData!$F4075-1, G:G, "&gt;"&amp;ExternalData!$G4075)</f>
        <v>39221</v>
      </c>
      <c r="M4075" s="33">
        <f>ExternalData!$K4075 + SUMIFS(I:I, D:D, ExternalData!$D4075, E:E, ExternalData!$E4075, F:F, ExternalData!$F4075-1, G:G, "&gt;"&amp;ExternalData!$G4075)</f>
        <v>219611</v>
      </c>
    </row>
    <row r="4076" spans="1:13" x14ac:dyDescent="0.25">
      <c r="A4076" s="24" t="s">
        <v>9</v>
      </c>
      <c r="B4076" s="25" t="s">
        <v>57</v>
      </c>
      <c r="C4076" s="25" t="s">
        <v>18</v>
      </c>
      <c r="D4076" s="25" t="s">
        <v>58</v>
      </c>
      <c r="E4076" s="25" t="s">
        <v>13</v>
      </c>
      <c r="F4076" s="25">
        <v>2019</v>
      </c>
      <c r="G4076" s="25">
        <v>9</v>
      </c>
      <c r="H4076" s="25">
        <v>2492</v>
      </c>
      <c r="I4076" s="26">
        <v>13965</v>
      </c>
      <c r="J4076" s="26">
        <f>SUMIFS(H:H, D:D, ExternalData!$D4076, E:E, ExternalData!$E4076, F:F, ExternalData!$F4076, G:G, "&lt;="&amp;ExternalData!$G4076)</f>
        <v>28994</v>
      </c>
      <c r="K4076" s="27">
        <f>SUMIFS(I:I, D:D, ExternalData!$D4076, E:E, ExternalData!$E4076, F:F, ExternalData!$F4076, G:G, "&lt;="&amp;ExternalData!$G4076)</f>
        <v>162358</v>
      </c>
      <c r="L4076" s="26">
        <f>ExternalData!$J4076 + SUMIFS(H:H, D:D, ExternalData!$D4076, E:E, ExternalData!$E4076, F:F, ExternalData!$F4076-1, G:G, "&gt;"&amp;ExternalData!$G4076)</f>
        <v>38920</v>
      </c>
      <c r="M4076" s="28">
        <f>ExternalData!$K4076 + SUMIFS(I:I, D:D, ExternalData!$D4076, E:E, ExternalData!$E4076, F:F, ExternalData!$F4076-1, G:G, "&gt;"&amp;ExternalData!$G4076)</f>
        <v>217917</v>
      </c>
    </row>
    <row r="4077" spans="1:13" x14ac:dyDescent="0.25">
      <c r="A4077" s="29" t="s">
        <v>9</v>
      </c>
      <c r="B4077" s="30" t="s">
        <v>57</v>
      </c>
      <c r="C4077" s="30" t="s">
        <v>18</v>
      </c>
      <c r="D4077" s="30" t="s">
        <v>58</v>
      </c>
      <c r="E4077" s="30" t="s">
        <v>13</v>
      </c>
      <c r="F4077" s="30">
        <v>2019</v>
      </c>
      <c r="G4077" s="30">
        <v>10</v>
      </c>
      <c r="H4077" s="30">
        <v>2555</v>
      </c>
      <c r="I4077" s="31">
        <v>14315</v>
      </c>
      <c r="J4077" s="31">
        <f>SUMIFS(H:H, D:D, ExternalData!$D4077, E:E, ExternalData!$E4077, F:F, ExternalData!$F4077, G:G, "&lt;="&amp;ExternalData!$G4077)</f>
        <v>31549</v>
      </c>
      <c r="K4077" s="32">
        <f>SUMIFS(I:I, D:D, ExternalData!$D4077, E:E, ExternalData!$E4077, F:F, ExternalData!$F4077, G:G, "&lt;="&amp;ExternalData!$G4077)</f>
        <v>176673</v>
      </c>
      <c r="L4077" s="31">
        <f>ExternalData!$J4077 + SUMIFS(H:H, D:D, ExternalData!$D4077, E:E, ExternalData!$E4077, F:F, ExternalData!$F4077-1, G:G, "&gt;"&amp;ExternalData!$G4077)</f>
        <v>37450</v>
      </c>
      <c r="M4077" s="33">
        <f>ExternalData!$K4077 + SUMIFS(I:I, D:D, ExternalData!$D4077, E:E, ExternalData!$E4077, F:F, ExternalData!$F4077-1, G:G, "&gt;"&amp;ExternalData!$G4077)</f>
        <v>209671</v>
      </c>
    </row>
    <row r="4078" spans="1:13" x14ac:dyDescent="0.25">
      <c r="A4078" s="24" t="s">
        <v>9</v>
      </c>
      <c r="B4078" s="25" t="s">
        <v>57</v>
      </c>
      <c r="C4078" s="25" t="s">
        <v>18</v>
      </c>
      <c r="D4078" s="25" t="s">
        <v>58</v>
      </c>
      <c r="E4078" s="25" t="s">
        <v>13</v>
      </c>
      <c r="F4078" s="25">
        <v>2019</v>
      </c>
      <c r="G4078" s="25">
        <v>11</v>
      </c>
      <c r="H4078" s="25">
        <v>2625</v>
      </c>
      <c r="I4078" s="26">
        <v>14721</v>
      </c>
      <c r="J4078" s="26">
        <f>SUMIFS(H:H, D:D, ExternalData!$D4078, E:E, ExternalData!$E4078, F:F, ExternalData!$F4078, G:G, "&lt;="&amp;ExternalData!$G4078)</f>
        <v>34174</v>
      </c>
      <c r="K4078" s="27">
        <f>SUMIFS(I:I, D:D, ExternalData!$D4078, E:E, ExternalData!$E4078, F:F, ExternalData!$F4078, G:G, "&lt;="&amp;ExternalData!$G4078)</f>
        <v>191394</v>
      </c>
      <c r="L4078" s="26">
        <f>ExternalData!$J4078 + SUMIFS(H:H, D:D, ExternalData!$D4078, E:E, ExternalData!$E4078, F:F, ExternalData!$F4078-1, G:G, "&gt;"&amp;ExternalData!$G4078)</f>
        <v>37401</v>
      </c>
      <c r="M4078" s="28">
        <f>ExternalData!$K4078 + SUMIFS(I:I, D:D, ExternalData!$D4078, E:E, ExternalData!$E4078, F:F, ExternalData!$F4078-1, G:G, "&gt;"&amp;ExternalData!$G4078)</f>
        <v>209440</v>
      </c>
    </row>
    <row r="4079" spans="1:13" x14ac:dyDescent="0.25">
      <c r="A4079" s="29" t="s">
        <v>9</v>
      </c>
      <c r="B4079" s="30" t="s">
        <v>57</v>
      </c>
      <c r="C4079" s="30" t="s">
        <v>18</v>
      </c>
      <c r="D4079" s="30" t="s">
        <v>58</v>
      </c>
      <c r="E4079" s="30" t="s">
        <v>13</v>
      </c>
      <c r="F4079" s="30">
        <v>2019</v>
      </c>
      <c r="G4079" s="30">
        <v>12</v>
      </c>
      <c r="H4079" s="30">
        <v>4081</v>
      </c>
      <c r="I4079" s="31">
        <v>22890</v>
      </c>
      <c r="J4079" s="31">
        <f>SUMIFS(H:H, D:D, ExternalData!$D4079, E:E, ExternalData!$E4079, F:F, ExternalData!$F4079, G:G, "&lt;="&amp;ExternalData!$G4079)</f>
        <v>38255</v>
      </c>
      <c r="K4079" s="32">
        <f>SUMIFS(I:I, D:D, ExternalData!$D4079, E:E, ExternalData!$E4079, F:F, ExternalData!$F4079, G:G, "&lt;="&amp;ExternalData!$G4079)</f>
        <v>214284</v>
      </c>
      <c r="L4079" s="31">
        <f>ExternalData!$J4079 + SUMIFS(H:H, D:D, ExternalData!$D4079, E:E, ExternalData!$E4079, F:F, ExternalData!$F4079-1, G:G, "&gt;"&amp;ExternalData!$G4079)</f>
        <v>38255</v>
      </c>
      <c r="M4079" s="33">
        <f>ExternalData!$K4079 + SUMIFS(I:I, D:D, ExternalData!$D4079, E:E, ExternalData!$E4079, F:F, ExternalData!$F4079-1, G:G, "&gt;"&amp;ExternalData!$G4079)</f>
        <v>214284</v>
      </c>
    </row>
    <row r="4080" spans="1:13" x14ac:dyDescent="0.25">
      <c r="A4080" s="24" t="s">
        <v>9</v>
      </c>
      <c r="B4080" s="25" t="s">
        <v>57</v>
      </c>
      <c r="C4080" s="25" t="s">
        <v>18</v>
      </c>
      <c r="D4080" s="25" t="s">
        <v>58</v>
      </c>
      <c r="E4080" s="25" t="s">
        <v>13</v>
      </c>
      <c r="F4080" s="25">
        <v>2020</v>
      </c>
      <c r="G4080" s="25">
        <v>1</v>
      </c>
      <c r="H4080" s="25">
        <v>3605</v>
      </c>
      <c r="I4080" s="26">
        <v>20167</v>
      </c>
      <c r="J4080" s="26">
        <f>SUMIFS(H:H, D:D, ExternalData!$D4080, E:E, ExternalData!$E4080, F:F, ExternalData!$F4080, G:G, "&lt;="&amp;ExternalData!$G4080)</f>
        <v>3605</v>
      </c>
      <c r="K4080" s="27">
        <f>SUMIFS(I:I, D:D, ExternalData!$D4080, E:E, ExternalData!$E4080, F:F, ExternalData!$F4080, G:G, "&lt;="&amp;ExternalData!$G4080)</f>
        <v>20167</v>
      </c>
      <c r="L4080" s="26">
        <f>ExternalData!$J4080 + SUMIFS(H:H, D:D, ExternalData!$D4080, E:E, ExternalData!$E4080, F:F, ExternalData!$F4080-1, G:G, "&gt;"&amp;ExternalData!$G4080)</f>
        <v>37912</v>
      </c>
      <c r="M4080" s="28">
        <f>ExternalData!$K4080 + SUMIFS(I:I, D:D, ExternalData!$D4080, E:E, ExternalData!$E4080, F:F, ExternalData!$F4080-1, G:G, "&gt;"&amp;ExternalData!$G4080)</f>
        <v>212345</v>
      </c>
    </row>
    <row r="4081" spans="1:13" x14ac:dyDescent="0.25">
      <c r="A4081" s="29" t="s">
        <v>9</v>
      </c>
      <c r="B4081" s="30" t="s">
        <v>57</v>
      </c>
      <c r="C4081" s="30" t="s">
        <v>18</v>
      </c>
      <c r="D4081" s="30" t="s">
        <v>58</v>
      </c>
      <c r="E4081" s="30" t="s">
        <v>13</v>
      </c>
      <c r="F4081" s="30">
        <v>2020</v>
      </c>
      <c r="G4081" s="30">
        <v>2</v>
      </c>
      <c r="H4081" s="30">
        <v>4494</v>
      </c>
      <c r="I4081" s="31">
        <v>25165</v>
      </c>
      <c r="J4081" s="31">
        <f>SUMIFS(H:H, D:D, ExternalData!$D4081, E:E, ExternalData!$E4081, F:F, ExternalData!$F4081, G:G, "&lt;="&amp;ExternalData!$G4081)</f>
        <v>8099</v>
      </c>
      <c r="K4081" s="32">
        <f>SUMIFS(I:I, D:D, ExternalData!$D4081, E:E, ExternalData!$E4081, F:F, ExternalData!$F4081, G:G, "&lt;="&amp;ExternalData!$G4081)</f>
        <v>45332</v>
      </c>
      <c r="L4081" s="31">
        <f>ExternalData!$J4081 + SUMIFS(H:H, D:D, ExternalData!$D4081, E:E, ExternalData!$E4081, F:F, ExternalData!$F4081-1, G:G, "&gt;"&amp;ExternalData!$G4081)</f>
        <v>39319</v>
      </c>
      <c r="M4081" s="33">
        <f>ExternalData!$K4081 + SUMIFS(I:I, D:D, ExternalData!$D4081, E:E, ExternalData!$E4081, F:F, ExternalData!$F4081-1, G:G, "&gt;"&amp;ExternalData!$G4081)</f>
        <v>220241</v>
      </c>
    </row>
    <row r="4082" spans="1:13" x14ac:dyDescent="0.25">
      <c r="A4082" s="24" t="s">
        <v>9</v>
      </c>
      <c r="B4082" s="25" t="s">
        <v>57</v>
      </c>
      <c r="C4082" s="25" t="s">
        <v>18</v>
      </c>
      <c r="D4082" s="25" t="s">
        <v>58</v>
      </c>
      <c r="E4082" s="25" t="s">
        <v>13</v>
      </c>
      <c r="F4082" s="25">
        <v>2020</v>
      </c>
      <c r="G4082" s="25">
        <v>3</v>
      </c>
      <c r="H4082" s="25">
        <v>2681</v>
      </c>
      <c r="I4082" s="26">
        <v>15008</v>
      </c>
      <c r="J4082" s="26">
        <f>SUMIFS(H:H, D:D, ExternalData!$D4082, E:E, ExternalData!$E4082, F:F, ExternalData!$F4082, G:G, "&lt;="&amp;ExternalData!$G4082)</f>
        <v>10780</v>
      </c>
      <c r="K4082" s="27">
        <f>SUMIFS(I:I, D:D, ExternalData!$D4082, E:E, ExternalData!$E4082, F:F, ExternalData!$F4082, G:G, "&lt;="&amp;ExternalData!$G4082)</f>
        <v>60340</v>
      </c>
      <c r="L4082" s="26">
        <f>ExternalData!$J4082 + SUMIFS(H:H, D:D, ExternalData!$D4082, E:E, ExternalData!$E4082, F:F, ExternalData!$F4082-1, G:G, "&gt;"&amp;ExternalData!$G4082)</f>
        <v>39263</v>
      </c>
      <c r="M4082" s="28">
        <f>ExternalData!$K4082 + SUMIFS(I:I, D:D, ExternalData!$D4082, E:E, ExternalData!$E4082, F:F, ExternalData!$F4082-1, G:G, "&gt;"&amp;ExternalData!$G4082)</f>
        <v>219919</v>
      </c>
    </row>
    <row r="4083" spans="1:13" x14ac:dyDescent="0.25">
      <c r="A4083" s="29" t="s">
        <v>9</v>
      </c>
      <c r="B4083" s="30" t="s">
        <v>57</v>
      </c>
      <c r="C4083" s="30" t="s">
        <v>18</v>
      </c>
      <c r="D4083" s="30" t="s">
        <v>58</v>
      </c>
      <c r="E4083" s="30" t="s">
        <v>13</v>
      </c>
      <c r="F4083" s="30">
        <v>2020</v>
      </c>
      <c r="G4083" s="30">
        <v>4</v>
      </c>
      <c r="H4083" s="30">
        <v>3143</v>
      </c>
      <c r="I4083" s="31">
        <v>17633</v>
      </c>
      <c r="J4083" s="31">
        <f>SUMIFS(H:H, D:D, ExternalData!$D4083, E:E, ExternalData!$E4083, F:F, ExternalData!$F4083, G:G, "&lt;="&amp;ExternalData!$G4083)</f>
        <v>13923</v>
      </c>
      <c r="K4083" s="32">
        <f>SUMIFS(I:I, D:D, ExternalData!$D4083, E:E, ExternalData!$E4083, F:F, ExternalData!$F4083, G:G, "&lt;="&amp;ExternalData!$G4083)</f>
        <v>77973</v>
      </c>
      <c r="L4083" s="31">
        <f>ExternalData!$J4083 + SUMIFS(H:H, D:D, ExternalData!$D4083, E:E, ExternalData!$E4083, F:F, ExternalData!$F4083-1, G:G, "&gt;"&amp;ExternalData!$G4083)</f>
        <v>38500</v>
      </c>
      <c r="M4083" s="33">
        <f>ExternalData!$K4083 + SUMIFS(I:I, D:D, ExternalData!$D4083, E:E, ExternalData!$E4083, F:F, ExternalData!$F4083-1, G:G, "&gt;"&amp;ExternalData!$G4083)</f>
        <v>215663</v>
      </c>
    </row>
    <row r="4084" spans="1:13" x14ac:dyDescent="0.25">
      <c r="A4084" s="24" t="s">
        <v>9</v>
      </c>
      <c r="B4084" s="25" t="s">
        <v>57</v>
      </c>
      <c r="C4084" s="25" t="s">
        <v>18</v>
      </c>
      <c r="D4084" s="25" t="s">
        <v>58</v>
      </c>
      <c r="E4084" s="25" t="s">
        <v>13</v>
      </c>
      <c r="F4084" s="25">
        <v>2020</v>
      </c>
      <c r="G4084" s="25">
        <v>5</v>
      </c>
      <c r="H4084" s="25">
        <v>2170</v>
      </c>
      <c r="I4084" s="26">
        <v>12152</v>
      </c>
      <c r="J4084" s="26">
        <f>SUMIFS(H:H, D:D, ExternalData!$D4084, E:E, ExternalData!$E4084, F:F, ExternalData!$F4084, G:G, "&lt;="&amp;ExternalData!$G4084)</f>
        <v>16093</v>
      </c>
      <c r="K4084" s="27">
        <f>SUMIFS(I:I, D:D, ExternalData!$D4084, E:E, ExternalData!$E4084, F:F, ExternalData!$F4084, G:G, "&lt;="&amp;ExternalData!$G4084)</f>
        <v>90125</v>
      </c>
      <c r="L4084" s="26">
        <f>ExternalData!$J4084 + SUMIFS(H:H, D:D, ExternalData!$D4084, E:E, ExternalData!$E4084, F:F, ExternalData!$F4084-1, G:G, "&gt;"&amp;ExternalData!$G4084)</f>
        <v>37156</v>
      </c>
      <c r="M4084" s="28">
        <f>ExternalData!$K4084 + SUMIFS(I:I, D:D, ExternalData!$D4084, E:E, ExternalData!$E4084, F:F, ExternalData!$F4084-1, G:G, "&gt;"&amp;ExternalData!$G4084)</f>
        <v>208131</v>
      </c>
    </row>
    <row r="4085" spans="1:13" x14ac:dyDescent="0.25">
      <c r="A4085" s="29" t="s">
        <v>9</v>
      </c>
      <c r="B4085" s="30" t="s">
        <v>57</v>
      </c>
      <c r="C4085" s="30" t="s">
        <v>18</v>
      </c>
      <c r="D4085" s="30" t="s">
        <v>58</v>
      </c>
      <c r="E4085" s="30" t="s">
        <v>13</v>
      </c>
      <c r="F4085" s="30">
        <v>2020</v>
      </c>
      <c r="G4085" s="30">
        <v>6</v>
      </c>
      <c r="H4085" s="30">
        <v>2485</v>
      </c>
      <c r="I4085" s="31">
        <v>13909</v>
      </c>
      <c r="J4085" s="31">
        <f>SUMIFS(H:H, D:D, ExternalData!$D4085, E:E, ExternalData!$E4085, F:F, ExternalData!$F4085, G:G, "&lt;="&amp;ExternalData!$G4085)</f>
        <v>18578</v>
      </c>
      <c r="K4085" s="32">
        <f>SUMIFS(I:I, D:D, ExternalData!$D4085, E:E, ExternalData!$E4085, F:F, ExternalData!$F4085, G:G, "&lt;="&amp;ExternalData!$G4085)</f>
        <v>104034</v>
      </c>
      <c r="L4085" s="31">
        <f>ExternalData!$J4085 + SUMIFS(H:H, D:D, ExternalData!$D4085, E:E, ExternalData!$E4085, F:F, ExternalData!$F4085-1, G:G, "&gt;"&amp;ExternalData!$G4085)</f>
        <v>36001</v>
      </c>
      <c r="M4085" s="33">
        <f>ExternalData!$K4085 + SUMIFS(I:I, D:D, ExternalData!$D4085, E:E, ExternalData!$E4085, F:F, ExternalData!$F4085-1, G:G, "&gt;"&amp;ExternalData!$G4085)</f>
        <v>201649</v>
      </c>
    </row>
    <row r="4086" spans="1:13" x14ac:dyDescent="0.25">
      <c r="A4086" s="24" t="s">
        <v>9</v>
      </c>
      <c r="B4086" s="25" t="s">
        <v>57</v>
      </c>
      <c r="C4086" s="25" t="s">
        <v>18</v>
      </c>
      <c r="D4086" s="25" t="s">
        <v>58</v>
      </c>
      <c r="E4086" s="25" t="s">
        <v>13</v>
      </c>
      <c r="F4086" s="25">
        <v>2020</v>
      </c>
      <c r="G4086" s="25">
        <v>7</v>
      </c>
      <c r="H4086" s="25">
        <v>2940</v>
      </c>
      <c r="I4086" s="26">
        <v>16450</v>
      </c>
      <c r="J4086" s="26">
        <f>SUMIFS(H:H, D:D, ExternalData!$D4086, E:E, ExternalData!$E4086, F:F, ExternalData!$F4086, G:G, "&lt;="&amp;ExternalData!$G4086)</f>
        <v>21518</v>
      </c>
      <c r="K4086" s="27">
        <f>SUMIFS(I:I, D:D, ExternalData!$D4086, E:E, ExternalData!$E4086, F:F, ExternalData!$F4086, G:G, "&lt;="&amp;ExternalData!$G4086)</f>
        <v>120484</v>
      </c>
      <c r="L4086" s="26">
        <f>ExternalData!$J4086 + SUMIFS(H:H, D:D, ExternalData!$D4086, E:E, ExternalData!$E4086, F:F, ExternalData!$F4086-1, G:G, "&gt;"&amp;ExternalData!$G4086)</f>
        <v>35588</v>
      </c>
      <c r="M4086" s="28">
        <f>ExternalData!$K4086 + SUMIFS(I:I, D:D, ExternalData!$D4086, E:E, ExternalData!$E4086, F:F, ExternalData!$F4086-1, G:G, "&gt;"&amp;ExternalData!$G4086)</f>
        <v>199325</v>
      </c>
    </row>
    <row r="4087" spans="1:13" x14ac:dyDescent="0.25">
      <c r="A4087" s="29" t="s">
        <v>9</v>
      </c>
      <c r="B4087" s="30" t="s">
        <v>57</v>
      </c>
      <c r="C4087" s="30" t="s">
        <v>18</v>
      </c>
      <c r="D4087" s="30" t="s">
        <v>58</v>
      </c>
      <c r="E4087" s="30" t="s">
        <v>13</v>
      </c>
      <c r="F4087" s="30">
        <v>2020</v>
      </c>
      <c r="G4087" s="30">
        <v>8</v>
      </c>
      <c r="H4087" s="30">
        <v>2513</v>
      </c>
      <c r="I4087" s="31">
        <v>14049</v>
      </c>
      <c r="J4087" s="31">
        <f>SUMIFS(H:H, D:D, ExternalData!$D4087, E:E, ExternalData!$E4087, F:F, ExternalData!$F4087, G:G, "&lt;="&amp;ExternalData!$G4087)</f>
        <v>24031</v>
      </c>
      <c r="K4087" s="32">
        <f>SUMIFS(I:I, D:D, ExternalData!$D4087, E:E, ExternalData!$E4087, F:F, ExternalData!$F4087, G:G, "&lt;="&amp;ExternalData!$G4087)</f>
        <v>134533</v>
      </c>
      <c r="L4087" s="31">
        <f>ExternalData!$J4087 + SUMIFS(H:H, D:D, ExternalData!$D4087, E:E, ExternalData!$E4087, F:F, ExternalData!$F4087-1, G:G, "&gt;"&amp;ExternalData!$G4087)</f>
        <v>35784</v>
      </c>
      <c r="M4087" s="33">
        <f>ExternalData!$K4087 + SUMIFS(I:I, D:D, ExternalData!$D4087, E:E, ExternalData!$E4087, F:F, ExternalData!$F4087-1, G:G, "&gt;"&amp;ExternalData!$G4087)</f>
        <v>200424</v>
      </c>
    </row>
    <row r="4088" spans="1:13" x14ac:dyDescent="0.25">
      <c r="A4088" s="24" t="s">
        <v>9</v>
      </c>
      <c r="B4088" s="25" t="s">
        <v>57</v>
      </c>
      <c r="C4088" s="25" t="s">
        <v>18</v>
      </c>
      <c r="D4088" s="25" t="s">
        <v>58</v>
      </c>
      <c r="E4088" s="25" t="s">
        <v>13</v>
      </c>
      <c r="F4088" s="25">
        <v>2020</v>
      </c>
      <c r="G4088" s="25">
        <v>9</v>
      </c>
      <c r="H4088" s="25">
        <v>2877</v>
      </c>
      <c r="I4088" s="26">
        <v>16121</v>
      </c>
      <c r="J4088" s="26">
        <f>SUMIFS(H:H, D:D, ExternalData!$D4088, E:E, ExternalData!$E4088, F:F, ExternalData!$F4088, G:G, "&lt;="&amp;ExternalData!$G4088)</f>
        <v>26908</v>
      </c>
      <c r="K4088" s="27">
        <f>SUMIFS(I:I, D:D, ExternalData!$D4088, E:E, ExternalData!$E4088, F:F, ExternalData!$F4088, G:G, "&lt;="&amp;ExternalData!$G4088)</f>
        <v>150654</v>
      </c>
      <c r="L4088" s="26">
        <f>ExternalData!$J4088 + SUMIFS(H:H, D:D, ExternalData!$D4088, E:E, ExternalData!$E4088, F:F, ExternalData!$F4088-1, G:G, "&gt;"&amp;ExternalData!$G4088)</f>
        <v>36169</v>
      </c>
      <c r="M4088" s="28">
        <f>ExternalData!$K4088 + SUMIFS(I:I, D:D, ExternalData!$D4088, E:E, ExternalData!$E4088, F:F, ExternalData!$F4088-1, G:G, "&gt;"&amp;ExternalData!$G4088)</f>
        <v>202580</v>
      </c>
    </row>
    <row r="4089" spans="1:13" x14ac:dyDescent="0.25">
      <c r="A4089" s="29" t="s">
        <v>9</v>
      </c>
      <c r="B4089" s="30" t="s">
        <v>57</v>
      </c>
      <c r="C4089" s="30" t="s">
        <v>18</v>
      </c>
      <c r="D4089" s="30" t="s">
        <v>58</v>
      </c>
      <c r="E4089" s="30" t="s">
        <v>13</v>
      </c>
      <c r="F4089" s="30">
        <v>2020</v>
      </c>
      <c r="G4089" s="30">
        <v>10</v>
      </c>
      <c r="H4089" s="30">
        <v>3108</v>
      </c>
      <c r="I4089" s="31">
        <v>17416</v>
      </c>
      <c r="J4089" s="31">
        <f>SUMIFS(H:H, D:D, ExternalData!$D4089, E:E, ExternalData!$E4089, F:F, ExternalData!$F4089, G:G, "&lt;="&amp;ExternalData!$G4089)</f>
        <v>30016</v>
      </c>
      <c r="K4089" s="32">
        <f>SUMIFS(I:I, D:D, ExternalData!$D4089, E:E, ExternalData!$E4089, F:F, ExternalData!$F4089, G:G, "&lt;="&amp;ExternalData!$G4089)</f>
        <v>168070</v>
      </c>
      <c r="L4089" s="31">
        <f>ExternalData!$J4089 + SUMIFS(H:H, D:D, ExternalData!$D4089, E:E, ExternalData!$E4089, F:F, ExternalData!$F4089-1, G:G, "&gt;"&amp;ExternalData!$G4089)</f>
        <v>36722</v>
      </c>
      <c r="M4089" s="33">
        <f>ExternalData!$K4089 + SUMIFS(I:I, D:D, ExternalData!$D4089, E:E, ExternalData!$E4089, F:F, ExternalData!$F4089-1, G:G, "&gt;"&amp;ExternalData!$G4089)</f>
        <v>205681</v>
      </c>
    </row>
    <row r="4090" spans="1:13" x14ac:dyDescent="0.25">
      <c r="A4090" s="24" t="s">
        <v>9</v>
      </c>
      <c r="B4090" s="25" t="s">
        <v>57</v>
      </c>
      <c r="C4090" s="25" t="s">
        <v>18</v>
      </c>
      <c r="D4090" s="25" t="s">
        <v>58</v>
      </c>
      <c r="E4090" s="25" t="s">
        <v>13</v>
      </c>
      <c r="F4090" s="25">
        <v>2020</v>
      </c>
      <c r="G4090" s="25">
        <v>11</v>
      </c>
      <c r="H4090" s="25">
        <v>2583</v>
      </c>
      <c r="I4090" s="26">
        <v>14490</v>
      </c>
      <c r="J4090" s="26">
        <f>SUMIFS(H:H, D:D, ExternalData!$D4090, E:E, ExternalData!$E4090, F:F, ExternalData!$F4090, G:G, "&lt;="&amp;ExternalData!$G4090)</f>
        <v>32599</v>
      </c>
      <c r="K4090" s="27">
        <f>SUMIFS(I:I, D:D, ExternalData!$D4090, E:E, ExternalData!$E4090, F:F, ExternalData!$F4090, G:G, "&lt;="&amp;ExternalData!$G4090)</f>
        <v>182560</v>
      </c>
      <c r="L4090" s="26">
        <f>ExternalData!$J4090 + SUMIFS(H:H, D:D, ExternalData!$D4090, E:E, ExternalData!$E4090, F:F, ExternalData!$F4090-1, G:G, "&gt;"&amp;ExternalData!$G4090)</f>
        <v>36680</v>
      </c>
      <c r="M4090" s="28">
        <f>ExternalData!$K4090 + SUMIFS(I:I, D:D, ExternalData!$D4090, E:E, ExternalData!$E4090, F:F, ExternalData!$F4090-1, G:G, "&gt;"&amp;ExternalData!$G4090)</f>
        <v>205450</v>
      </c>
    </row>
    <row r="4091" spans="1:13" x14ac:dyDescent="0.25">
      <c r="A4091" s="29" t="s">
        <v>9</v>
      </c>
      <c r="B4091" s="30" t="s">
        <v>57</v>
      </c>
      <c r="C4091" s="30" t="s">
        <v>18</v>
      </c>
      <c r="D4091" s="30" t="s">
        <v>58</v>
      </c>
      <c r="E4091" s="30" t="s">
        <v>13</v>
      </c>
      <c r="F4091" s="30">
        <v>2020</v>
      </c>
      <c r="G4091" s="30">
        <v>12</v>
      </c>
      <c r="H4091" s="30">
        <v>3325</v>
      </c>
      <c r="I4091" s="31">
        <v>18627</v>
      </c>
      <c r="J4091" s="31">
        <f>SUMIFS(H:H, D:D, ExternalData!$D4091, E:E, ExternalData!$E4091, F:F, ExternalData!$F4091, G:G, "&lt;="&amp;ExternalData!$G4091)</f>
        <v>35924</v>
      </c>
      <c r="K4091" s="32">
        <f>SUMIFS(I:I, D:D, ExternalData!$D4091, E:E, ExternalData!$E4091, F:F, ExternalData!$F4091, G:G, "&lt;="&amp;ExternalData!$G4091)</f>
        <v>201187</v>
      </c>
      <c r="L4091" s="31">
        <f>ExternalData!$J4091 + SUMIFS(H:H, D:D, ExternalData!$D4091, E:E, ExternalData!$E4091, F:F, ExternalData!$F4091-1, G:G, "&gt;"&amp;ExternalData!$G4091)</f>
        <v>35924</v>
      </c>
      <c r="M4091" s="33">
        <f>ExternalData!$K4091 + SUMIFS(I:I, D:D, ExternalData!$D4091, E:E, ExternalData!$E4091, F:F, ExternalData!$F4091-1, G:G, "&gt;"&amp;ExternalData!$G4091)</f>
        <v>201187</v>
      </c>
    </row>
    <row r="4092" spans="1:13" x14ac:dyDescent="0.25">
      <c r="A4092" s="24" t="s">
        <v>9</v>
      </c>
      <c r="B4092" s="25" t="s">
        <v>57</v>
      </c>
      <c r="C4092" s="25" t="s">
        <v>18</v>
      </c>
      <c r="D4092" s="25" t="s">
        <v>58</v>
      </c>
      <c r="E4092" s="25" t="s">
        <v>13</v>
      </c>
      <c r="F4092" s="25">
        <v>2021</v>
      </c>
      <c r="G4092" s="25">
        <v>1</v>
      </c>
      <c r="H4092" s="25">
        <v>2996</v>
      </c>
      <c r="I4092" s="26">
        <v>16786</v>
      </c>
      <c r="J4092" s="26">
        <f>SUMIFS(H:H, D:D, ExternalData!$D4092, E:E, ExternalData!$E4092, F:F, ExternalData!$F4092, G:G, "&lt;="&amp;ExternalData!$G4092)</f>
        <v>2996</v>
      </c>
      <c r="K4092" s="27">
        <f>SUMIFS(I:I, D:D, ExternalData!$D4092, E:E, ExternalData!$E4092, F:F, ExternalData!$F4092, G:G, "&lt;="&amp;ExternalData!$G4092)</f>
        <v>16786</v>
      </c>
      <c r="L4092" s="26">
        <f>ExternalData!$J4092 + SUMIFS(H:H, D:D, ExternalData!$D4092, E:E, ExternalData!$E4092, F:F, ExternalData!$F4092-1, G:G, "&gt;"&amp;ExternalData!$G4092)</f>
        <v>35315</v>
      </c>
      <c r="M4092" s="28">
        <f>ExternalData!$K4092 + SUMIFS(I:I, D:D, ExternalData!$D4092, E:E, ExternalData!$E4092, F:F, ExternalData!$F4092-1, G:G, "&gt;"&amp;ExternalData!$G4092)</f>
        <v>197806</v>
      </c>
    </row>
    <row r="4093" spans="1:13" x14ac:dyDescent="0.25">
      <c r="A4093" s="29" t="s">
        <v>9</v>
      </c>
      <c r="B4093" s="30" t="s">
        <v>57</v>
      </c>
      <c r="C4093" s="30" t="s">
        <v>18</v>
      </c>
      <c r="D4093" s="30" t="s">
        <v>58</v>
      </c>
      <c r="E4093" s="30" t="s">
        <v>13</v>
      </c>
      <c r="F4093" s="30">
        <v>2021</v>
      </c>
      <c r="G4093" s="30">
        <v>2</v>
      </c>
      <c r="H4093" s="30">
        <v>3248</v>
      </c>
      <c r="I4093" s="31">
        <v>18179</v>
      </c>
      <c r="J4093" s="31">
        <f>SUMIFS(H:H, D:D, ExternalData!$D4093, E:E, ExternalData!$E4093, F:F, ExternalData!$F4093, G:G, "&lt;="&amp;ExternalData!$G4093)</f>
        <v>6244</v>
      </c>
      <c r="K4093" s="32">
        <f>SUMIFS(I:I, D:D, ExternalData!$D4093, E:E, ExternalData!$E4093, F:F, ExternalData!$F4093, G:G, "&lt;="&amp;ExternalData!$G4093)</f>
        <v>34965</v>
      </c>
      <c r="L4093" s="31">
        <f>ExternalData!$J4093 + SUMIFS(H:H, D:D, ExternalData!$D4093, E:E, ExternalData!$E4093, F:F, ExternalData!$F4093-1, G:G, "&gt;"&amp;ExternalData!$G4093)</f>
        <v>34069</v>
      </c>
      <c r="M4093" s="33">
        <f>ExternalData!$K4093 + SUMIFS(I:I, D:D, ExternalData!$D4093, E:E, ExternalData!$E4093, F:F, ExternalData!$F4093-1, G:G, "&gt;"&amp;ExternalData!$G4093)</f>
        <v>190820</v>
      </c>
    </row>
    <row r="4094" spans="1:13" x14ac:dyDescent="0.25">
      <c r="A4094" s="24" t="s">
        <v>9</v>
      </c>
      <c r="B4094" s="25" t="s">
        <v>57</v>
      </c>
      <c r="C4094" s="25" t="s">
        <v>18</v>
      </c>
      <c r="D4094" s="25" t="s">
        <v>58</v>
      </c>
      <c r="E4094" s="25" t="s">
        <v>13</v>
      </c>
      <c r="F4094" s="25">
        <v>2021</v>
      </c>
      <c r="G4094" s="25">
        <v>3</v>
      </c>
      <c r="H4094" s="25">
        <v>3276</v>
      </c>
      <c r="I4094" s="26">
        <v>18354</v>
      </c>
      <c r="J4094" s="26">
        <f>SUMIFS(H:H, D:D, ExternalData!$D4094, E:E, ExternalData!$E4094, F:F, ExternalData!$F4094, G:G, "&lt;="&amp;ExternalData!$G4094)</f>
        <v>9520</v>
      </c>
      <c r="K4094" s="27">
        <f>SUMIFS(I:I, D:D, ExternalData!$D4094, E:E, ExternalData!$E4094, F:F, ExternalData!$F4094, G:G, "&lt;="&amp;ExternalData!$G4094)</f>
        <v>53319</v>
      </c>
      <c r="L4094" s="26">
        <f>ExternalData!$J4094 + SUMIFS(H:H, D:D, ExternalData!$D4094, E:E, ExternalData!$E4094, F:F, ExternalData!$F4094-1, G:G, "&gt;"&amp;ExternalData!$G4094)</f>
        <v>34664</v>
      </c>
      <c r="M4094" s="28">
        <f>ExternalData!$K4094 + SUMIFS(I:I, D:D, ExternalData!$D4094, E:E, ExternalData!$E4094, F:F, ExternalData!$F4094-1, G:G, "&gt;"&amp;ExternalData!$G4094)</f>
        <v>194166</v>
      </c>
    </row>
    <row r="4095" spans="1:13" x14ac:dyDescent="0.25">
      <c r="A4095" s="29" t="s">
        <v>9</v>
      </c>
      <c r="B4095" s="30" t="s">
        <v>57</v>
      </c>
      <c r="C4095" s="30" t="s">
        <v>18</v>
      </c>
      <c r="D4095" s="30" t="s">
        <v>58</v>
      </c>
      <c r="E4095" s="30" t="s">
        <v>13</v>
      </c>
      <c r="F4095" s="30">
        <v>2021</v>
      </c>
      <c r="G4095" s="30">
        <v>4</v>
      </c>
      <c r="H4095" s="30">
        <v>2961</v>
      </c>
      <c r="I4095" s="31">
        <v>16590</v>
      </c>
      <c r="J4095" s="31">
        <f>SUMIFS(H:H, D:D, ExternalData!$D4095, E:E, ExternalData!$E4095, F:F, ExternalData!$F4095, G:G, "&lt;="&amp;ExternalData!$G4095)</f>
        <v>12481</v>
      </c>
      <c r="K4095" s="32">
        <f>SUMIFS(I:I, D:D, ExternalData!$D4095, E:E, ExternalData!$E4095, F:F, ExternalData!$F4095, G:G, "&lt;="&amp;ExternalData!$G4095)</f>
        <v>69909</v>
      </c>
      <c r="L4095" s="31">
        <f>ExternalData!$J4095 + SUMIFS(H:H, D:D, ExternalData!$D4095, E:E, ExternalData!$E4095, F:F, ExternalData!$F4095-1, G:G, "&gt;"&amp;ExternalData!$G4095)</f>
        <v>34482</v>
      </c>
      <c r="M4095" s="33">
        <f>ExternalData!$K4095 + SUMIFS(I:I, D:D, ExternalData!$D4095, E:E, ExternalData!$E4095, F:F, ExternalData!$F4095-1, G:G, "&gt;"&amp;ExternalData!$G4095)</f>
        <v>193123</v>
      </c>
    </row>
    <row r="4096" spans="1:13" x14ac:dyDescent="0.25">
      <c r="A4096" s="24" t="s">
        <v>9</v>
      </c>
      <c r="B4096" s="25" t="s">
        <v>57</v>
      </c>
      <c r="C4096" s="25" t="s">
        <v>18</v>
      </c>
      <c r="D4096" s="25" t="s">
        <v>58</v>
      </c>
      <c r="E4096" s="25" t="s">
        <v>13</v>
      </c>
      <c r="F4096" s="25">
        <v>2021</v>
      </c>
      <c r="G4096" s="25">
        <v>5</v>
      </c>
      <c r="H4096" s="25">
        <v>2681</v>
      </c>
      <c r="I4096" s="26">
        <v>14987</v>
      </c>
      <c r="J4096" s="26">
        <f>SUMIFS(H:H, D:D, ExternalData!$D4096, E:E, ExternalData!$E4096, F:F, ExternalData!$F4096, G:G, "&lt;="&amp;ExternalData!$G4096)</f>
        <v>15162</v>
      </c>
      <c r="K4096" s="27">
        <f>SUMIFS(I:I, D:D, ExternalData!$D4096, E:E, ExternalData!$E4096, F:F, ExternalData!$F4096, G:G, "&lt;="&amp;ExternalData!$G4096)</f>
        <v>84896</v>
      </c>
      <c r="L4096" s="26">
        <f>ExternalData!$J4096 + SUMIFS(H:H, D:D, ExternalData!$D4096, E:E, ExternalData!$E4096, F:F, ExternalData!$F4096-1, G:G, "&gt;"&amp;ExternalData!$G4096)</f>
        <v>34993</v>
      </c>
      <c r="M4096" s="28">
        <f>ExternalData!$K4096 + SUMIFS(I:I, D:D, ExternalData!$D4096, E:E, ExternalData!$E4096, F:F, ExternalData!$F4096-1, G:G, "&gt;"&amp;ExternalData!$G4096)</f>
        <v>195958</v>
      </c>
    </row>
    <row r="4097" spans="1:13" x14ac:dyDescent="0.25">
      <c r="A4097" s="29" t="s">
        <v>9</v>
      </c>
      <c r="B4097" s="30" t="s">
        <v>57</v>
      </c>
      <c r="C4097" s="30" t="s">
        <v>18</v>
      </c>
      <c r="D4097" s="30" t="s">
        <v>58</v>
      </c>
      <c r="E4097" s="30" t="s">
        <v>13</v>
      </c>
      <c r="F4097" s="30">
        <v>2021</v>
      </c>
      <c r="G4097" s="30">
        <v>6</v>
      </c>
      <c r="H4097" s="30">
        <v>2835</v>
      </c>
      <c r="I4097" s="31">
        <v>15897</v>
      </c>
      <c r="J4097" s="31">
        <f>SUMIFS(H:H, D:D, ExternalData!$D4097, E:E, ExternalData!$E4097, F:F, ExternalData!$F4097, G:G, "&lt;="&amp;ExternalData!$G4097)</f>
        <v>17997</v>
      </c>
      <c r="K4097" s="32">
        <f>SUMIFS(I:I, D:D, ExternalData!$D4097, E:E, ExternalData!$E4097, F:F, ExternalData!$F4097, G:G, "&lt;="&amp;ExternalData!$G4097)</f>
        <v>100793</v>
      </c>
      <c r="L4097" s="31">
        <f>ExternalData!$J4097 + SUMIFS(H:H, D:D, ExternalData!$D4097, E:E, ExternalData!$E4097, F:F, ExternalData!$F4097-1, G:G, "&gt;"&amp;ExternalData!$G4097)</f>
        <v>35343</v>
      </c>
      <c r="M4097" s="33">
        <f>ExternalData!$K4097 + SUMIFS(I:I, D:D, ExternalData!$D4097, E:E, ExternalData!$E4097, F:F, ExternalData!$F4097-1, G:G, "&gt;"&amp;ExternalData!$G4097)</f>
        <v>197946</v>
      </c>
    </row>
    <row r="4098" spans="1:13" x14ac:dyDescent="0.25">
      <c r="A4098" s="24" t="s">
        <v>9</v>
      </c>
      <c r="B4098" s="25" t="s">
        <v>57</v>
      </c>
      <c r="C4098" s="25" t="s">
        <v>18</v>
      </c>
      <c r="D4098" s="25" t="s">
        <v>58</v>
      </c>
      <c r="E4098" s="25" t="s">
        <v>13</v>
      </c>
      <c r="F4098" s="25">
        <v>2021</v>
      </c>
      <c r="G4098" s="25">
        <v>7</v>
      </c>
      <c r="H4098" s="25">
        <v>2898</v>
      </c>
      <c r="I4098" s="26">
        <v>16352</v>
      </c>
      <c r="J4098" s="26">
        <f>SUMIFS(H:H, D:D, ExternalData!$D4098, E:E, ExternalData!$E4098, F:F, ExternalData!$F4098, G:G, "&lt;="&amp;ExternalData!$G4098)</f>
        <v>20895</v>
      </c>
      <c r="K4098" s="27">
        <f>SUMIFS(I:I, D:D, ExternalData!$D4098, E:E, ExternalData!$E4098, F:F, ExternalData!$F4098, G:G, "&lt;="&amp;ExternalData!$G4098)</f>
        <v>117145</v>
      </c>
      <c r="L4098" s="26">
        <f>ExternalData!$J4098 + SUMIFS(H:H, D:D, ExternalData!$D4098, E:E, ExternalData!$E4098, F:F, ExternalData!$F4098-1, G:G, "&gt;"&amp;ExternalData!$G4098)</f>
        <v>35301</v>
      </c>
      <c r="M4098" s="28">
        <f>ExternalData!$K4098 + SUMIFS(I:I, D:D, ExternalData!$D4098, E:E, ExternalData!$E4098, F:F, ExternalData!$F4098-1, G:G, "&gt;"&amp;ExternalData!$G4098)</f>
        <v>197848</v>
      </c>
    </row>
    <row r="4099" spans="1:13" x14ac:dyDescent="0.25">
      <c r="A4099" s="29" t="s">
        <v>9</v>
      </c>
      <c r="B4099" s="30" t="s">
        <v>57</v>
      </c>
      <c r="C4099" s="30" t="s">
        <v>18</v>
      </c>
      <c r="D4099" s="30" t="s">
        <v>58</v>
      </c>
      <c r="E4099" s="30" t="s">
        <v>13</v>
      </c>
      <c r="F4099" s="30">
        <v>2021</v>
      </c>
      <c r="G4099" s="30">
        <v>8</v>
      </c>
      <c r="H4099" s="30">
        <v>2471</v>
      </c>
      <c r="I4099" s="31">
        <v>13944</v>
      </c>
      <c r="J4099" s="31">
        <f>SUMIFS(H:H, D:D, ExternalData!$D4099, E:E, ExternalData!$E4099, F:F, ExternalData!$F4099, G:G, "&lt;="&amp;ExternalData!$G4099)</f>
        <v>23366</v>
      </c>
      <c r="K4099" s="32">
        <f>SUMIFS(I:I, D:D, ExternalData!$D4099, E:E, ExternalData!$E4099, F:F, ExternalData!$F4099, G:G, "&lt;="&amp;ExternalData!$G4099)</f>
        <v>131089</v>
      </c>
      <c r="L4099" s="31">
        <f>ExternalData!$J4099 + SUMIFS(H:H, D:D, ExternalData!$D4099, E:E, ExternalData!$E4099, F:F, ExternalData!$F4099-1, G:G, "&gt;"&amp;ExternalData!$G4099)</f>
        <v>35259</v>
      </c>
      <c r="M4099" s="33">
        <f>ExternalData!$K4099 + SUMIFS(I:I, D:D, ExternalData!$D4099, E:E, ExternalData!$E4099, F:F, ExternalData!$F4099-1, G:G, "&gt;"&amp;ExternalData!$G4099)</f>
        <v>197743</v>
      </c>
    </row>
    <row r="4100" spans="1:13" x14ac:dyDescent="0.25">
      <c r="A4100" s="24" t="s">
        <v>9</v>
      </c>
      <c r="B4100" s="25" t="s">
        <v>57</v>
      </c>
      <c r="C4100" s="25" t="s">
        <v>18</v>
      </c>
      <c r="D4100" s="25" t="s">
        <v>58</v>
      </c>
      <c r="E4100" s="25" t="s">
        <v>13</v>
      </c>
      <c r="F4100" s="25">
        <v>2021</v>
      </c>
      <c r="G4100" s="25">
        <v>9</v>
      </c>
      <c r="H4100" s="25">
        <v>3045</v>
      </c>
      <c r="I4100" s="26">
        <v>17192</v>
      </c>
      <c r="J4100" s="26">
        <f>SUMIFS(H:H, D:D, ExternalData!$D4100, E:E, ExternalData!$E4100, F:F, ExternalData!$F4100, G:G, "&lt;="&amp;ExternalData!$G4100)</f>
        <v>26411</v>
      </c>
      <c r="K4100" s="27">
        <f>SUMIFS(I:I, D:D, ExternalData!$D4100, E:E, ExternalData!$E4100, F:F, ExternalData!$F4100, G:G, "&lt;="&amp;ExternalData!$G4100)</f>
        <v>148281</v>
      </c>
      <c r="L4100" s="26">
        <f>ExternalData!$J4100 + SUMIFS(H:H, D:D, ExternalData!$D4100, E:E, ExternalData!$E4100, F:F, ExternalData!$F4100-1, G:G, "&gt;"&amp;ExternalData!$G4100)</f>
        <v>35427</v>
      </c>
      <c r="M4100" s="28">
        <f>ExternalData!$K4100 + SUMIFS(I:I, D:D, ExternalData!$D4100, E:E, ExternalData!$E4100, F:F, ExternalData!$F4100-1, G:G, "&gt;"&amp;ExternalData!$G4100)</f>
        <v>198814</v>
      </c>
    </row>
    <row r="4101" spans="1:13" x14ac:dyDescent="0.25">
      <c r="A4101" s="29" t="s">
        <v>9</v>
      </c>
      <c r="B4101" s="30" t="s">
        <v>57</v>
      </c>
      <c r="C4101" s="30" t="s">
        <v>18</v>
      </c>
      <c r="D4101" s="30" t="s">
        <v>58</v>
      </c>
      <c r="E4101" s="30" t="s">
        <v>13</v>
      </c>
      <c r="F4101" s="30">
        <v>2021</v>
      </c>
      <c r="G4101" s="30">
        <v>10</v>
      </c>
      <c r="H4101" s="30">
        <v>2961</v>
      </c>
      <c r="I4101" s="31">
        <v>16723</v>
      </c>
      <c r="J4101" s="31">
        <f>SUMIFS(H:H, D:D, ExternalData!$D4101, E:E, ExternalData!$E4101, F:F, ExternalData!$F4101, G:G, "&lt;="&amp;ExternalData!$G4101)</f>
        <v>29372</v>
      </c>
      <c r="K4101" s="32">
        <f>SUMIFS(I:I, D:D, ExternalData!$D4101, E:E, ExternalData!$E4101, F:F, ExternalData!$F4101, G:G, "&lt;="&amp;ExternalData!$G4101)</f>
        <v>165004</v>
      </c>
      <c r="L4101" s="31">
        <f>ExternalData!$J4101 + SUMIFS(H:H, D:D, ExternalData!$D4101, E:E, ExternalData!$E4101, F:F, ExternalData!$F4101-1, G:G, "&gt;"&amp;ExternalData!$G4101)</f>
        <v>35280</v>
      </c>
      <c r="M4101" s="33">
        <f>ExternalData!$K4101 + SUMIFS(I:I, D:D, ExternalData!$D4101, E:E, ExternalData!$E4101, F:F, ExternalData!$F4101-1, G:G, "&gt;"&amp;ExternalData!$G4101)</f>
        <v>198121</v>
      </c>
    </row>
    <row r="4102" spans="1:13" x14ac:dyDescent="0.25">
      <c r="A4102" s="24" t="s">
        <v>9</v>
      </c>
      <c r="B4102" s="25" t="s">
        <v>57</v>
      </c>
      <c r="C4102" s="25" t="s">
        <v>18</v>
      </c>
      <c r="D4102" s="25" t="s">
        <v>58</v>
      </c>
      <c r="E4102" s="25" t="s">
        <v>13</v>
      </c>
      <c r="F4102" s="25">
        <v>2021</v>
      </c>
      <c r="G4102" s="25">
        <v>11</v>
      </c>
      <c r="H4102" s="25">
        <v>2989</v>
      </c>
      <c r="I4102" s="26">
        <v>16891</v>
      </c>
      <c r="J4102" s="26">
        <f>SUMIFS(H:H, D:D, ExternalData!$D4102, E:E, ExternalData!$E4102, F:F, ExternalData!$F4102, G:G, "&lt;="&amp;ExternalData!$G4102)</f>
        <v>32361</v>
      </c>
      <c r="K4102" s="27">
        <f>SUMIFS(I:I, D:D, ExternalData!$D4102, E:E, ExternalData!$E4102, F:F, ExternalData!$F4102, G:G, "&lt;="&amp;ExternalData!$G4102)</f>
        <v>181895</v>
      </c>
      <c r="L4102" s="26">
        <f>ExternalData!$J4102 + SUMIFS(H:H, D:D, ExternalData!$D4102, E:E, ExternalData!$E4102, F:F, ExternalData!$F4102-1, G:G, "&gt;"&amp;ExternalData!$G4102)</f>
        <v>35686</v>
      </c>
      <c r="M4102" s="28">
        <f>ExternalData!$K4102 + SUMIFS(I:I, D:D, ExternalData!$D4102, E:E, ExternalData!$E4102, F:F, ExternalData!$F4102-1, G:G, "&gt;"&amp;ExternalData!$G4102)</f>
        <v>200522</v>
      </c>
    </row>
    <row r="4103" spans="1:13" x14ac:dyDescent="0.25">
      <c r="A4103" s="29" t="s">
        <v>9</v>
      </c>
      <c r="B4103" s="30" t="s">
        <v>57</v>
      </c>
      <c r="C4103" s="30" t="s">
        <v>18</v>
      </c>
      <c r="D4103" s="30" t="s">
        <v>58</v>
      </c>
      <c r="E4103" s="30" t="s">
        <v>13</v>
      </c>
      <c r="F4103" s="30">
        <v>2021</v>
      </c>
      <c r="G4103" s="30">
        <v>12</v>
      </c>
      <c r="H4103" s="30">
        <v>3381</v>
      </c>
      <c r="I4103" s="31">
        <v>19103</v>
      </c>
      <c r="J4103" s="31">
        <f>SUMIFS(H:H, D:D, ExternalData!$D4103, E:E, ExternalData!$E4103, F:F, ExternalData!$F4103, G:G, "&lt;="&amp;ExternalData!$G4103)</f>
        <v>35742</v>
      </c>
      <c r="K4103" s="32">
        <f>SUMIFS(I:I, D:D, ExternalData!$D4103, E:E, ExternalData!$E4103, F:F, ExternalData!$F4103, G:G, "&lt;="&amp;ExternalData!$G4103)</f>
        <v>200998</v>
      </c>
      <c r="L4103" s="31">
        <f>ExternalData!$J4103 + SUMIFS(H:H, D:D, ExternalData!$D4103, E:E, ExternalData!$E4103, F:F, ExternalData!$F4103-1, G:G, "&gt;"&amp;ExternalData!$G4103)</f>
        <v>35742</v>
      </c>
      <c r="M4103" s="33">
        <f>ExternalData!$K4103 + SUMIFS(I:I, D:D, ExternalData!$D4103, E:E, ExternalData!$E4103, F:F, ExternalData!$F4103-1, G:G, "&gt;"&amp;ExternalData!$G4103)</f>
        <v>200998</v>
      </c>
    </row>
    <row r="4104" spans="1:13" x14ac:dyDescent="0.25">
      <c r="A4104" s="24" t="s">
        <v>9</v>
      </c>
      <c r="B4104" s="25" t="s">
        <v>57</v>
      </c>
      <c r="C4104" s="25" t="s">
        <v>18</v>
      </c>
      <c r="D4104" s="25" t="s">
        <v>58</v>
      </c>
      <c r="E4104" s="25" t="s">
        <v>13</v>
      </c>
      <c r="F4104" s="25">
        <v>2022</v>
      </c>
      <c r="G4104" s="25">
        <v>1</v>
      </c>
      <c r="H4104" s="25">
        <v>2919</v>
      </c>
      <c r="I4104" s="26">
        <v>16478</v>
      </c>
      <c r="J4104" s="26">
        <f>SUMIFS(H:H, D:D, ExternalData!$D4104, E:E, ExternalData!$E4104, F:F, ExternalData!$F4104, G:G, "&lt;="&amp;ExternalData!$G4104)</f>
        <v>2919</v>
      </c>
      <c r="K4104" s="27">
        <f>SUMIFS(I:I, D:D, ExternalData!$D4104, E:E, ExternalData!$E4104, F:F, ExternalData!$F4104, G:G, "&lt;="&amp;ExternalData!$G4104)</f>
        <v>16478</v>
      </c>
      <c r="L4104" s="26">
        <f>ExternalData!$J4104 + SUMIFS(H:H, D:D, ExternalData!$D4104, E:E, ExternalData!$E4104, F:F, ExternalData!$F4104-1, G:G, "&gt;"&amp;ExternalData!$G4104)</f>
        <v>35665</v>
      </c>
      <c r="M4104" s="28">
        <f>ExternalData!$K4104 + SUMIFS(I:I, D:D, ExternalData!$D4104, E:E, ExternalData!$E4104, F:F, ExternalData!$F4104-1, G:G, "&gt;"&amp;ExternalData!$G4104)</f>
        <v>200690</v>
      </c>
    </row>
    <row r="4105" spans="1:13" x14ac:dyDescent="0.25">
      <c r="A4105" s="29" t="s">
        <v>9</v>
      </c>
      <c r="B4105" s="30" t="s">
        <v>57</v>
      </c>
      <c r="C4105" s="30" t="s">
        <v>18</v>
      </c>
      <c r="D4105" s="30" t="s">
        <v>58</v>
      </c>
      <c r="E4105" s="30" t="s">
        <v>13</v>
      </c>
      <c r="F4105" s="30">
        <v>2022</v>
      </c>
      <c r="G4105" s="30">
        <v>2</v>
      </c>
      <c r="H4105" s="30">
        <v>2569</v>
      </c>
      <c r="I4105" s="31">
        <v>14504</v>
      </c>
      <c r="J4105" s="31">
        <f>SUMIFS(H:H, D:D, ExternalData!$D4105, E:E, ExternalData!$E4105, F:F, ExternalData!$F4105, G:G, "&lt;="&amp;ExternalData!$G4105)</f>
        <v>5488</v>
      </c>
      <c r="K4105" s="32">
        <f>SUMIFS(I:I, D:D, ExternalData!$D4105, E:E, ExternalData!$E4105, F:F, ExternalData!$F4105, G:G, "&lt;="&amp;ExternalData!$G4105)</f>
        <v>30982</v>
      </c>
      <c r="L4105" s="31">
        <f>ExternalData!$J4105 + SUMIFS(H:H, D:D, ExternalData!$D4105, E:E, ExternalData!$E4105, F:F, ExternalData!$F4105-1, G:G, "&gt;"&amp;ExternalData!$G4105)</f>
        <v>34986</v>
      </c>
      <c r="M4105" s="33">
        <f>ExternalData!$K4105 + SUMIFS(I:I, D:D, ExternalData!$D4105, E:E, ExternalData!$E4105, F:F, ExternalData!$F4105-1, G:G, "&gt;"&amp;ExternalData!$G4105)</f>
        <v>197015</v>
      </c>
    </row>
    <row r="4106" spans="1:13" x14ac:dyDescent="0.25">
      <c r="A4106" s="24" t="s">
        <v>9</v>
      </c>
      <c r="B4106" s="25" t="s">
        <v>57</v>
      </c>
      <c r="C4106" s="25" t="s">
        <v>18</v>
      </c>
      <c r="D4106" s="25" t="s">
        <v>58</v>
      </c>
      <c r="E4106" s="25" t="s">
        <v>13</v>
      </c>
      <c r="F4106" s="25">
        <v>2022</v>
      </c>
      <c r="G4106" s="25">
        <v>3</v>
      </c>
      <c r="H4106" s="25">
        <v>3157</v>
      </c>
      <c r="I4106" s="26">
        <v>17857</v>
      </c>
      <c r="J4106" s="26">
        <f>SUMIFS(H:H, D:D, ExternalData!$D4106, E:E, ExternalData!$E4106, F:F, ExternalData!$F4106, G:G, "&lt;="&amp;ExternalData!$G4106)</f>
        <v>8645</v>
      </c>
      <c r="K4106" s="27">
        <f>SUMIFS(I:I, D:D, ExternalData!$D4106, E:E, ExternalData!$E4106, F:F, ExternalData!$F4106, G:G, "&lt;="&amp;ExternalData!$G4106)</f>
        <v>48839</v>
      </c>
      <c r="L4106" s="26">
        <f>ExternalData!$J4106 + SUMIFS(H:H, D:D, ExternalData!$D4106, E:E, ExternalData!$E4106, F:F, ExternalData!$F4106-1, G:G, "&gt;"&amp;ExternalData!$G4106)</f>
        <v>34867</v>
      </c>
      <c r="M4106" s="28">
        <f>ExternalData!$K4106 + SUMIFS(I:I, D:D, ExternalData!$D4106, E:E, ExternalData!$E4106, F:F, ExternalData!$F4106-1, G:G, "&gt;"&amp;ExternalData!$G4106)</f>
        <v>196518</v>
      </c>
    </row>
    <row r="4107" spans="1:13" x14ac:dyDescent="0.25">
      <c r="A4107" s="29" t="s">
        <v>9</v>
      </c>
      <c r="B4107" s="30" t="s">
        <v>57</v>
      </c>
      <c r="C4107" s="30" t="s">
        <v>18</v>
      </c>
      <c r="D4107" s="30" t="s">
        <v>58</v>
      </c>
      <c r="E4107" s="30" t="s">
        <v>13</v>
      </c>
      <c r="F4107" s="30">
        <v>2022</v>
      </c>
      <c r="G4107" s="30">
        <v>4</v>
      </c>
      <c r="H4107" s="30">
        <v>2891</v>
      </c>
      <c r="I4107" s="31">
        <v>16338</v>
      </c>
      <c r="J4107" s="31">
        <f>SUMIFS(H:H, D:D, ExternalData!$D4107, E:E, ExternalData!$E4107, F:F, ExternalData!$F4107, G:G, "&lt;="&amp;ExternalData!$G4107)</f>
        <v>11536</v>
      </c>
      <c r="K4107" s="32">
        <f>SUMIFS(I:I, D:D, ExternalData!$D4107, E:E, ExternalData!$E4107, F:F, ExternalData!$F4107, G:G, "&lt;="&amp;ExternalData!$G4107)</f>
        <v>65177</v>
      </c>
      <c r="L4107" s="31">
        <f>ExternalData!$J4107 + SUMIFS(H:H, D:D, ExternalData!$D4107, E:E, ExternalData!$E4107, F:F, ExternalData!$F4107-1, G:G, "&gt;"&amp;ExternalData!$G4107)</f>
        <v>34797</v>
      </c>
      <c r="M4107" s="33">
        <f>ExternalData!$K4107 + SUMIFS(I:I, D:D, ExternalData!$D4107, E:E, ExternalData!$E4107, F:F, ExternalData!$F4107-1, G:G, "&gt;"&amp;ExternalData!$G4107)</f>
        <v>196266</v>
      </c>
    </row>
    <row r="4108" spans="1:13" x14ac:dyDescent="0.25">
      <c r="A4108" s="24" t="s">
        <v>9</v>
      </c>
      <c r="B4108" s="25" t="s">
        <v>57</v>
      </c>
      <c r="C4108" s="25" t="s">
        <v>18</v>
      </c>
      <c r="D4108" s="25" t="s">
        <v>58</v>
      </c>
      <c r="E4108" s="25" t="s">
        <v>13</v>
      </c>
      <c r="F4108" s="25">
        <v>2022</v>
      </c>
      <c r="G4108" s="25">
        <v>5</v>
      </c>
      <c r="H4108" s="25">
        <v>3122</v>
      </c>
      <c r="I4108" s="26">
        <v>17640</v>
      </c>
      <c r="J4108" s="26">
        <f>SUMIFS(H:H, D:D, ExternalData!$D4108, E:E, ExternalData!$E4108, F:F, ExternalData!$F4108, G:G, "&lt;="&amp;ExternalData!$G4108)</f>
        <v>14658</v>
      </c>
      <c r="K4108" s="27">
        <f>SUMIFS(I:I, D:D, ExternalData!$D4108, E:E, ExternalData!$E4108, F:F, ExternalData!$F4108, G:G, "&lt;="&amp;ExternalData!$G4108)</f>
        <v>82817</v>
      </c>
      <c r="L4108" s="26">
        <f>ExternalData!$J4108 + SUMIFS(H:H, D:D, ExternalData!$D4108, E:E, ExternalData!$E4108, F:F, ExternalData!$F4108-1, G:G, "&gt;"&amp;ExternalData!$G4108)</f>
        <v>35238</v>
      </c>
      <c r="M4108" s="28">
        <f>ExternalData!$K4108 + SUMIFS(I:I, D:D, ExternalData!$D4108, E:E, ExternalData!$E4108, F:F, ExternalData!$F4108-1, G:G, "&gt;"&amp;ExternalData!$G4108)</f>
        <v>198919</v>
      </c>
    </row>
    <row r="4109" spans="1:13" x14ac:dyDescent="0.25">
      <c r="A4109" s="29" t="s">
        <v>9</v>
      </c>
      <c r="B4109" s="30" t="s">
        <v>57</v>
      </c>
      <c r="C4109" s="30" t="s">
        <v>18</v>
      </c>
      <c r="D4109" s="30" t="s">
        <v>58</v>
      </c>
      <c r="E4109" s="30" t="s">
        <v>13</v>
      </c>
      <c r="F4109" s="30">
        <v>2022</v>
      </c>
      <c r="G4109" s="30">
        <v>6</v>
      </c>
      <c r="H4109" s="30">
        <v>3059</v>
      </c>
      <c r="I4109" s="31">
        <v>17276</v>
      </c>
      <c r="J4109" s="31">
        <f>SUMIFS(H:H, D:D, ExternalData!$D4109, E:E, ExternalData!$E4109, F:F, ExternalData!$F4109, G:G, "&lt;="&amp;ExternalData!$G4109)</f>
        <v>17717</v>
      </c>
      <c r="K4109" s="32">
        <f>SUMIFS(I:I, D:D, ExternalData!$D4109, E:E, ExternalData!$E4109, F:F, ExternalData!$F4109, G:G, "&lt;="&amp;ExternalData!$G4109)</f>
        <v>100093</v>
      </c>
      <c r="L4109" s="31">
        <f>ExternalData!$J4109 + SUMIFS(H:H, D:D, ExternalData!$D4109, E:E, ExternalData!$E4109, F:F, ExternalData!$F4109-1, G:G, "&gt;"&amp;ExternalData!$G4109)</f>
        <v>35462</v>
      </c>
      <c r="M4109" s="33">
        <f>ExternalData!$K4109 + SUMIFS(I:I, D:D, ExternalData!$D4109, E:E, ExternalData!$E4109, F:F, ExternalData!$F4109-1, G:G, "&gt;"&amp;ExternalData!$G4109)</f>
        <v>200298</v>
      </c>
    </row>
    <row r="4110" spans="1:13" x14ac:dyDescent="0.25">
      <c r="A4110" s="24" t="s">
        <v>9</v>
      </c>
      <c r="B4110" s="25" t="s">
        <v>57</v>
      </c>
      <c r="C4110" s="25" t="s">
        <v>18</v>
      </c>
      <c r="D4110" s="25" t="s">
        <v>58</v>
      </c>
      <c r="E4110" s="25" t="s">
        <v>13</v>
      </c>
      <c r="F4110" s="25">
        <v>2022</v>
      </c>
      <c r="G4110" s="25">
        <v>7</v>
      </c>
      <c r="H4110" s="25">
        <v>2646</v>
      </c>
      <c r="I4110" s="26">
        <v>14938</v>
      </c>
      <c r="J4110" s="26">
        <f>SUMIFS(H:H, D:D, ExternalData!$D4110, E:E, ExternalData!$E4110, F:F, ExternalData!$F4110, G:G, "&lt;="&amp;ExternalData!$G4110)</f>
        <v>20363</v>
      </c>
      <c r="K4110" s="27">
        <f>SUMIFS(I:I, D:D, ExternalData!$D4110, E:E, ExternalData!$E4110, F:F, ExternalData!$F4110, G:G, "&lt;="&amp;ExternalData!$G4110)</f>
        <v>115031</v>
      </c>
      <c r="L4110" s="26">
        <f>ExternalData!$J4110 + SUMIFS(H:H, D:D, ExternalData!$D4110, E:E, ExternalData!$E4110, F:F, ExternalData!$F4110-1, G:G, "&gt;"&amp;ExternalData!$G4110)</f>
        <v>35210</v>
      </c>
      <c r="M4110" s="28">
        <f>ExternalData!$K4110 + SUMIFS(I:I, D:D, ExternalData!$D4110, E:E, ExternalData!$E4110, F:F, ExternalData!$F4110-1, G:G, "&gt;"&amp;ExternalData!$G4110)</f>
        <v>198884</v>
      </c>
    </row>
    <row r="4111" spans="1:13" x14ac:dyDescent="0.25">
      <c r="A4111" s="29" t="s">
        <v>9</v>
      </c>
      <c r="B4111" s="30" t="s">
        <v>57</v>
      </c>
      <c r="C4111" s="30" t="s">
        <v>18</v>
      </c>
      <c r="D4111" s="30" t="s">
        <v>58</v>
      </c>
      <c r="E4111" s="30" t="s">
        <v>13</v>
      </c>
      <c r="F4111" s="30">
        <v>2022</v>
      </c>
      <c r="G4111" s="30">
        <v>8</v>
      </c>
      <c r="H4111" s="30">
        <v>2940</v>
      </c>
      <c r="I4111" s="31">
        <v>16597</v>
      </c>
      <c r="J4111" s="31">
        <f>SUMIFS(H:H, D:D, ExternalData!$D4111, E:E, ExternalData!$E4111, F:F, ExternalData!$F4111, G:G, "&lt;="&amp;ExternalData!$G4111)</f>
        <v>23303</v>
      </c>
      <c r="K4111" s="32">
        <f>SUMIFS(I:I, D:D, ExternalData!$D4111, E:E, ExternalData!$E4111, F:F, ExternalData!$F4111, G:G, "&lt;="&amp;ExternalData!$G4111)</f>
        <v>131628</v>
      </c>
      <c r="L4111" s="31">
        <f>ExternalData!$J4111 + SUMIFS(H:H, D:D, ExternalData!$D4111, E:E, ExternalData!$E4111, F:F, ExternalData!$F4111-1, G:G, "&gt;"&amp;ExternalData!$G4111)</f>
        <v>35679</v>
      </c>
      <c r="M4111" s="33">
        <f>ExternalData!$K4111 + SUMIFS(I:I, D:D, ExternalData!$D4111, E:E, ExternalData!$E4111, F:F, ExternalData!$F4111-1, G:G, "&gt;"&amp;ExternalData!$G4111)</f>
        <v>201537</v>
      </c>
    </row>
    <row r="4112" spans="1:13" x14ac:dyDescent="0.25">
      <c r="A4112" s="24" t="s">
        <v>9</v>
      </c>
      <c r="B4112" s="25" t="s">
        <v>57</v>
      </c>
      <c r="C4112" s="25" t="s">
        <v>18</v>
      </c>
      <c r="D4112" s="25" t="s">
        <v>58</v>
      </c>
      <c r="E4112" s="25" t="s">
        <v>13</v>
      </c>
      <c r="F4112" s="25">
        <v>2022</v>
      </c>
      <c r="G4112" s="25">
        <v>9</v>
      </c>
      <c r="H4112" s="25">
        <v>3038</v>
      </c>
      <c r="I4112" s="26">
        <v>17157</v>
      </c>
      <c r="J4112" s="26">
        <f>SUMIFS(H:H, D:D, ExternalData!$D4112, E:E, ExternalData!$E4112, F:F, ExternalData!$F4112, G:G, "&lt;="&amp;ExternalData!$G4112)</f>
        <v>26341</v>
      </c>
      <c r="K4112" s="27">
        <f>SUMIFS(I:I, D:D, ExternalData!$D4112, E:E, ExternalData!$E4112, F:F, ExternalData!$F4112, G:G, "&lt;="&amp;ExternalData!$G4112)</f>
        <v>148785</v>
      </c>
      <c r="L4112" s="26">
        <f>ExternalData!$J4112 + SUMIFS(H:H, D:D, ExternalData!$D4112, E:E, ExternalData!$E4112, F:F, ExternalData!$F4112-1, G:G, "&gt;"&amp;ExternalData!$G4112)</f>
        <v>35672</v>
      </c>
      <c r="M4112" s="28">
        <f>ExternalData!$K4112 + SUMIFS(I:I, D:D, ExternalData!$D4112, E:E, ExternalData!$E4112, F:F, ExternalData!$F4112-1, G:G, "&gt;"&amp;ExternalData!$G4112)</f>
        <v>201502</v>
      </c>
    </row>
    <row r="4113" spans="1:13" x14ac:dyDescent="0.25">
      <c r="A4113" s="29" t="s">
        <v>9</v>
      </c>
      <c r="B4113" s="30" t="s">
        <v>57</v>
      </c>
      <c r="C4113" s="30" t="s">
        <v>18</v>
      </c>
      <c r="D4113" s="30" t="s">
        <v>58</v>
      </c>
      <c r="E4113" s="30" t="s">
        <v>13</v>
      </c>
      <c r="F4113" s="30">
        <v>2022</v>
      </c>
      <c r="G4113" s="30">
        <v>10</v>
      </c>
      <c r="H4113" s="30">
        <v>3150</v>
      </c>
      <c r="I4113" s="31">
        <v>17794</v>
      </c>
      <c r="J4113" s="31">
        <f>SUMIFS(H:H, D:D, ExternalData!$D4113, E:E, ExternalData!$E4113, F:F, ExternalData!$F4113, G:G, "&lt;="&amp;ExternalData!$G4113)</f>
        <v>29491</v>
      </c>
      <c r="K4113" s="32">
        <f>SUMIFS(I:I, D:D, ExternalData!$D4113, E:E, ExternalData!$E4113, F:F, ExternalData!$F4113, G:G, "&lt;="&amp;ExternalData!$G4113)</f>
        <v>166579</v>
      </c>
      <c r="L4113" s="31">
        <f>ExternalData!$J4113 + SUMIFS(H:H, D:D, ExternalData!$D4113, E:E, ExternalData!$E4113, F:F, ExternalData!$F4113-1, G:G, "&gt;"&amp;ExternalData!$G4113)</f>
        <v>35861</v>
      </c>
      <c r="M4113" s="33">
        <f>ExternalData!$K4113 + SUMIFS(I:I, D:D, ExternalData!$D4113, E:E, ExternalData!$E4113, F:F, ExternalData!$F4113-1, G:G, "&gt;"&amp;ExternalData!$G4113)</f>
        <v>202573</v>
      </c>
    </row>
    <row r="4114" spans="1:13" x14ac:dyDescent="0.25">
      <c r="A4114" s="24" t="s">
        <v>9</v>
      </c>
      <c r="B4114" s="25" t="s">
        <v>57</v>
      </c>
      <c r="C4114" s="25" t="s">
        <v>18</v>
      </c>
      <c r="D4114" s="25" t="s">
        <v>58</v>
      </c>
      <c r="E4114" s="25" t="s">
        <v>13</v>
      </c>
      <c r="F4114" s="25">
        <v>2022</v>
      </c>
      <c r="G4114" s="25">
        <v>11</v>
      </c>
      <c r="H4114" s="25">
        <v>2982</v>
      </c>
      <c r="I4114" s="26">
        <v>16863</v>
      </c>
      <c r="J4114" s="26">
        <f>SUMIFS(H:H, D:D, ExternalData!$D4114, E:E, ExternalData!$E4114, F:F, ExternalData!$F4114, G:G, "&lt;="&amp;ExternalData!$G4114)</f>
        <v>32473</v>
      </c>
      <c r="K4114" s="27">
        <f>SUMIFS(I:I, D:D, ExternalData!$D4114, E:E, ExternalData!$E4114, F:F, ExternalData!$F4114, G:G, "&lt;="&amp;ExternalData!$G4114)</f>
        <v>183442</v>
      </c>
      <c r="L4114" s="26">
        <f>ExternalData!$J4114 + SUMIFS(H:H, D:D, ExternalData!$D4114, E:E, ExternalData!$E4114, F:F, ExternalData!$F4114-1, G:G, "&gt;"&amp;ExternalData!$G4114)</f>
        <v>35854</v>
      </c>
      <c r="M4114" s="28">
        <f>ExternalData!$K4114 + SUMIFS(I:I, D:D, ExternalData!$D4114, E:E, ExternalData!$E4114, F:F, ExternalData!$F4114-1, G:G, "&gt;"&amp;ExternalData!$G4114)</f>
        <v>202545</v>
      </c>
    </row>
    <row r="4115" spans="1:13" x14ac:dyDescent="0.25">
      <c r="A4115" s="29" t="s">
        <v>9</v>
      </c>
      <c r="B4115" s="30" t="s">
        <v>57</v>
      </c>
      <c r="C4115" s="30" t="s">
        <v>18</v>
      </c>
      <c r="D4115" s="30" t="s">
        <v>58</v>
      </c>
      <c r="E4115" s="30" t="s">
        <v>13</v>
      </c>
      <c r="F4115" s="30">
        <v>2022</v>
      </c>
      <c r="G4115" s="30">
        <v>12</v>
      </c>
      <c r="H4115" s="30">
        <v>3311</v>
      </c>
      <c r="I4115" s="31">
        <v>19096</v>
      </c>
      <c r="J4115" s="31">
        <f>SUMIFS(H:H, D:D, ExternalData!$D4115, E:E, ExternalData!$E4115, F:F, ExternalData!$F4115, G:G, "&lt;="&amp;ExternalData!$G4115)</f>
        <v>35784</v>
      </c>
      <c r="K4115" s="32">
        <f>SUMIFS(I:I, D:D, ExternalData!$D4115, E:E, ExternalData!$E4115, F:F, ExternalData!$F4115, G:G, "&lt;="&amp;ExternalData!$G4115)</f>
        <v>202538</v>
      </c>
      <c r="L4115" s="31">
        <f>ExternalData!$J4115 + SUMIFS(H:H, D:D, ExternalData!$D4115, E:E, ExternalData!$E4115, F:F, ExternalData!$F4115-1, G:G, "&gt;"&amp;ExternalData!$G4115)</f>
        <v>35784</v>
      </c>
      <c r="M4115" s="33">
        <f>ExternalData!$K4115 + SUMIFS(I:I, D:D, ExternalData!$D4115, E:E, ExternalData!$E4115, F:F, ExternalData!$F4115-1, G:G, "&gt;"&amp;ExternalData!$G4115)</f>
        <v>202538</v>
      </c>
    </row>
    <row r="4116" spans="1:13" x14ac:dyDescent="0.25">
      <c r="A4116" s="24" t="s">
        <v>9</v>
      </c>
      <c r="B4116" s="25" t="s">
        <v>57</v>
      </c>
      <c r="C4116" s="25" t="s">
        <v>18</v>
      </c>
      <c r="D4116" s="25" t="s">
        <v>58</v>
      </c>
      <c r="E4116" s="25" t="s">
        <v>13</v>
      </c>
      <c r="F4116" s="25">
        <v>2023</v>
      </c>
      <c r="G4116" s="25">
        <v>1</v>
      </c>
      <c r="H4116" s="25">
        <v>3164</v>
      </c>
      <c r="I4116" s="26">
        <v>18865</v>
      </c>
      <c r="J4116" s="26">
        <f>SUMIFS(H:H, D:D, ExternalData!$D4116, E:E, ExternalData!$E4116, F:F, ExternalData!$F4116, G:G, "&lt;="&amp;ExternalData!$G4116)</f>
        <v>3164</v>
      </c>
      <c r="K4116" s="27">
        <f>SUMIFS(I:I, D:D, ExternalData!$D4116, E:E, ExternalData!$E4116, F:F, ExternalData!$F4116, G:G, "&lt;="&amp;ExternalData!$G4116)</f>
        <v>18865</v>
      </c>
      <c r="L4116" s="26">
        <f>ExternalData!$J4116 + SUMIFS(H:H, D:D, ExternalData!$D4116, E:E, ExternalData!$E4116, F:F, ExternalData!$F4116-1, G:G, "&gt;"&amp;ExternalData!$G4116)</f>
        <v>36029</v>
      </c>
      <c r="M4116" s="28">
        <f>ExternalData!$K4116 + SUMIFS(I:I, D:D, ExternalData!$D4116, E:E, ExternalData!$E4116, F:F, ExternalData!$F4116-1, G:G, "&gt;"&amp;ExternalData!$G4116)</f>
        <v>204925</v>
      </c>
    </row>
    <row r="4117" spans="1:13" x14ac:dyDescent="0.25">
      <c r="A4117" s="29" t="s">
        <v>9</v>
      </c>
      <c r="B4117" s="30" t="s">
        <v>57</v>
      </c>
      <c r="C4117" s="30" t="s">
        <v>18</v>
      </c>
      <c r="D4117" s="30" t="s">
        <v>58</v>
      </c>
      <c r="E4117" s="30" t="s">
        <v>13</v>
      </c>
      <c r="F4117" s="30">
        <v>2023</v>
      </c>
      <c r="G4117" s="30">
        <v>2</v>
      </c>
      <c r="H4117" s="30">
        <v>3045</v>
      </c>
      <c r="I4117" s="31">
        <v>18088</v>
      </c>
      <c r="J4117" s="31">
        <f>SUMIFS(H:H, D:D, ExternalData!$D4117, E:E, ExternalData!$E4117, F:F, ExternalData!$F4117, G:G, "&lt;="&amp;ExternalData!$G4117)</f>
        <v>6209</v>
      </c>
      <c r="K4117" s="32">
        <f>SUMIFS(I:I, D:D, ExternalData!$D4117, E:E, ExternalData!$E4117, F:F, ExternalData!$F4117, G:G, "&lt;="&amp;ExternalData!$G4117)</f>
        <v>36953</v>
      </c>
      <c r="L4117" s="31">
        <f>ExternalData!$J4117 + SUMIFS(H:H, D:D, ExternalData!$D4117, E:E, ExternalData!$E4117, F:F, ExternalData!$F4117-1, G:G, "&gt;"&amp;ExternalData!$G4117)</f>
        <v>36505</v>
      </c>
      <c r="M4117" s="33">
        <f>ExternalData!$K4117 + SUMIFS(I:I, D:D, ExternalData!$D4117, E:E, ExternalData!$E4117, F:F, ExternalData!$F4117-1, G:G, "&gt;"&amp;ExternalData!$G4117)</f>
        <v>208509</v>
      </c>
    </row>
    <row r="4118" spans="1:13" x14ac:dyDescent="0.25">
      <c r="A4118" s="24" t="s">
        <v>9</v>
      </c>
      <c r="B4118" s="25" t="s">
        <v>57</v>
      </c>
      <c r="C4118" s="25" t="s">
        <v>18</v>
      </c>
      <c r="D4118" s="25" t="s">
        <v>58</v>
      </c>
      <c r="E4118" s="25" t="s">
        <v>13</v>
      </c>
      <c r="F4118" s="25">
        <v>2023</v>
      </c>
      <c r="G4118" s="25">
        <v>3</v>
      </c>
      <c r="H4118" s="25">
        <v>3024</v>
      </c>
      <c r="I4118" s="26">
        <v>17990</v>
      </c>
      <c r="J4118" s="26">
        <f>SUMIFS(H:H, D:D, ExternalData!$D4118, E:E, ExternalData!$E4118, F:F, ExternalData!$F4118, G:G, "&lt;="&amp;ExternalData!$G4118)</f>
        <v>9233</v>
      </c>
      <c r="K4118" s="27">
        <f>SUMIFS(I:I, D:D, ExternalData!$D4118, E:E, ExternalData!$E4118, F:F, ExternalData!$F4118, G:G, "&lt;="&amp;ExternalData!$G4118)</f>
        <v>54943</v>
      </c>
      <c r="L4118" s="26">
        <f>ExternalData!$J4118 + SUMIFS(H:H, D:D, ExternalData!$D4118, E:E, ExternalData!$E4118, F:F, ExternalData!$F4118-1, G:G, "&gt;"&amp;ExternalData!$G4118)</f>
        <v>36372</v>
      </c>
      <c r="M4118" s="28">
        <f>ExternalData!$K4118 + SUMIFS(I:I, D:D, ExternalData!$D4118, E:E, ExternalData!$E4118, F:F, ExternalData!$F4118-1, G:G, "&gt;"&amp;ExternalData!$G4118)</f>
        <v>208642</v>
      </c>
    </row>
    <row r="4119" spans="1:13" x14ac:dyDescent="0.25">
      <c r="A4119" s="29" t="s">
        <v>9</v>
      </c>
      <c r="B4119" s="30" t="s">
        <v>57</v>
      </c>
      <c r="C4119" s="30" t="s">
        <v>18</v>
      </c>
      <c r="D4119" s="30" t="s">
        <v>58</v>
      </c>
      <c r="E4119" s="30" t="s">
        <v>14</v>
      </c>
      <c r="F4119" s="30">
        <v>2018</v>
      </c>
      <c r="G4119" s="30">
        <v>1</v>
      </c>
      <c r="H4119" s="30">
        <v>1225</v>
      </c>
      <c r="I4119" s="31">
        <v>6860</v>
      </c>
      <c r="J4119" s="31">
        <f>SUMIFS(H:H, D:D, ExternalData!$D4119, E:E, ExternalData!$E4119, F:F, ExternalData!$F4119, G:G, "&lt;="&amp;ExternalData!$G4119)</f>
        <v>1225</v>
      </c>
      <c r="K4119" s="32">
        <f>SUMIFS(I:I, D:D, ExternalData!$D4119, E:E, ExternalData!$E4119, F:F, ExternalData!$F4119, G:G, "&lt;="&amp;ExternalData!$G4119)</f>
        <v>6860</v>
      </c>
      <c r="L4119" s="31">
        <f>ExternalData!$J4119 + SUMIFS(H:H, D:D, ExternalData!$D4119, E:E, ExternalData!$E4119, F:F, ExternalData!$F4119-1, G:G, "&gt;"&amp;ExternalData!$G4119)</f>
        <v>1225</v>
      </c>
      <c r="M4119" s="33">
        <f>ExternalData!$K4119 + SUMIFS(I:I, D:D, ExternalData!$D4119, E:E, ExternalData!$E4119, F:F, ExternalData!$F4119-1, G:G, "&gt;"&amp;ExternalData!$G4119)</f>
        <v>6860</v>
      </c>
    </row>
    <row r="4120" spans="1:13" x14ac:dyDescent="0.25">
      <c r="A4120" s="24" t="s">
        <v>9</v>
      </c>
      <c r="B4120" s="25" t="s">
        <v>57</v>
      </c>
      <c r="C4120" s="25" t="s">
        <v>18</v>
      </c>
      <c r="D4120" s="25" t="s">
        <v>58</v>
      </c>
      <c r="E4120" s="25" t="s">
        <v>14</v>
      </c>
      <c r="F4120" s="25">
        <v>2018</v>
      </c>
      <c r="G4120" s="25">
        <v>2</v>
      </c>
      <c r="H4120" s="25">
        <v>896</v>
      </c>
      <c r="I4120" s="26">
        <v>4991</v>
      </c>
      <c r="J4120" s="26">
        <f>SUMIFS(H:H, D:D, ExternalData!$D4120, E:E, ExternalData!$E4120, F:F, ExternalData!$F4120, G:G, "&lt;="&amp;ExternalData!$G4120)</f>
        <v>2121</v>
      </c>
      <c r="K4120" s="27">
        <f>SUMIFS(I:I, D:D, ExternalData!$D4120, E:E, ExternalData!$E4120, F:F, ExternalData!$F4120, G:G, "&lt;="&amp;ExternalData!$G4120)</f>
        <v>11851</v>
      </c>
      <c r="L4120" s="26">
        <f>ExternalData!$J4120 + SUMIFS(H:H, D:D, ExternalData!$D4120, E:E, ExternalData!$E4120, F:F, ExternalData!$F4120-1, G:G, "&gt;"&amp;ExternalData!$G4120)</f>
        <v>2121</v>
      </c>
      <c r="M4120" s="28">
        <f>ExternalData!$K4120 + SUMIFS(I:I, D:D, ExternalData!$D4120, E:E, ExternalData!$E4120, F:F, ExternalData!$F4120-1, G:G, "&gt;"&amp;ExternalData!$G4120)</f>
        <v>11851</v>
      </c>
    </row>
    <row r="4121" spans="1:13" x14ac:dyDescent="0.25">
      <c r="A4121" s="29" t="s">
        <v>9</v>
      </c>
      <c r="B4121" s="30" t="s">
        <v>57</v>
      </c>
      <c r="C4121" s="30" t="s">
        <v>18</v>
      </c>
      <c r="D4121" s="30" t="s">
        <v>58</v>
      </c>
      <c r="E4121" s="30" t="s">
        <v>14</v>
      </c>
      <c r="F4121" s="30">
        <v>2018</v>
      </c>
      <c r="G4121" s="30">
        <v>3</v>
      </c>
      <c r="H4121" s="30">
        <v>945</v>
      </c>
      <c r="I4121" s="31">
        <v>5306</v>
      </c>
      <c r="J4121" s="31">
        <f>SUMIFS(H:H, D:D, ExternalData!$D4121, E:E, ExternalData!$E4121, F:F, ExternalData!$F4121, G:G, "&lt;="&amp;ExternalData!$G4121)</f>
        <v>3066</v>
      </c>
      <c r="K4121" s="32">
        <f>SUMIFS(I:I, D:D, ExternalData!$D4121, E:E, ExternalData!$E4121, F:F, ExternalData!$F4121, G:G, "&lt;="&amp;ExternalData!$G4121)</f>
        <v>17157</v>
      </c>
      <c r="L4121" s="31">
        <f>ExternalData!$J4121 + SUMIFS(H:H, D:D, ExternalData!$D4121, E:E, ExternalData!$E4121, F:F, ExternalData!$F4121-1, G:G, "&gt;"&amp;ExternalData!$G4121)</f>
        <v>3066</v>
      </c>
      <c r="M4121" s="33">
        <f>ExternalData!$K4121 + SUMIFS(I:I, D:D, ExternalData!$D4121, E:E, ExternalData!$E4121, F:F, ExternalData!$F4121-1, G:G, "&gt;"&amp;ExternalData!$G4121)</f>
        <v>17157</v>
      </c>
    </row>
    <row r="4122" spans="1:13" x14ac:dyDescent="0.25">
      <c r="A4122" s="24" t="s">
        <v>9</v>
      </c>
      <c r="B4122" s="25" t="s">
        <v>57</v>
      </c>
      <c r="C4122" s="25" t="s">
        <v>18</v>
      </c>
      <c r="D4122" s="25" t="s">
        <v>58</v>
      </c>
      <c r="E4122" s="25" t="s">
        <v>14</v>
      </c>
      <c r="F4122" s="25">
        <v>2018</v>
      </c>
      <c r="G4122" s="25">
        <v>4</v>
      </c>
      <c r="H4122" s="25">
        <v>721</v>
      </c>
      <c r="I4122" s="26">
        <v>4039</v>
      </c>
      <c r="J4122" s="26">
        <f>SUMIFS(H:H, D:D, ExternalData!$D4122, E:E, ExternalData!$E4122, F:F, ExternalData!$F4122, G:G, "&lt;="&amp;ExternalData!$G4122)</f>
        <v>3787</v>
      </c>
      <c r="K4122" s="27">
        <f>SUMIFS(I:I, D:D, ExternalData!$D4122, E:E, ExternalData!$E4122, F:F, ExternalData!$F4122, G:G, "&lt;="&amp;ExternalData!$G4122)</f>
        <v>21196</v>
      </c>
      <c r="L4122" s="26">
        <f>ExternalData!$J4122 + SUMIFS(H:H, D:D, ExternalData!$D4122, E:E, ExternalData!$E4122, F:F, ExternalData!$F4122-1, G:G, "&gt;"&amp;ExternalData!$G4122)</f>
        <v>3787</v>
      </c>
      <c r="M4122" s="28">
        <f>ExternalData!$K4122 + SUMIFS(I:I, D:D, ExternalData!$D4122, E:E, ExternalData!$E4122, F:F, ExternalData!$F4122-1, G:G, "&gt;"&amp;ExternalData!$G4122)</f>
        <v>21196</v>
      </c>
    </row>
    <row r="4123" spans="1:13" x14ac:dyDescent="0.25">
      <c r="A4123" s="29" t="s">
        <v>9</v>
      </c>
      <c r="B4123" s="30" t="s">
        <v>57</v>
      </c>
      <c r="C4123" s="30" t="s">
        <v>18</v>
      </c>
      <c r="D4123" s="30" t="s">
        <v>58</v>
      </c>
      <c r="E4123" s="30" t="s">
        <v>14</v>
      </c>
      <c r="F4123" s="30">
        <v>2018</v>
      </c>
      <c r="G4123" s="30">
        <v>5</v>
      </c>
      <c r="H4123" s="30">
        <v>945</v>
      </c>
      <c r="I4123" s="31">
        <v>5313</v>
      </c>
      <c r="J4123" s="31">
        <f>SUMIFS(H:H, D:D, ExternalData!$D4123, E:E, ExternalData!$E4123, F:F, ExternalData!$F4123, G:G, "&lt;="&amp;ExternalData!$G4123)</f>
        <v>4732</v>
      </c>
      <c r="K4123" s="32">
        <f>SUMIFS(I:I, D:D, ExternalData!$D4123, E:E, ExternalData!$E4123, F:F, ExternalData!$F4123, G:G, "&lt;="&amp;ExternalData!$G4123)</f>
        <v>26509</v>
      </c>
      <c r="L4123" s="31">
        <f>ExternalData!$J4123 + SUMIFS(H:H, D:D, ExternalData!$D4123, E:E, ExternalData!$E4123, F:F, ExternalData!$F4123-1, G:G, "&gt;"&amp;ExternalData!$G4123)</f>
        <v>4732</v>
      </c>
      <c r="M4123" s="33">
        <f>ExternalData!$K4123 + SUMIFS(I:I, D:D, ExternalData!$D4123, E:E, ExternalData!$E4123, F:F, ExternalData!$F4123-1, G:G, "&gt;"&amp;ExternalData!$G4123)</f>
        <v>26509</v>
      </c>
    </row>
    <row r="4124" spans="1:13" x14ac:dyDescent="0.25">
      <c r="A4124" s="24" t="s">
        <v>9</v>
      </c>
      <c r="B4124" s="25" t="s">
        <v>57</v>
      </c>
      <c r="C4124" s="25" t="s">
        <v>18</v>
      </c>
      <c r="D4124" s="25" t="s">
        <v>58</v>
      </c>
      <c r="E4124" s="25" t="s">
        <v>14</v>
      </c>
      <c r="F4124" s="25">
        <v>2018</v>
      </c>
      <c r="G4124" s="25">
        <v>6</v>
      </c>
      <c r="H4124" s="25">
        <v>735</v>
      </c>
      <c r="I4124" s="26">
        <v>4116</v>
      </c>
      <c r="J4124" s="26">
        <f>SUMIFS(H:H, D:D, ExternalData!$D4124, E:E, ExternalData!$E4124, F:F, ExternalData!$F4124, G:G, "&lt;="&amp;ExternalData!$G4124)</f>
        <v>5467</v>
      </c>
      <c r="K4124" s="27">
        <f>SUMIFS(I:I, D:D, ExternalData!$D4124, E:E, ExternalData!$E4124, F:F, ExternalData!$F4124, G:G, "&lt;="&amp;ExternalData!$G4124)</f>
        <v>30625</v>
      </c>
      <c r="L4124" s="26">
        <f>ExternalData!$J4124 + SUMIFS(H:H, D:D, ExternalData!$D4124, E:E, ExternalData!$E4124, F:F, ExternalData!$F4124-1, G:G, "&gt;"&amp;ExternalData!$G4124)</f>
        <v>5467</v>
      </c>
      <c r="M4124" s="28">
        <f>ExternalData!$K4124 + SUMIFS(I:I, D:D, ExternalData!$D4124, E:E, ExternalData!$E4124, F:F, ExternalData!$F4124-1, G:G, "&gt;"&amp;ExternalData!$G4124)</f>
        <v>30625</v>
      </c>
    </row>
    <row r="4125" spans="1:13" x14ac:dyDescent="0.25">
      <c r="A4125" s="29" t="s">
        <v>9</v>
      </c>
      <c r="B4125" s="30" t="s">
        <v>57</v>
      </c>
      <c r="C4125" s="30" t="s">
        <v>18</v>
      </c>
      <c r="D4125" s="30" t="s">
        <v>58</v>
      </c>
      <c r="E4125" s="30" t="s">
        <v>14</v>
      </c>
      <c r="F4125" s="30">
        <v>2018</v>
      </c>
      <c r="G4125" s="30">
        <v>7</v>
      </c>
      <c r="H4125" s="30">
        <v>714</v>
      </c>
      <c r="I4125" s="31">
        <v>3983</v>
      </c>
      <c r="J4125" s="31">
        <f>SUMIFS(H:H, D:D, ExternalData!$D4125, E:E, ExternalData!$E4125, F:F, ExternalData!$F4125, G:G, "&lt;="&amp;ExternalData!$G4125)</f>
        <v>6181</v>
      </c>
      <c r="K4125" s="32">
        <f>SUMIFS(I:I, D:D, ExternalData!$D4125, E:E, ExternalData!$E4125, F:F, ExternalData!$F4125, G:G, "&lt;="&amp;ExternalData!$G4125)</f>
        <v>34608</v>
      </c>
      <c r="L4125" s="31">
        <f>ExternalData!$J4125 + SUMIFS(H:H, D:D, ExternalData!$D4125, E:E, ExternalData!$E4125, F:F, ExternalData!$F4125-1, G:G, "&gt;"&amp;ExternalData!$G4125)</f>
        <v>6181</v>
      </c>
      <c r="M4125" s="33">
        <f>ExternalData!$K4125 + SUMIFS(I:I, D:D, ExternalData!$D4125, E:E, ExternalData!$E4125, F:F, ExternalData!$F4125-1, G:G, "&gt;"&amp;ExternalData!$G4125)</f>
        <v>34608</v>
      </c>
    </row>
    <row r="4126" spans="1:13" x14ac:dyDescent="0.25">
      <c r="A4126" s="24" t="s">
        <v>9</v>
      </c>
      <c r="B4126" s="25" t="s">
        <v>57</v>
      </c>
      <c r="C4126" s="25" t="s">
        <v>18</v>
      </c>
      <c r="D4126" s="25" t="s">
        <v>58</v>
      </c>
      <c r="E4126" s="25" t="s">
        <v>14</v>
      </c>
      <c r="F4126" s="25">
        <v>2018</v>
      </c>
      <c r="G4126" s="25">
        <v>8</v>
      </c>
      <c r="H4126" s="25">
        <v>770</v>
      </c>
      <c r="I4126" s="26">
        <v>4312</v>
      </c>
      <c r="J4126" s="26">
        <f>SUMIFS(H:H, D:D, ExternalData!$D4126, E:E, ExternalData!$E4126, F:F, ExternalData!$F4126, G:G, "&lt;="&amp;ExternalData!$G4126)</f>
        <v>6951</v>
      </c>
      <c r="K4126" s="27">
        <f>SUMIFS(I:I, D:D, ExternalData!$D4126, E:E, ExternalData!$E4126, F:F, ExternalData!$F4126, G:G, "&lt;="&amp;ExternalData!$G4126)</f>
        <v>38920</v>
      </c>
      <c r="L4126" s="26">
        <f>ExternalData!$J4126 + SUMIFS(H:H, D:D, ExternalData!$D4126, E:E, ExternalData!$E4126, F:F, ExternalData!$F4126-1, G:G, "&gt;"&amp;ExternalData!$G4126)</f>
        <v>6951</v>
      </c>
      <c r="M4126" s="28">
        <f>ExternalData!$K4126 + SUMIFS(I:I, D:D, ExternalData!$D4126, E:E, ExternalData!$E4126, F:F, ExternalData!$F4126-1, G:G, "&gt;"&amp;ExternalData!$G4126)</f>
        <v>38920</v>
      </c>
    </row>
    <row r="4127" spans="1:13" x14ac:dyDescent="0.25">
      <c r="A4127" s="29" t="s">
        <v>9</v>
      </c>
      <c r="B4127" s="30" t="s">
        <v>57</v>
      </c>
      <c r="C4127" s="30" t="s">
        <v>18</v>
      </c>
      <c r="D4127" s="30" t="s">
        <v>58</v>
      </c>
      <c r="E4127" s="30" t="s">
        <v>14</v>
      </c>
      <c r="F4127" s="30">
        <v>2018</v>
      </c>
      <c r="G4127" s="30">
        <v>9</v>
      </c>
      <c r="H4127" s="30">
        <v>420</v>
      </c>
      <c r="I4127" s="31">
        <v>2373</v>
      </c>
      <c r="J4127" s="31">
        <f>SUMIFS(H:H, D:D, ExternalData!$D4127, E:E, ExternalData!$E4127, F:F, ExternalData!$F4127, G:G, "&lt;="&amp;ExternalData!$G4127)</f>
        <v>7371</v>
      </c>
      <c r="K4127" s="32">
        <f>SUMIFS(I:I, D:D, ExternalData!$D4127, E:E, ExternalData!$E4127, F:F, ExternalData!$F4127, G:G, "&lt;="&amp;ExternalData!$G4127)</f>
        <v>41293</v>
      </c>
      <c r="L4127" s="31">
        <f>ExternalData!$J4127 + SUMIFS(H:H, D:D, ExternalData!$D4127, E:E, ExternalData!$E4127, F:F, ExternalData!$F4127-1, G:G, "&gt;"&amp;ExternalData!$G4127)</f>
        <v>7371</v>
      </c>
      <c r="M4127" s="33">
        <f>ExternalData!$K4127 + SUMIFS(I:I, D:D, ExternalData!$D4127, E:E, ExternalData!$E4127, F:F, ExternalData!$F4127-1, G:G, "&gt;"&amp;ExternalData!$G4127)</f>
        <v>41293</v>
      </c>
    </row>
    <row r="4128" spans="1:13" x14ac:dyDescent="0.25">
      <c r="A4128" s="24" t="s">
        <v>9</v>
      </c>
      <c r="B4128" s="25" t="s">
        <v>57</v>
      </c>
      <c r="C4128" s="25" t="s">
        <v>18</v>
      </c>
      <c r="D4128" s="25" t="s">
        <v>58</v>
      </c>
      <c r="E4128" s="25" t="s">
        <v>14</v>
      </c>
      <c r="F4128" s="25">
        <v>2018</v>
      </c>
      <c r="G4128" s="25">
        <v>10</v>
      </c>
      <c r="H4128" s="25">
        <v>595</v>
      </c>
      <c r="I4128" s="26">
        <v>3353</v>
      </c>
      <c r="J4128" s="26">
        <f>SUMIFS(H:H, D:D, ExternalData!$D4128, E:E, ExternalData!$E4128, F:F, ExternalData!$F4128, G:G, "&lt;="&amp;ExternalData!$G4128)</f>
        <v>7966</v>
      </c>
      <c r="K4128" s="27">
        <f>SUMIFS(I:I, D:D, ExternalData!$D4128, E:E, ExternalData!$E4128, F:F, ExternalData!$F4128, G:G, "&lt;="&amp;ExternalData!$G4128)</f>
        <v>44646</v>
      </c>
      <c r="L4128" s="26">
        <f>ExternalData!$J4128 + SUMIFS(H:H, D:D, ExternalData!$D4128, E:E, ExternalData!$E4128, F:F, ExternalData!$F4128-1, G:G, "&gt;"&amp;ExternalData!$G4128)</f>
        <v>7966</v>
      </c>
      <c r="M4128" s="28">
        <f>ExternalData!$K4128 + SUMIFS(I:I, D:D, ExternalData!$D4128, E:E, ExternalData!$E4128, F:F, ExternalData!$F4128-1, G:G, "&gt;"&amp;ExternalData!$G4128)</f>
        <v>44646</v>
      </c>
    </row>
    <row r="4129" spans="1:13" x14ac:dyDescent="0.25">
      <c r="A4129" s="29" t="s">
        <v>9</v>
      </c>
      <c r="B4129" s="30" t="s">
        <v>57</v>
      </c>
      <c r="C4129" s="30" t="s">
        <v>18</v>
      </c>
      <c r="D4129" s="30" t="s">
        <v>58</v>
      </c>
      <c r="E4129" s="30" t="s">
        <v>14</v>
      </c>
      <c r="F4129" s="30">
        <v>2018</v>
      </c>
      <c r="G4129" s="30">
        <v>11</v>
      </c>
      <c r="H4129" s="30">
        <v>826</v>
      </c>
      <c r="I4129" s="31">
        <v>4606</v>
      </c>
      <c r="J4129" s="31">
        <f>SUMIFS(H:H, D:D, ExternalData!$D4129, E:E, ExternalData!$E4129, F:F, ExternalData!$F4129, G:G, "&lt;="&amp;ExternalData!$G4129)</f>
        <v>8792</v>
      </c>
      <c r="K4129" s="32">
        <f>SUMIFS(I:I, D:D, ExternalData!$D4129, E:E, ExternalData!$E4129, F:F, ExternalData!$F4129, G:G, "&lt;="&amp;ExternalData!$G4129)</f>
        <v>49252</v>
      </c>
      <c r="L4129" s="31">
        <f>ExternalData!$J4129 + SUMIFS(H:H, D:D, ExternalData!$D4129, E:E, ExternalData!$E4129, F:F, ExternalData!$F4129-1, G:G, "&gt;"&amp;ExternalData!$G4129)</f>
        <v>8792</v>
      </c>
      <c r="M4129" s="33">
        <f>ExternalData!$K4129 + SUMIFS(I:I, D:D, ExternalData!$D4129, E:E, ExternalData!$E4129, F:F, ExternalData!$F4129-1, G:G, "&gt;"&amp;ExternalData!$G4129)</f>
        <v>49252</v>
      </c>
    </row>
    <row r="4130" spans="1:13" x14ac:dyDescent="0.25">
      <c r="A4130" s="24" t="s">
        <v>9</v>
      </c>
      <c r="B4130" s="25" t="s">
        <v>57</v>
      </c>
      <c r="C4130" s="25" t="s">
        <v>18</v>
      </c>
      <c r="D4130" s="25" t="s">
        <v>58</v>
      </c>
      <c r="E4130" s="25" t="s">
        <v>14</v>
      </c>
      <c r="F4130" s="25">
        <v>2018</v>
      </c>
      <c r="G4130" s="25">
        <v>12</v>
      </c>
      <c r="H4130" s="25">
        <v>756</v>
      </c>
      <c r="I4130" s="26">
        <v>4242</v>
      </c>
      <c r="J4130" s="26">
        <f>SUMIFS(H:H, D:D, ExternalData!$D4130, E:E, ExternalData!$E4130, F:F, ExternalData!$F4130, G:G, "&lt;="&amp;ExternalData!$G4130)</f>
        <v>9548</v>
      </c>
      <c r="K4130" s="27">
        <f>SUMIFS(I:I, D:D, ExternalData!$D4130, E:E, ExternalData!$E4130, F:F, ExternalData!$F4130, G:G, "&lt;="&amp;ExternalData!$G4130)</f>
        <v>53494</v>
      </c>
      <c r="L4130" s="26">
        <f>ExternalData!$J4130 + SUMIFS(H:H, D:D, ExternalData!$D4130, E:E, ExternalData!$E4130, F:F, ExternalData!$F4130-1, G:G, "&gt;"&amp;ExternalData!$G4130)</f>
        <v>9548</v>
      </c>
      <c r="M4130" s="28">
        <f>ExternalData!$K4130 + SUMIFS(I:I, D:D, ExternalData!$D4130, E:E, ExternalData!$E4130, F:F, ExternalData!$F4130-1, G:G, "&gt;"&amp;ExternalData!$G4130)</f>
        <v>53494</v>
      </c>
    </row>
    <row r="4131" spans="1:13" x14ac:dyDescent="0.25">
      <c r="A4131" s="29" t="s">
        <v>9</v>
      </c>
      <c r="B4131" s="30" t="s">
        <v>57</v>
      </c>
      <c r="C4131" s="30" t="s">
        <v>18</v>
      </c>
      <c r="D4131" s="30" t="s">
        <v>58</v>
      </c>
      <c r="E4131" s="30" t="s">
        <v>14</v>
      </c>
      <c r="F4131" s="30">
        <v>2019</v>
      </c>
      <c r="G4131" s="30">
        <v>1</v>
      </c>
      <c r="H4131" s="30">
        <v>868</v>
      </c>
      <c r="I4131" s="31">
        <v>4865</v>
      </c>
      <c r="J4131" s="31">
        <f>SUMIFS(H:H, D:D, ExternalData!$D4131, E:E, ExternalData!$E4131, F:F, ExternalData!$F4131, G:G, "&lt;="&amp;ExternalData!$G4131)</f>
        <v>868</v>
      </c>
      <c r="K4131" s="32">
        <f>SUMIFS(I:I, D:D, ExternalData!$D4131, E:E, ExternalData!$E4131, F:F, ExternalData!$F4131, G:G, "&lt;="&amp;ExternalData!$G4131)</f>
        <v>4865</v>
      </c>
      <c r="L4131" s="31">
        <f>ExternalData!$J4131 + SUMIFS(H:H, D:D, ExternalData!$D4131, E:E, ExternalData!$E4131, F:F, ExternalData!$F4131-1, G:G, "&gt;"&amp;ExternalData!$G4131)</f>
        <v>9191</v>
      </c>
      <c r="M4131" s="33">
        <f>ExternalData!$K4131 + SUMIFS(I:I, D:D, ExternalData!$D4131, E:E, ExternalData!$E4131, F:F, ExternalData!$F4131-1, G:G, "&gt;"&amp;ExternalData!$G4131)</f>
        <v>51499</v>
      </c>
    </row>
    <row r="4132" spans="1:13" x14ac:dyDescent="0.25">
      <c r="A4132" s="24" t="s">
        <v>9</v>
      </c>
      <c r="B4132" s="25" t="s">
        <v>57</v>
      </c>
      <c r="C4132" s="25" t="s">
        <v>18</v>
      </c>
      <c r="D4132" s="25" t="s">
        <v>58</v>
      </c>
      <c r="E4132" s="25" t="s">
        <v>14</v>
      </c>
      <c r="F4132" s="25">
        <v>2019</v>
      </c>
      <c r="G4132" s="25">
        <v>2</v>
      </c>
      <c r="H4132" s="25">
        <v>917</v>
      </c>
      <c r="I4132" s="26">
        <v>5124</v>
      </c>
      <c r="J4132" s="26">
        <f>SUMIFS(H:H, D:D, ExternalData!$D4132, E:E, ExternalData!$E4132, F:F, ExternalData!$F4132, G:G, "&lt;="&amp;ExternalData!$G4132)</f>
        <v>1785</v>
      </c>
      <c r="K4132" s="27">
        <f>SUMIFS(I:I, D:D, ExternalData!$D4132, E:E, ExternalData!$E4132, F:F, ExternalData!$F4132, G:G, "&lt;="&amp;ExternalData!$G4132)</f>
        <v>9989</v>
      </c>
      <c r="L4132" s="26">
        <f>ExternalData!$J4132 + SUMIFS(H:H, D:D, ExternalData!$D4132, E:E, ExternalData!$E4132, F:F, ExternalData!$F4132-1, G:G, "&gt;"&amp;ExternalData!$G4132)</f>
        <v>9212</v>
      </c>
      <c r="M4132" s="28">
        <f>ExternalData!$K4132 + SUMIFS(I:I, D:D, ExternalData!$D4132, E:E, ExternalData!$E4132, F:F, ExternalData!$F4132-1, G:G, "&gt;"&amp;ExternalData!$G4132)</f>
        <v>51632</v>
      </c>
    </row>
    <row r="4133" spans="1:13" x14ac:dyDescent="0.25">
      <c r="A4133" s="29" t="s">
        <v>9</v>
      </c>
      <c r="B4133" s="30" t="s">
        <v>57</v>
      </c>
      <c r="C4133" s="30" t="s">
        <v>18</v>
      </c>
      <c r="D4133" s="30" t="s">
        <v>58</v>
      </c>
      <c r="E4133" s="30" t="s">
        <v>14</v>
      </c>
      <c r="F4133" s="30">
        <v>2019</v>
      </c>
      <c r="G4133" s="30">
        <v>3</v>
      </c>
      <c r="H4133" s="30">
        <v>777</v>
      </c>
      <c r="I4133" s="31">
        <v>4354</v>
      </c>
      <c r="J4133" s="31">
        <f>SUMIFS(H:H, D:D, ExternalData!$D4133, E:E, ExternalData!$E4133, F:F, ExternalData!$F4133, G:G, "&lt;="&amp;ExternalData!$G4133)</f>
        <v>2562</v>
      </c>
      <c r="K4133" s="32">
        <f>SUMIFS(I:I, D:D, ExternalData!$D4133, E:E, ExternalData!$E4133, F:F, ExternalData!$F4133, G:G, "&lt;="&amp;ExternalData!$G4133)</f>
        <v>14343</v>
      </c>
      <c r="L4133" s="31">
        <f>ExternalData!$J4133 + SUMIFS(H:H, D:D, ExternalData!$D4133, E:E, ExternalData!$E4133, F:F, ExternalData!$F4133-1, G:G, "&gt;"&amp;ExternalData!$G4133)</f>
        <v>9044</v>
      </c>
      <c r="M4133" s="33">
        <f>ExternalData!$K4133 + SUMIFS(I:I, D:D, ExternalData!$D4133, E:E, ExternalData!$E4133, F:F, ExternalData!$F4133-1, G:G, "&gt;"&amp;ExternalData!$G4133)</f>
        <v>50680</v>
      </c>
    </row>
    <row r="4134" spans="1:13" x14ac:dyDescent="0.25">
      <c r="A4134" s="24" t="s">
        <v>9</v>
      </c>
      <c r="B4134" s="25" t="s">
        <v>57</v>
      </c>
      <c r="C4134" s="25" t="s">
        <v>18</v>
      </c>
      <c r="D4134" s="25" t="s">
        <v>58</v>
      </c>
      <c r="E4134" s="25" t="s">
        <v>14</v>
      </c>
      <c r="F4134" s="25">
        <v>2019</v>
      </c>
      <c r="G4134" s="25">
        <v>4</v>
      </c>
      <c r="H4134" s="25">
        <v>504</v>
      </c>
      <c r="I4134" s="26">
        <v>2800</v>
      </c>
      <c r="J4134" s="26">
        <f>SUMIFS(H:H, D:D, ExternalData!$D4134, E:E, ExternalData!$E4134, F:F, ExternalData!$F4134, G:G, "&lt;="&amp;ExternalData!$G4134)</f>
        <v>3066</v>
      </c>
      <c r="K4134" s="27">
        <f>SUMIFS(I:I, D:D, ExternalData!$D4134, E:E, ExternalData!$E4134, F:F, ExternalData!$F4134, G:G, "&lt;="&amp;ExternalData!$G4134)</f>
        <v>17143</v>
      </c>
      <c r="L4134" s="26">
        <f>ExternalData!$J4134 + SUMIFS(H:H, D:D, ExternalData!$D4134, E:E, ExternalData!$E4134, F:F, ExternalData!$F4134-1, G:G, "&gt;"&amp;ExternalData!$G4134)</f>
        <v>8827</v>
      </c>
      <c r="M4134" s="28">
        <f>ExternalData!$K4134 + SUMIFS(I:I, D:D, ExternalData!$D4134, E:E, ExternalData!$E4134, F:F, ExternalData!$F4134-1, G:G, "&gt;"&amp;ExternalData!$G4134)</f>
        <v>49441</v>
      </c>
    </row>
    <row r="4135" spans="1:13" x14ac:dyDescent="0.25">
      <c r="A4135" s="29" t="s">
        <v>9</v>
      </c>
      <c r="B4135" s="30" t="s">
        <v>57</v>
      </c>
      <c r="C4135" s="30" t="s">
        <v>18</v>
      </c>
      <c r="D4135" s="30" t="s">
        <v>58</v>
      </c>
      <c r="E4135" s="30" t="s">
        <v>14</v>
      </c>
      <c r="F4135" s="30">
        <v>2019</v>
      </c>
      <c r="G4135" s="30">
        <v>5</v>
      </c>
      <c r="H4135" s="30">
        <v>588</v>
      </c>
      <c r="I4135" s="31">
        <v>3290</v>
      </c>
      <c r="J4135" s="31">
        <f>SUMIFS(H:H, D:D, ExternalData!$D4135, E:E, ExternalData!$E4135, F:F, ExternalData!$F4135, G:G, "&lt;="&amp;ExternalData!$G4135)</f>
        <v>3654</v>
      </c>
      <c r="K4135" s="32">
        <f>SUMIFS(I:I, D:D, ExternalData!$D4135, E:E, ExternalData!$E4135, F:F, ExternalData!$F4135, G:G, "&lt;="&amp;ExternalData!$G4135)</f>
        <v>20433</v>
      </c>
      <c r="L4135" s="31">
        <f>ExternalData!$J4135 + SUMIFS(H:H, D:D, ExternalData!$D4135, E:E, ExternalData!$E4135, F:F, ExternalData!$F4135-1, G:G, "&gt;"&amp;ExternalData!$G4135)</f>
        <v>8470</v>
      </c>
      <c r="M4135" s="33">
        <f>ExternalData!$K4135 + SUMIFS(I:I, D:D, ExternalData!$D4135, E:E, ExternalData!$E4135, F:F, ExternalData!$F4135-1, G:G, "&gt;"&amp;ExternalData!$G4135)</f>
        <v>47418</v>
      </c>
    </row>
    <row r="4136" spans="1:13" x14ac:dyDescent="0.25">
      <c r="A4136" s="24" t="s">
        <v>9</v>
      </c>
      <c r="B4136" s="25" t="s">
        <v>57</v>
      </c>
      <c r="C4136" s="25" t="s">
        <v>18</v>
      </c>
      <c r="D4136" s="25" t="s">
        <v>58</v>
      </c>
      <c r="E4136" s="25" t="s">
        <v>14</v>
      </c>
      <c r="F4136" s="25">
        <v>2019</v>
      </c>
      <c r="G4136" s="25">
        <v>6</v>
      </c>
      <c r="H4136" s="25">
        <v>630</v>
      </c>
      <c r="I4136" s="26">
        <v>3556</v>
      </c>
      <c r="J4136" s="26">
        <f>SUMIFS(H:H, D:D, ExternalData!$D4136, E:E, ExternalData!$E4136, F:F, ExternalData!$F4136, G:G, "&lt;="&amp;ExternalData!$G4136)</f>
        <v>4284</v>
      </c>
      <c r="K4136" s="27">
        <f>SUMIFS(I:I, D:D, ExternalData!$D4136, E:E, ExternalData!$E4136, F:F, ExternalData!$F4136, G:G, "&lt;="&amp;ExternalData!$G4136)</f>
        <v>23989</v>
      </c>
      <c r="L4136" s="26">
        <f>ExternalData!$J4136 + SUMIFS(H:H, D:D, ExternalData!$D4136, E:E, ExternalData!$E4136, F:F, ExternalData!$F4136-1, G:G, "&gt;"&amp;ExternalData!$G4136)</f>
        <v>8365</v>
      </c>
      <c r="M4136" s="28">
        <f>ExternalData!$K4136 + SUMIFS(I:I, D:D, ExternalData!$D4136, E:E, ExternalData!$E4136, F:F, ExternalData!$F4136-1, G:G, "&gt;"&amp;ExternalData!$G4136)</f>
        <v>46858</v>
      </c>
    </row>
    <row r="4137" spans="1:13" x14ac:dyDescent="0.25">
      <c r="A4137" s="29" t="s">
        <v>9</v>
      </c>
      <c r="B4137" s="30" t="s">
        <v>57</v>
      </c>
      <c r="C4137" s="30" t="s">
        <v>18</v>
      </c>
      <c r="D4137" s="30" t="s">
        <v>58</v>
      </c>
      <c r="E4137" s="30" t="s">
        <v>14</v>
      </c>
      <c r="F4137" s="30">
        <v>2019</v>
      </c>
      <c r="G4137" s="30">
        <v>7</v>
      </c>
      <c r="H4137" s="30">
        <v>1071</v>
      </c>
      <c r="I4137" s="31">
        <v>6006</v>
      </c>
      <c r="J4137" s="31">
        <f>SUMIFS(H:H, D:D, ExternalData!$D4137, E:E, ExternalData!$E4137, F:F, ExternalData!$F4137, G:G, "&lt;="&amp;ExternalData!$G4137)</f>
        <v>5355</v>
      </c>
      <c r="K4137" s="32">
        <f>SUMIFS(I:I, D:D, ExternalData!$D4137, E:E, ExternalData!$E4137, F:F, ExternalData!$F4137, G:G, "&lt;="&amp;ExternalData!$G4137)</f>
        <v>29995</v>
      </c>
      <c r="L4137" s="31">
        <f>ExternalData!$J4137 + SUMIFS(H:H, D:D, ExternalData!$D4137, E:E, ExternalData!$E4137, F:F, ExternalData!$F4137-1, G:G, "&gt;"&amp;ExternalData!$G4137)</f>
        <v>8722</v>
      </c>
      <c r="M4137" s="33">
        <f>ExternalData!$K4137 + SUMIFS(I:I, D:D, ExternalData!$D4137, E:E, ExternalData!$E4137, F:F, ExternalData!$F4137-1, G:G, "&gt;"&amp;ExternalData!$G4137)</f>
        <v>48881</v>
      </c>
    </row>
    <row r="4138" spans="1:13" x14ac:dyDescent="0.25">
      <c r="A4138" s="24" t="s">
        <v>9</v>
      </c>
      <c r="B4138" s="25" t="s">
        <v>57</v>
      </c>
      <c r="C4138" s="25" t="s">
        <v>18</v>
      </c>
      <c r="D4138" s="25" t="s">
        <v>58</v>
      </c>
      <c r="E4138" s="25" t="s">
        <v>14</v>
      </c>
      <c r="F4138" s="25">
        <v>2019</v>
      </c>
      <c r="G4138" s="25">
        <v>8</v>
      </c>
      <c r="H4138" s="25">
        <v>777</v>
      </c>
      <c r="I4138" s="26">
        <v>4375</v>
      </c>
      <c r="J4138" s="26">
        <f>SUMIFS(H:H, D:D, ExternalData!$D4138, E:E, ExternalData!$E4138, F:F, ExternalData!$F4138, G:G, "&lt;="&amp;ExternalData!$G4138)</f>
        <v>6132</v>
      </c>
      <c r="K4138" s="27">
        <f>SUMIFS(I:I, D:D, ExternalData!$D4138, E:E, ExternalData!$E4138, F:F, ExternalData!$F4138, G:G, "&lt;="&amp;ExternalData!$G4138)</f>
        <v>34370</v>
      </c>
      <c r="L4138" s="26">
        <f>ExternalData!$J4138 + SUMIFS(H:H, D:D, ExternalData!$D4138, E:E, ExternalData!$E4138, F:F, ExternalData!$F4138-1, G:G, "&gt;"&amp;ExternalData!$G4138)</f>
        <v>8729</v>
      </c>
      <c r="M4138" s="28">
        <f>ExternalData!$K4138 + SUMIFS(I:I, D:D, ExternalData!$D4138, E:E, ExternalData!$E4138, F:F, ExternalData!$F4138-1, G:G, "&gt;"&amp;ExternalData!$G4138)</f>
        <v>48944</v>
      </c>
    </row>
    <row r="4139" spans="1:13" x14ac:dyDescent="0.25">
      <c r="A4139" s="29" t="s">
        <v>9</v>
      </c>
      <c r="B4139" s="30" t="s">
        <v>57</v>
      </c>
      <c r="C4139" s="30" t="s">
        <v>18</v>
      </c>
      <c r="D4139" s="30" t="s">
        <v>58</v>
      </c>
      <c r="E4139" s="30" t="s">
        <v>14</v>
      </c>
      <c r="F4139" s="30">
        <v>2019</v>
      </c>
      <c r="G4139" s="30">
        <v>9</v>
      </c>
      <c r="H4139" s="30">
        <v>721</v>
      </c>
      <c r="I4139" s="31">
        <v>4032</v>
      </c>
      <c r="J4139" s="31">
        <f>SUMIFS(H:H, D:D, ExternalData!$D4139, E:E, ExternalData!$E4139, F:F, ExternalData!$F4139, G:G, "&lt;="&amp;ExternalData!$G4139)</f>
        <v>6853</v>
      </c>
      <c r="K4139" s="32">
        <f>SUMIFS(I:I, D:D, ExternalData!$D4139, E:E, ExternalData!$E4139, F:F, ExternalData!$F4139, G:G, "&lt;="&amp;ExternalData!$G4139)</f>
        <v>38402</v>
      </c>
      <c r="L4139" s="31">
        <f>ExternalData!$J4139 + SUMIFS(H:H, D:D, ExternalData!$D4139, E:E, ExternalData!$E4139, F:F, ExternalData!$F4139-1, G:G, "&gt;"&amp;ExternalData!$G4139)</f>
        <v>9030</v>
      </c>
      <c r="M4139" s="33">
        <f>ExternalData!$K4139 + SUMIFS(I:I, D:D, ExternalData!$D4139, E:E, ExternalData!$E4139, F:F, ExternalData!$F4139-1, G:G, "&gt;"&amp;ExternalData!$G4139)</f>
        <v>50603</v>
      </c>
    </row>
    <row r="4140" spans="1:13" x14ac:dyDescent="0.25">
      <c r="A4140" s="24" t="s">
        <v>9</v>
      </c>
      <c r="B4140" s="25" t="s">
        <v>57</v>
      </c>
      <c r="C4140" s="25" t="s">
        <v>18</v>
      </c>
      <c r="D4140" s="25" t="s">
        <v>58</v>
      </c>
      <c r="E4140" s="25" t="s">
        <v>14</v>
      </c>
      <c r="F4140" s="25">
        <v>2019</v>
      </c>
      <c r="G4140" s="25">
        <v>10</v>
      </c>
      <c r="H4140" s="25">
        <v>945</v>
      </c>
      <c r="I4140" s="26">
        <v>5313</v>
      </c>
      <c r="J4140" s="26">
        <f>SUMIFS(H:H, D:D, ExternalData!$D4140, E:E, ExternalData!$E4140, F:F, ExternalData!$F4140, G:G, "&lt;="&amp;ExternalData!$G4140)</f>
        <v>7798</v>
      </c>
      <c r="K4140" s="27">
        <f>SUMIFS(I:I, D:D, ExternalData!$D4140, E:E, ExternalData!$E4140, F:F, ExternalData!$F4140, G:G, "&lt;="&amp;ExternalData!$G4140)</f>
        <v>43715</v>
      </c>
      <c r="L4140" s="26">
        <f>ExternalData!$J4140 + SUMIFS(H:H, D:D, ExternalData!$D4140, E:E, ExternalData!$E4140, F:F, ExternalData!$F4140-1, G:G, "&gt;"&amp;ExternalData!$G4140)</f>
        <v>9380</v>
      </c>
      <c r="M4140" s="28">
        <f>ExternalData!$K4140 + SUMIFS(I:I, D:D, ExternalData!$D4140, E:E, ExternalData!$E4140, F:F, ExternalData!$F4140-1, G:G, "&gt;"&amp;ExternalData!$G4140)</f>
        <v>52563</v>
      </c>
    </row>
    <row r="4141" spans="1:13" x14ac:dyDescent="0.25">
      <c r="A4141" s="29" t="s">
        <v>9</v>
      </c>
      <c r="B4141" s="30" t="s">
        <v>57</v>
      </c>
      <c r="C4141" s="30" t="s">
        <v>18</v>
      </c>
      <c r="D4141" s="30" t="s">
        <v>58</v>
      </c>
      <c r="E4141" s="30" t="s">
        <v>14</v>
      </c>
      <c r="F4141" s="30">
        <v>2019</v>
      </c>
      <c r="G4141" s="30">
        <v>11</v>
      </c>
      <c r="H4141" s="30">
        <v>1554</v>
      </c>
      <c r="I4141" s="31">
        <v>8666</v>
      </c>
      <c r="J4141" s="31">
        <f>SUMIFS(H:H, D:D, ExternalData!$D4141, E:E, ExternalData!$E4141, F:F, ExternalData!$F4141, G:G, "&lt;="&amp;ExternalData!$G4141)</f>
        <v>9352</v>
      </c>
      <c r="K4141" s="32">
        <f>SUMIFS(I:I, D:D, ExternalData!$D4141, E:E, ExternalData!$E4141, F:F, ExternalData!$F4141, G:G, "&lt;="&amp;ExternalData!$G4141)</f>
        <v>52381</v>
      </c>
      <c r="L4141" s="31">
        <f>ExternalData!$J4141 + SUMIFS(H:H, D:D, ExternalData!$D4141, E:E, ExternalData!$E4141, F:F, ExternalData!$F4141-1, G:G, "&gt;"&amp;ExternalData!$G4141)</f>
        <v>10108</v>
      </c>
      <c r="M4141" s="33">
        <f>ExternalData!$K4141 + SUMIFS(I:I, D:D, ExternalData!$D4141, E:E, ExternalData!$E4141, F:F, ExternalData!$F4141-1, G:G, "&gt;"&amp;ExternalData!$G4141)</f>
        <v>56623</v>
      </c>
    </row>
    <row r="4142" spans="1:13" x14ac:dyDescent="0.25">
      <c r="A4142" s="24" t="s">
        <v>9</v>
      </c>
      <c r="B4142" s="25" t="s">
        <v>57</v>
      </c>
      <c r="C4142" s="25" t="s">
        <v>18</v>
      </c>
      <c r="D4142" s="25" t="s">
        <v>58</v>
      </c>
      <c r="E4142" s="25" t="s">
        <v>14</v>
      </c>
      <c r="F4142" s="25">
        <v>2019</v>
      </c>
      <c r="G4142" s="25">
        <v>12</v>
      </c>
      <c r="H4142" s="25">
        <v>763</v>
      </c>
      <c r="I4142" s="26">
        <v>4291</v>
      </c>
      <c r="J4142" s="26">
        <f>SUMIFS(H:H, D:D, ExternalData!$D4142, E:E, ExternalData!$E4142, F:F, ExternalData!$F4142, G:G, "&lt;="&amp;ExternalData!$G4142)</f>
        <v>10115</v>
      </c>
      <c r="K4142" s="27">
        <f>SUMIFS(I:I, D:D, ExternalData!$D4142, E:E, ExternalData!$E4142, F:F, ExternalData!$F4142, G:G, "&lt;="&amp;ExternalData!$G4142)</f>
        <v>56672</v>
      </c>
      <c r="L4142" s="26">
        <f>ExternalData!$J4142 + SUMIFS(H:H, D:D, ExternalData!$D4142, E:E, ExternalData!$E4142, F:F, ExternalData!$F4142-1, G:G, "&gt;"&amp;ExternalData!$G4142)</f>
        <v>10115</v>
      </c>
      <c r="M4142" s="28">
        <f>ExternalData!$K4142 + SUMIFS(I:I, D:D, ExternalData!$D4142, E:E, ExternalData!$E4142, F:F, ExternalData!$F4142-1, G:G, "&gt;"&amp;ExternalData!$G4142)</f>
        <v>56672</v>
      </c>
    </row>
    <row r="4143" spans="1:13" x14ac:dyDescent="0.25">
      <c r="A4143" s="29" t="s">
        <v>9</v>
      </c>
      <c r="B4143" s="30" t="s">
        <v>57</v>
      </c>
      <c r="C4143" s="30" t="s">
        <v>18</v>
      </c>
      <c r="D4143" s="30" t="s">
        <v>58</v>
      </c>
      <c r="E4143" s="30" t="s">
        <v>14</v>
      </c>
      <c r="F4143" s="30">
        <v>2020</v>
      </c>
      <c r="G4143" s="30">
        <v>1</v>
      </c>
      <c r="H4143" s="30">
        <v>840</v>
      </c>
      <c r="I4143" s="31">
        <v>4690</v>
      </c>
      <c r="J4143" s="31">
        <f>SUMIFS(H:H, D:D, ExternalData!$D4143, E:E, ExternalData!$E4143, F:F, ExternalData!$F4143, G:G, "&lt;="&amp;ExternalData!$G4143)</f>
        <v>840</v>
      </c>
      <c r="K4143" s="32">
        <f>SUMIFS(I:I, D:D, ExternalData!$D4143, E:E, ExternalData!$E4143, F:F, ExternalData!$F4143, G:G, "&lt;="&amp;ExternalData!$G4143)</f>
        <v>4690</v>
      </c>
      <c r="L4143" s="31">
        <f>ExternalData!$J4143 + SUMIFS(H:H, D:D, ExternalData!$D4143, E:E, ExternalData!$E4143, F:F, ExternalData!$F4143-1, G:G, "&gt;"&amp;ExternalData!$G4143)</f>
        <v>10087</v>
      </c>
      <c r="M4143" s="33">
        <f>ExternalData!$K4143 + SUMIFS(I:I, D:D, ExternalData!$D4143, E:E, ExternalData!$E4143, F:F, ExternalData!$F4143-1, G:G, "&gt;"&amp;ExternalData!$G4143)</f>
        <v>56497</v>
      </c>
    </row>
    <row r="4144" spans="1:13" x14ac:dyDescent="0.25">
      <c r="A4144" s="24" t="s">
        <v>9</v>
      </c>
      <c r="B4144" s="25" t="s">
        <v>57</v>
      </c>
      <c r="C4144" s="25" t="s">
        <v>18</v>
      </c>
      <c r="D4144" s="25" t="s">
        <v>58</v>
      </c>
      <c r="E4144" s="25" t="s">
        <v>14</v>
      </c>
      <c r="F4144" s="25">
        <v>2020</v>
      </c>
      <c r="G4144" s="25">
        <v>2</v>
      </c>
      <c r="H4144" s="25">
        <v>1008</v>
      </c>
      <c r="I4144" s="26">
        <v>5635</v>
      </c>
      <c r="J4144" s="26">
        <f>SUMIFS(H:H, D:D, ExternalData!$D4144, E:E, ExternalData!$E4144, F:F, ExternalData!$F4144, G:G, "&lt;="&amp;ExternalData!$G4144)</f>
        <v>1848</v>
      </c>
      <c r="K4144" s="27">
        <f>SUMIFS(I:I, D:D, ExternalData!$D4144, E:E, ExternalData!$E4144, F:F, ExternalData!$F4144, G:G, "&lt;="&amp;ExternalData!$G4144)</f>
        <v>10325</v>
      </c>
      <c r="L4144" s="26">
        <f>ExternalData!$J4144 + SUMIFS(H:H, D:D, ExternalData!$D4144, E:E, ExternalData!$E4144, F:F, ExternalData!$F4144-1, G:G, "&gt;"&amp;ExternalData!$G4144)</f>
        <v>10178</v>
      </c>
      <c r="M4144" s="28">
        <f>ExternalData!$K4144 + SUMIFS(I:I, D:D, ExternalData!$D4144, E:E, ExternalData!$E4144, F:F, ExternalData!$F4144-1, G:G, "&gt;"&amp;ExternalData!$G4144)</f>
        <v>57008</v>
      </c>
    </row>
    <row r="4145" spans="1:13" x14ac:dyDescent="0.25">
      <c r="A4145" s="29" t="s">
        <v>9</v>
      </c>
      <c r="B4145" s="30" t="s">
        <v>57</v>
      </c>
      <c r="C4145" s="30" t="s">
        <v>18</v>
      </c>
      <c r="D4145" s="30" t="s">
        <v>58</v>
      </c>
      <c r="E4145" s="30" t="s">
        <v>14</v>
      </c>
      <c r="F4145" s="30">
        <v>2020</v>
      </c>
      <c r="G4145" s="30">
        <v>3</v>
      </c>
      <c r="H4145" s="30">
        <v>707</v>
      </c>
      <c r="I4145" s="31">
        <v>3955</v>
      </c>
      <c r="J4145" s="31">
        <f>SUMIFS(H:H, D:D, ExternalData!$D4145, E:E, ExternalData!$E4145, F:F, ExternalData!$F4145, G:G, "&lt;="&amp;ExternalData!$G4145)</f>
        <v>2555</v>
      </c>
      <c r="K4145" s="32">
        <f>SUMIFS(I:I, D:D, ExternalData!$D4145, E:E, ExternalData!$E4145, F:F, ExternalData!$F4145, G:G, "&lt;="&amp;ExternalData!$G4145)</f>
        <v>14280</v>
      </c>
      <c r="L4145" s="31">
        <f>ExternalData!$J4145 + SUMIFS(H:H, D:D, ExternalData!$D4145, E:E, ExternalData!$E4145, F:F, ExternalData!$F4145-1, G:G, "&gt;"&amp;ExternalData!$G4145)</f>
        <v>10108</v>
      </c>
      <c r="M4145" s="33">
        <f>ExternalData!$K4145 + SUMIFS(I:I, D:D, ExternalData!$D4145, E:E, ExternalData!$E4145, F:F, ExternalData!$F4145-1, G:G, "&gt;"&amp;ExternalData!$G4145)</f>
        <v>56609</v>
      </c>
    </row>
    <row r="4146" spans="1:13" x14ac:dyDescent="0.25">
      <c r="A4146" s="24" t="s">
        <v>9</v>
      </c>
      <c r="B4146" s="25" t="s">
        <v>57</v>
      </c>
      <c r="C4146" s="25" t="s">
        <v>18</v>
      </c>
      <c r="D4146" s="25" t="s">
        <v>58</v>
      </c>
      <c r="E4146" s="25" t="s">
        <v>14</v>
      </c>
      <c r="F4146" s="25">
        <v>2020</v>
      </c>
      <c r="G4146" s="25">
        <v>4</v>
      </c>
      <c r="H4146" s="25">
        <v>812</v>
      </c>
      <c r="I4146" s="26">
        <v>4550</v>
      </c>
      <c r="J4146" s="26">
        <f>SUMIFS(H:H, D:D, ExternalData!$D4146, E:E, ExternalData!$E4146, F:F, ExternalData!$F4146, G:G, "&lt;="&amp;ExternalData!$G4146)</f>
        <v>3367</v>
      </c>
      <c r="K4146" s="27">
        <f>SUMIFS(I:I, D:D, ExternalData!$D4146, E:E, ExternalData!$E4146, F:F, ExternalData!$F4146, G:G, "&lt;="&amp;ExternalData!$G4146)</f>
        <v>18830</v>
      </c>
      <c r="L4146" s="26">
        <f>ExternalData!$J4146 + SUMIFS(H:H, D:D, ExternalData!$D4146, E:E, ExternalData!$E4146, F:F, ExternalData!$F4146-1, G:G, "&gt;"&amp;ExternalData!$G4146)</f>
        <v>10416</v>
      </c>
      <c r="M4146" s="28">
        <f>ExternalData!$K4146 + SUMIFS(I:I, D:D, ExternalData!$D4146, E:E, ExternalData!$E4146, F:F, ExternalData!$F4146-1, G:G, "&gt;"&amp;ExternalData!$G4146)</f>
        <v>58359</v>
      </c>
    </row>
    <row r="4147" spans="1:13" x14ac:dyDescent="0.25">
      <c r="A4147" s="29" t="s">
        <v>9</v>
      </c>
      <c r="B4147" s="30" t="s">
        <v>57</v>
      </c>
      <c r="C4147" s="30" t="s">
        <v>18</v>
      </c>
      <c r="D4147" s="30" t="s">
        <v>58</v>
      </c>
      <c r="E4147" s="30" t="s">
        <v>14</v>
      </c>
      <c r="F4147" s="30">
        <v>2020</v>
      </c>
      <c r="G4147" s="30">
        <v>5</v>
      </c>
      <c r="H4147" s="30">
        <v>1127</v>
      </c>
      <c r="I4147" s="31">
        <v>6300</v>
      </c>
      <c r="J4147" s="31">
        <f>SUMIFS(H:H, D:D, ExternalData!$D4147, E:E, ExternalData!$E4147, F:F, ExternalData!$F4147, G:G, "&lt;="&amp;ExternalData!$G4147)</f>
        <v>4494</v>
      </c>
      <c r="K4147" s="32">
        <f>SUMIFS(I:I, D:D, ExternalData!$D4147, E:E, ExternalData!$E4147, F:F, ExternalData!$F4147, G:G, "&lt;="&amp;ExternalData!$G4147)</f>
        <v>25130</v>
      </c>
      <c r="L4147" s="31">
        <f>ExternalData!$J4147 + SUMIFS(H:H, D:D, ExternalData!$D4147, E:E, ExternalData!$E4147, F:F, ExternalData!$F4147-1, G:G, "&gt;"&amp;ExternalData!$G4147)</f>
        <v>10955</v>
      </c>
      <c r="M4147" s="33">
        <f>ExternalData!$K4147 + SUMIFS(I:I, D:D, ExternalData!$D4147, E:E, ExternalData!$E4147, F:F, ExternalData!$F4147-1, G:G, "&gt;"&amp;ExternalData!$G4147)</f>
        <v>61369</v>
      </c>
    </row>
    <row r="4148" spans="1:13" x14ac:dyDescent="0.25">
      <c r="A4148" s="24" t="s">
        <v>9</v>
      </c>
      <c r="B4148" s="25" t="s">
        <v>57</v>
      </c>
      <c r="C4148" s="25" t="s">
        <v>18</v>
      </c>
      <c r="D4148" s="25" t="s">
        <v>58</v>
      </c>
      <c r="E4148" s="25" t="s">
        <v>14</v>
      </c>
      <c r="F4148" s="25">
        <v>2020</v>
      </c>
      <c r="G4148" s="25">
        <v>6</v>
      </c>
      <c r="H4148" s="25">
        <v>1015</v>
      </c>
      <c r="I4148" s="26">
        <v>5684</v>
      </c>
      <c r="J4148" s="26">
        <f>SUMIFS(H:H, D:D, ExternalData!$D4148, E:E, ExternalData!$E4148, F:F, ExternalData!$F4148, G:G, "&lt;="&amp;ExternalData!$G4148)</f>
        <v>5509</v>
      </c>
      <c r="K4148" s="27">
        <f>SUMIFS(I:I, D:D, ExternalData!$D4148, E:E, ExternalData!$E4148, F:F, ExternalData!$F4148, G:G, "&lt;="&amp;ExternalData!$G4148)</f>
        <v>30814</v>
      </c>
      <c r="L4148" s="26">
        <f>ExternalData!$J4148 + SUMIFS(H:H, D:D, ExternalData!$D4148, E:E, ExternalData!$E4148, F:F, ExternalData!$F4148-1, G:G, "&gt;"&amp;ExternalData!$G4148)</f>
        <v>11340</v>
      </c>
      <c r="M4148" s="28">
        <f>ExternalData!$K4148 + SUMIFS(I:I, D:D, ExternalData!$D4148, E:E, ExternalData!$E4148, F:F, ExternalData!$F4148-1, G:G, "&gt;"&amp;ExternalData!$G4148)</f>
        <v>63497</v>
      </c>
    </row>
    <row r="4149" spans="1:13" x14ac:dyDescent="0.25">
      <c r="A4149" s="29" t="s">
        <v>9</v>
      </c>
      <c r="B4149" s="30" t="s">
        <v>57</v>
      </c>
      <c r="C4149" s="30" t="s">
        <v>18</v>
      </c>
      <c r="D4149" s="30" t="s">
        <v>58</v>
      </c>
      <c r="E4149" s="30" t="s">
        <v>14</v>
      </c>
      <c r="F4149" s="30">
        <v>2020</v>
      </c>
      <c r="G4149" s="30">
        <v>7</v>
      </c>
      <c r="H4149" s="30">
        <v>1029</v>
      </c>
      <c r="I4149" s="31">
        <v>5740</v>
      </c>
      <c r="J4149" s="31">
        <f>SUMIFS(H:H, D:D, ExternalData!$D4149, E:E, ExternalData!$E4149, F:F, ExternalData!$F4149, G:G, "&lt;="&amp;ExternalData!$G4149)</f>
        <v>6538</v>
      </c>
      <c r="K4149" s="32">
        <f>SUMIFS(I:I, D:D, ExternalData!$D4149, E:E, ExternalData!$E4149, F:F, ExternalData!$F4149, G:G, "&lt;="&amp;ExternalData!$G4149)</f>
        <v>36554</v>
      </c>
      <c r="L4149" s="31">
        <f>ExternalData!$J4149 + SUMIFS(H:H, D:D, ExternalData!$D4149, E:E, ExternalData!$E4149, F:F, ExternalData!$F4149-1, G:G, "&gt;"&amp;ExternalData!$G4149)</f>
        <v>11298</v>
      </c>
      <c r="M4149" s="33">
        <f>ExternalData!$K4149 + SUMIFS(I:I, D:D, ExternalData!$D4149, E:E, ExternalData!$E4149, F:F, ExternalData!$F4149-1, G:G, "&gt;"&amp;ExternalData!$G4149)</f>
        <v>63231</v>
      </c>
    </row>
    <row r="4150" spans="1:13" x14ac:dyDescent="0.25">
      <c r="A4150" s="24" t="s">
        <v>9</v>
      </c>
      <c r="B4150" s="25" t="s">
        <v>57</v>
      </c>
      <c r="C4150" s="25" t="s">
        <v>18</v>
      </c>
      <c r="D4150" s="25" t="s">
        <v>58</v>
      </c>
      <c r="E4150" s="25" t="s">
        <v>14</v>
      </c>
      <c r="F4150" s="25">
        <v>2020</v>
      </c>
      <c r="G4150" s="25">
        <v>8</v>
      </c>
      <c r="H4150" s="25">
        <v>728</v>
      </c>
      <c r="I4150" s="26">
        <v>4053</v>
      </c>
      <c r="J4150" s="26">
        <f>SUMIFS(H:H, D:D, ExternalData!$D4150, E:E, ExternalData!$E4150, F:F, ExternalData!$F4150, G:G, "&lt;="&amp;ExternalData!$G4150)</f>
        <v>7266</v>
      </c>
      <c r="K4150" s="27">
        <f>SUMIFS(I:I, D:D, ExternalData!$D4150, E:E, ExternalData!$E4150, F:F, ExternalData!$F4150, G:G, "&lt;="&amp;ExternalData!$G4150)</f>
        <v>40607</v>
      </c>
      <c r="L4150" s="26">
        <f>ExternalData!$J4150 + SUMIFS(H:H, D:D, ExternalData!$D4150, E:E, ExternalData!$E4150, F:F, ExternalData!$F4150-1, G:G, "&gt;"&amp;ExternalData!$G4150)</f>
        <v>11249</v>
      </c>
      <c r="M4150" s="28">
        <f>ExternalData!$K4150 + SUMIFS(I:I, D:D, ExternalData!$D4150, E:E, ExternalData!$E4150, F:F, ExternalData!$F4150-1, G:G, "&gt;"&amp;ExternalData!$G4150)</f>
        <v>62909</v>
      </c>
    </row>
    <row r="4151" spans="1:13" x14ac:dyDescent="0.25">
      <c r="A4151" s="29" t="s">
        <v>9</v>
      </c>
      <c r="B4151" s="30" t="s">
        <v>57</v>
      </c>
      <c r="C4151" s="30" t="s">
        <v>18</v>
      </c>
      <c r="D4151" s="30" t="s">
        <v>58</v>
      </c>
      <c r="E4151" s="30" t="s">
        <v>14</v>
      </c>
      <c r="F4151" s="30">
        <v>2020</v>
      </c>
      <c r="G4151" s="30">
        <v>9</v>
      </c>
      <c r="H4151" s="30">
        <v>945</v>
      </c>
      <c r="I4151" s="31">
        <v>5299</v>
      </c>
      <c r="J4151" s="31">
        <f>SUMIFS(H:H, D:D, ExternalData!$D4151, E:E, ExternalData!$E4151, F:F, ExternalData!$F4151, G:G, "&lt;="&amp;ExternalData!$G4151)</f>
        <v>8211</v>
      </c>
      <c r="K4151" s="32">
        <f>SUMIFS(I:I, D:D, ExternalData!$D4151, E:E, ExternalData!$E4151, F:F, ExternalData!$F4151, G:G, "&lt;="&amp;ExternalData!$G4151)</f>
        <v>45906</v>
      </c>
      <c r="L4151" s="31">
        <f>ExternalData!$J4151 + SUMIFS(H:H, D:D, ExternalData!$D4151, E:E, ExternalData!$E4151, F:F, ExternalData!$F4151-1, G:G, "&gt;"&amp;ExternalData!$G4151)</f>
        <v>11473</v>
      </c>
      <c r="M4151" s="33">
        <f>ExternalData!$K4151 + SUMIFS(I:I, D:D, ExternalData!$D4151, E:E, ExternalData!$E4151, F:F, ExternalData!$F4151-1, G:G, "&gt;"&amp;ExternalData!$G4151)</f>
        <v>64176</v>
      </c>
    </row>
    <row r="4152" spans="1:13" x14ac:dyDescent="0.25">
      <c r="A4152" s="24" t="s">
        <v>9</v>
      </c>
      <c r="B4152" s="25" t="s">
        <v>57</v>
      </c>
      <c r="C4152" s="25" t="s">
        <v>18</v>
      </c>
      <c r="D4152" s="25" t="s">
        <v>58</v>
      </c>
      <c r="E4152" s="25" t="s">
        <v>14</v>
      </c>
      <c r="F4152" s="25">
        <v>2020</v>
      </c>
      <c r="G4152" s="25">
        <v>10</v>
      </c>
      <c r="H4152" s="25">
        <v>1092</v>
      </c>
      <c r="I4152" s="26">
        <v>6104</v>
      </c>
      <c r="J4152" s="26">
        <f>SUMIFS(H:H, D:D, ExternalData!$D4152, E:E, ExternalData!$E4152, F:F, ExternalData!$F4152, G:G, "&lt;="&amp;ExternalData!$G4152)</f>
        <v>9303</v>
      </c>
      <c r="K4152" s="27">
        <f>SUMIFS(I:I, D:D, ExternalData!$D4152, E:E, ExternalData!$E4152, F:F, ExternalData!$F4152, G:G, "&lt;="&amp;ExternalData!$G4152)</f>
        <v>52010</v>
      </c>
      <c r="L4152" s="26">
        <f>ExternalData!$J4152 + SUMIFS(H:H, D:D, ExternalData!$D4152, E:E, ExternalData!$E4152, F:F, ExternalData!$F4152-1, G:G, "&gt;"&amp;ExternalData!$G4152)</f>
        <v>11620</v>
      </c>
      <c r="M4152" s="28">
        <f>ExternalData!$K4152 + SUMIFS(I:I, D:D, ExternalData!$D4152, E:E, ExternalData!$E4152, F:F, ExternalData!$F4152-1, G:G, "&gt;"&amp;ExternalData!$G4152)</f>
        <v>64967</v>
      </c>
    </row>
    <row r="4153" spans="1:13" x14ac:dyDescent="0.25">
      <c r="A4153" s="29" t="s">
        <v>9</v>
      </c>
      <c r="B4153" s="30" t="s">
        <v>57</v>
      </c>
      <c r="C4153" s="30" t="s">
        <v>18</v>
      </c>
      <c r="D4153" s="30" t="s">
        <v>58</v>
      </c>
      <c r="E4153" s="30" t="s">
        <v>14</v>
      </c>
      <c r="F4153" s="30">
        <v>2020</v>
      </c>
      <c r="G4153" s="30">
        <v>11</v>
      </c>
      <c r="H4153" s="30">
        <v>987</v>
      </c>
      <c r="I4153" s="31">
        <v>5523</v>
      </c>
      <c r="J4153" s="31">
        <f>SUMIFS(H:H, D:D, ExternalData!$D4153, E:E, ExternalData!$E4153, F:F, ExternalData!$F4153, G:G, "&lt;="&amp;ExternalData!$G4153)</f>
        <v>10290</v>
      </c>
      <c r="K4153" s="32">
        <f>SUMIFS(I:I, D:D, ExternalData!$D4153, E:E, ExternalData!$E4153, F:F, ExternalData!$F4153, G:G, "&lt;="&amp;ExternalData!$G4153)</f>
        <v>57533</v>
      </c>
      <c r="L4153" s="31">
        <f>ExternalData!$J4153 + SUMIFS(H:H, D:D, ExternalData!$D4153, E:E, ExternalData!$E4153, F:F, ExternalData!$F4153-1, G:G, "&gt;"&amp;ExternalData!$G4153)</f>
        <v>11053</v>
      </c>
      <c r="M4153" s="33">
        <f>ExternalData!$K4153 + SUMIFS(I:I, D:D, ExternalData!$D4153, E:E, ExternalData!$E4153, F:F, ExternalData!$F4153-1, G:G, "&gt;"&amp;ExternalData!$G4153)</f>
        <v>61824</v>
      </c>
    </row>
    <row r="4154" spans="1:13" x14ac:dyDescent="0.25">
      <c r="A4154" s="24" t="s">
        <v>9</v>
      </c>
      <c r="B4154" s="25" t="s">
        <v>57</v>
      </c>
      <c r="C4154" s="25" t="s">
        <v>18</v>
      </c>
      <c r="D4154" s="25" t="s">
        <v>58</v>
      </c>
      <c r="E4154" s="25" t="s">
        <v>14</v>
      </c>
      <c r="F4154" s="25">
        <v>2020</v>
      </c>
      <c r="G4154" s="25">
        <v>12</v>
      </c>
      <c r="H4154" s="25">
        <v>1085</v>
      </c>
      <c r="I4154" s="26">
        <v>6083</v>
      </c>
      <c r="J4154" s="26">
        <f>SUMIFS(H:H, D:D, ExternalData!$D4154, E:E, ExternalData!$E4154, F:F, ExternalData!$F4154, G:G, "&lt;="&amp;ExternalData!$G4154)</f>
        <v>11375</v>
      </c>
      <c r="K4154" s="27">
        <f>SUMIFS(I:I, D:D, ExternalData!$D4154, E:E, ExternalData!$E4154, F:F, ExternalData!$F4154, G:G, "&lt;="&amp;ExternalData!$G4154)</f>
        <v>63616</v>
      </c>
      <c r="L4154" s="26">
        <f>ExternalData!$J4154 + SUMIFS(H:H, D:D, ExternalData!$D4154, E:E, ExternalData!$E4154, F:F, ExternalData!$F4154-1, G:G, "&gt;"&amp;ExternalData!$G4154)</f>
        <v>11375</v>
      </c>
      <c r="M4154" s="28">
        <f>ExternalData!$K4154 + SUMIFS(I:I, D:D, ExternalData!$D4154, E:E, ExternalData!$E4154, F:F, ExternalData!$F4154-1, G:G, "&gt;"&amp;ExternalData!$G4154)</f>
        <v>63616</v>
      </c>
    </row>
    <row r="4155" spans="1:13" x14ac:dyDescent="0.25">
      <c r="A4155" s="29" t="s">
        <v>9</v>
      </c>
      <c r="B4155" s="30" t="s">
        <v>57</v>
      </c>
      <c r="C4155" s="30" t="s">
        <v>18</v>
      </c>
      <c r="D4155" s="30" t="s">
        <v>58</v>
      </c>
      <c r="E4155" s="30" t="s">
        <v>14</v>
      </c>
      <c r="F4155" s="30">
        <v>2021</v>
      </c>
      <c r="G4155" s="30">
        <v>1</v>
      </c>
      <c r="H4155" s="30">
        <v>959</v>
      </c>
      <c r="I4155" s="31">
        <v>5390</v>
      </c>
      <c r="J4155" s="31">
        <f>SUMIFS(H:H, D:D, ExternalData!$D4155, E:E, ExternalData!$E4155, F:F, ExternalData!$F4155, G:G, "&lt;="&amp;ExternalData!$G4155)</f>
        <v>959</v>
      </c>
      <c r="K4155" s="32">
        <f>SUMIFS(I:I, D:D, ExternalData!$D4155, E:E, ExternalData!$E4155, F:F, ExternalData!$F4155, G:G, "&lt;="&amp;ExternalData!$G4155)</f>
        <v>5390</v>
      </c>
      <c r="L4155" s="31">
        <f>ExternalData!$J4155 + SUMIFS(H:H, D:D, ExternalData!$D4155, E:E, ExternalData!$E4155, F:F, ExternalData!$F4155-1, G:G, "&gt;"&amp;ExternalData!$G4155)</f>
        <v>11494</v>
      </c>
      <c r="M4155" s="33">
        <f>ExternalData!$K4155 + SUMIFS(I:I, D:D, ExternalData!$D4155, E:E, ExternalData!$E4155, F:F, ExternalData!$F4155-1, G:G, "&gt;"&amp;ExternalData!$G4155)</f>
        <v>64316</v>
      </c>
    </row>
    <row r="4156" spans="1:13" x14ac:dyDescent="0.25">
      <c r="A4156" s="24" t="s">
        <v>9</v>
      </c>
      <c r="B4156" s="25" t="s">
        <v>57</v>
      </c>
      <c r="C4156" s="25" t="s">
        <v>18</v>
      </c>
      <c r="D4156" s="25" t="s">
        <v>58</v>
      </c>
      <c r="E4156" s="25" t="s">
        <v>14</v>
      </c>
      <c r="F4156" s="25">
        <v>2021</v>
      </c>
      <c r="G4156" s="25">
        <v>2</v>
      </c>
      <c r="H4156" s="25">
        <v>1162</v>
      </c>
      <c r="I4156" s="26">
        <v>6538</v>
      </c>
      <c r="J4156" s="26">
        <f>SUMIFS(H:H, D:D, ExternalData!$D4156, E:E, ExternalData!$E4156, F:F, ExternalData!$F4156, G:G, "&lt;="&amp;ExternalData!$G4156)</f>
        <v>2121</v>
      </c>
      <c r="K4156" s="27">
        <f>SUMIFS(I:I, D:D, ExternalData!$D4156, E:E, ExternalData!$E4156, F:F, ExternalData!$F4156, G:G, "&lt;="&amp;ExternalData!$G4156)</f>
        <v>11928</v>
      </c>
      <c r="L4156" s="26">
        <f>ExternalData!$J4156 + SUMIFS(H:H, D:D, ExternalData!$D4156, E:E, ExternalData!$E4156, F:F, ExternalData!$F4156-1, G:G, "&gt;"&amp;ExternalData!$G4156)</f>
        <v>11648</v>
      </c>
      <c r="M4156" s="28">
        <f>ExternalData!$K4156 + SUMIFS(I:I, D:D, ExternalData!$D4156, E:E, ExternalData!$E4156, F:F, ExternalData!$F4156-1, G:G, "&gt;"&amp;ExternalData!$G4156)</f>
        <v>65219</v>
      </c>
    </row>
    <row r="4157" spans="1:13" x14ac:dyDescent="0.25">
      <c r="A4157" s="29" t="s">
        <v>9</v>
      </c>
      <c r="B4157" s="30" t="s">
        <v>57</v>
      </c>
      <c r="C4157" s="30" t="s">
        <v>18</v>
      </c>
      <c r="D4157" s="30" t="s">
        <v>58</v>
      </c>
      <c r="E4157" s="30" t="s">
        <v>14</v>
      </c>
      <c r="F4157" s="30">
        <v>2021</v>
      </c>
      <c r="G4157" s="30">
        <v>3</v>
      </c>
      <c r="H4157" s="30">
        <v>1099</v>
      </c>
      <c r="I4157" s="31">
        <v>6174</v>
      </c>
      <c r="J4157" s="31">
        <f>SUMIFS(H:H, D:D, ExternalData!$D4157, E:E, ExternalData!$E4157, F:F, ExternalData!$F4157, G:G, "&lt;="&amp;ExternalData!$G4157)</f>
        <v>3220</v>
      </c>
      <c r="K4157" s="32">
        <f>SUMIFS(I:I, D:D, ExternalData!$D4157, E:E, ExternalData!$E4157, F:F, ExternalData!$F4157, G:G, "&lt;="&amp;ExternalData!$G4157)</f>
        <v>18102</v>
      </c>
      <c r="L4157" s="31">
        <f>ExternalData!$J4157 + SUMIFS(H:H, D:D, ExternalData!$D4157, E:E, ExternalData!$E4157, F:F, ExternalData!$F4157-1, G:G, "&gt;"&amp;ExternalData!$G4157)</f>
        <v>12040</v>
      </c>
      <c r="M4157" s="33">
        <f>ExternalData!$K4157 + SUMIFS(I:I, D:D, ExternalData!$D4157, E:E, ExternalData!$E4157, F:F, ExternalData!$F4157-1, G:G, "&gt;"&amp;ExternalData!$G4157)</f>
        <v>67438</v>
      </c>
    </row>
    <row r="4158" spans="1:13" x14ac:dyDescent="0.25">
      <c r="A4158" s="24" t="s">
        <v>9</v>
      </c>
      <c r="B4158" s="25" t="s">
        <v>57</v>
      </c>
      <c r="C4158" s="25" t="s">
        <v>18</v>
      </c>
      <c r="D4158" s="25" t="s">
        <v>58</v>
      </c>
      <c r="E4158" s="25" t="s">
        <v>14</v>
      </c>
      <c r="F4158" s="25">
        <v>2021</v>
      </c>
      <c r="G4158" s="25">
        <v>4</v>
      </c>
      <c r="H4158" s="25">
        <v>1029</v>
      </c>
      <c r="I4158" s="26">
        <v>5747</v>
      </c>
      <c r="J4158" s="26">
        <f>SUMIFS(H:H, D:D, ExternalData!$D4158, E:E, ExternalData!$E4158, F:F, ExternalData!$F4158, G:G, "&lt;="&amp;ExternalData!$G4158)</f>
        <v>4249</v>
      </c>
      <c r="K4158" s="27">
        <f>SUMIFS(I:I, D:D, ExternalData!$D4158, E:E, ExternalData!$E4158, F:F, ExternalData!$F4158, G:G, "&lt;="&amp;ExternalData!$G4158)</f>
        <v>23849</v>
      </c>
      <c r="L4158" s="26">
        <f>ExternalData!$J4158 + SUMIFS(H:H, D:D, ExternalData!$D4158, E:E, ExternalData!$E4158, F:F, ExternalData!$F4158-1, G:G, "&gt;"&amp;ExternalData!$G4158)</f>
        <v>12257</v>
      </c>
      <c r="M4158" s="28">
        <f>ExternalData!$K4158 + SUMIFS(I:I, D:D, ExternalData!$D4158, E:E, ExternalData!$E4158, F:F, ExternalData!$F4158-1, G:G, "&gt;"&amp;ExternalData!$G4158)</f>
        <v>68635</v>
      </c>
    </row>
    <row r="4159" spans="1:13" x14ac:dyDescent="0.25">
      <c r="A4159" s="29" t="s">
        <v>9</v>
      </c>
      <c r="B4159" s="30" t="s">
        <v>57</v>
      </c>
      <c r="C4159" s="30" t="s">
        <v>18</v>
      </c>
      <c r="D4159" s="30" t="s">
        <v>58</v>
      </c>
      <c r="E4159" s="30" t="s">
        <v>14</v>
      </c>
      <c r="F4159" s="30">
        <v>2021</v>
      </c>
      <c r="G4159" s="30">
        <v>5</v>
      </c>
      <c r="H4159" s="30">
        <v>931</v>
      </c>
      <c r="I4159" s="31">
        <v>5236</v>
      </c>
      <c r="J4159" s="31">
        <f>SUMIFS(H:H, D:D, ExternalData!$D4159, E:E, ExternalData!$E4159, F:F, ExternalData!$F4159, G:G, "&lt;="&amp;ExternalData!$G4159)</f>
        <v>5180</v>
      </c>
      <c r="K4159" s="32">
        <f>SUMIFS(I:I, D:D, ExternalData!$D4159, E:E, ExternalData!$E4159, F:F, ExternalData!$F4159, G:G, "&lt;="&amp;ExternalData!$G4159)</f>
        <v>29085</v>
      </c>
      <c r="L4159" s="31">
        <f>ExternalData!$J4159 + SUMIFS(H:H, D:D, ExternalData!$D4159, E:E, ExternalData!$E4159, F:F, ExternalData!$F4159-1, G:G, "&gt;"&amp;ExternalData!$G4159)</f>
        <v>12061</v>
      </c>
      <c r="M4159" s="33">
        <f>ExternalData!$K4159 + SUMIFS(I:I, D:D, ExternalData!$D4159, E:E, ExternalData!$E4159, F:F, ExternalData!$F4159-1, G:G, "&gt;"&amp;ExternalData!$G4159)</f>
        <v>67571</v>
      </c>
    </row>
    <row r="4160" spans="1:13" x14ac:dyDescent="0.25">
      <c r="A4160" s="24" t="s">
        <v>9</v>
      </c>
      <c r="B4160" s="25" t="s">
        <v>57</v>
      </c>
      <c r="C4160" s="25" t="s">
        <v>18</v>
      </c>
      <c r="D4160" s="25" t="s">
        <v>58</v>
      </c>
      <c r="E4160" s="25" t="s">
        <v>14</v>
      </c>
      <c r="F4160" s="25">
        <v>2021</v>
      </c>
      <c r="G4160" s="25">
        <v>6</v>
      </c>
      <c r="H4160" s="25">
        <v>903</v>
      </c>
      <c r="I4160" s="26">
        <v>5061</v>
      </c>
      <c r="J4160" s="26">
        <f>SUMIFS(H:H, D:D, ExternalData!$D4160, E:E, ExternalData!$E4160, F:F, ExternalData!$F4160, G:G, "&lt;="&amp;ExternalData!$G4160)</f>
        <v>6083</v>
      </c>
      <c r="K4160" s="27">
        <f>SUMIFS(I:I, D:D, ExternalData!$D4160, E:E, ExternalData!$E4160, F:F, ExternalData!$F4160, G:G, "&lt;="&amp;ExternalData!$G4160)</f>
        <v>34146</v>
      </c>
      <c r="L4160" s="26">
        <f>ExternalData!$J4160 + SUMIFS(H:H, D:D, ExternalData!$D4160, E:E, ExternalData!$E4160, F:F, ExternalData!$F4160-1, G:G, "&gt;"&amp;ExternalData!$G4160)</f>
        <v>11949</v>
      </c>
      <c r="M4160" s="28">
        <f>ExternalData!$K4160 + SUMIFS(I:I, D:D, ExternalData!$D4160, E:E, ExternalData!$E4160, F:F, ExternalData!$F4160-1, G:G, "&gt;"&amp;ExternalData!$G4160)</f>
        <v>66948</v>
      </c>
    </row>
    <row r="4161" spans="1:13" x14ac:dyDescent="0.25">
      <c r="A4161" s="29" t="s">
        <v>9</v>
      </c>
      <c r="B4161" s="30" t="s">
        <v>57</v>
      </c>
      <c r="C4161" s="30" t="s">
        <v>18</v>
      </c>
      <c r="D4161" s="30" t="s">
        <v>58</v>
      </c>
      <c r="E4161" s="30" t="s">
        <v>14</v>
      </c>
      <c r="F4161" s="30">
        <v>2021</v>
      </c>
      <c r="G4161" s="30">
        <v>7</v>
      </c>
      <c r="H4161" s="30">
        <v>903</v>
      </c>
      <c r="I4161" s="31">
        <v>5117</v>
      </c>
      <c r="J4161" s="31">
        <f>SUMIFS(H:H, D:D, ExternalData!$D4161, E:E, ExternalData!$E4161, F:F, ExternalData!$F4161, G:G, "&lt;="&amp;ExternalData!$G4161)</f>
        <v>6986</v>
      </c>
      <c r="K4161" s="32">
        <f>SUMIFS(I:I, D:D, ExternalData!$D4161, E:E, ExternalData!$E4161, F:F, ExternalData!$F4161, G:G, "&lt;="&amp;ExternalData!$G4161)</f>
        <v>39263</v>
      </c>
      <c r="L4161" s="31">
        <f>ExternalData!$J4161 + SUMIFS(H:H, D:D, ExternalData!$D4161, E:E, ExternalData!$E4161, F:F, ExternalData!$F4161-1, G:G, "&gt;"&amp;ExternalData!$G4161)</f>
        <v>11823</v>
      </c>
      <c r="M4161" s="33">
        <f>ExternalData!$K4161 + SUMIFS(I:I, D:D, ExternalData!$D4161, E:E, ExternalData!$E4161, F:F, ExternalData!$F4161-1, G:G, "&gt;"&amp;ExternalData!$G4161)</f>
        <v>66325</v>
      </c>
    </row>
    <row r="4162" spans="1:13" x14ac:dyDescent="0.25">
      <c r="A4162" s="24" t="s">
        <v>9</v>
      </c>
      <c r="B4162" s="25" t="s">
        <v>57</v>
      </c>
      <c r="C4162" s="25" t="s">
        <v>18</v>
      </c>
      <c r="D4162" s="25" t="s">
        <v>58</v>
      </c>
      <c r="E4162" s="25" t="s">
        <v>14</v>
      </c>
      <c r="F4162" s="25">
        <v>2021</v>
      </c>
      <c r="G4162" s="25">
        <v>8</v>
      </c>
      <c r="H4162" s="25">
        <v>1008</v>
      </c>
      <c r="I4162" s="26">
        <v>5691</v>
      </c>
      <c r="J4162" s="26">
        <f>SUMIFS(H:H, D:D, ExternalData!$D4162, E:E, ExternalData!$E4162, F:F, ExternalData!$F4162, G:G, "&lt;="&amp;ExternalData!$G4162)</f>
        <v>7994</v>
      </c>
      <c r="K4162" s="27">
        <f>SUMIFS(I:I, D:D, ExternalData!$D4162, E:E, ExternalData!$E4162, F:F, ExternalData!$F4162, G:G, "&lt;="&amp;ExternalData!$G4162)</f>
        <v>44954</v>
      </c>
      <c r="L4162" s="26">
        <f>ExternalData!$J4162 + SUMIFS(H:H, D:D, ExternalData!$D4162, E:E, ExternalData!$E4162, F:F, ExternalData!$F4162-1, G:G, "&gt;"&amp;ExternalData!$G4162)</f>
        <v>12103</v>
      </c>
      <c r="M4162" s="28">
        <f>ExternalData!$K4162 + SUMIFS(I:I, D:D, ExternalData!$D4162, E:E, ExternalData!$E4162, F:F, ExternalData!$F4162-1, G:G, "&gt;"&amp;ExternalData!$G4162)</f>
        <v>67963</v>
      </c>
    </row>
    <row r="4163" spans="1:13" x14ac:dyDescent="0.25">
      <c r="A4163" s="29" t="s">
        <v>9</v>
      </c>
      <c r="B4163" s="30" t="s">
        <v>57</v>
      </c>
      <c r="C4163" s="30" t="s">
        <v>18</v>
      </c>
      <c r="D4163" s="30" t="s">
        <v>58</v>
      </c>
      <c r="E4163" s="30" t="s">
        <v>14</v>
      </c>
      <c r="F4163" s="30">
        <v>2021</v>
      </c>
      <c r="G4163" s="30">
        <v>9</v>
      </c>
      <c r="H4163" s="30">
        <v>770</v>
      </c>
      <c r="I4163" s="31">
        <v>4361</v>
      </c>
      <c r="J4163" s="31">
        <f>SUMIFS(H:H, D:D, ExternalData!$D4163, E:E, ExternalData!$E4163, F:F, ExternalData!$F4163, G:G, "&lt;="&amp;ExternalData!$G4163)</f>
        <v>8764</v>
      </c>
      <c r="K4163" s="32">
        <f>SUMIFS(I:I, D:D, ExternalData!$D4163, E:E, ExternalData!$E4163, F:F, ExternalData!$F4163, G:G, "&lt;="&amp;ExternalData!$G4163)</f>
        <v>49315</v>
      </c>
      <c r="L4163" s="31">
        <f>ExternalData!$J4163 + SUMIFS(H:H, D:D, ExternalData!$D4163, E:E, ExternalData!$E4163, F:F, ExternalData!$F4163-1, G:G, "&gt;"&amp;ExternalData!$G4163)</f>
        <v>11928</v>
      </c>
      <c r="M4163" s="33">
        <f>ExternalData!$K4163 + SUMIFS(I:I, D:D, ExternalData!$D4163, E:E, ExternalData!$E4163, F:F, ExternalData!$F4163-1, G:G, "&gt;"&amp;ExternalData!$G4163)</f>
        <v>67025</v>
      </c>
    </row>
    <row r="4164" spans="1:13" x14ac:dyDescent="0.25">
      <c r="A4164" s="24" t="s">
        <v>9</v>
      </c>
      <c r="B4164" s="25" t="s">
        <v>57</v>
      </c>
      <c r="C4164" s="25" t="s">
        <v>18</v>
      </c>
      <c r="D4164" s="25" t="s">
        <v>58</v>
      </c>
      <c r="E4164" s="25" t="s">
        <v>14</v>
      </c>
      <c r="F4164" s="25">
        <v>2021</v>
      </c>
      <c r="G4164" s="25">
        <v>10</v>
      </c>
      <c r="H4164" s="25">
        <v>826</v>
      </c>
      <c r="I4164" s="26">
        <v>4669</v>
      </c>
      <c r="J4164" s="26">
        <f>SUMIFS(H:H, D:D, ExternalData!$D4164, E:E, ExternalData!$E4164, F:F, ExternalData!$F4164, G:G, "&lt;="&amp;ExternalData!$G4164)</f>
        <v>9590</v>
      </c>
      <c r="K4164" s="27">
        <f>SUMIFS(I:I, D:D, ExternalData!$D4164, E:E, ExternalData!$E4164, F:F, ExternalData!$F4164, G:G, "&lt;="&amp;ExternalData!$G4164)</f>
        <v>53984</v>
      </c>
      <c r="L4164" s="26">
        <f>ExternalData!$J4164 + SUMIFS(H:H, D:D, ExternalData!$D4164, E:E, ExternalData!$E4164, F:F, ExternalData!$F4164-1, G:G, "&gt;"&amp;ExternalData!$G4164)</f>
        <v>11662</v>
      </c>
      <c r="M4164" s="28">
        <f>ExternalData!$K4164 + SUMIFS(I:I, D:D, ExternalData!$D4164, E:E, ExternalData!$E4164, F:F, ExternalData!$F4164-1, G:G, "&gt;"&amp;ExternalData!$G4164)</f>
        <v>65590</v>
      </c>
    </row>
    <row r="4165" spans="1:13" x14ac:dyDescent="0.25">
      <c r="A4165" s="29" t="s">
        <v>9</v>
      </c>
      <c r="B4165" s="30" t="s">
        <v>57</v>
      </c>
      <c r="C4165" s="30" t="s">
        <v>18</v>
      </c>
      <c r="D4165" s="30" t="s">
        <v>58</v>
      </c>
      <c r="E4165" s="30" t="s">
        <v>14</v>
      </c>
      <c r="F4165" s="30">
        <v>2021</v>
      </c>
      <c r="G4165" s="30">
        <v>11</v>
      </c>
      <c r="H4165" s="30">
        <v>896</v>
      </c>
      <c r="I4165" s="31">
        <v>5040</v>
      </c>
      <c r="J4165" s="31">
        <f>SUMIFS(H:H, D:D, ExternalData!$D4165, E:E, ExternalData!$E4165, F:F, ExternalData!$F4165, G:G, "&lt;="&amp;ExternalData!$G4165)</f>
        <v>10486</v>
      </c>
      <c r="K4165" s="32">
        <f>SUMIFS(I:I, D:D, ExternalData!$D4165, E:E, ExternalData!$E4165, F:F, ExternalData!$F4165, G:G, "&lt;="&amp;ExternalData!$G4165)</f>
        <v>59024</v>
      </c>
      <c r="L4165" s="31">
        <f>ExternalData!$J4165 + SUMIFS(H:H, D:D, ExternalData!$D4165, E:E, ExternalData!$E4165, F:F, ExternalData!$F4165-1, G:G, "&gt;"&amp;ExternalData!$G4165)</f>
        <v>11571</v>
      </c>
      <c r="M4165" s="33">
        <f>ExternalData!$K4165 + SUMIFS(I:I, D:D, ExternalData!$D4165, E:E, ExternalData!$E4165, F:F, ExternalData!$F4165-1, G:G, "&gt;"&amp;ExternalData!$G4165)</f>
        <v>65107</v>
      </c>
    </row>
    <row r="4166" spans="1:13" x14ac:dyDescent="0.25">
      <c r="A4166" s="24" t="s">
        <v>9</v>
      </c>
      <c r="B4166" s="25" t="s">
        <v>57</v>
      </c>
      <c r="C4166" s="25" t="s">
        <v>18</v>
      </c>
      <c r="D4166" s="25" t="s">
        <v>58</v>
      </c>
      <c r="E4166" s="25" t="s">
        <v>14</v>
      </c>
      <c r="F4166" s="25">
        <v>2021</v>
      </c>
      <c r="G4166" s="25">
        <v>12</v>
      </c>
      <c r="H4166" s="25">
        <v>644</v>
      </c>
      <c r="I4166" s="26">
        <v>3605</v>
      </c>
      <c r="J4166" s="26">
        <f>SUMIFS(H:H, D:D, ExternalData!$D4166, E:E, ExternalData!$E4166, F:F, ExternalData!$F4166, G:G, "&lt;="&amp;ExternalData!$G4166)</f>
        <v>11130</v>
      </c>
      <c r="K4166" s="27">
        <f>SUMIFS(I:I, D:D, ExternalData!$D4166, E:E, ExternalData!$E4166, F:F, ExternalData!$F4166, G:G, "&lt;="&amp;ExternalData!$G4166)</f>
        <v>62629</v>
      </c>
      <c r="L4166" s="26">
        <f>ExternalData!$J4166 + SUMIFS(H:H, D:D, ExternalData!$D4166, E:E, ExternalData!$E4166, F:F, ExternalData!$F4166-1, G:G, "&gt;"&amp;ExternalData!$G4166)</f>
        <v>11130</v>
      </c>
      <c r="M4166" s="28">
        <f>ExternalData!$K4166 + SUMIFS(I:I, D:D, ExternalData!$D4166, E:E, ExternalData!$E4166, F:F, ExternalData!$F4166-1, G:G, "&gt;"&amp;ExternalData!$G4166)</f>
        <v>62629</v>
      </c>
    </row>
    <row r="4167" spans="1:13" x14ac:dyDescent="0.25">
      <c r="A4167" s="29" t="s">
        <v>9</v>
      </c>
      <c r="B4167" s="30" t="s">
        <v>57</v>
      </c>
      <c r="C4167" s="30" t="s">
        <v>18</v>
      </c>
      <c r="D4167" s="30" t="s">
        <v>58</v>
      </c>
      <c r="E4167" s="30" t="s">
        <v>14</v>
      </c>
      <c r="F4167" s="30">
        <v>2022</v>
      </c>
      <c r="G4167" s="30">
        <v>1</v>
      </c>
      <c r="H4167" s="30">
        <v>868</v>
      </c>
      <c r="I4167" s="31">
        <v>4900</v>
      </c>
      <c r="J4167" s="31">
        <f>SUMIFS(H:H, D:D, ExternalData!$D4167, E:E, ExternalData!$E4167, F:F, ExternalData!$F4167, G:G, "&lt;="&amp;ExternalData!$G4167)</f>
        <v>868</v>
      </c>
      <c r="K4167" s="32">
        <f>SUMIFS(I:I, D:D, ExternalData!$D4167, E:E, ExternalData!$E4167, F:F, ExternalData!$F4167, G:G, "&lt;="&amp;ExternalData!$G4167)</f>
        <v>4900</v>
      </c>
      <c r="L4167" s="31">
        <f>ExternalData!$J4167 + SUMIFS(H:H, D:D, ExternalData!$D4167, E:E, ExternalData!$E4167, F:F, ExternalData!$F4167-1, G:G, "&gt;"&amp;ExternalData!$G4167)</f>
        <v>11039</v>
      </c>
      <c r="M4167" s="33">
        <f>ExternalData!$K4167 + SUMIFS(I:I, D:D, ExternalData!$D4167, E:E, ExternalData!$E4167, F:F, ExternalData!$F4167-1, G:G, "&gt;"&amp;ExternalData!$G4167)</f>
        <v>62139</v>
      </c>
    </row>
    <row r="4168" spans="1:13" x14ac:dyDescent="0.25">
      <c r="A4168" s="24" t="s">
        <v>9</v>
      </c>
      <c r="B4168" s="25" t="s">
        <v>57</v>
      </c>
      <c r="C4168" s="25" t="s">
        <v>18</v>
      </c>
      <c r="D4168" s="25" t="s">
        <v>58</v>
      </c>
      <c r="E4168" s="25" t="s">
        <v>14</v>
      </c>
      <c r="F4168" s="25">
        <v>2022</v>
      </c>
      <c r="G4168" s="25">
        <v>2</v>
      </c>
      <c r="H4168" s="25">
        <v>868</v>
      </c>
      <c r="I4168" s="26">
        <v>4914</v>
      </c>
      <c r="J4168" s="26">
        <f>SUMIFS(H:H, D:D, ExternalData!$D4168, E:E, ExternalData!$E4168, F:F, ExternalData!$F4168, G:G, "&lt;="&amp;ExternalData!$G4168)</f>
        <v>1736</v>
      </c>
      <c r="K4168" s="27">
        <f>SUMIFS(I:I, D:D, ExternalData!$D4168, E:E, ExternalData!$E4168, F:F, ExternalData!$F4168, G:G, "&lt;="&amp;ExternalData!$G4168)</f>
        <v>9814</v>
      </c>
      <c r="L4168" s="26">
        <f>ExternalData!$J4168 + SUMIFS(H:H, D:D, ExternalData!$D4168, E:E, ExternalData!$E4168, F:F, ExternalData!$F4168-1, G:G, "&gt;"&amp;ExternalData!$G4168)</f>
        <v>10745</v>
      </c>
      <c r="M4168" s="28">
        <f>ExternalData!$K4168 + SUMIFS(I:I, D:D, ExternalData!$D4168, E:E, ExternalData!$E4168, F:F, ExternalData!$F4168-1, G:G, "&gt;"&amp;ExternalData!$G4168)</f>
        <v>60515</v>
      </c>
    </row>
    <row r="4169" spans="1:13" x14ac:dyDescent="0.25">
      <c r="A4169" s="29" t="s">
        <v>9</v>
      </c>
      <c r="B4169" s="30" t="s">
        <v>57</v>
      </c>
      <c r="C4169" s="30" t="s">
        <v>18</v>
      </c>
      <c r="D4169" s="30" t="s">
        <v>58</v>
      </c>
      <c r="E4169" s="30" t="s">
        <v>14</v>
      </c>
      <c r="F4169" s="30">
        <v>2022</v>
      </c>
      <c r="G4169" s="30">
        <v>3</v>
      </c>
      <c r="H4169" s="30">
        <v>840</v>
      </c>
      <c r="I4169" s="31">
        <v>4732</v>
      </c>
      <c r="J4169" s="31">
        <f>SUMIFS(H:H, D:D, ExternalData!$D4169, E:E, ExternalData!$E4169, F:F, ExternalData!$F4169, G:G, "&lt;="&amp;ExternalData!$G4169)</f>
        <v>2576</v>
      </c>
      <c r="K4169" s="32">
        <f>SUMIFS(I:I, D:D, ExternalData!$D4169, E:E, ExternalData!$E4169, F:F, ExternalData!$F4169, G:G, "&lt;="&amp;ExternalData!$G4169)</f>
        <v>14546</v>
      </c>
      <c r="L4169" s="31">
        <f>ExternalData!$J4169 + SUMIFS(H:H, D:D, ExternalData!$D4169, E:E, ExternalData!$E4169, F:F, ExternalData!$F4169-1, G:G, "&gt;"&amp;ExternalData!$G4169)</f>
        <v>10486</v>
      </c>
      <c r="M4169" s="33">
        <f>ExternalData!$K4169 + SUMIFS(I:I, D:D, ExternalData!$D4169, E:E, ExternalData!$E4169, F:F, ExternalData!$F4169-1, G:G, "&gt;"&amp;ExternalData!$G4169)</f>
        <v>59073</v>
      </c>
    </row>
    <row r="4170" spans="1:13" x14ac:dyDescent="0.25">
      <c r="A4170" s="24" t="s">
        <v>9</v>
      </c>
      <c r="B4170" s="25" t="s">
        <v>57</v>
      </c>
      <c r="C4170" s="25" t="s">
        <v>18</v>
      </c>
      <c r="D4170" s="25" t="s">
        <v>58</v>
      </c>
      <c r="E4170" s="25" t="s">
        <v>14</v>
      </c>
      <c r="F4170" s="25">
        <v>2022</v>
      </c>
      <c r="G4170" s="25">
        <v>4</v>
      </c>
      <c r="H4170" s="25">
        <v>693</v>
      </c>
      <c r="I4170" s="26">
        <v>3906</v>
      </c>
      <c r="J4170" s="26">
        <f>SUMIFS(H:H, D:D, ExternalData!$D4170, E:E, ExternalData!$E4170, F:F, ExternalData!$F4170, G:G, "&lt;="&amp;ExternalData!$G4170)</f>
        <v>3269</v>
      </c>
      <c r="K4170" s="27">
        <f>SUMIFS(I:I, D:D, ExternalData!$D4170, E:E, ExternalData!$E4170, F:F, ExternalData!$F4170, G:G, "&lt;="&amp;ExternalData!$G4170)</f>
        <v>18452</v>
      </c>
      <c r="L4170" s="26">
        <f>ExternalData!$J4170 + SUMIFS(H:H, D:D, ExternalData!$D4170, E:E, ExternalData!$E4170, F:F, ExternalData!$F4170-1, G:G, "&gt;"&amp;ExternalData!$G4170)</f>
        <v>10150</v>
      </c>
      <c r="M4170" s="28">
        <f>ExternalData!$K4170 + SUMIFS(I:I, D:D, ExternalData!$D4170, E:E, ExternalData!$E4170, F:F, ExternalData!$F4170-1, G:G, "&gt;"&amp;ExternalData!$G4170)</f>
        <v>57232</v>
      </c>
    </row>
    <row r="4171" spans="1:13" x14ac:dyDescent="0.25">
      <c r="A4171" s="29" t="s">
        <v>9</v>
      </c>
      <c r="B4171" s="30" t="s">
        <v>57</v>
      </c>
      <c r="C4171" s="30" t="s">
        <v>18</v>
      </c>
      <c r="D4171" s="30" t="s">
        <v>58</v>
      </c>
      <c r="E4171" s="30" t="s">
        <v>14</v>
      </c>
      <c r="F4171" s="30">
        <v>2022</v>
      </c>
      <c r="G4171" s="30">
        <v>5</v>
      </c>
      <c r="H4171" s="30">
        <v>777</v>
      </c>
      <c r="I4171" s="31">
        <v>4389</v>
      </c>
      <c r="J4171" s="31">
        <f>SUMIFS(H:H, D:D, ExternalData!$D4171, E:E, ExternalData!$E4171, F:F, ExternalData!$F4171, G:G, "&lt;="&amp;ExternalData!$G4171)</f>
        <v>4046</v>
      </c>
      <c r="K4171" s="32">
        <f>SUMIFS(I:I, D:D, ExternalData!$D4171, E:E, ExternalData!$E4171, F:F, ExternalData!$F4171, G:G, "&lt;="&amp;ExternalData!$G4171)</f>
        <v>22841</v>
      </c>
      <c r="L4171" s="31">
        <f>ExternalData!$J4171 + SUMIFS(H:H, D:D, ExternalData!$D4171, E:E, ExternalData!$E4171, F:F, ExternalData!$F4171-1, G:G, "&gt;"&amp;ExternalData!$G4171)</f>
        <v>9996</v>
      </c>
      <c r="M4171" s="33">
        <f>ExternalData!$K4171 + SUMIFS(I:I, D:D, ExternalData!$D4171, E:E, ExternalData!$E4171, F:F, ExternalData!$F4171-1, G:G, "&gt;"&amp;ExternalData!$G4171)</f>
        <v>56385</v>
      </c>
    </row>
    <row r="4172" spans="1:13" x14ac:dyDescent="0.25">
      <c r="A4172" s="24" t="s">
        <v>9</v>
      </c>
      <c r="B4172" s="25" t="s">
        <v>57</v>
      </c>
      <c r="C4172" s="25" t="s">
        <v>18</v>
      </c>
      <c r="D4172" s="25" t="s">
        <v>58</v>
      </c>
      <c r="E4172" s="25" t="s">
        <v>14</v>
      </c>
      <c r="F4172" s="25">
        <v>2022</v>
      </c>
      <c r="G4172" s="25">
        <v>6</v>
      </c>
      <c r="H4172" s="25">
        <v>1008</v>
      </c>
      <c r="I4172" s="26">
        <v>5684</v>
      </c>
      <c r="J4172" s="26">
        <f>SUMIFS(H:H, D:D, ExternalData!$D4172, E:E, ExternalData!$E4172, F:F, ExternalData!$F4172, G:G, "&lt;="&amp;ExternalData!$G4172)</f>
        <v>5054</v>
      </c>
      <c r="K4172" s="27">
        <f>SUMIFS(I:I, D:D, ExternalData!$D4172, E:E, ExternalData!$E4172, F:F, ExternalData!$F4172, G:G, "&lt;="&amp;ExternalData!$G4172)</f>
        <v>28525</v>
      </c>
      <c r="L4172" s="26">
        <f>ExternalData!$J4172 + SUMIFS(H:H, D:D, ExternalData!$D4172, E:E, ExternalData!$E4172, F:F, ExternalData!$F4172-1, G:G, "&gt;"&amp;ExternalData!$G4172)</f>
        <v>10101</v>
      </c>
      <c r="M4172" s="28">
        <f>ExternalData!$K4172 + SUMIFS(I:I, D:D, ExternalData!$D4172, E:E, ExternalData!$E4172, F:F, ExternalData!$F4172-1, G:G, "&gt;"&amp;ExternalData!$G4172)</f>
        <v>57008</v>
      </c>
    </row>
    <row r="4173" spans="1:13" x14ac:dyDescent="0.25">
      <c r="A4173" s="29" t="s">
        <v>9</v>
      </c>
      <c r="B4173" s="30" t="s">
        <v>57</v>
      </c>
      <c r="C4173" s="30" t="s">
        <v>18</v>
      </c>
      <c r="D4173" s="30" t="s">
        <v>58</v>
      </c>
      <c r="E4173" s="30" t="s">
        <v>14</v>
      </c>
      <c r="F4173" s="30">
        <v>2022</v>
      </c>
      <c r="G4173" s="30">
        <v>7</v>
      </c>
      <c r="H4173" s="30">
        <v>854</v>
      </c>
      <c r="I4173" s="31">
        <v>4830</v>
      </c>
      <c r="J4173" s="31">
        <f>SUMIFS(H:H, D:D, ExternalData!$D4173, E:E, ExternalData!$E4173, F:F, ExternalData!$F4173, G:G, "&lt;="&amp;ExternalData!$G4173)</f>
        <v>5908</v>
      </c>
      <c r="K4173" s="32">
        <f>SUMIFS(I:I, D:D, ExternalData!$D4173, E:E, ExternalData!$E4173, F:F, ExternalData!$F4173, G:G, "&lt;="&amp;ExternalData!$G4173)</f>
        <v>33355</v>
      </c>
      <c r="L4173" s="31">
        <f>ExternalData!$J4173 + SUMIFS(H:H, D:D, ExternalData!$D4173, E:E, ExternalData!$E4173, F:F, ExternalData!$F4173-1, G:G, "&gt;"&amp;ExternalData!$G4173)</f>
        <v>10052</v>
      </c>
      <c r="M4173" s="33">
        <f>ExternalData!$K4173 + SUMIFS(I:I, D:D, ExternalData!$D4173, E:E, ExternalData!$E4173, F:F, ExternalData!$F4173-1, G:G, "&gt;"&amp;ExternalData!$G4173)</f>
        <v>56721</v>
      </c>
    </row>
    <row r="4174" spans="1:13" x14ac:dyDescent="0.25">
      <c r="A4174" s="24" t="s">
        <v>9</v>
      </c>
      <c r="B4174" s="25" t="s">
        <v>57</v>
      </c>
      <c r="C4174" s="25" t="s">
        <v>18</v>
      </c>
      <c r="D4174" s="25" t="s">
        <v>58</v>
      </c>
      <c r="E4174" s="25" t="s">
        <v>14</v>
      </c>
      <c r="F4174" s="25">
        <v>2022</v>
      </c>
      <c r="G4174" s="25">
        <v>8</v>
      </c>
      <c r="H4174" s="25">
        <v>840</v>
      </c>
      <c r="I4174" s="26">
        <v>4739</v>
      </c>
      <c r="J4174" s="26">
        <f>SUMIFS(H:H, D:D, ExternalData!$D4174, E:E, ExternalData!$E4174, F:F, ExternalData!$F4174, G:G, "&lt;="&amp;ExternalData!$G4174)</f>
        <v>6748</v>
      </c>
      <c r="K4174" s="27">
        <f>SUMIFS(I:I, D:D, ExternalData!$D4174, E:E, ExternalData!$E4174, F:F, ExternalData!$F4174, G:G, "&lt;="&amp;ExternalData!$G4174)</f>
        <v>38094</v>
      </c>
      <c r="L4174" s="26">
        <f>ExternalData!$J4174 + SUMIFS(H:H, D:D, ExternalData!$D4174, E:E, ExternalData!$E4174, F:F, ExternalData!$F4174-1, G:G, "&gt;"&amp;ExternalData!$G4174)</f>
        <v>9884</v>
      </c>
      <c r="M4174" s="28">
        <f>ExternalData!$K4174 + SUMIFS(I:I, D:D, ExternalData!$D4174, E:E, ExternalData!$E4174, F:F, ExternalData!$F4174-1, G:G, "&gt;"&amp;ExternalData!$G4174)</f>
        <v>55769</v>
      </c>
    </row>
    <row r="4175" spans="1:13" x14ac:dyDescent="0.25">
      <c r="A4175" s="29" t="s">
        <v>9</v>
      </c>
      <c r="B4175" s="30" t="s">
        <v>57</v>
      </c>
      <c r="C4175" s="30" t="s">
        <v>18</v>
      </c>
      <c r="D4175" s="30" t="s">
        <v>58</v>
      </c>
      <c r="E4175" s="30" t="s">
        <v>14</v>
      </c>
      <c r="F4175" s="30">
        <v>2022</v>
      </c>
      <c r="G4175" s="30">
        <v>9</v>
      </c>
      <c r="H4175" s="30">
        <v>770</v>
      </c>
      <c r="I4175" s="31">
        <v>4368</v>
      </c>
      <c r="J4175" s="31">
        <f>SUMIFS(H:H, D:D, ExternalData!$D4175, E:E, ExternalData!$E4175, F:F, ExternalData!$F4175, G:G, "&lt;="&amp;ExternalData!$G4175)</f>
        <v>7518</v>
      </c>
      <c r="K4175" s="32">
        <f>SUMIFS(I:I, D:D, ExternalData!$D4175, E:E, ExternalData!$E4175, F:F, ExternalData!$F4175, G:G, "&lt;="&amp;ExternalData!$G4175)</f>
        <v>42462</v>
      </c>
      <c r="L4175" s="31">
        <f>ExternalData!$J4175 + SUMIFS(H:H, D:D, ExternalData!$D4175, E:E, ExternalData!$E4175, F:F, ExternalData!$F4175-1, G:G, "&gt;"&amp;ExternalData!$G4175)</f>
        <v>9884</v>
      </c>
      <c r="M4175" s="33">
        <f>ExternalData!$K4175 + SUMIFS(I:I, D:D, ExternalData!$D4175, E:E, ExternalData!$E4175, F:F, ExternalData!$F4175-1, G:G, "&gt;"&amp;ExternalData!$G4175)</f>
        <v>55776</v>
      </c>
    </row>
    <row r="4176" spans="1:13" x14ac:dyDescent="0.25">
      <c r="A4176" s="24" t="s">
        <v>9</v>
      </c>
      <c r="B4176" s="25" t="s">
        <v>57</v>
      </c>
      <c r="C4176" s="25" t="s">
        <v>18</v>
      </c>
      <c r="D4176" s="25" t="s">
        <v>58</v>
      </c>
      <c r="E4176" s="25" t="s">
        <v>14</v>
      </c>
      <c r="F4176" s="25">
        <v>2022</v>
      </c>
      <c r="G4176" s="25">
        <v>10</v>
      </c>
      <c r="H4176" s="25">
        <v>1085</v>
      </c>
      <c r="I4176" s="26">
        <v>6146</v>
      </c>
      <c r="J4176" s="26">
        <f>SUMIFS(H:H, D:D, ExternalData!$D4176, E:E, ExternalData!$E4176, F:F, ExternalData!$F4176, G:G, "&lt;="&amp;ExternalData!$G4176)</f>
        <v>8603</v>
      </c>
      <c r="K4176" s="27">
        <f>SUMIFS(I:I, D:D, ExternalData!$D4176, E:E, ExternalData!$E4176, F:F, ExternalData!$F4176, G:G, "&lt;="&amp;ExternalData!$G4176)</f>
        <v>48608</v>
      </c>
      <c r="L4176" s="26">
        <f>ExternalData!$J4176 + SUMIFS(H:H, D:D, ExternalData!$D4176, E:E, ExternalData!$E4176, F:F, ExternalData!$F4176-1, G:G, "&gt;"&amp;ExternalData!$G4176)</f>
        <v>10143</v>
      </c>
      <c r="M4176" s="28">
        <f>ExternalData!$K4176 + SUMIFS(I:I, D:D, ExternalData!$D4176, E:E, ExternalData!$E4176, F:F, ExternalData!$F4176-1, G:G, "&gt;"&amp;ExternalData!$G4176)</f>
        <v>57253</v>
      </c>
    </row>
    <row r="4177" spans="1:13" x14ac:dyDescent="0.25">
      <c r="A4177" s="29" t="s">
        <v>9</v>
      </c>
      <c r="B4177" s="30" t="s">
        <v>57</v>
      </c>
      <c r="C4177" s="30" t="s">
        <v>18</v>
      </c>
      <c r="D4177" s="30" t="s">
        <v>58</v>
      </c>
      <c r="E4177" s="30" t="s">
        <v>14</v>
      </c>
      <c r="F4177" s="30">
        <v>2022</v>
      </c>
      <c r="G4177" s="30">
        <v>11</v>
      </c>
      <c r="H4177" s="30">
        <v>1043</v>
      </c>
      <c r="I4177" s="31">
        <v>5880</v>
      </c>
      <c r="J4177" s="31">
        <f>SUMIFS(H:H, D:D, ExternalData!$D4177, E:E, ExternalData!$E4177, F:F, ExternalData!$F4177, G:G, "&lt;="&amp;ExternalData!$G4177)</f>
        <v>9646</v>
      </c>
      <c r="K4177" s="32">
        <f>SUMIFS(I:I, D:D, ExternalData!$D4177, E:E, ExternalData!$E4177, F:F, ExternalData!$F4177, G:G, "&lt;="&amp;ExternalData!$G4177)</f>
        <v>54488</v>
      </c>
      <c r="L4177" s="31">
        <f>ExternalData!$J4177 + SUMIFS(H:H, D:D, ExternalData!$D4177, E:E, ExternalData!$E4177, F:F, ExternalData!$F4177-1, G:G, "&gt;"&amp;ExternalData!$G4177)</f>
        <v>10290</v>
      </c>
      <c r="M4177" s="33">
        <f>ExternalData!$K4177 + SUMIFS(I:I, D:D, ExternalData!$D4177, E:E, ExternalData!$E4177, F:F, ExternalData!$F4177-1, G:G, "&gt;"&amp;ExternalData!$G4177)</f>
        <v>58093</v>
      </c>
    </row>
    <row r="4178" spans="1:13" x14ac:dyDescent="0.25">
      <c r="A4178" s="24" t="s">
        <v>9</v>
      </c>
      <c r="B4178" s="25" t="s">
        <v>57</v>
      </c>
      <c r="C4178" s="25" t="s">
        <v>18</v>
      </c>
      <c r="D4178" s="25" t="s">
        <v>58</v>
      </c>
      <c r="E4178" s="25" t="s">
        <v>14</v>
      </c>
      <c r="F4178" s="25">
        <v>2022</v>
      </c>
      <c r="G4178" s="25">
        <v>12</v>
      </c>
      <c r="H4178" s="25">
        <v>1057</v>
      </c>
      <c r="I4178" s="26">
        <v>6104</v>
      </c>
      <c r="J4178" s="26">
        <f>SUMIFS(H:H, D:D, ExternalData!$D4178, E:E, ExternalData!$E4178, F:F, ExternalData!$F4178, G:G, "&lt;="&amp;ExternalData!$G4178)</f>
        <v>10703</v>
      </c>
      <c r="K4178" s="27">
        <f>SUMIFS(I:I, D:D, ExternalData!$D4178, E:E, ExternalData!$E4178, F:F, ExternalData!$F4178, G:G, "&lt;="&amp;ExternalData!$G4178)</f>
        <v>60592</v>
      </c>
      <c r="L4178" s="26">
        <f>ExternalData!$J4178 + SUMIFS(H:H, D:D, ExternalData!$D4178, E:E, ExternalData!$E4178, F:F, ExternalData!$F4178-1, G:G, "&gt;"&amp;ExternalData!$G4178)</f>
        <v>10703</v>
      </c>
      <c r="M4178" s="28">
        <f>ExternalData!$K4178 + SUMIFS(I:I, D:D, ExternalData!$D4178, E:E, ExternalData!$E4178, F:F, ExternalData!$F4178-1, G:G, "&gt;"&amp;ExternalData!$G4178)</f>
        <v>60592</v>
      </c>
    </row>
    <row r="4179" spans="1:13" x14ac:dyDescent="0.25">
      <c r="A4179" s="29" t="s">
        <v>9</v>
      </c>
      <c r="B4179" s="30" t="s">
        <v>57</v>
      </c>
      <c r="C4179" s="30" t="s">
        <v>18</v>
      </c>
      <c r="D4179" s="30" t="s">
        <v>58</v>
      </c>
      <c r="E4179" s="30" t="s">
        <v>14</v>
      </c>
      <c r="F4179" s="30">
        <v>2023</v>
      </c>
      <c r="G4179" s="30">
        <v>1</v>
      </c>
      <c r="H4179" s="30">
        <v>1218</v>
      </c>
      <c r="I4179" s="31">
        <v>7252</v>
      </c>
      <c r="J4179" s="31">
        <f>SUMIFS(H:H, D:D, ExternalData!$D4179, E:E, ExternalData!$E4179, F:F, ExternalData!$F4179, G:G, "&lt;="&amp;ExternalData!$G4179)</f>
        <v>1218</v>
      </c>
      <c r="K4179" s="32">
        <f>SUMIFS(I:I, D:D, ExternalData!$D4179, E:E, ExternalData!$E4179, F:F, ExternalData!$F4179, G:G, "&lt;="&amp;ExternalData!$G4179)</f>
        <v>7252</v>
      </c>
      <c r="L4179" s="31">
        <f>ExternalData!$J4179 + SUMIFS(H:H, D:D, ExternalData!$D4179, E:E, ExternalData!$E4179, F:F, ExternalData!$F4179-1, G:G, "&gt;"&amp;ExternalData!$G4179)</f>
        <v>11053</v>
      </c>
      <c r="M4179" s="33">
        <f>ExternalData!$K4179 + SUMIFS(I:I, D:D, ExternalData!$D4179, E:E, ExternalData!$E4179, F:F, ExternalData!$F4179-1, G:G, "&gt;"&amp;ExternalData!$G4179)</f>
        <v>62944</v>
      </c>
    </row>
    <row r="4180" spans="1:13" x14ac:dyDescent="0.25">
      <c r="A4180" s="24" t="s">
        <v>9</v>
      </c>
      <c r="B4180" s="25" t="s">
        <v>57</v>
      </c>
      <c r="C4180" s="25" t="s">
        <v>18</v>
      </c>
      <c r="D4180" s="25" t="s">
        <v>58</v>
      </c>
      <c r="E4180" s="25" t="s">
        <v>14</v>
      </c>
      <c r="F4180" s="25">
        <v>2023</v>
      </c>
      <c r="G4180" s="25">
        <v>2</v>
      </c>
      <c r="H4180" s="25">
        <v>1197</v>
      </c>
      <c r="I4180" s="26">
        <v>7098</v>
      </c>
      <c r="J4180" s="26">
        <f>SUMIFS(H:H, D:D, ExternalData!$D4180, E:E, ExternalData!$E4180, F:F, ExternalData!$F4180, G:G, "&lt;="&amp;ExternalData!$G4180)</f>
        <v>2415</v>
      </c>
      <c r="K4180" s="27">
        <f>SUMIFS(I:I, D:D, ExternalData!$D4180, E:E, ExternalData!$E4180, F:F, ExternalData!$F4180, G:G, "&lt;="&amp;ExternalData!$G4180)</f>
        <v>14350</v>
      </c>
      <c r="L4180" s="26">
        <f>ExternalData!$J4180 + SUMIFS(H:H, D:D, ExternalData!$D4180, E:E, ExternalData!$E4180, F:F, ExternalData!$F4180-1, G:G, "&gt;"&amp;ExternalData!$G4180)</f>
        <v>11382</v>
      </c>
      <c r="M4180" s="28">
        <f>ExternalData!$K4180 + SUMIFS(I:I, D:D, ExternalData!$D4180, E:E, ExternalData!$E4180, F:F, ExternalData!$F4180-1, G:G, "&gt;"&amp;ExternalData!$G4180)</f>
        <v>65128</v>
      </c>
    </row>
    <row r="4181" spans="1:13" x14ac:dyDescent="0.25">
      <c r="A4181" s="29" t="s">
        <v>9</v>
      </c>
      <c r="B4181" s="30" t="s">
        <v>57</v>
      </c>
      <c r="C4181" s="30" t="s">
        <v>18</v>
      </c>
      <c r="D4181" s="30" t="s">
        <v>58</v>
      </c>
      <c r="E4181" s="30" t="s">
        <v>14</v>
      </c>
      <c r="F4181" s="30">
        <v>2023</v>
      </c>
      <c r="G4181" s="30">
        <v>3</v>
      </c>
      <c r="H4181" s="30">
        <v>1302</v>
      </c>
      <c r="I4181" s="31">
        <v>7770</v>
      </c>
      <c r="J4181" s="31">
        <f>SUMIFS(H:H, D:D, ExternalData!$D4181, E:E, ExternalData!$E4181, F:F, ExternalData!$F4181, G:G, "&lt;="&amp;ExternalData!$G4181)</f>
        <v>3717</v>
      </c>
      <c r="K4181" s="32">
        <f>SUMIFS(I:I, D:D, ExternalData!$D4181, E:E, ExternalData!$E4181, F:F, ExternalData!$F4181, G:G, "&lt;="&amp;ExternalData!$G4181)</f>
        <v>22120</v>
      </c>
      <c r="L4181" s="31">
        <f>ExternalData!$J4181 + SUMIFS(H:H, D:D, ExternalData!$D4181, E:E, ExternalData!$E4181, F:F, ExternalData!$F4181-1, G:G, "&gt;"&amp;ExternalData!$G4181)</f>
        <v>11844</v>
      </c>
      <c r="M4181" s="33">
        <f>ExternalData!$K4181 + SUMIFS(I:I, D:D, ExternalData!$D4181, E:E, ExternalData!$E4181, F:F, ExternalData!$F4181-1, G:G, "&gt;"&amp;ExternalData!$G4181)</f>
        <v>68166</v>
      </c>
    </row>
    <row r="4182" spans="1:13" x14ac:dyDescent="0.25">
      <c r="A4182" s="24" t="s">
        <v>9</v>
      </c>
      <c r="B4182" s="25" t="s">
        <v>57</v>
      </c>
      <c r="C4182" s="25" t="s">
        <v>18</v>
      </c>
      <c r="D4182" s="25" t="s">
        <v>58</v>
      </c>
      <c r="E4182" s="25" t="s">
        <v>15</v>
      </c>
      <c r="F4182" s="25">
        <v>2018</v>
      </c>
      <c r="G4182" s="25">
        <v>1</v>
      </c>
      <c r="H4182" s="25">
        <v>1141</v>
      </c>
      <c r="I4182" s="26">
        <v>6398</v>
      </c>
      <c r="J4182" s="26">
        <f>SUMIFS(H:H, D:D, ExternalData!$D4182, E:E, ExternalData!$E4182, F:F, ExternalData!$F4182, G:G, "&lt;="&amp;ExternalData!$G4182)</f>
        <v>1141</v>
      </c>
      <c r="K4182" s="27">
        <f>SUMIFS(I:I, D:D, ExternalData!$D4182, E:E, ExternalData!$E4182, F:F, ExternalData!$F4182, G:G, "&lt;="&amp;ExternalData!$G4182)</f>
        <v>6398</v>
      </c>
      <c r="L4182" s="26">
        <f>ExternalData!$J4182 + SUMIFS(H:H, D:D, ExternalData!$D4182, E:E, ExternalData!$E4182, F:F, ExternalData!$F4182-1, G:G, "&gt;"&amp;ExternalData!$G4182)</f>
        <v>1141</v>
      </c>
      <c r="M4182" s="28">
        <f>ExternalData!$K4182 + SUMIFS(I:I, D:D, ExternalData!$D4182, E:E, ExternalData!$E4182, F:F, ExternalData!$F4182-1, G:G, "&gt;"&amp;ExternalData!$G4182)</f>
        <v>6398</v>
      </c>
    </row>
    <row r="4183" spans="1:13" x14ac:dyDescent="0.25">
      <c r="A4183" s="29" t="s">
        <v>9</v>
      </c>
      <c r="B4183" s="30" t="s">
        <v>57</v>
      </c>
      <c r="C4183" s="30" t="s">
        <v>18</v>
      </c>
      <c r="D4183" s="30" t="s">
        <v>58</v>
      </c>
      <c r="E4183" s="30" t="s">
        <v>15</v>
      </c>
      <c r="F4183" s="30">
        <v>2018</v>
      </c>
      <c r="G4183" s="30">
        <v>2</v>
      </c>
      <c r="H4183" s="30">
        <v>658</v>
      </c>
      <c r="I4183" s="31">
        <v>3668</v>
      </c>
      <c r="J4183" s="31">
        <f>SUMIFS(H:H, D:D, ExternalData!$D4183, E:E, ExternalData!$E4183, F:F, ExternalData!$F4183, G:G, "&lt;="&amp;ExternalData!$G4183)</f>
        <v>1799</v>
      </c>
      <c r="K4183" s="32">
        <f>SUMIFS(I:I, D:D, ExternalData!$D4183, E:E, ExternalData!$E4183, F:F, ExternalData!$F4183, G:G, "&lt;="&amp;ExternalData!$G4183)</f>
        <v>10066</v>
      </c>
      <c r="L4183" s="31">
        <f>ExternalData!$J4183 + SUMIFS(H:H, D:D, ExternalData!$D4183, E:E, ExternalData!$E4183, F:F, ExternalData!$F4183-1, G:G, "&gt;"&amp;ExternalData!$G4183)</f>
        <v>1799</v>
      </c>
      <c r="M4183" s="33">
        <f>ExternalData!$K4183 + SUMIFS(I:I, D:D, ExternalData!$D4183, E:E, ExternalData!$E4183, F:F, ExternalData!$F4183-1, G:G, "&gt;"&amp;ExternalData!$G4183)</f>
        <v>10066</v>
      </c>
    </row>
    <row r="4184" spans="1:13" x14ac:dyDescent="0.25">
      <c r="A4184" s="24" t="s">
        <v>9</v>
      </c>
      <c r="B4184" s="25" t="s">
        <v>57</v>
      </c>
      <c r="C4184" s="25" t="s">
        <v>18</v>
      </c>
      <c r="D4184" s="25" t="s">
        <v>58</v>
      </c>
      <c r="E4184" s="25" t="s">
        <v>15</v>
      </c>
      <c r="F4184" s="25">
        <v>2018</v>
      </c>
      <c r="G4184" s="25">
        <v>3</v>
      </c>
      <c r="H4184" s="25">
        <v>749</v>
      </c>
      <c r="I4184" s="26">
        <v>4200</v>
      </c>
      <c r="J4184" s="26">
        <f>SUMIFS(H:H, D:D, ExternalData!$D4184, E:E, ExternalData!$E4184, F:F, ExternalData!$F4184, G:G, "&lt;="&amp;ExternalData!$G4184)</f>
        <v>2548</v>
      </c>
      <c r="K4184" s="27">
        <f>SUMIFS(I:I, D:D, ExternalData!$D4184, E:E, ExternalData!$E4184, F:F, ExternalData!$F4184, G:G, "&lt;="&amp;ExternalData!$G4184)</f>
        <v>14266</v>
      </c>
      <c r="L4184" s="26">
        <f>ExternalData!$J4184 + SUMIFS(H:H, D:D, ExternalData!$D4184, E:E, ExternalData!$E4184, F:F, ExternalData!$F4184-1, G:G, "&gt;"&amp;ExternalData!$G4184)</f>
        <v>2548</v>
      </c>
      <c r="M4184" s="28">
        <f>ExternalData!$K4184 + SUMIFS(I:I, D:D, ExternalData!$D4184, E:E, ExternalData!$E4184, F:F, ExternalData!$F4184-1, G:G, "&gt;"&amp;ExternalData!$G4184)</f>
        <v>14266</v>
      </c>
    </row>
    <row r="4185" spans="1:13" x14ac:dyDescent="0.25">
      <c r="A4185" s="29" t="s">
        <v>9</v>
      </c>
      <c r="B4185" s="30" t="s">
        <v>57</v>
      </c>
      <c r="C4185" s="30" t="s">
        <v>18</v>
      </c>
      <c r="D4185" s="30" t="s">
        <v>58</v>
      </c>
      <c r="E4185" s="30" t="s">
        <v>15</v>
      </c>
      <c r="F4185" s="30">
        <v>2018</v>
      </c>
      <c r="G4185" s="30">
        <v>4</v>
      </c>
      <c r="H4185" s="30">
        <v>749</v>
      </c>
      <c r="I4185" s="31">
        <v>4193</v>
      </c>
      <c r="J4185" s="31">
        <f>SUMIFS(H:H, D:D, ExternalData!$D4185, E:E, ExternalData!$E4185, F:F, ExternalData!$F4185, G:G, "&lt;="&amp;ExternalData!$G4185)</f>
        <v>3297</v>
      </c>
      <c r="K4185" s="32">
        <f>SUMIFS(I:I, D:D, ExternalData!$D4185, E:E, ExternalData!$E4185, F:F, ExternalData!$F4185, G:G, "&lt;="&amp;ExternalData!$G4185)</f>
        <v>18459</v>
      </c>
      <c r="L4185" s="31">
        <f>ExternalData!$J4185 + SUMIFS(H:H, D:D, ExternalData!$D4185, E:E, ExternalData!$E4185, F:F, ExternalData!$F4185-1, G:G, "&gt;"&amp;ExternalData!$G4185)</f>
        <v>3297</v>
      </c>
      <c r="M4185" s="33">
        <f>ExternalData!$K4185 + SUMIFS(I:I, D:D, ExternalData!$D4185, E:E, ExternalData!$E4185, F:F, ExternalData!$F4185-1, G:G, "&gt;"&amp;ExternalData!$G4185)</f>
        <v>18459</v>
      </c>
    </row>
    <row r="4186" spans="1:13" x14ac:dyDescent="0.25">
      <c r="A4186" s="24" t="s">
        <v>9</v>
      </c>
      <c r="B4186" s="25" t="s">
        <v>57</v>
      </c>
      <c r="C4186" s="25" t="s">
        <v>18</v>
      </c>
      <c r="D4186" s="25" t="s">
        <v>58</v>
      </c>
      <c r="E4186" s="25" t="s">
        <v>15</v>
      </c>
      <c r="F4186" s="25">
        <v>2018</v>
      </c>
      <c r="G4186" s="25">
        <v>5</v>
      </c>
      <c r="H4186" s="25">
        <v>357</v>
      </c>
      <c r="I4186" s="26">
        <v>1981</v>
      </c>
      <c r="J4186" s="26">
        <f>SUMIFS(H:H, D:D, ExternalData!$D4186, E:E, ExternalData!$E4186, F:F, ExternalData!$F4186, G:G, "&lt;="&amp;ExternalData!$G4186)</f>
        <v>3654</v>
      </c>
      <c r="K4186" s="27">
        <f>SUMIFS(I:I, D:D, ExternalData!$D4186, E:E, ExternalData!$E4186, F:F, ExternalData!$F4186, G:G, "&lt;="&amp;ExternalData!$G4186)</f>
        <v>20440</v>
      </c>
      <c r="L4186" s="26">
        <f>ExternalData!$J4186 + SUMIFS(H:H, D:D, ExternalData!$D4186, E:E, ExternalData!$E4186, F:F, ExternalData!$F4186-1, G:G, "&gt;"&amp;ExternalData!$G4186)</f>
        <v>3654</v>
      </c>
      <c r="M4186" s="28">
        <f>ExternalData!$K4186 + SUMIFS(I:I, D:D, ExternalData!$D4186, E:E, ExternalData!$E4186, F:F, ExternalData!$F4186-1, G:G, "&gt;"&amp;ExternalData!$G4186)</f>
        <v>20440</v>
      </c>
    </row>
    <row r="4187" spans="1:13" x14ac:dyDescent="0.25">
      <c r="A4187" s="29" t="s">
        <v>9</v>
      </c>
      <c r="B4187" s="30" t="s">
        <v>57</v>
      </c>
      <c r="C4187" s="30" t="s">
        <v>18</v>
      </c>
      <c r="D4187" s="30" t="s">
        <v>58</v>
      </c>
      <c r="E4187" s="30" t="s">
        <v>15</v>
      </c>
      <c r="F4187" s="30">
        <v>2018</v>
      </c>
      <c r="G4187" s="30">
        <v>6</v>
      </c>
      <c r="H4187" s="30">
        <v>826</v>
      </c>
      <c r="I4187" s="31">
        <v>4613</v>
      </c>
      <c r="J4187" s="31">
        <f>SUMIFS(H:H, D:D, ExternalData!$D4187, E:E, ExternalData!$E4187, F:F, ExternalData!$F4187, G:G, "&lt;="&amp;ExternalData!$G4187)</f>
        <v>4480</v>
      </c>
      <c r="K4187" s="32">
        <f>SUMIFS(I:I, D:D, ExternalData!$D4187, E:E, ExternalData!$E4187, F:F, ExternalData!$F4187, G:G, "&lt;="&amp;ExternalData!$G4187)</f>
        <v>25053</v>
      </c>
      <c r="L4187" s="31">
        <f>ExternalData!$J4187 + SUMIFS(H:H, D:D, ExternalData!$D4187, E:E, ExternalData!$E4187, F:F, ExternalData!$F4187-1, G:G, "&gt;"&amp;ExternalData!$G4187)</f>
        <v>4480</v>
      </c>
      <c r="M4187" s="33">
        <f>ExternalData!$K4187 + SUMIFS(I:I, D:D, ExternalData!$D4187, E:E, ExternalData!$E4187, F:F, ExternalData!$F4187-1, G:G, "&gt;"&amp;ExternalData!$G4187)</f>
        <v>25053</v>
      </c>
    </row>
    <row r="4188" spans="1:13" x14ac:dyDescent="0.25">
      <c r="A4188" s="24" t="s">
        <v>9</v>
      </c>
      <c r="B4188" s="25" t="s">
        <v>57</v>
      </c>
      <c r="C4188" s="25" t="s">
        <v>18</v>
      </c>
      <c r="D4188" s="25" t="s">
        <v>58</v>
      </c>
      <c r="E4188" s="25" t="s">
        <v>15</v>
      </c>
      <c r="F4188" s="25">
        <v>2018</v>
      </c>
      <c r="G4188" s="25">
        <v>7</v>
      </c>
      <c r="H4188" s="25">
        <v>553</v>
      </c>
      <c r="I4188" s="26">
        <v>3101</v>
      </c>
      <c r="J4188" s="26">
        <f>SUMIFS(H:H, D:D, ExternalData!$D4188, E:E, ExternalData!$E4188, F:F, ExternalData!$F4188, G:G, "&lt;="&amp;ExternalData!$G4188)</f>
        <v>5033</v>
      </c>
      <c r="K4188" s="27">
        <f>SUMIFS(I:I, D:D, ExternalData!$D4188, E:E, ExternalData!$E4188, F:F, ExternalData!$F4188, G:G, "&lt;="&amp;ExternalData!$G4188)</f>
        <v>28154</v>
      </c>
      <c r="L4188" s="26">
        <f>ExternalData!$J4188 + SUMIFS(H:H, D:D, ExternalData!$D4188, E:E, ExternalData!$E4188, F:F, ExternalData!$F4188-1, G:G, "&gt;"&amp;ExternalData!$G4188)</f>
        <v>5033</v>
      </c>
      <c r="M4188" s="28">
        <f>ExternalData!$K4188 + SUMIFS(I:I, D:D, ExternalData!$D4188, E:E, ExternalData!$E4188, F:F, ExternalData!$F4188-1, G:G, "&gt;"&amp;ExternalData!$G4188)</f>
        <v>28154</v>
      </c>
    </row>
    <row r="4189" spans="1:13" x14ac:dyDescent="0.25">
      <c r="A4189" s="29" t="s">
        <v>9</v>
      </c>
      <c r="B4189" s="30" t="s">
        <v>57</v>
      </c>
      <c r="C4189" s="30" t="s">
        <v>18</v>
      </c>
      <c r="D4189" s="30" t="s">
        <v>58</v>
      </c>
      <c r="E4189" s="30" t="s">
        <v>15</v>
      </c>
      <c r="F4189" s="30">
        <v>2018</v>
      </c>
      <c r="G4189" s="30">
        <v>8</v>
      </c>
      <c r="H4189" s="30">
        <v>665</v>
      </c>
      <c r="I4189" s="31">
        <v>3710</v>
      </c>
      <c r="J4189" s="31">
        <f>SUMIFS(H:H, D:D, ExternalData!$D4189, E:E, ExternalData!$E4189, F:F, ExternalData!$F4189, G:G, "&lt;="&amp;ExternalData!$G4189)</f>
        <v>5698</v>
      </c>
      <c r="K4189" s="32">
        <f>SUMIFS(I:I, D:D, ExternalData!$D4189, E:E, ExternalData!$E4189, F:F, ExternalData!$F4189, G:G, "&lt;="&amp;ExternalData!$G4189)</f>
        <v>31864</v>
      </c>
      <c r="L4189" s="31">
        <f>ExternalData!$J4189 + SUMIFS(H:H, D:D, ExternalData!$D4189, E:E, ExternalData!$E4189, F:F, ExternalData!$F4189-1, G:G, "&gt;"&amp;ExternalData!$G4189)</f>
        <v>5698</v>
      </c>
      <c r="M4189" s="33">
        <f>ExternalData!$K4189 + SUMIFS(I:I, D:D, ExternalData!$D4189, E:E, ExternalData!$E4189, F:F, ExternalData!$F4189-1, G:G, "&gt;"&amp;ExternalData!$G4189)</f>
        <v>31864</v>
      </c>
    </row>
    <row r="4190" spans="1:13" x14ac:dyDescent="0.25">
      <c r="A4190" s="24" t="s">
        <v>9</v>
      </c>
      <c r="B4190" s="25" t="s">
        <v>57</v>
      </c>
      <c r="C4190" s="25" t="s">
        <v>18</v>
      </c>
      <c r="D4190" s="25" t="s">
        <v>58</v>
      </c>
      <c r="E4190" s="25" t="s">
        <v>15</v>
      </c>
      <c r="F4190" s="25">
        <v>2018</v>
      </c>
      <c r="G4190" s="25">
        <v>9</v>
      </c>
      <c r="H4190" s="25">
        <v>672</v>
      </c>
      <c r="I4190" s="26">
        <v>3738</v>
      </c>
      <c r="J4190" s="26">
        <f>SUMIFS(H:H, D:D, ExternalData!$D4190, E:E, ExternalData!$E4190, F:F, ExternalData!$F4190, G:G, "&lt;="&amp;ExternalData!$G4190)</f>
        <v>6370</v>
      </c>
      <c r="K4190" s="27">
        <f>SUMIFS(I:I, D:D, ExternalData!$D4190, E:E, ExternalData!$E4190, F:F, ExternalData!$F4190, G:G, "&lt;="&amp;ExternalData!$G4190)</f>
        <v>35602</v>
      </c>
      <c r="L4190" s="26">
        <f>ExternalData!$J4190 + SUMIFS(H:H, D:D, ExternalData!$D4190, E:E, ExternalData!$E4190, F:F, ExternalData!$F4190-1, G:G, "&gt;"&amp;ExternalData!$G4190)</f>
        <v>6370</v>
      </c>
      <c r="M4190" s="28">
        <f>ExternalData!$K4190 + SUMIFS(I:I, D:D, ExternalData!$D4190, E:E, ExternalData!$E4190, F:F, ExternalData!$F4190-1, G:G, "&gt;"&amp;ExternalData!$G4190)</f>
        <v>35602</v>
      </c>
    </row>
    <row r="4191" spans="1:13" x14ac:dyDescent="0.25">
      <c r="A4191" s="29" t="s">
        <v>9</v>
      </c>
      <c r="B4191" s="30" t="s">
        <v>57</v>
      </c>
      <c r="C4191" s="30" t="s">
        <v>18</v>
      </c>
      <c r="D4191" s="30" t="s">
        <v>58</v>
      </c>
      <c r="E4191" s="30" t="s">
        <v>15</v>
      </c>
      <c r="F4191" s="30">
        <v>2018</v>
      </c>
      <c r="G4191" s="30">
        <v>10</v>
      </c>
      <c r="H4191" s="30">
        <v>1050</v>
      </c>
      <c r="I4191" s="31">
        <v>5859</v>
      </c>
      <c r="J4191" s="31">
        <f>SUMIFS(H:H, D:D, ExternalData!$D4191, E:E, ExternalData!$E4191, F:F, ExternalData!$F4191, G:G, "&lt;="&amp;ExternalData!$G4191)</f>
        <v>7420</v>
      </c>
      <c r="K4191" s="32">
        <f>SUMIFS(I:I, D:D, ExternalData!$D4191, E:E, ExternalData!$E4191, F:F, ExternalData!$F4191, G:G, "&lt;="&amp;ExternalData!$G4191)</f>
        <v>41461</v>
      </c>
      <c r="L4191" s="31">
        <f>ExternalData!$J4191 + SUMIFS(H:H, D:D, ExternalData!$D4191, E:E, ExternalData!$E4191, F:F, ExternalData!$F4191-1, G:G, "&gt;"&amp;ExternalData!$G4191)</f>
        <v>7420</v>
      </c>
      <c r="M4191" s="33">
        <f>ExternalData!$K4191 + SUMIFS(I:I, D:D, ExternalData!$D4191, E:E, ExternalData!$E4191, F:F, ExternalData!$F4191-1, G:G, "&gt;"&amp;ExternalData!$G4191)</f>
        <v>41461</v>
      </c>
    </row>
    <row r="4192" spans="1:13" x14ac:dyDescent="0.25">
      <c r="A4192" s="24" t="s">
        <v>9</v>
      </c>
      <c r="B4192" s="25" t="s">
        <v>57</v>
      </c>
      <c r="C4192" s="25" t="s">
        <v>18</v>
      </c>
      <c r="D4192" s="25" t="s">
        <v>58</v>
      </c>
      <c r="E4192" s="25" t="s">
        <v>15</v>
      </c>
      <c r="F4192" s="25">
        <v>2018</v>
      </c>
      <c r="G4192" s="25">
        <v>11</v>
      </c>
      <c r="H4192" s="25">
        <v>420</v>
      </c>
      <c r="I4192" s="26">
        <v>2366</v>
      </c>
      <c r="J4192" s="26">
        <f>SUMIFS(H:H, D:D, ExternalData!$D4192, E:E, ExternalData!$E4192, F:F, ExternalData!$F4192, G:G, "&lt;="&amp;ExternalData!$G4192)</f>
        <v>7840</v>
      </c>
      <c r="K4192" s="27">
        <f>SUMIFS(I:I, D:D, ExternalData!$D4192, E:E, ExternalData!$E4192, F:F, ExternalData!$F4192, G:G, "&lt;="&amp;ExternalData!$G4192)</f>
        <v>43827</v>
      </c>
      <c r="L4192" s="26">
        <f>ExternalData!$J4192 + SUMIFS(H:H, D:D, ExternalData!$D4192, E:E, ExternalData!$E4192, F:F, ExternalData!$F4192-1, G:G, "&gt;"&amp;ExternalData!$G4192)</f>
        <v>7840</v>
      </c>
      <c r="M4192" s="28">
        <f>ExternalData!$K4192 + SUMIFS(I:I, D:D, ExternalData!$D4192, E:E, ExternalData!$E4192, F:F, ExternalData!$F4192-1, G:G, "&gt;"&amp;ExternalData!$G4192)</f>
        <v>43827</v>
      </c>
    </row>
    <row r="4193" spans="1:13" x14ac:dyDescent="0.25">
      <c r="A4193" s="29" t="s">
        <v>9</v>
      </c>
      <c r="B4193" s="30" t="s">
        <v>57</v>
      </c>
      <c r="C4193" s="30" t="s">
        <v>18</v>
      </c>
      <c r="D4193" s="30" t="s">
        <v>58</v>
      </c>
      <c r="E4193" s="30" t="s">
        <v>15</v>
      </c>
      <c r="F4193" s="30">
        <v>2018</v>
      </c>
      <c r="G4193" s="30">
        <v>12</v>
      </c>
      <c r="H4193" s="30">
        <v>602</v>
      </c>
      <c r="I4193" s="31">
        <v>3402</v>
      </c>
      <c r="J4193" s="31">
        <f>SUMIFS(H:H, D:D, ExternalData!$D4193, E:E, ExternalData!$E4193, F:F, ExternalData!$F4193, G:G, "&lt;="&amp;ExternalData!$G4193)</f>
        <v>8442</v>
      </c>
      <c r="K4193" s="32">
        <f>SUMIFS(I:I, D:D, ExternalData!$D4193, E:E, ExternalData!$E4193, F:F, ExternalData!$F4193, G:G, "&lt;="&amp;ExternalData!$G4193)</f>
        <v>47229</v>
      </c>
      <c r="L4193" s="31">
        <f>ExternalData!$J4193 + SUMIFS(H:H, D:D, ExternalData!$D4193, E:E, ExternalData!$E4193, F:F, ExternalData!$F4193-1, G:G, "&gt;"&amp;ExternalData!$G4193)</f>
        <v>8442</v>
      </c>
      <c r="M4193" s="33">
        <f>ExternalData!$K4193 + SUMIFS(I:I, D:D, ExternalData!$D4193, E:E, ExternalData!$E4193, F:F, ExternalData!$F4193-1, G:G, "&gt;"&amp;ExternalData!$G4193)</f>
        <v>47229</v>
      </c>
    </row>
    <row r="4194" spans="1:13" x14ac:dyDescent="0.25">
      <c r="A4194" s="24" t="s">
        <v>9</v>
      </c>
      <c r="B4194" s="25" t="s">
        <v>57</v>
      </c>
      <c r="C4194" s="25" t="s">
        <v>18</v>
      </c>
      <c r="D4194" s="25" t="s">
        <v>58</v>
      </c>
      <c r="E4194" s="25" t="s">
        <v>15</v>
      </c>
      <c r="F4194" s="25">
        <v>2019</v>
      </c>
      <c r="G4194" s="25">
        <v>1</v>
      </c>
      <c r="H4194" s="25">
        <v>833</v>
      </c>
      <c r="I4194" s="26">
        <v>4662</v>
      </c>
      <c r="J4194" s="26">
        <f>SUMIFS(H:H, D:D, ExternalData!$D4194, E:E, ExternalData!$E4194, F:F, ExternalData!$F4194, G:G, "&lt;="&amp;ExternalData!$G4194)</f>
        <v>833</v>
      </c>
      <c r="K4194" s="27">
        <f>SUMIFS(I:I, D:D, ExternalData!$D4194, E:E, ExternalData!$E4194, F:F, ExternalData!$F4194, G:G, "&lt;="&amp;ExternalData!$G4194)</f>
        <v>4662</v>
      </c>
      <c r="L4194" s="26">
        <f>ExternalData!$J4194 + SUMIFS(H:H, D:D, ExternalData!$D4194, E:E, ExternalData!$E4194, F:F, ExternalData!$F4194-1, G:G, "&gt;"&amp;ExternalData!$G4194)</f>
        <v>8134</v>
      </c>
      <c r="M4194" s="28">
        <f>ExternalData!$K4194 + SUMIFS(I:I, D:D, ExternalData!$D4194, E:E, ExternalData!$E4194, F:F, ExternalData!$F4194-1, G:G, "&gt;"&amp;ExternalData!$G4194)</f>
        <v>45493</v>
      </c>
    </row>
    <row r="4195" spans="1:13" x14ac:dyDescent="0.25">
      <c r="A4195" s="29" t="s">
        <v>9</v>
      </c>
      <c r="B4195" s="30" t="s">
        <v>57</v>
      </c>
      <c r="C4195" s="30" t="s">
        <v>18</v>
      </c>
      <c r="D4195" s="30" t="s">
        <v>58</v>
      </c>
      <c r="E4195" s="30" t="s">
        <v>15</v>
      </c>
      <c r="F4195" s="30">
        <v>2019</v>
      </c>
      <c r="G4195" s="30">
        <v>2</v>
      </c>
      <c r="H4195" s="30">
        <v>714</v>
      </c>
      <c r="I4195" s="31">
        <v>4004</v>
      </c>
      <c r="J4195" s="31">
        <f>SUMIFS(H:H, D:D, ExternalData!$D4195, E:E, ExternalData!$E4195, F:F, ExternalData!$F4195, G:G, "&lt;="&amp;ExternalData!$G4195)</f>
        <v>1547</v>
      </c>
      <c r="K4195" s="32">
        <f>SUMIFS(I:I, D:D, ExternalData!$D4195, E:E, ExternalData!$E4195, F:F, ExternalData!$F4195, G:G, "&lt;="&amp;ExternalData!$G4195)</f>
        <v>8666</v>
      </c>
      <c r="L4195" s="31">
        <f>ExternalData!$J4195 + SUMIFS(H:H, D:D, ExternalData!$D4195, E:E, ExternalData!$E4195, F:F, ExternalData!$F4195-1, G:G, "&gt;"&amp;ExternalData!$G4195)</f>
        <v>8190</v>
      </c>
      <c r="M4195" s="33">
        <f>ExternalData!$K4195 + SUMIFS(I:I, D:D, ExternalData!$D4195, E:E, ExternalData!$E4195, F:F, ExternalData!$F4195-1, G:G, "&gt;"&amp;ExternalData!$G4195)</f>
        <v>45829</v>
      </c>
    </row>
    <row r="4196" spans="1:13" x14ac:dyDescent="0.25">
      <c r="A4196" s="24" t="s">
        <v>9</v>
      </c>
      <c r="B4196" s="25" t="s">
        <v>57</v>
      </c>
      <c r="C4196" s="25" t="s">
        <v>18</v>
      </c>
      <c r="D4196" s="25" t="s">
        <v>58</v>
      </c>
      <c r="E4196" s="25" t="s">
        <v>15</v>
      </c>
      <c r="F4196" s="25">
        <v>2019</v>
      </c>
      <c r="G4196" s="25">
        <v>3</v>
      </c>
      <c r="H4196" s="25">
        <v>882</v>
      </c>
      <c r="I4196" s="26">
        <v>4928</v>
      </c>
      <c r="J4196" s="26">
        <f>SUMIFS(H:H, D:D, ExternalData!$D4196, E:E, ExternalData!$E4196, F:F, ExternalData!$F4196, G:G, "&lt;="&amp;ExternalData!$G4196)</f>
        <v>2429</v>
      </c>
      <c r="K4196" s="27">
        <f>SUMIFS(I:I, D:D, ExternalData!$D4196, E:E, ExternalData!$E4196, F:F, ExternalData!$F4196, G:G, "&lt;="&amp;ExternalData!$G4196)</f>
        <v>13594</v>
      </c>
      <c r="L4196" s="26">
        <f>ExternalData!$J4196 + SUMIFS(H:H, D:D, ExternalData!$D4196, E:E, ExternalData!$E4196, F:F, ExternalData!$F4196-1, G:G, "&gt;"&amp;ExternalData!$G4196)</f>
        <v>8323</v>
      </c>
      <c r="M4196" s="28">
        <f>ExternalData!$K4196 + SUMIFS(I:I, D:D, ExternalData!$D4196, E:E, ExternalData!$E4196, F:F, ExternalData!$F4196-1, G:G, "&gt;"&amp;ExternalData!$G4196)</f>
        <v>46557</v>
      </c>
    </row>
    <row r="4197" spans="1:13" x14ac:dyDescent="0.25">
      <c r="A4197" s="29" t="s">
        <v>9</v>
      </c>
      <c r="B4197" s="30" t="s">
        <v>57</v>
      </c>
      <c r="C4197" s="30" t="s">
        <v>18</v>
      </c>
      <c r="D4197" s="30" t="s">
        <v>58</v>
      </c>
      <c r="E4197" s="30" t="s">
        <v>15</v>
      </c>
      <c r="F4197" s="30">
        <v>2019</v>
      </c>
      <c r="G4197" s="30">
        <v>4</v>
      </c>
      <c r="H4197" s="30">
        <v>560</v>
      </c>
      <c r="I4197" s="31">
        <v>3129</v>
      </c>
      <c r="J4197" s="31">
        <f>SUMIFS(H:H, D:D, ExternalData!$D4197, E:E, ExternalData!$E4197, F:F, ExternalData!$F4197, G:G, "&lt;="&amp;ExternalData!$G4197)</f>
        <v>2989</v>
      </c>
      <c r="K4197" s="32">
        <f>SUMIFS(I:I, D:D, ExternalData!$D4197, E:E, ExternalData!$E4197, F:F, ExternalData!$F4197, G:G, "&lt;="&amp;ExternalData!$G4197)</f>
        <v>16723</v>
      </c>
      <c r="L4197" s="31">
        <f>ExternalData!$J4197 + SUMIFS(H:H, D:D, ExternalData!$D4197, E:E, ExternalData!$E4197, F:F, ExternalData!$F4197-1, G:G, "&gt;"&amp;ExternalData!$G4197)</f>
        <v>8134</v>
      </c>
      <c r="M4197" s="33">
        <f>ExternalData!$K4197 + SUMIFS(I:I, D:D, ExternalData!$D4197, E:E, ExternalData!$E4197, F:F, ExternalData!$F4197-1, G:G, "&gt;"&amp;ExternalData!$G4197)</f>
        <v>45493</v>
      </c>
    </row>
    <row r="4198" spans="1:13" x14ac:dyDescent="0.25">
      <c r="A4198" s="24" t="s">
        <v>9</v>
      </c>
      <c r="B4198" s="25" t="s">
        <v>57</v>
      </c>
      <c r="C4198" s="25" t="s">
        <v>18</v>
      </c>
      <c r="D4198" s="25" t="s">
        <v>58</v>
      </c>
      <c r="E4198" s="25" t="s">
        <v>15</v>
      </c>
      <c r="F4198" s="25">
        <v>2019</v>
      </c>
      <c r="G4198" s="25">
        <v>5</v>
      </c>
      <c r="H4198" s="25">
        <v>378</v>
      </c>
      <c r="I4198" s="26">
        <v>2128</v>
      </c>
      <c r="J4198" s="26">
        <f>SUMIFS(H:H, D:D, ExternalData!$D4198, E:E, ExternalData!$E4198, F:F, ExternalData!$F4198, G:G, "&lt;="&amp;ExternalData!$G4198)</f>
        <v>3367</v>
      </c>
      <c r="K4198" s="27">
        <f>SUMIFS(I:I, D:D, ExternalData!$D4198, E:E, ExternalData!$E4198, F:F, ExternalData!$F4198, G:G, "&lt;="&amp;ExternalData!$G4198)</f>
        <v>18851</v>
      </c>
      <c r="L4198" s="26">
        <f>ExternalData!$J4198 + SUMIFS(H:H, D:D, ExternalData!$D4198, E:E, ExternalData!$E4198, F:F, ExternalData!$F4198-1, G:G, "&gt;"&amp;ExternalData!$G4198)</f>
        <v>8155</v>
      </c>
      <c r="M4198" s="28">
        <f>ExternalData!$K4198 + SUMIFS(I:I, D:D, ExternalData!$D4198, E:E, ExternalData!$E4198, F:F, ExternalData!$F4198-1, G:G, "&gt;"&amp;ExternalData!$G4198)</f>
        <v>45640</v>
      </c>
    </row>
    <row r="4199" spans="1:13" x14ac:dyDescent="0.25">
      <c r="A4199" s="29" t="s">
        <v>9</v>
      </c>
      <c r="B4199" s="30" t="s">
        <v>57</v>
      </c>
      <c r="C4199" s="30" t="s">
        <v>18</v>
      </c>
      <c r="D4199" s="30" t="s">
        <v>58</v>
      </c>
      <c r="E4199" s="30" t="s">
        <v>15</v>
      </c>
      <c r="F4199" s="30">
        <v>2019</v>
      </c>
      <c r="G4199" s="30">
        <v>6</v>
      </c>
      <c r="H4199" s="30">
        <v>658</v>
      </c>
      <c r="I4199" s="31">
        <v>3682</v>
      </c>
      <c r="J4199" s="31">
        <f>SUMIFS(H:H, D:D, ExternalData!$D4199, E:E, ExternalData!$E4199, F:F, ExternalData!$F4199, G:G, "&lt;="&amp;ExternalData!$G4199)</f>
        <v>4025</v>
      </c>
      <c r="K4199" s="32">
        <f>SUMIFS(I:I, D:D, ExternalData!$D4199, E:E, ExternalData!$E4199, F:F, ExternalData!$F4199, G:G, "&lt;="&amp;ExternalData!$G4199)</f>
        <v>22533</v>
      </c>
      <c r="L4199" s="31">
        <f>ExternalData!$J4199 + SUMIFS(H:H, D:D, ExternalData!$D4199, E:E, ExternalData!$E4199, F:F, ExternalData!$F4199-1, G:G, "&gt;"&amp;ExternalData!$G4199)</f>
        <v>7987</v>
      </c>
      <c r="M4199" s="33">
        <f>ExternalData!$K4199 + SUMIFS(I:I, D:D, ExternalData!$D4199, E:E, ExternalData!$E4199, F:F, ExternalData!$F4199-1, G:G, "&gt;"&amp;ExternalData!$G4199)</f>
        <v>44709</v>
      </c>
    </row>
    <row r="4200" spans="1:13" x14ac:dyDescent="0.25">
      <c r="A4200" s="24" t="s">
        <v>9</v>
      </c>
      <c r="B4200" s="25" t="s">
        <v>57</v>
      </c>
      <c r="C4200" s="25" t="s">
        <v>18</v>
      </c>
      <c r="D4200" s="25" t="s">
        <v>58</v>
      </c>
      <c r="E4200" s="25" t="s">
        <v>15</v>
      </c>
      <c r="F4200" s="25">
        <v>2019</v>
      </c>
      <c r="G4200" s="25">
        <v>7</v>
      </c>
      <c r="H4200" s="25">
        <v>441</v>
      </c>
      <c r="I4200" s="26">
        <v>2478</v>
      </c>
      <c r="J4200" s="26">
        <f>SUMIFS(H:H, D:D, ExternalData!$D4200, E:E, ExternalData!$E4200, F:F, ExternalData!$F4200, G:G, "&lt;="&amp;ExternalData!$G4200)</f>
        <v>4466</v>
      </c>
      <c r="K4200" s="27">
        <f>SUMIFS(I:I, D:D, ExternalData!$D4200, E:E, ExternalData!$E4200, F:F, ExternalData!$F4200, G:G, "&lt;="&amp;ExternalData!$G4200)</f>
        <v>25011</v>
      </c>
      <c r="L4200" s="26">
        <f>ExternalData!$J4200 + SUMIFS(H:H, D:D, ExternalData!$D4200, E:E, ExternalData!$E4200, F:F, ExternalData!$F4200-1, G:G, "&gt;"&amp;ExternalData!$G4200)</f>
        <v>7875</v>
      </c>
      <c r="M4200" s="28">
        <f>ExternalData!$K4200 + SUMIFS(I:I, D:D, ExternalData!$D4200, E:E, ExternalData!$E4200, F:F, ExternalData!$F4200-1, G:G, "&gt;"&amp;ExternalData!$G4200)</f>
        <v>44086</v>
      </c>
    </row>
    <row r="4201" spans="1:13" x14ac:dyDescent="0.25">
      <c r="A4201" s="29" t="s">
        <v>9</v>
      </c>
      <c r="B4201" s="30" t="s">
        <v>57</v>
      </c>
      <c r="C4201" s="30" t="s">
        <v>18</v>
      </c>
      <c r="D4201" s="30" t="s">
        <v>58</v>
      </c>
      <c r="E4201" s="30" t="s">
        <v>15</v>
      </c>
      <c r="F4201" s="30">
        <v>2019</v>
      </c>
      <c r="G4201" s="30">
        <v>8</v>
      </c>
      <c r="H4201" s="30">
        <v>672</v>
      </c>
      <c r="I4201" s="31">
        <v>3759</v>
      </c>
      <c r="J4201" s="31">
        <f>SUMIFS(H:H, D:D, ExternalData!$D4201, E:E, ExternalData!$E4201, F:F, ExternalData!$F4201, G:G, "&lt;="&amp;ExternalData!$G4201)</f>
        <v>5138</v>
      </c>
      <c r="K4201" s="32">
        <f>SUMIFS(I:I, D:D, ExternalData!$D4201, E:E, ExternalData!$E4201, F:F, ExternalData!$F4201, G:G, "&lt;="&amp;ExternalData!$G4201)</f>
        <v>28770</v>
      </c>
      <c r="L4201" s="31">
        <f>ExternalData!$J4201 + SUMIFS(H:H, D:D, ExternalData!$D4201, E:E, ExternalData!$E4201, F:F, ExternalData!$F4201-1, G:G, "&gt;"&amp;ExternalData!$G4201)</f>
        <v>7882</v>
      </c>
      <c r="M4201" s="33">
        <f>ExternalData!$K4201 + SUMIFS(I:I, D:D, ExternalData!$D4201, E:E, ExternalData!$E4201, F:F, ExternalData!$F4201-1, G:G, "&gt;"&amp;ExternalData!$G4201)</f>
        <v>44135</v>
      </c>
    </row>
    <row r="4202" spans="1:13" x14ac:dyDescent="0.25">
      <c r="A4202" s="24" t="s">
        <v>9</v>
      </c>
      <c r="B4202" s="25" t="s">
        <v>57</v>
      </c>
      <c r="C4202" s="25" t="s">
        <v>18</v>
      </c>
      <c r="D4202" s="25" t="s">
        <v>58</v>
      </c>
      <c r="E4202" s="25" t="s">
        <v>15</v>
      </c>
      <c r="F4202" s="25">
        <v>2019</v>
      </c>
      <c r="G4202" s="25">
        <v>9</v>
      </c>
      <c r="H4202" s="25">
        <v>385</v>
      </c>
      <c r="I4202" s="26">
        <v>2142</v>
      </c>
      <c r="J4202" s="26">
        <f>SUMIFS(H:H, D:D, ExternalData!$D4202, E:E, ExternalData!$E4202, F:F, ExternalData!$F4202, G:G, "&lt;="&amp;ExternalData!$G4202)</f>
        <v>5523</v>
      </c>
      <c r="K4202" s="27">
        <f>SUMIFS(I:I, D:D, ExternalData!$D4202, E:E, ExternalData!$E4202, F:F, ExternalData!$F4202, G:G, "&lt;="&amp;ExternalData!$G4202)</f>
        <v>30912</v>
      </c>
      <c r="L4202" s="26">
        <f>ExternalData!$J4202 + SUMIFS(H:H, D:D, ExternalData!$D4202, E:E, ExternalData!$E4202, F:F, ExternalData!$F4202-1, G:G, "&gt;"&amp;ExternalData!$G4202)</f>
        <v>7595</v>
      </c>
      <c r="M4202" s="28">
        <f>ExternalData!$K4202 + SUMIFS(I:I, D:D, ExternalData!$D4202, E:E, ExternalData!$E4202, F:F, ExternalData!$F4202-1, G:G, "&gt;"&amp;ExternalData!$G4202)</f>
        <v>42539</v>
      </c>
    </row>
    <row r="4203" spans="1:13" x14ac:dyDescent="0.25">
      <c r="A4203" s="29" t="s">
        <v>9</v>
      </c>
      <c r="B4203" s="30" t="s">
        <v>57</v>
      </c>
      <c r="C4203" s="30" t="s">
        <v>18</v>
      </c>
      <c r="D4203" s="30" t="s">
        <v>58</v>
      </c>
      <c r="E4203" s="30" t="s">
        <v>15</v>
      </c>
      <c r="F4203" s="30">
        <v>2019</v>
      </c>
      <c r="G4203" s="30">
        <v>10</v>
      </c>
      <c r="H4203" s="30">
        <v>392</v>
      </c>
      <c r="I4203" s="31">
        <v>2191</v>
      </c>
      <c r="J4203" s="31">
        <f>SUMIFS(H:H, D:D, ExternalData!$D4203, E:E, ExternalData!$E4203, F:F, ExternalData!$F4203, G:G, "&lt;="&amp;ExternalData!$G4203)</f>
        <v>5915</v>
      </c>
      <c r="K4203" s="32">
        <f>SUMIFS(I:I, D:D, ExternalData!$D4203, E:E, ExternalData!$E4203, F:F, ExternalData!$F4203, G:G, "&lt;="&amp;ExternalData!$G4203)</f>
        <v>33103</v>
      </c>
      <c r="L4203" s="31">
        <f>ExternalData!$J4203 + SUMIFS(H:H, D:D, ExternalData!$D4203, E:E, ExternalData!$E4203, F:F, ExternalData!$F4203-1, G:G, "&gt;"&amp;ExternalData!$G4203)</f>
        <v>6937</v>
      </c>
      <c r="M4203" s="33">
        <f>ExternalData!$K4203 + SUMIFS(I:I, D:D, ExternalData!$D4203, E:E, ExternalData!$E4203, F:F, ExternalData!$F4203-1, G:G, "&gt;"&amp;ExternalData!$G4203)</f>
        <v>38871</v>
      </c>
    </row>
    <row r="4204" spans="1:13" x14ac:dyDescent="0.25">
      <c r="A4204" s="24" t="s">
        <v>9</v>
      </c>
      <c r="B4204" s="25" t="s">
        <v>57</v>
      </c>
      <c r="C4204" s="25" t="s">
        <v>18</v>
      </c>
      <c r="D4204" s="25" t="s">
        <v>58</v>
      </c>
      <c r="E4204" s="25" t="s">
        <v>15</v>
      </c>
      <c r="F4204" s="25">
        <v>2019</v>
      </c>
      <c r="G4204" s="25">
        <v>11</v>
      </c>
      <c r="H4204" s="25">
        <v>511</v>
      </c>
      <c r="I4204" s="26">
        <v>2863</v>
      </c>
      <c r="J4204" s="26">
        <f>SUMIFS(H:H, D:D, ExternalData!$D4204, E:E, ExternalData!$E4204, F:F, ExternalData!$F4204, G:G, "&lt;="&amp;ExternalData!$G4204)</f>
        <v>6426</v>
      </c>
      <c r="K4204" s="27">
        <f>SUMIFS(I:I, D:D, ExternalData!$D4204, E:E, ExternalData!$E4204, F:F, ExternalData!$F4204, G:G, "&lt;="&amp;ExternalData!$G4204)</f>
        <v>35966</v>
      </c>
      <c r="L4204" s="26">
        <f>ExternalData!$J4204 + SUMIFS(H:H, D:D, ExternalData!$D4204, E:E, ExternalData!$E4204, F:F, ExternalData!$F4204-1, G:G, "&gt;"&amp;ExternalData!$G4204)</f>
        <v>7028</v>
      </c>
      <c r="M4204" s="28">
        <f>ExternalData!$K4204 + SUMIFS(I:I, D:D, ExternalData!$D4204, E:E, ExternalData!$E4204, F:F, ExternalData!$F4204-1, G:G, "&gt;"&amp;ExternalData!$G4204)</f>
        <v>39368</v>
      </c>
    </row>
    <row r="4205" spans="1:13" x14ac:dyDescent="0.25">
      <c r="A4205" s="29" t="s">
        <v>9</v>
      </c>
      <c r="B4205" s="30" t="s">
        <v>57</v>
      </c>
      <c r="C4205" s="30" t="s">
        <v>18</v>
      </c>
      <c r="D4205" s="30" t="s">
        <v>58</v>
      </c>
      <c r="E4205" s="30" t="s">
        <v>15</v>
      </c>
      <c r="F4205" s="30">
        <v>2019</v>
      </c>
      <c r="G4205" s="30">
        <v>12</v>
      </c>
      <c r="H4205" s="30">
        <v>434</v>
      </c>
      <c r="I4205" s="31">
        <v>2429</v>
      </c>
      <c r="J4205" s="31">
        <f>SUMIFS(H:H, D:D, ExternalData!$D4205, E:E, ExternalData!$E4205, F:F, ExternalData!$F4205, G:G, "&lt;="&amp;ExternalData!$G4205)</f>
        <v>6860</v>
      </c>
      <c r="K4205" s="32">
        <f>SUMIFS(I:I, D:D, ExternalData!$D4205, E:E, ExternalData!$E4205, F:F, ExternalData!$F4205, G:G, "&lt;="&amp;ExternalData!$G4205)</f>
        <v>38395</v>
      </c>
      <c r="L4205" s="31">
        <f>ExternalData!$J4205 + SUMIFS(H:H, D:D, ExternalData!$D4205, E:E, ExternalData!$E4205, F:F, ExternalData!$F4205-1, G:G, "&gt;"&amp;ExternalData!$G4205)</f>
        <v>6860</v>
      </c>
      <c r="M4205" s="33">
        <f>ExternalData!$K4205 + SUMIFS(I:I, D:D, ExternalData!$D4205, E:E, ExternalData!$E4205, F:F, ExternalData!$F4205-1, G:G, "&gt;"&amp;ExternalData!$G4205)</f>
        <v>38395</v>
      </c>
    </row>
    <row r="4206" spans="1:13" x14ac:dyDescent="0.25">
      <c r="A4206" s="24" t="s">
        <v>9</v>
      </c>
      <c r="B4206" s="25" t="s">
        <v>57</v>
      </c>
      <c r="C4206" s="25" t="s">
        <v>18</v>
      </c>
      <c r="D4206" s="25" t="s">
        <v>58</v>
      </c>
      <c r="E4206" s="25" t="s">
        <v>15</v>
      </c>
      <c r="F4206" s="25">
        <v>2020</v>
      </c>
      <c r="G4206" s="25">
        <v>1</v>
      </c>
      <c r="H4206" s="25">
        <v>434</v>
      </c>
      <c r="I4206" s="26">
        <v>2464</v>
      </c>
      <c r="J4206" s="26">
        <f>SUMIFS(H:H, D:D, ExternalData!$D4206, E:E, ExternalData!$E4206, F:F, ExternalData!$F4206, G:G, "&lt;="&amp;ExternalData!$G4206)</f>
        <v>434</v>
      </c>
      <c r="K4206" s="27">
        <f>SUMIFS(I:I, D:D, ExternalData!$D4206, E:E, ExternalData!$E4206, F:F, ExternalData!$F4206, G:G, "&lt;="&amp;ExternalData!$G4206)</f>
        <v>2464</v>
      </c>
      <c r="L4206" s="26">
        <f>ExternalData!$J4206 + SUMIFS(H:H, D:D, ExternalData!$D4206, E:E, ExternalData!$E4206, F:F, ExternalData!$F4206-1, G:G, "&gt;"&amp;ExternalData!$G4206)</f>
        <v>6461</v>
      </c>
      <c r="M4206" s="28">
        <f>ExternalData!$K4206 + SUMIFS(I:I, D:D, ExternalData!$D4206, E:E, ExternalData!$E4206, F:F, ExternalData!$F4206-1, G:G, "&gt;"&amp;ExternalData!$G4206)</f>
        <v>36197</v>
      </c>
    </row>
    <row r="4207" spans="1:13" x14ac:dyDescent="0.25">
      <c r="A4207" s="29" t="s">
        <v>9</v>
      </c>
      <c r="B4207" s="30" t="s">
        <v>57</v>
      </c>
      <c r="C4207" s="30" t="s">
        <v>18</v>
      </c>
      <c r="D4207" s="30" t="s">
        <v>58</v>
      </c>
      <c r="E4207" s="30" t="s">
        <v>15</v>
      </c>
      <c r="F4207" s="30">
        <v>2020</v>
      </c>
      <c r="G4207" s="30">
        <v>2</v>
      </c>
      <c r="H4207" s="30">
        <v>567</v>
      </c>
      <c r="I4207" s="31">
        <v>3192</v>
      </c>
      <c r="J4207" s="31">
        <f>SUMIFS(H:H, D:D, ExternalData!$D4207, E:E, ExternalData!$E4207, F:F, ExternalData!$F4207, G:G, "&lt;="&amp;ExternalData!$G4207)</f>
        <v>1001</v>
      </c>
      <c r="K4207" s="32">
        <f>SUMIFS(I:I, D:D, ExternalData!$D4207, E:E, ExternalData!$E4207, F:F, ExternalData!$F4207, G:G, "&lt;="&amp;ExternalData!$G4207)</f>
        <v>5656</v>
      </c>
      <c r="L4207" s="31">
        <f>ExternalData!$J4207 + SUMIFS(H:H, D:D, ExternalData!$D4207, E:E, ExternalData!$E4207, F:F, ExternalData!$F4207-1, G:G, "&gt;"&amp;ExternalData!$G4207)</f>
        <v>6314</v>
      </c>
      <c r="M4207" s="33">
        <f>ExternalData!$K4207 + SUMIFS(I:I, D:D, ExternalData!$D4207, E:E, ExternalData!$E4207, F:F, ExternalData!$F4207-1, G:G, "&gt;"&amp;ExternalData!$G4207)</f>
        <v>35385</v>
      </c>
    </row>
    <row r="4208" spans="1:13" x14ac:dyDescent="0.25">
      <c r="A4208" s="24" t="s">
        <v>9</v>
      </c>
      <c r="B4208" s="25" t="s">
        <v>57</v>
      </c>
      <c r="C4208" s="25" t="s">
        <v>18</v>
      </c>
      <c r="D4208" s="25" t="s">
        <v>58</v>
      </c>
      <c r="E4208" s="25" t="s">
        <v>15</v>
      </c>
      <c r="F4208" s="25">
        <v>2020</v>
      </c>
      <c r="G4208" s="25">
        <v>3</v>
      </c>
      <c r="H4208" s="25">
        <v>693</v>
      </c>
      <c r="I4208" s="26">
        <v>3850</v>
      </c>
      <c r="J4208" s="26">
        <f>SUMIFS(H:H, D:D, ExternalData!$D4208, E:E, ExternalData!$E4208, F:F, ExternalData!$F4208, G:G, "&lt;="&amp;ExternalData!$G4208)</f>
        <v>1694</v>
      </c>
      <c r="K4208" s="27">
        <f>SUMIFS(I:I, D:D, ExternalData!$D4208, E:E, ExternalData!$E4208, F:F, ExternalData!$F4208, G:G, "&lt;="&amp;ExternalData!$G4208)</f>
        <v>9506</v>
      </c>
      <c r="L4208" s="26">
        <f>ExternalData!$J4208 + SUMIFS(H:H, D:D, ExternalData!$D4208, E:E, ExternalData!$E4208, F:F, ExternalData!$F4208-1, G:G, "&gt;"&amp;ExternalData!$G4208)</f>
        <v>6125</v>
      </c>
      <c r="M4208" s="28">
        <f>ExternalData!$K4208 + SUMIFS(I:I, D:D, ExternalData!$D4208, E:E, ExternalData!$E4208, F:F, ExternalData!$F4208-1, G:G, "&gt;"&amp;ExternalData!$G4208)</f>
        <v>34307</v>
      </c>
    </row>
    <row r="4209" spans="1:13" x14ac:dyDescent="0.25">
      <c r="A4209" s="29" t="s">
        <v>9</v>
      </c>
      <c r="B4209" s="30" t="s">
        <v>57</v>
      </c>
      <c r="C4209" s="30" t="s">
        <v>18</v>
      </c>
      <c r="D4209" s="30" t="s">
        <v>58</v>
      </c>
      <c r="E4209" s="30" t="s">
        <v>15</v>
      </c>
      <c r="F4209" s="30">
        <v>2020</v>
      </c>
      <c r="G4209" s="30">
        <v>4</v>
      </c>
      <c r="H4209" s="30">
        <v>539</v>
      </c>
      <c r="I4209" s="31">
        <v>2996</v>
      </c>
      <c r="J4209" s="31">
        <f>SUMIFS(H:H, D:D, ExternalData!$D4209, E:E, ExternalData!$E4209, F:F, ExternalData!$F4209, G:G, "&lt;="&amp;ExternalData!$G4209)</f>
        <v>2233</v>
      </c>
      <c r="K4209" s="32">
        <f>SUMIFS(I:I, D:D, ExternalData!$D4209, E:E, ExternalData!$E4209, F:F, ExternalData!$F4209, G:G, "&lt;="&amp;ExternalData!$G4209)</f>
        <v>12502</v>
      </c>
      <c r="L4209" s="31">
        <f>ExternalData!$J4209 + SUMIFS(H:H, D:D, ExternalData!$D4209, E:E, ExternalData!$E4209, F:F, ExternalData!$F4209-1, G:G, "&gt;"&amp;ExternalData!$G4209)</f>
        <v>6104</v>
      </c>
      <c r="M4209" s="33">
        <f>ExternalData!$K4209 + SUMIFS(I:I, D:D, ExternalData!$D4209, E:E, ExternalData!$E4209, F:F, ExternalData!$F4209-1, G:G, "&gt;"&amp;ExternalData!$G4209)</f>
        <v>34174</v>
      </c>
    </row>
    <row r="4210" spans="1:13" x14ac:dyDescent="0.25">
      <c r="A4210" s="24" t="s">
        <v>9</v>
      </c>
      <c r="B4210" s="25" t="s">
        <v>57</v>
      </c>
      <c r="C4210" s="25" t="s">
        <v>18</v>
      </c>
      <c r="D4210" s="25" t="s">
        <v>58</v>
      </c>
      <c r="E4210" s="25" t="s">
        <v>15</v>
      </c>
      <c r="F4210" s="25">
        <v>2020</v>
      </c>
      <c r="G4210" s="25">
        <v>5</v>
      </c>
      <c r="H4210" s="25">
        <v>322</v>
      </c>
      <c r="I4210" s="26">
        <v>1806</v>
      </c>
      <c r="J4210" s="26">
        <f>SUMIFS(H:H, D:D, ExternalData!$D4210, E:E, ExternalData!$E4210, F:F, ExternalData!$F4210, G:G, "&lt;="&amp;ExternalData!$G4210)</f>
        <v>2555</v>
      </c>
      <c r="K4210" s="27">
        <f>SUMIFS(I:I, D:D, ExternalData!$D4210, E:E, ExternalData!$E4210, F:F, ExternalData!$F4210, G:G, "&lt;="&amp;ExternalData!$G4210)</f>
        <v>14308</v>
      </c>
      <c r="L4210" s="26">
        <f>ExternalData!$J4210 + SUMIFS(H:H, D:D, ExternalData!$D4210, E:E, ExternalData!$E4210, F:F, ExternalData!$F4210-1, G:G, "&gt;"&amp;ExternalData!$G4210)</f>
        <v>6048</v>
      </c>
      <c r="M4210" s="28">
        <f>ExternalData!$K4210 + SUMIFS(I:I, D:D, ExternalData!$D4210, E:E, ExternalData!$E4210, F:F, ExternalData!$F4210-1, G:G, "&gt;"&amp;ExternalData!$G4210)</f>
        <v>33852</v>
      </c>
    </row>
    <row r="4211" spans="1:13" x14ac:dyDescent="0.25">
      <c r="A4211" s="29" t="s">
        <v>9</v>
      </c>
      <c r="B4211" s="30" t="s">
        <v>57</v>
      </c>
      <c r="C4211" s="30" t="s">
        <v>18</v>
      </c>
      <c r="D4211" s="30" t="s">
        <v>58</v>
      </c>
      <c r="E4211" s="30" t="s">
        <v>15</v>
      </c>
      <c r="F4211" s="30">
        <v>2020</v>
      </c>
      <c r="G4211" s="30">
        <v>6</v>
      </c>
      <c r="H4211" s="30">
        <v>525</v>
      </c>
      <c r="I4211" s="31">
        <v>2933</v>
      </c>
      <c r="J4211" s="31">
        <f>SUMIFS(H:H, D:D, ExternalData!$D4211, E:E, ExternalData!$E4211, F:F, ExternalData!$F4211, G:G, "&lt;="&amp;ExternalData!$G4211)</f>
        <v>3080</v>
      </c>
      <c r="K4211" s="32">
        <f>SUMIFS(I:I, D:D, ExternalData!$D4211, E:E, ExternalData!$E4211, F:F, ExternalData!$F4211, G:G, "&lt;="&amp;ExternalData!$G4211)</f>
        <v>17241</v>
      </c>
      <c r="L4211" s="31">
        <f>ExternalData!$J4211 + SUMIFS(H:H, D:D, ExternalData!$D4211, E:E, ExternalData!$E4211, F:F, ExternalData!$F4211-1, G:G, "&gt;"&amp;ExternalData!$G4211)</f>
        <v>5915</v>
      </c>
      <c r="M4211" s="33">
        <f>ExternalData!$K4211 + SUMIFS(I:I, D:D, ExternalData!$D4211, E:E, ExternalData!$E4211, F:F, ExternalData!$F4211-1, G:G, "&gt;"&amp;ExternalData!$G4211)</f>
        <v>33103</v>
      </c>
    </row>
    <row r="4212" spans="1:13" x14ac:dyDescent="0.25">
      <c r="A4212" s="24" t="s">
        <v>9</v>
      </c>
      <c r="B4212" s="25" t="s">
        <v>57</v>
      </c>
      <c r="C4212" s="25" t="s">
        <v>18</v>
      </c>
      <c r="D4212" s="25" t="s">
        <v>58</v>
      </c>
      <c r="E4212" s="25" t="s">
        <v>15</v>
      </c>
      <c r="F4212" s="25">
        <v>2020</v>
      </c>
      <c r="G4212" s="25">
        <v>7</v>
      </c>
      <c r="H4212" s="25">
        <v>462</v>
      </c>
      <c r="I4212" s="26">
        <v>2569</v>
      </c>
      <c r="J4212" s="26">
        <f>SUMIFS(H:H, D:D, ExternalData!$D4212, E:E, ExternalData!$E4212, F:F, ExternalData!$F4212, G:G, "&lt;="&amp;ExternalData!$G4212)</f>
        <v>3542</v>
      </c>
      <c r="K4212" s="27">
        <f>SUMIFS(I:I, D:D, ExternalData!$D4212, E:E, ExternalData!$E4212, F:F, ExternalData!$F4212, G:G, "&lt;="&amp;ExternalData!$G4212)</f>
        <v>19810</v>
      </c>
      <c r="L4212" s="26">
        <f>ExternalData!$J4212 + SUMIFS(H:H, D:D, ExternalData!$D4212, E:E, ExternalData!$E4212, F:F, ExternalData!$F4212-1, G:G, "&gt;"&amp;ExternalData!$G4212)</f>
        <v>5936</v>
      </c>
      <c r="M4212" s="28">
        <f>ExternalData!$K4212 + SUMIFS(I:I, D:D, ExternalData!$D4212, E:E, ExternalData!$E4212, F:F, ExternalData!$F4212-1, G:G, "&gt;"&amp;ExternalData!$G4212)</f>
        <v>33194</v>
      </c>
    </row>
    <row r="4213" spans="1:13" x14ac:dyDescent="0.25">
      <c r="A4213" s="29" t="s">
        <v>9</v>
      </c>
      <c r="B4213" s="30" t="s">
        <v>57</v>
      </c>
      <c r="C4213" s="30" t="s">
        <v>18</v>
      </c>
      <c r="D4213" s="30" t="s">
        <v>58</v>
      </c>
      <c r="E4213" s="30" t="s">
        <v>15</v>
      </c>
      <c r="F4213" s="30">
        <v>2020</v>
      </c>
      <c r="G4213" s="30">
        <v>8</v>
      </c>
      <c r="H4213" s="30">
        <v>392</v>
      </c>
      <c r="I4213" s="31">
        <v>2184</v>
      </c>
      <c r="J4213" s="31">
        <f>SUMIFS(H:H, D:D, ExternalData!$D4213, E:E, ExternalData!$E4213, F:F, ExternalData!$F4213, G:G, "&lt;="&amp;ExternalData!$G4213)</f>
        <v>3934</v>
      </c>
      <c r="K4213" s="32">
        <f>SUMIFS(I:I, D:D, ExternalData!$D4213, E:E, ExternalData!$E4213, F:F, ExternalData!$F4213, G:G, "&lt;="&amp;ExternalData!$G4213)</f>
        <v>21994</v>
      </c>
      <c r="L4213" s="31">
        <f>ExternalData!$J4213 + SUMIFS(H:H, D:D, ExternalData!$D4213, E:E, ExternalData!$E4213, F:F, ExternalData!$F4213-1, G:G, "&gt;"&amp;ExternalData!$G4213)</f>
        <v>5656</v>
      </c>
      <c r="M4213" s="33">
        <f>ExternalData!$K4213 + SUMIFS(I:I, D:D, ExternalData!$D4213, E:E, ExternalData!$E4213, F:F, ExternalData!$F4213-1, G:G, "&gt;"&amp;ExternalData!$G4213)</f>
        <v>31619</v>
      </c>
    </row>
    <row r="4214" spans="1:13" x14ac:dyDescent="0.25">
      <c r="A4214" s="24" t="s">
        <v>9</v>
      </c>
      <c r="B4214" s="25" t="s">
        <v>57</v>
      </c>
      <c r="C4214" s="25" t="s">
        <v>18</v>
      </c>
      <c r="D4214" s="25" t="s">
        <v>58</v>
      </c>
      <c r="E4214" s="25" t="s">
        <v>15</v>
      </c>
      <c r="F4214" s="25">
        <v>2020</v>
      </c>
      <c r="G4214" s="25">
        <v>9</v>
      </c>
      <c r="H4214" s="25">
        <v>560</v>
      </c>
      <c r="I4214" s="26">
        <v>3122</v>
      </c>
      <c r="J4214" s="26">
        <f>SUMIFS(H:H, D:D, ExternalData!$D4214, E:E, ExternalData!$E4214, F:F, ExternalData!$F4214, G:G, "&lt;="&amp;ExternalData!$G4214)</f>
        <v>4494</v>
      </c>
      <c r="K4214" s="27">
        <f>SUMIFS(I:I, D:D, ExternalData!$D4214, E:E, ExternalData!$E4214, F:F, ExternalData!$F4214, G:G, "&lt;="&amp;ExternalData!$G4214)</f>
        <v>25116</v>
      </c>
      <c r="L4214" s="26">
        <f>ExternalData!$J4214 + SUMIFS(H:H, D:D, ExternalData!$D4214, E:E, ExternalData!$E4214, F:F, ExternalData!$F4214-1, G:G, "&gt;"&amp;ExternalData!$G4214)</f>
        <v>5831</v>
      </c>
      <c r="M4214" s="28">
        <f>ExternalData!$K4214 + SUMIFS(I:I, D:D, ExternalData!$D4214, E:E, ExternalData!$E4214, F:F, ExternalData!$F4214-1, G:G, "&gt;"&amp;ExternalData!$G4214)</f>
        <v>32599</v>
      </c>
    </row>
    <row r="4215" spans="1:13" x14ac:dyDescent="0.25">
      <c r="A4215" s="29" t="s">
        <v>9</v>
      </c>
      <c r="B4215" s="30" t="s">
        <v>57</v>
      </c>
      <c r="C4215" s="30" t="s">
        <v>18</v>
      </c>
      <c r="D4215" s="30" t="s">
        <v>58</v>
      </c>
      <c r="E4215" s="30" t="s">
        <v>15</v>
      </c>
      <c r="F4215" s="30">
        <v>2020</v>
      </c>
      <c r="G4215" s="30">
        <v>10</v>
      </c>
      <c r="H4215" s="30">
        <v>553</v>
      </c>
      <c r="I4215" s="31">
        <v>3094</v>
      </c>
      <c r="J4215" s="31">
        <f>SUMIFS(H:H, D:D, ExternalData!$D4215, E:E, ExternalData!$E4215, F:F, ExternalData!$F4215, G:G, "&lt;="&amp;ExternalData!$G4215)</f>
        <v>5047</v>
      </c>
      <c r="K4215" s="32">
        <f>SUMIFS(I:I, D:D, ExternalData!$D4215, E:E, ExternalData!$E4215, F:F, ExternalData!$F4215, G:G, "&lt;="&amp;ExternalData!$G4215)</f>
        <v>28210</v>
      </c>
      <c r="L4215" s="31">
        <f>ExternalData!$J4215 + SUMIFS(H:H, D:D, ExternalData!$D4215, E:E, ExternalData!$E4215, F:F, ExternalData!$F4215-1, G:G, "&gt;"&amp;ExternalData!$G4215)</f>
        <v>5992</v>
      </c>
      <c r="M4215" s="33">
        <f>ExternalData!$K4215 + SUMIFS(I:I, D:D, ExternalData!$D4215, E:E, ExternalData!$E4215, F:F, ExternalData!$F4215-1, G:G, "&gt;"&amp;ExternalData!$G4215)</f>
        <v>33502</v>
      </c>
    </row>
    <row r="4216" spans="1:13" x14ac:dyDescent="0.25">
      <c r="A4216" s="24" t="s">
        <v>9</v>
      </c>
      <c r="B4216" s="25" t="s">
        <v>57</v>
      </c>
      <c r="C4216" s="25" t="s">
        <v>18</v>
      </c>
      <c r="D4216" s="25" t="s">
        <v>58</v>
      </c>
      <c r="E4216" s="25" t="s">
        <v>15</v>
      </c>
      <c r="F4216" s="25">
        <v>2020</v>
      </c>
      <c r="G4216" s="25">
        <v>11</v>
      </c>
      <c r="H4216" s="25">
        <v>532</v>
      </c>
      <c r="I4216" s="26">
        <v>2954</v>
      </c>
      <c r="J4216" s="26">
        <f>SUMIFS(H:H, D:D, ExternalData!$D4216, E:E, ExternalData!$E4216, F:F, ExternalData!$F4216, G:G, "&lt;="&amp;ExternalData!$G4216)</f>
        <v>5579</v>
      </c>
      <c r="K4216" s="27">
        <f>SUMIFS(I:I, D:D, ExternalData!$D4216, E:E, ExternalData!$E4216, F:F, ExternalData!$F4216, G:G, "&lt;="&amp;ExternalData!$G4216)</f>
        <v>31164</v>
      </c>
      <c r="L4216" s="26">
        <f>ExternalData!$J4216 + SUMIFS(H:H, D:D, ExternalData!$D4216, E:E, ExternalData!$E4216, F:F, ExternalData!$F4216-1, G:G, "&gt;"&amp;ExternalData!$G4216)</f>
        <v>6013</v>
      </c>
      <c r="M4216" s="28">
        <f>ExternalData!$K4216 + SUMIFS(I:I, D:D, ExternalData!$D4216, E:E, ExternalData!$E4216, F:F, ExternalData!$F4216-1, G:G, "&gt;"&amp;ExternalData!$G4216)</f>
        <v>33593</v>
      </c>
    </row>
    <row r="4217" spans="1:13" x14ac:dyDescent="0.25">
      <c r="A4217" s="29" t="s">
        <v>9</v>
      </c>
      <c r="B4217" s="30" t="s">
        <v>57</v>
      </c>
      <c r="C4217" s="30" t="s">
        <v>18</v>
      </c>
      <c r="D4217" s="30" t="s">
        <v>58</v>
      </c>
      <c r="E4217" s="30" t="s">
        <v>15</v>
      </c>
      <c r="F4217" s="30">
        <v>2020</v>
      </c>
      <c r="G4217" s="30">
        <v>12</v>
      </c>
      <c r="H4217" s="30">
        <v>609</v>
      </c>
      <c r="I4217" s="31">
        <v>3437</v>
      </c>
      <c r="J4217" s="31">
        <f>SUMIFS(H:H, D:D, ExternalData!$D4217, E:E, ExternalData!$E4217, F:F, ExternalData!$F4217, G:G, "&lt;="&amp;ExternalData!$G4217)</f>
        <v>6188</v>
      </c>
      <c r="K4217" s="32">
        <f>SUMIFS(I:I, D:D, ExternalData!$D4217, E:E, ExternalData!$E4217, F:F, ExternalData!$F4217, G:G, "&lt;="&amp;ExternalData!$G4217)</f>
        <v>34601</v>
      </c>
      <c r="L4217" s="31">
        <f>ExternalData!$J4217 + SUMIFS(H:H, D:D, ExternalData!$D4217, E:E, ExternalData!$E4217, F:F, ExternalData!$F4217-1, G:G, "&gt;"&amp;ExternalData!$G4217)</f>
        <v>6188</v>
      </c>
      <c r="M4217" s="33">
        <f>ExternalData!$K4217 + SUMIFS(I:I, D:D, ExternalData!$D4217, E:E, ExternalData!$E4217, F:F, ExternalData!$F4217-1, G:G, "&gt;"&amp;ExternalData!$G4217)</f>
        <v>34601</v>
      </c>
    </row>
    <row r="4218" spans="1:13" x14ac:dyDescent="0.25">
      <c r="A4218" s="24" t="s">
        <v>9</v>
      </c>
      <c r="B4218" s="25" t="s">
        <v>57</v>
      </c>
      <c r="C4218" s="25" t="s">
        <v>18</v>
      </c>
      <c r="D4218" s="25" t="s">
        <v>58</v>
      </c>
      <c r="E4218" s="25" t="s">
        <v>15</v>
      </c>
      <c r="F4218" s="25">
        <v>2021</v>
      </c>
      <c r="G4218" s="25">
        <v>1</v>
      </c>
      <c r="H4218" s="25">
        <v>532</v>
      </c>
      <c r="I4218" s="26">
        <v>2968</v>
      </c>
      <c r="J4218" s="26">
        <f>SUMIFS(H:H, D:D, ExternalData!$D4218, E:E, ExternalData!$E4218, F:F, ExternalData!$F4218, G:G, "&lt;="&amp;ExternalData!$G4218)</f>
        <v>532</v>
      </c>
      <c r="K4218" s="27">
        <f>SUMIFS(I:I, D:D, ExternalData!$D4218, E:E, ExternalData!$E4218, F:F, ExternalData!$F4218, G:G, "&lt;="&amp;ExternalData!$G4218)</f>
        <v>2968</v>
      </c>
      <c r="L4218" s="26">
        <f>ExternalData!$J4218 + SUMIFS(H:H, D:D, ExternalData!$D4218, E:E, ExternalData!$E4218, F:F, ExternalData!$F4218-1, G:G, "&gt;"&amp;ExternalData!$G4218)</f>
        <v>6286</v>
      </c>
      <c r="M4218" s="28">
        <f>ExternalData!$K4218 + SUMIFS(I:I, D:D, ExternalData!$D4218, E:E, ExternalData!$E4218, F:F, ExternalData!$F4218-1, G:G, "&gt;"&amp;ExternalData!$G4218)</f>
        <v>35105</v>
      </c>
    </row>
    <row r="4219" spans="1:13" x14ac:dyDescent="0.25">
      <c r="A4219" s="29" t="s">
        <v>9</v>
      </c>
      <c r="B4219" s="30" t="s">
        <v>57</v>
      </c>
      <c r="C4219" s="30" t="s">
        <v>18</v>
      </c>
      <c r="D4219" s="30" t="s">
        <v>58</v>
      </c>
      <c r="E4219" s="30" t="s">
        <v>15</v>
      </c>
      <c r="F4219" s="30">
        <v>2021</v>
      </c>
      <c r="G4219" s="30">
        <v>2</v>
      </c>
      <c r="H4219" s="30">
        <v>630</v>
      </c>
      <c r="I4219" s="31">
        <v>3528</v>
      </c>
      <c r="J4219" s="31">
        <f>SUMIFS(H:H, D:D, ExternalData!$D4219, E:E, ExternalData!$E4219, F:F, ExternalData!$F4219, G:G, "&lt;="&amp;ExternalData!$G4219)</f>
        <v>1162</v>
      </c>
      <c r="K4219" s="32">
        <f>SUMIFS(I:I, D:D, ExternalData!$D4219, E:E, ExternalData!$E4219, F:F, ExternalData!$F4219, G:G, "&lt;="&amp;ExternalData!$G4219)</f>
        <v>6496</v>
      </c>
      <c r="L4219" s="31">
        <f>ExternalData!$J4219 + SUMIFS(H:H, D:D, ExternalData!$D4219, E:E, ExternalData!$E4219, F:F, ExternalData!$F4219-1, G:G, "&gt;"&amp;ExternalData!$G4219)</f>
        <v>6349</v>
      </c>
      <c r="M4219" s="33">
        <f>ExternalData!$K4219 + SUMIFS(I:I, D:D, ExternalData!$D4219, E:E, ExternalData!$E4219, F:F, ExternalData!$F4219-1, G:G, "&gt;"&amp;ExternalData!$G4219)</f>
        <v>35441</v>
      </c>
    </row>
    <row r="4220" spans="1:13" x14ac:dyDescent="0.25">
      <c r="A4220" s="24" t="s">
        <v>9</v>
      </c>
      <c r="B4220" s="25" t="s">
        <v>57</v>
      </c>
      <c r="C4220" s="25" t="s">
        <v>18</v>
      </c>
      <c r="D4220" s="25" t="s">
        <v>58</v>
      </c>
      <c r="E4220" s="25" t="s">
        <v>15</v>
      </c>
      <c r="F4220" s="25">
        <v>2021</v>
      </c>
      <c r="G4220" s="25">
        <v>3</v>
      </c>
      <c r="H4220" s="25">
        <v>630</v>
      </c>
      <c r="I4220" s="26">
        <v>3535</v>
      </c>
      <c r="J4220" s="26">
        <f>SUMIFS(H:H, D:D, ExternalData!$D4220, E:E, ExternalData!$E4220, F:F, ExternalData!$F4220, G:G, "&lt;="&amp;ExternalData!$G4220)</f>
        <v>1792</v>
      </c>
      <c r="K4220" s="27">
        <f>SUMIFS(I:I, D:D, ExternalData!$D4220, E:E, ExternalData!$E4220, F:F, ExternalData!$F4220, G:G, "&lt;="&amp;ExternalData!$G4220)</f>
        <v>10031</v>
      </c>
      <c r="L4220" s="26">
        <f>ExternalData!$J4220 + SUMIFS(H:H, D:D, ExternalData!$D4220, E:E, ExternalData!$E4220, F:F, ExternalData!$F4220-1, G:G, "&gt;"&amp;ExternalData!$G4220)</f>
        <v>6286</v>
      </c>
      <c r="M4220" s="28">
        <f>ExternalData!$K4220 + SUMIFS(I:I, D:D, ExternalData!$D4220, E:E, ExternalData!$E4220, F:F, ExternalData!$F4220-1, G:G, "&gt;"&amp;ExternalData!$G4220)</f>
        <v>35126</v>
      </c>
    </row>
    <row r="4221" spans="1:13" x14ac:dyDescent="0.25">
      <c r="A4221" s="29" t="s">
        <v>9</v>
      </c>
      <c r="B4221" s="30" t="s">
        <v>57</v>
      </c>
      <c r="C4221" s="30" t="s">
        <v>18</v>
      </c>
      <c r="D4221" s="30" t="s">
        <v>58</v>
      </c>
      <c r="E4221" s="30" t="s">
        <v>15</v>
      </c>
      <c r="F4221" s="30">
        <v>2021</v>
      </c>
      <c r="G4221" s="30">
        <v>4</v>
      </c>
      <c r="H4221" s="30">
        <v>392</v>
      </c>
      <c r="I4221" s="31">
        <v>2198</v>
      </c>
      <c r="J4221" s="31">
        <f>SUMIFS(H:H, D:D, ExternalData!$D4221, E:E, ExternalData!$E4221, F:F, ExternalData!$F4221, G:G, "&lt;="&amp;ExternalData!$G4221)</f>
        <v>2184</v>
      </c>
      <c r="K4221" s="32">
        <f>SUMIFS(I:I, D:D, ExternalData!$D4221, E:E, ExternalData!$E4221, F:F, ExternalData!$F4221, G:G, "&lt;="&amp;ExternalData!$G4221)</f>
        <v>12229</v>
      </c>
      <c r="L4221" s="31">
        <f>ExternalData!$J4221 + SUMIFS(H:H, D:D, ExternalData!$D4221, E:E, ExternalData!$E4221, F:F, ExternalData!$F4221-1, G:G, "&gt;"&amp;ExternalData!$G4221)</f>
        <v>6139</v>
      </c>
      <c r="M4221" s="33">
        <f>ExternalData!$K4221 + SUMIFS(I:I, D:D, ExternalData!$D4221, E:E, ExternalData!$E4221, F:F, ExternalData!$F4221-1, G:G, "&gt;"&amp;ExternalData!$G4221)</f>
        <v>34328</v>
      </c>
    </row>
    <row r="4222" spans="1:13" x14ac:dyDescent="0.25">
      <c r="A4222" s="24" t="s">
        <v>9</v>
      </c>
      <c r="B4222" s="25" t="s">
        <v>57</v>
      </c>
      <c r="C4222" s="25" t="s">
        <v>18</v>
      </c>
      <c r="D4222" s="25" t="s">
        <v>58</v>
      </c>
      <c r="E4222" s="25" t="s">
        <v>15</v>
      </c>
      <c r="F4222" s="25">
        <v>2021</v>
      </c>
      <c r="G4222" s="25">
        <v>5</v>
      </c>
      <c r="H4222" s="25">
        <v>406</v>
      </c>
      <c r="I4222" s="26">
        <v>2289</v>
      </c>
      <c r="J4222" s="26">
        <f>SUMIFS(H:H, D:D, ExternalData!$D4222, E:E, ExternalData!$E4222, F:F, ExternalData!$F4222, G:G, "&lt;="&amp;ExternalData!$G4222)</f>
        <v>2590</v>
      </c>
      <c r="K4222" s="27">
        <f>SUMIFS(I:I, D:D, ExternalData!$D4222, E:E, ExternalData!$E4222, F:F, ExternalData!$F4222, G:G, "&lt;="&amp;ExternalData!$G4222)</f>
        <v>14518</v>
      </c>
      <c r="L4222" s="26">
        <f>ExternalData!$J4222 + SUMIFS(H:H, D:D, ExternalData!$D4222, E:E, ExternalData!$E4222, F:F, ExternalData!$F4222-1, G:G, "&gt;"&amp;ExternalData!$G4222)</f>
        <v>6223</v>
      </c>
      <c r="M4222" s="28">
        <f>ExternalData!$K4222 + SUMIFS(I:I, D:D, ExternalData!$D4222, E:E, ExternalData!$E4222, F:F, ExternalData!$F4222-1, G:G, "&gt;"&amp;ExternalData!$G4222)</f>
        <v>34811</v>
      </c>
    </row>
    <row r="4223" spans="1:13" x14ac:dyDescent="0.25">
      <c r="A4223" s="29" t="s">
        <v>9</v>
      </c>
      <c r="B4223" s="30" t="s">
        <v>57</v>
      </c>
      <c r="C4223" s="30" t="s">
        <v>18</v>
      </c>
      <c r="D4223" s="30" t="s">
        <v>58</v>
      </c>
      <c r="E4223" s="30" t="s">
        <v>15</v>
      </c>
      <c r="F4223" s="30">
        <v>2021</v>
      </c>
      <c r="G4223" s="30">
        <v>6</v>
      </c>
      <c r="H4223" s="30">
        <v>343</v>
      </c>
      <c r="I4223" s="31">
        <v>1932</v>
      </c>
      <c r="J4223" s="31">
        <f>SUMIFS(H:H, D:D, ExternalData!$D4223, E:E, ExternalData!$E4223, F:F, ExternalData!$F4223, G:G, "&lt;="&amp;ExternalData!$G4223)</f>
        <v>2933</v>
      </c>
      <c r="K4223" s="32">
        <f>SUMIFS(I:I, D:D, ExternalData!$D4223, E:E, ExternalData!$E4223, F:F, ExternalData!$F4223, G:G, "&lt;="&amp;ExternalData!$G4223)</f>
        <v>16450</v>
      </c>
      <c r="L4223" s="31">
        <f>ExternalData!$J4223 + SUMIFS(H:H, D:D, ExternalData!$D4223, E:E, ExternalData!$E4223, F:F, ExternalData!$F4223-1, G:G, "&gt;"&amp;ExternalData!$G4223)</f>
        <v>6041</v>
      </c>
      <c r="M4223" s="33">
        <f>ExternalData!$K4223 + SUMIFS(I:I, D:D, ExternalData!$D4223, E:E, ExternalData!$E4223, F:F, ExternalData!$F4223-1, G:G, "&gt;"&amp;ExternalData!$G4223)</f>
        <v>33810</v>
      </c>
    </row>
    <row r="4224" spans="1:13" x14ac:dyDescent="0.25">
      <c r="A4224" s="24" t="s">
        <v>9</v>
      </c>
      <c r="B4224" s="25" t="s">
        <v>57</v>
      </c>
      <c r="C4224" s="25" t="s">
        <v>18</v>
      </c>
      <c r="D4224" s="25" t="s">
        <v>58</v>
      </c>
      <c r="E4224" s="25" t="s">
        <v>15</v>
      </c>
      <c r="F4224" s="25">
        <v>2021</v>
      </c>
      <c r="G4224" s="25">
        <v>7</v>
      </c>
      <c r="H4224" s="25">
        <v>609</v>
      </c>
      <c r="I4224" s="26">
        <v>3437</v>
      </c>
      <c r="J4224" s="26">
        <f>SUMIFS(H:H, D:D, ExternalData!$D4224, E:E, ExternalData!$E4224, F:F, ExternalData!$F4224, G:G, "&lt;="&amp;ExternalData!$G4224)</f>
        <v>3542</v>
      </c>
      <c r="K4224" s="27">
        <f>SUMIFS(I:I, D:D, ExternalData!$D4224, E:E, ExternalData!$E4224, F:F, ExternalData!$F4224, G:G, "&lt;="&amp;ExternalData!$G4224)</f>
        <v>19887</v>
      </c>
      <c r="L4224" s="26">
        <f>ExternalData!$J4224 + SUMIFS(H:H, D:D, ExternalData!$D4224, E:E, ExternalData!$E4224, F:F, ExternalData!$F4224-1, G:G, "&gt;"&amp;ExternalData!$G4224)</f>
        <v>6188</v>
      </c>
      <c r="M4224" s="28">
        <f>ExternalData!$K4224 + SUMIFS(I:I, D:D, ExternalData!$D4224, E:E, ExternalData!$E4224, F:F, ExternalData!$F4224-1, G:G, "&gt;"&amp;ExternalData!$G4224)</f>
        <v>34678</v>
      </c>
    </row>
    <row r="4225" spans="1:13" x14ac:dyDescent="0.25">
      <c r="A4225" s="29" t="s">
        <v>9</v>
      </c>
      <c r="B4225" s="30" t="s">
        <v>57</v>
      </c>
      <c r="C4225" s="30" t="s">
        <v>18</v>
      </c>
      <c r="D4225" s="30" t="s">
        <v>58</v>
      </c>
      <c r="E4225" s="30" t="s">
        <v>15</v>
      </c>
      <c r="F4225" s="30">
        <v>2021</v>
      </c>
      <c r="G4225" s="30">
        <v>8</v>
      </c>
      <c r="H4225" s="30">
        <v>539</v>
      </c>
      <c r="I4225" s="31">
        <v>3031</v>
      </c>
      <c r="J4225" s="31">
        <f>SUMIFS(H:H, D:D, ExternalData!$D4225, E:E, ExternalData!$E4225, F:F, ExternalData!$F4225, G:G, "&lt;="&amp;ExternalData!$G4225)</f>
        <v>4081</v>
      </c>
      <c r="K4225" s="32">
        <f>SUMIFS(I:I, D:D, ExternalData!$D4225, E:E, ExternalData!$E4225, F:F, ExternalData!$F4225, G:G, "&lt;="&amp;ExternalData!$G4225)</f>
        <v>22918</v>
      </c>
      <c r="L4225" s="31">
        <f>ExternalData!$J4225 + SUMIFS(H:H, D:D, ExternalData!$D4225, E:E, ExternalData!$E4225, F:F, ExternalData!$F4225-1, G:G, "&gt;"&amp;ExternalData!$G4225)</f>
        <v>6335</v>
      </c>
      <c r="M4225" s="33">
        <f>ExternalData!$K4225 + SUMIFS(I:I, D:D, ExternalData!$D4225, E:E, ExternalData!$E4225, F:F, ExternalData!$F4225-1, G:G, "&gt;"&amp;ExternalData!$G4225)</f>
        <v>35525</v>
      </c>
    </row>
    <row r="4226" spans="1:13" x14ac:dyDescent="0.25">
      <c r="A4226" s="24" t="s">
        <v>9</v>
      </c>
      <c r="B4226" s="25" t="s">
        <v>57</v>
      </c>
      <c r="C4226" s="25" t="s">
        <v>18</v>
      </c>
      <c r="D4226" s="25" t="s">
        <v>58</v>
      </c>
      <c r="E4226" s="25" t="s">
        <v>15</v>
      </c>
      <c r="F4226" s="25">
        <v>2021</v>
      </c>
      <c r="G4226" s="25">
        <v>9</v>
      </c>
      <c r="H4226" s="25">
        <v>336</v>
      </c>
      <c r="I4226" s="26">
        <v>1876</v>
      </c>
      <c r="J4226" s="26">
        <f>SUMIFS(H:H, D:D, ExternalData!$D4226, E:E, ExternalData!$E4226, F:F, ExternalData!$F4226, G:G, "&lt;="&amp;ExternalData!$G4226)</f>
        <v>4417</v>
      </c>
      <c r="K4226" s="27">
        <f>SUMIFS(I:I, D:D, ExternalData!$D4226, E:E, ExternalData!$E4226, F:F, ExternalData!$F4226, G:G, "&lt;="&amp;ExternalData!$G4226)</f>
        <v>24794</v>
      </c>
      <c r="L4226" s="26">
        <f>ExternalData!$J4226 + SUMIFS(H:H, D:D, ExternalData!$D4226, E:E, ExternalData!$E4226, F:F, ExternalData!$F4226-1, G:G, "&gt;"&amp;ExternalData!$G4226)</f>
        <v>6111</v>
      </c>
      <c r="M4226" s="28">
        <f>ExternalData!$K4226 + SUMIFS(I:I, D:D, ExternalData!$D4226, E:E, ExternalData!$E4226, F:F, ExternalData!$F4226-1, G:G, "&gt;"&amp;ExternalData!$G4226)</f>
        <v>34279</v>
      </c>
    </row>
    <row r="4227" spans="1:13" x14ac:dyDescent="0.25">
      <c r="A4227" s="29" t="s">
        <v>9</v>
      </c>
      <c r="B4227" s="30" t="s">
        <v>57</v>
      </c>
      <c r="C4227" s="30" t="s">
        <v>18</v>
      </c>
      <c r="D4227" s="30" t="s">
        <v>58</v>
      </c>
      <c r="E4227" s="30" t="s">
        <v>15</v>
      </c>
      <c r="F4227" s="30">
        <v>2021</v>
      </c>
      <c r="G4227" s="30">
        <v>10</v>
      </c>
      <c r="H4227" s="30">
        <v>350</v>
      </c>
      <c r="I4227" s="31">
        <v>1960</v>
      </c>
      <c r="J4227" s="31">
        <f>SUMIFS(H:H, D:D, ExternalData!$D4227, E:E, ExternalData!$E4227, F:F, ExternalData!$F4227, G:G, "&lt;="&amp;ExternalData!$G4227)</f>
        <v>4767</v>
      </c>
      <c r="K4227" s="32">
        <f>SUMIFS(I:I, D:D, ExternalData!$D4227, E:E, ExternalData!$E4227, F:F, ExternalData!$F4227, G:G, "&lt;="&amp;ExternalData!$G4227)</f>
        <v>26754</v>
      </c>
      <c r="L4227" s="31">
        <f>ExternalData!$J4227 + SUMIFS(H:H, D:D, ExternalData!$D4227, E:E, ExternalData!$E4227, F:F, ExternalData!$F4227-1, G:G, "&gt;"&amp;ExternalData!$G4227)</f>
        <v>5908</v>
      </c>
      <c r="M4227" s="33">
        <f>ExternalData!$K4227 + SUMIFS(I:I, D:D, ExternalData!$D4227, E:E, ExternalData!$E4227, F:F, ExternalData!$F4227-1, G:G, "&gt;"&amp;ExternalData!$G4227)</f>
        <v>33145</v>
      </c>
    </row>
    <row r="4228" spans="1:13" x14ac:dyDescent="0.25">
      <c r="A4228" s="24" t="s">
        <v>9</v>
      </c>
      <c r="B4228" s="25" t="s">
        <v>57</v>
      </c>
      <c r="C4228" s="25" t="s">
        <v>18</v>
      </c>
      <c r="D4228" s="25" t="s">
        <v>58</v>
      </c>
      <c r="E4228" s="25" t="s">
        <v>15</v>
      </c>
      <c r="F4228" s="25">
        <v>2021</v>
      </c>
      <c r="G4228" s="25">
        <v>11</v>
      </c>
      <c r="H4228" s="25">
        <v>294</v>
      </c>
      <c r="I4228" s="26">
        <v>1645</v>
      </c>
      <c r="J4228" s="26">
        <f>SUMIFS(H:H, D:D, ExternalData!$D4228, E:E, ExternalData!$E4228, F:F, ExternalData!$F4228, G:G, "&lt;="&amp;ExternalData!$G4228)</f>
        <v>5061</v>
      </c>
      <c r="K4228" s="27">
        <f>SUMIFS(I:I, D:D, ExternalData!$D4228, E:E, ExternalData!$E4228, F:F, ExternalData!$F4228, G:G, "&lt;="&amp;ExternalData!$G4228)</f>
        <v>28399</v>
      </c>
      <c r="L4228" s="26">
        <f>ExternalData!$J4228 + SUMIFS(H:H, D:D, ExternalData!$D4228, E:E, ExternalData!$E4228, F:F, ExternalData!$F4228-1, G:G, "&gt;"&amp;ExternalData!$G4228)</f>
        <v>5670</v>
      </c>
      <c r="M4228" s="28">
        <f>ExternalData!$K4228 + SUMIFS(I:I, D:D, ExternalData!$D4228, E:E, ExternalData!$E4228, F:F, ExternalData!$F4228-1, G:G, "&gt;"&amp;ExternalData!$G4228)</f>
        <v>31836</v>
      </c>
    </row>
    <row r="4229" spans="1:13" x14ac:dyDescent="0.25">
      <c r="A4229" s="29" t="s">
        <v>9</v>
      </c>
      <c r="B4229" s="30" t="s">
        <v>57</v>
      </c>
      <c r="C4229" s="30" t="s">
        <v>18</v>
      </c>
      <c r="D4229" s="30" t="s">
        <v>58</v>
      </c>
      <c r="E4229" s="30" t="s">
        <v>15</v>
      </c>
      <c r="F4229" s="30">
        <v>2021</v>
      </c>
      <c r="G4229" s="30">
        <v>12</v>
      </c>
      <c r="H4229" s="30">
        <v>504</v>
      </c>
      <c r="I4229" s="31">
        <v>2863</v>
      </c>
      <c r="J4229" s="31">
        <f>SUMIFS(H:H, D:D, ExternalData!$D4229, E:E, ExternalData!$E4229, F:F, ExternalData!$F4229, G:G, "&lt;="&amp;ExternalData!$G4229)</f>
        <v>5565</v>
      </c>
      <c r="K4229" s="32">
        <f>SUMIFS(I:I, D:D, ExternalData!$D4229, E:E, ExternalData!$E4229, F:F, ExternalData!$F4229, G:G, "&lt;="&amp;ExternalData!$G4229)</f>
        <v>31262</v>
      </c>
      <c r="L4229" s="31">
        <f>ExternalData!$J4229 + SUMIFS(H:H, D:D, ExternalData!$D4229, E:E, ExternalData!$E4229, F:F, ExternalData!$F4229-1, G:G, "&gt;"&amp;ExternalData!$G4229)</f>
        <v>5565</v>
      </c>
      <c r="M4229" s="33">
        <f>ExternalData!$K4229 + SUMIFS(I:I, D:D, ExternalData!$D4229, E:E, ExternalData!$E4229, F:F, ExternalData!$F4229-1, G:G, "&gt;"&amp;ExternalData!$G4229)</f>
        <v>31262</v>
      </c>
    </row>
    <row r="4230" spans="1:13" x14ac:dyDescent="0.25">
      <c r="A4230" s="24" t="s">
        <v>9</v>
      </c>
      <c r="B4230" s="25" t="s">
        <v>57</v>
      </c>
      <c r="C4230" s="25" t="s">
        <v>18</v>
      </c>
      <c r="D4230" s="25" t="s">
        <v>58</v>
      </c>
      <c r="E4230" s="25" t="s">
        <v>15</v>
      </c>
      <c r="F4230" s="25">
        <v>2022</v>
      </c>
      <c r="G4230" s="25">
        <v>1</v>
      </c>
      <c r="H4230" s="25">
        <v>497</v>
      </c>
      <c r="I4230" s="26">
        <v>2807</v>
      </c>
      <c r="J4230" s="26">
        <f>SUMIFS(H:H, D:D, ExternalData!$D4230, E:E, ExternalData!$E4230, F:F, ExternalData!$F4230, G:G, "&lt;="&amp;ExternalData!$G4230)</f>
        <v>497</v>
      </c>
      <c r="K4230" s="27">
        <f>SUMIFS(I:I, D:D, ExternalData!$D4230, E:E, ExternalData!$E4230, F:F, ExternalData!$F4230, G:G, "&lt;="&amp;ExternalData!$G4230)</f>
        <v>2807</v>
      </c>
      <c r="L4230" s="26">
        <f>ExternalData!$J4230 + SUMIFS(H:H, D:D, ExternalData!$D4230, E:E, ExternalData!$E4230, F:F, ExternalData!$F4230-1, G:G, "&gt;"&amp;ExternalData!$G4230)</f>
        <v>5530</v>
      </c>
      <c r="M4230" s="28">
        <f>ExternalData!$K4230 + SUMIFS(I:I, D:D, ExternalData!$D4230, E:E, ExternalData!$E4230, F:F, ExternalData!$F4230-1, G:G, "&gt;"&amp;ExternalData!$G4230)</f>
        <v>31101</v>
      </c>
    </row>
    <row r="4231" spans="1:13" x14ac:dyDescent="0.25">
      <c r="A4231" s="29" t="s">
        <v>9</v>
      </c>
      <c r="B4231" s="30" t="s">
        <v>57</v>
      </c>
      <c r="C4231" s="30" t="s">
        <v>18</v>
      </c>
      <c r="D4231" s="30" t="s">
        <v>58</v>
      </c>
      <c r="E4231" s="30" t="s">
        <v>15</v>
      </c>
      <c r="F4231" s="30">
        <v>2022</v>
      </c>
      <c r="G4231" s="30">
        <v>2</v>
      </c>
      <c r="H4231" s="30">
        <v>406</v>
      </c>
      <c r="I4231" s="31">
        <v>2324</v>
      </c>
      <c r="J4231" s="31">
        <f>SUMIFS(H:H, D:D, ExternalData!$D4231, E:E, ExternalData!$E4231, F:F, ExternalData!$F4231, G:G, "&lt;="&amp;ExternalData!$G4231)</f>
        <v>903</v>
      </c>
      <c r="K4231" s="32">
        <f>SUMIFS(I:I, D:D, ExternalData!$D4231, E:E, ExternalData!$E4231, F:F, ExternalData!$F4231, G:G, "&lt;="&amp;ExternalData!$G4231)</f>
        <v>5131</v>
      </c>
      <c r="L4231" s="31">
        <f>ExternalData!$J4231 + SUMIFS(H:H, D:D, ExternalData!$D4231, E:E, ExternalData!$E4231, F:F, ExternalData!$F4231-1, G:G, "&gt;"&amp;ExternalData!$G4231)</f>
        <v>5306</v>
      </c>
      <c r="M4231" s="33">
        <f>ExternalData!$K4231 + SUMIFS(I:I, D:D, ExternalData!$D4231, E:E, ExternalData!$E4231, F:F, ExternalData!$F4231-1, G:G, "&gt;"&amp;ExternalData!$G4231)</f>
        <v>29897</v>
      </c>
    </row>
    <row r="4232" spans="1:13" x14ac:dyDescent="0.25">
      <c r="A4232" s="24" t="s">
        <v>9</v>
      </c>
      <c r="B4232" s="25" t="s">
        <v>57</v>
      </c>
      <c r="C4232" s="25" t="s">
        <v>18</v>
      </c>
      <c r="D4232" s="25" t="s">
        <v>58</v>
      </c>
      <c r="E4232" s="25" t="s">
        <v>15</v>
      </c>
      <c r="F4232" s="25">
        <v>2022</v>
      </c>
      <c r="G4232" s="25">
        <v>3</v>
      </c>
      <c r="H4232" s="25">
        <v>504</v>
      </c>
      <c r="I4232" s="26">
        <v>2849</v>
      </c>
      <c r="J4232" s="26">
        <f>SUMIFS(H:H, D:D, ExternalData!$D4232, E:E, ExternalData!$E4232, F:F, ExternalData!$F4232, G:G, "&lt;="&amp;ExternalData!$G4232)</f>
        <v>1407</v>
      </c>
      <c r="K4232" s="27">
        <f>SUMIFS(I:I, D:D, ExternalData!$D4232, E:E, ExternalData!$E4232, F:F, ExternalData!$F4232, G:G, "&lt;="&amp;ExternalData!$G4232)</f>
        <v>7980</v>
      </c>
      <c r="L4232" s="26">
        <f>ExternalData!$J4232 + SUMIFS(H:H, D:D, ExternalData!$D4232, E:E, ExternalData!$E4232, F:F, ExternalData!$F4232-1, G:G, "&gt;"&amp;ExternalData!$G4232)</f>
        <v>5180</v>
      </c>
      <c r="M4232" s="28">
        <f>ExternalData!$K4232 + SUMIFS(I:I, D:D, ExternalData!$D4232, E:E, ExternalData!$E4232, F:F, ExternalData!$F4232-1, G:G, "&gt;"&amp;ExternalData!$G4232)</f>
        <v>29211</v>
      </c>
    </row>
    <row r="4233" spans="1:13" x14ac:dyDescent="0.25">
      <c r="A4233" s="29" t="s">
        <v>9</v>
      </c>
      <c r="B4233" s="30" t="s">
        <v>57</v>
      </c>
      <c r="C4233" s="30" t="s">
        <v>18</v>
      </c>
      <c r="D4233" s="30" t="s">
        <v>58</v>
      </c>
      <c r="E4233" s="30" t="s">
        <v>15</v>
      </c>
      <c r="F4233" s="30">
        <v>2022</v>
      </c>
      <c r="G4233" s="30">
        <v>4</v>
      </c>
      <c r="H4233" s="30">
        <v>392</v>
      </c>
      <c r="I4233" s="31">
        <v>2205</v>
      </c>
      <c r="J4233" s="31">
        <f>SUMIFS(H:H, D:D, ExternalData!$D4233, E:E, ExternalData!$E4233, F:F, ExternalData!$F4233, G:G, "&lt;="&amp;ExternalData!$G4233)</f>
        <v>1799</v>
      </c>
      <c r="K4233" s="32">
        <f>SUMIFS(I:I, D:D, ExternalData!$D4233, E:E, ExternalData!$E4233, F:F, ExternalData!$F4233, G:G, "&lt;="&amp;ExternalData!$G4233)</f>
        <v>10185</v>
      </c>
      <c r="L4233" s="31">
        <f>ExternalData!$J4233 + SUMIFS(H:H, D:D, ExternalData!$D4233, E:E, ExternalData!$E4233, F:F, ExternalData!$F4233-1, G:G, "&gt;"&amp;ExternalData!$G4233)</f>
        <v>5180</v>
      </c>
      <c r="M4233" s="33">
        <f>ExternalData!$K4233 + SUMIFS(I:I, D:D, ExternalData!$D4233, E:E, ExternalData!$E4233, F:F, ExternalData!$F4233-1, G:G, "&gt;"&amp;ExternalData!$G4233)</f>
        <v>29218</v>
      </c>
    </row>
    <row r="4234" spans="1:13" x14ac:dyDescent="0.25">
      <c r="A4234" s="24" t="s">
        <v>9</v>
      </c>
      <c r="B4234" s="25" t="s">
        <v>57</v>
      </c>
      <c r="C4234" s="25" t="s">
        <v>18</v>
      </c>
      <c r="D4234" s="25" t="s">
        <v>58</v>
      </c>
      <c r="E4234" s="25" t="s">
        <v>15</v>
      </c>
      <c r="F4234" s="25">
        <v>2022</v>
      </c>
      <c r="G4234" s="25">
        <v>5</v>
      </c>
      <c r="H4234" s="25">
        <v>553</v>
      </c>
      <c r="I4234" s="26">
        <v>3129</v>
      </c>
      <c r="J4234" s="26">
        <f>SUMIFS(H:H, D:D, ExternalData!$D4234, E:E, ExternalData!$E4234, F:F, ExternalData!$F4234, G:G, "&lt;="&amp;ExternalData!$G4234)</f>
        <v>2352</v>
      </c>
      <c r="K4234" s="27">
        <f>SUMIFS(I:I, D:D, ExternalData!$D4234, E:E, ExternalData!$E4234, F:F, ExternalData!$F4234, G:G, "&lt;="&amp;ExternalData!$G4234)</f>
        <v>13314</v>
      </c>
      <c r="L4234" s="26">
        <f>ExternalData!$J4234 + SUMIFS(H:H, D:D, ExternalData!$D4234, E:E, ExternalData!$E4234, F:F, ExternalData!$F4234-1, G:G, "&gt;"&amp;ExternalData!$G4234)</f>
        <v>5327</v>
      </c>
      <c r="M4234" s="28">
        <f>ExternalData!$K4234 + SUMIFS(I:I, D:D, ExternalData!$D4234, E:E, ExternalData!$E4234, F:F, ExternalData!$F4234-1, G:G, "&gt;"&amp;ExternalData!$G4234)</f>
        <v>30058</v>
      </c>
    </row>
    <row r="4235" spans="1:13" x14ac:dyDescent="0.25">
      <c r="A4235" s="29" t="s">
        <v>9</v>
      </c>
      <c r="B4235" s="30" t="s">
        <v>57</v>
      </c>
      <c r="C4235" s="30" t="s">
        <v>18</v>
      </c>
      <c r="D4235" s="30" t="s">
        <v>58</v>
      </c>
      <c r="E4235" s="30" t="s">
        <v>15</v>
      </c>
      <c r="F4235" s="30">
        <v>2022</v>
      </c>
      <c r="G4235" s="30">
        <v>6</v>
      </c>
      <c r="H4235" s="30">
        <v>392</v>
      </c>
      <c r="I4235" s="31">
        <v>2240</v>
      </c>
      <c r="J4235" s="31">
        <f>SUMIFS(H:H, D:D, ExternalData!$D4235, E:E, ExternalData!$E4235, F:F, ExternalData!$F4235, G:G, "&lt;="&amp;ExternalData!$G4235)</f>
        <v>2744</v>
      </c>
      <c r="K4235" s="32">
        <f>SUMIFS(I:I, D:D, ExternalData!$D4235, E:E, ExternalData!$E4235, F:F, ExternalData!$F4235, G:G, "&lt;="&amp;ExternalData!$G4235)</f>
        <v>15554</v>
      </c>
      <c r="L4235" s="31">
        <f>ExternalData!$J4235 + SUMIFS(H:H, D:D, ExternalData!$D4235, E:E, ExternalData!$E4235, F:F, ExternalData!$F4235-1, G:G, "&gt;"&amp;ExternalData!$G4235)</f>
        <v>5376</v>
      </c>
      <c r="M4235" s="33">
        <f>ExternalData!$K4235 + SUMIFS(I:I, D:D, ExternalData!$D4235, E:E, ExternalData!$E4235, F:F, ExternalData!$F4235-1, G:G, "&gt;"&amp;ExternalData!$G4235)</f>
        <v>30366</v>
      </c>
    </row>
    <row r="4236" spans="1:13" x14ac:dyDescent="0.25">
      <c r="A4236" s="24" t="s">
        <v>9</v>
      </c>
      <c r="B4236" s="25" t="s">
        <v>57</v>
      </c>
      <c r="C4236" s="25" t="s">
        <v>18</v>
      </c>
      <c r="D4236" s="25" t="s">
        <v>58</v>
      </c>
      <c r="E4236" s="25" t="s">
        <v>15</v>
      </c>
      <c r="F4236" s="25">
        <v>2022</v>
      </c>
      <c r="G4236" s="25">
        <v>7</v>
      </c>
      <c r="H4236" s="25">
        <v>315</v>
      </c>
      <c r="I4236" s="26">
        <v>1771</v>
      </c>
      <c r="J4236" s="26">
        <f>SUMIFS(H:H, D:D, ExternalData!$D4236, E:E, ExternalData!$E4236, F:F, ExternalData!$F4236, G:G, "&lt;="&amp;ExternalData!$G4236)</f>
        <v>3059</v>
      </c>
      <c r="K4236" s="27">
        <f>SUMIFS(I:I, D:D, ExternalData!$D4236, E:E, ExternalData!$E4236, F:F, ExternalData!$F4236, G:G, "&lt;="&amp;ExternalData!$G4236)</f>
        <v>17325</v>
      </c>
      <c r="L4236" s="26">
        <f>ExternalData!$J4236 + SUMIFS(H:H, D:D, ExternalData!$D4236, E:E, ExternalData!$E4236, F:F, ExternalData!$F4236-1, G:G, "&gt;"&amp;ExternalData!$G4236)</f>
        <v>5082</v>
      </c>
      <c r="M4236" s="28">
        <f>ExternalData!$K4236 + SUMIFS(I:I, D:D, ExternalData!$D4236, E:E, ExternalData!$E4236, F:F, ExternalData!$F4236-1, G:G, "&gt;"&amp;ExternalData!$G4236)</f>
        <v>28700</v>
      </c>
    </row>
    <row r="4237" spans="1:13" x14ac:dyDescent="0.25">
      <c r="A4237" s="29" t="s">
        <v>9</v>
      </c>
      <c r="B4237" s="30" t="s">
        <v>57</v>
      </c>
      <c r="C4237" s="30" t="s">
        <v>18</v>
      </c>
      <c r="D4237" s="30" t="s">
        <v>58</v>
      </c>
      <c r="E4237" s="30" t="s">
        <v>15</v>
      </c>
      <c r="F4237" s="30">
        <v>2022</v>
      </c>
      <c r="G4237" s="30">
        <v>8</v>
      </c>
      <c r="H4237" s="30">
        <v>350</v>
      </c>
      <c r="I4237" s="31">
        <v>1967</v>
      </c>
      <c r="J4237" s="31">
        <f>SUMIFS(H:H, D:D, ExternalData!$D4237, E:E, ExternalData!$E4237, F:F, ExternalData!$F4237, G:G, "&lt;="&amp;ExternalData!$G4237)</f>
        <v>3409</v>
      </c>
      <c r="K4237" s="32">
        <f>SUMIFS(I:I, D:D, ExternalData!$D4237, E:E, ExternalData!$E4237, F:F, ExternalData!$F4237, G:G, "&lt;="&amp;ExternalData!$G4237)</f>
        <v>19292</v>
      </c>
      <c r="L4237" s="31">
        <f>ExternalData!$J4237 + SUMIFS(H:H, D:D, ExternalData!$D4237, E:E, ExternalData!$E4237, F:F, ExternalData!$F4237-1, G:G, "&gt;"&amp;ExternalData!$G4237)</f>
        <v>4893</v>
      </c>
      <c r="M4237" s="33">
        <f>ExternalData!$K4237 + SUMIFS(I:I, D:D, ExternalData!$D4237, E:E, ExternalData!$E4237, F:F, ExternalData!$F4237-1, G:G, "&gt;"&amp;ExternalData!$G4237)</f>
        <v>27636</v>
      </c>
    </row>
    <row r="4238" spans="1:13" x14ac:dyDescent="0.25">
      <c r="A4238" s="24" t="s">
        <v>9</v>
      </c>
      <c r="B4238" s="25" t="s">
        <v>57</v>
      </c>
      <c r="C4238" s="25" t="s">
        <v>18</v>
      </c>
      <c r="D4238" s="25" t="s">
        <v>58</v>
      </c>
      <c r="E4238" s="25" t="s">
        <v>15</v>
      </c>
      <c r="F4238" s="25">
        <v>2022</v>
      </c>
      <c r="G4238" s="25">
        <v>9</v>
      </c>
      <c r="H4238" s="25">
        <v>588</v>
      </c>
      <c r="I4238" s="26">
        <v>3325</v>
      </c>
      <c r="J4238" s="26">
        <f>SUMIFS(H:H, D:D, ExternalData!$D4238, E:E, ExternalData!$E4238, F:F, ExternalData!$F4238, G:G, "&lt;="&amp;ExternalData!$G4238)</f>
        <v>3997</v>
      </c>
      <c r="K4238" s="27">
        <f>SUMIFS(I:I, D:D, ExternalData!$D4238, E:E, ExternalData!$E4238, F:F, ExternalData!$F4238, G:G, "&lt;="&amp;ExternalData!$G4238)</f>
        <v>22617</v>
      </c>
      <c r="L4238" s="26">
        <f>ExternalData!$J4238 + SUMIFS(H:H, D:D, ExternalData!$D4238, E:E, ExternalData!$E4238, F:F, ExternalData!$F4238-1, G:G, "&gt;"&amp;ExternalData!$G4238)</f>
        <v>5145</v>
      </c>
      <c r="M4238" s="28">
        <f>ExternalData!$K4238 + SUMIFS(I:I, D:D, ExternalData!$D4238, E:E, ExternalData!$E4238, F:F, ExternalData!$F4238-1, G:G, "&gt;"&amp;ExternalData!$G4238)</f>
        <v>29085</v>
      </c>
    </row>
    <row r="4239" spans="1:13" x14ac:dyDescent="0.25">
      <c r="A4239" s="29" t="s">
        <v>9</v>
      </c>
      <c r="B4239" s="30" t="s">
        <v>57</v>
      </c>
      <c r="C4239" s="30" t="s">
        <v>18</v>
      </c>
      <c r="D4239" s="30" t="s">
        <v>58</v>
      </c>
      <c r="E4239" s="30" t="s">
        <v>15</v>
      </c>
      <c r="F4239" s="30">
        <v>2022</v>
      </c>
      <c r="G4239" s="30">
        <v>10</v>
      </c>
      <c r="H4239" s="30">
        <v>385</v>
      </c>
      <c r="I4239" s="31">
        <v>2198</v>
      </c>
      <c r="J4239" s="31">
        <f>SUMIFS(H:H, D:D, ExternalData!$D4239, E:E, ExternalData!$E4239, F:F, ExternalData!$F4239, G:G, "&lt;="&amp;ExternalData!$G4239)</f>
        <v>4382</v>
      </c>
      <c r="K4239" s="32">
        <f>SUMIFS(I:I, D:D, ExternalData!$D4239, E:E, ExternalData!$E4239, F:F, ExternalData!$F4239, G:G, "&lt;="&amp;ExternalData!$G4239)</f>
        <v>24815</v>
      </c>
      <c r="L4239" s="31">
        <f>ExternalData!$J4239 + SUMIFS(H:H, D:D, ExternalData!$D4239, E:E, ExternalData!$E4239, F:F, ExternalData!$F4239-1, G:G, "&gt;"&amp;ExternalData!$G4239)</f>
        <v>5180</v>
      </c>
      <c r="M4239" s="33">
        <f>ExternalData!$K4239 + SUMIFS(I:I, D:D, ExternalData!$D4239, E:E, ExternalData!$E4239, F:F, ExternalData!$F4239-1, G:G, "&gt;"&amp;ExternalData!$G4239)</f>
        <v>29323</v>
      </c>
    </row>
    <row r="4240" spans="1:13" x14ac:dyDescent="0.25">
      <c r="A4240" s="24" t="s">
        <v>9</v>
      </c>
      <c r="B4240" s="25" t="s">
        <v>57</v>
      </c>
      <c r="C4240" s="25" t="s">
        <v>18</v>
      </c>
      <c r="D4240" s="25" t="s">
        <v>58</v>
      </c>
      <c r="E4240" s="25" t="s">
        <v>15</v>
      </c>
      <c r="F4240" s="25">
        <v>2022</v>
      </c>
      <c r="G4240" s="25">
        <v>11</v>
      </c>
      <c r="H4240" s="25">
        <v>546</v>
      </c>
      <c r="I4240" s="26">
        <v>3094</v>
      </c>
      <c r="J4240" s="26">
        <f>SUMIFS(H:H, D:D, ExternalData!$D4240, E:E, ExternalData!$E4240, F:F, ExternalData!$F4240, G:G, "&lt;="&amp;ExternalData!$G4240)</f>
        <v>4928</v>
      </c>
      <c r="K4240" s="27">
        <f>SUMIFS(I:I, D:D, ExternalData!$D4240, E:E, ExternalData!$E4240, F:F, ExternalData!$F4240, G:G, "&lt;="&amp;ExternalData!$G4240)</f>
        <v>27909</v>
      </c>
      <c r="L4240" s="26">
        <f>ExternalData!$J4240 + SUMIFS(H:H, D:D, ExternalData!$D4240, E:E, ExternalData!$E4240, F:F, ExternalData!$F4240-1, G:G, "&gt;"&amp;ExternalData!$G4240)</f>
        <v>5432</v>
      </c>
      <c r="M4240" s="28">
        <f>ExternalData!$K4240 + SUMIFS(I:I, D:D, ExternalData!$D4240, E:E, ExternalData!$E4240, F:F, ExternalData!$F4240-1, G:G, "&gt;"&amp;ExternalData!$G4240)</f>
        <v>30772</v>
      </c>
    </row>
    <row r="4241" spans="1:13" x14ac:dyDescent="0.25">
      <c r="A4241" s="29" t="s">
        <v>9</v>
      </c>
      <c r="B4241" s="30" t="s">
        <v>57</v>
      </c>
      <c r="C4241" s="30" t="s">
        <v>18</v>
      </c>
      <c r="D4241" s="30" t="s">
        <v>58</v>
      </c>
      <c r="E4241" s="30" t="s">
        <v>15</v>
      </c>
      <c r="F4241" s="30">
        <v>2022</v>
      </c>
      <c r="G4241" s="30">
        <v>12</v>
      </c>
      <c r="H4241" s="30">
        <v>609</v>
      </c>
      <c r="I4241" s="31">
        <v>3542</v>
      </c>
      <c r="J4241" s="31">
        <f>SUMIFS(H:H, D:D, ExternalData!$D4241, E:E, ExternalData!$E4241, F:F, ExternalData!$F4241, G:G, "&lt;="&amp;ExternalData!$G4241)</f>
        <v>5537</v>
      </c>
      <c r="K4241" s="32">
        <f>SUMIFS(I:I, D:D, ExternalData!$D4241, E:E, ExternalData!$E4241, F:F, ExternalData!$F4241, G:G, "&lt;="&amp;ExternalData!$G4241)</f>
        <v>31451</v>
      </c>
      <c r="L4241" s="31">
        <f>ExternalData!$J4241 + SUMIFS(H:H, D:D, ExternalData!$D4241, E:E, ExternalData!$E4241, F:F, ExternalData!$F4241-1, G:G, "&gt;"&amp;ExternalData!$G4241)</f>
        <v>5537</v>
      </c>
      <c r="M4241" s="33">
        <f>ExternalData!$K4241 + SUMIFS(I:I, D:D, ExternalData!$D4241, E:E, ExternalData!$E4241, F:F, ExternalData!$F4241-1, G:G, "&gt;"&amp;ExternalData!$G4241)</f>
        <v>31451</v>
      </c>
    </row>
    <row r="4242" spans="1:13" x14ac:dyDescent="0.25">
      <c r="A4242" s="24" t="s">
        <v>9</v>
      </c>
      <c r="B4242" s="25" t="s">
        <v>57</v>
      </c>
      <c r="C4242" s="25" t="s">
        <v>18</v>
      </c>
      <c r="D4242" s="25" t="s">
        <v>58</v>
      </c>
      <c r="E4242" s="25" t="s">
        <v>15</v>
      </c>
      <c r="F4242" s="25">
        <v>2023</v>
      </c>
      <c r="G4242" s="25">
        <v>1</v>
      </c>
      <c r="H4242" s="25">
        <v>609</v>
      </c>
      <c r="I4242" s="26">
        <v>3633</v>
      </c>
      <c r="J4242" s="26">
        <f>SUMIFS(H:H, D:D, ExternalData!$D4242, E:E, ExternalData!$E4242, F:F, ExternalData!$F4242, G:G, "&lt;="&amp;ExternalData!$G4242)</f>
        <v>609</v>
      </c>
      <c r="K4242" s="27">
        <f>SUMIFS(I:I, D:D, ExternalData!$D4242, E:E, ExternalData!$E4242, F:F, ExternalData!$F4242, G:G, "&lt;="&amp;ExternalData!$G4242)</f>
        <v>3633</v>
      </c>
      <c r="L4242" s="26">
        <f>ExternalData!$J4242 + SUMIFS(H:H, D:D, ExternalData!$D4242, E:E, ExternalData!$E4242, F:F, ExternalData!$F4242-1, G:G, "&gt;"&amp;ExternalData!$G4242)</f>
        <v>5649</v>
      </c>
      <c r="M4242" s="28">
        <f>ExternalData!$K4242 + SUMIFS(I:I, D:D, ExternalData!$D4242, E:E, ExternalData!$E4242, F:F, ExternalData!$F4242-1, G:G, "&gt;"&amp;ExternalData!$G4242)</f>
        <v>32277</v>
      </c>
    </row>
    <row r="4243" spans="1:13" x14ac:dyDescent="0.25">
      <c r="A4243" s="29" t="s">
        <v>9</v>
      </c>
      <c r="B4243" s="30" t="s">
        <v>57</v>
      </c>
      <c r="C4243" s="30" t="s">
        <v>18</v>
      </c>
      <c r="D4243" s="30" t="s">
        <v>58</v>
      </c>
      <c r="E4243" s="30" t="s">
        <v>15</v>
      </c>
      <c r="F4243" s="30">
        <v>2023</v>
      </c>
      <c r="G4243" s="30">
        <v>2</v>
      </c>
      <c r="H4243" s="30">
        <v>469</v>
      </c>
      <c r="I4243" s="31">
        <v>2758</v>
      </c>
      <c r="J4243" s="31">
        <f>SUMIFS(H:H, D:D, ExternalData!$D4243, E:E, ExternalData!$E4243, F:F, ExternalData!$F4243, G:G, "&lt;="&amp;ExternalData!$G4243)</f>
        <v>1078</v>
      </c>
      <c r="K4243" s="32">
        <f>SUMIFS(I:I, D:D, ExternalData!$D4243, E:E, ExternalData!$E4243, F:F, ExternalData!$F4243, G:G, "&lt;="&amp;ExternalData!$G4243)</f>
        <v>6391</v>
      </c>
      <c r="L4243" s="31">
        <f>ExternalData!$J4243 + SUMIFS(H:H, D:D, ExternalData!$D4243, E:E, ExternalData!$E4243, F:F, ExternalData!$F4243-1, G:G, "&gt;"&amp;ExternalData!$G4243)</f>
        <v>5712</v>
      </c>
      <c r="M4243" s="33">
        <f>ExternalData!$K4243 + SUMIFS(I:I, D:D, ExternalData!$D4243, E:E, ExternalData!$E4243, F:F, ExternalData!$F4243-1, G:G, "&gt;"&amp;ExternalData!$G4243)</f>
        <v>32711</v>
      </c>
    </row>
    <row r="4244" spans="1:13" x14ac:dyDescent="0.25">
      <c r="A4244" s="24" t="s">
        <v>9</v>
      </c>
      <c r="B4244" s="25" t="s">
        <v>57</v>
      </c>
      <c r="C4244" s="25" t="s">
        <v>18</v>
      </c>
      <c r="D4244" s="25" t="s">
        <v>58</v>
      </c>
      <c r="E4244" s="25" t="s">
        <v>15</v>
      </c>
      <c r="F4244" s="25">
        <v>2023</v>
      </c>
      <c r="G4244" s="25">
        <v>3</v>
      </c>
      <c r="H4244" s="25">
        <v>623</v>
      </c>
      <c r="I4244" s="26">
        <v>3724</v>
      </c>
      <c r="J4244" s="26">
        <f>SUMIFS(H:H, D:D, ExternalData!$D4244, E:E, ExternalData!$E4244, F:F, ExternalData!$F4244, G:G, "&lt;="&amp;ExternalData!$G4244)</f>
        <v>1701</v>
      </c>
      <c r="K4244" s="27">
        <f>SUMIFS(I:I, D:D, ExternalData!$D4244, E:E, ExternalData!$E4244, F:F, ExternalData!$F4244, G:G, "&lt;="&amp;ExternalData!$G4244)</f>
        <v>10115</v>
      </c>
      <c r="L4244" s="26">
        <f>ExternalData!$J4244 + SUMIFS(H:H, D:D, ExternalData!$D4244, E:E, ExternalData!$E4244, F:F, ExternalData!$F4244-1, G:G, "&gt;"&amp;ExternalData!$G4244)</f>
        <v>5831</v>
      </c>
      <c r="M4244" s="28">
        <f>ExternalData!$K4244 + SUMIFS(I:I, D:D, ExternalData!$D4244, E:E, ExternalData!$E4244, F:F, ExternalData!$F4244-1, G:G, "&gt;"&amp;ExternalData!$G4244)</f>
        <v>33586</v>
      </c>
    </row>
    <row r="4245" spans="1:13" x14ac:dyDescent="0.25">
      <c r="A4245" s="29" t="s">
        <v>9</v>
      </c>
      <c r="B4245" s="30" t="s">
        <v>57</v>
      </c>
      <c r="C4245" s="30" t="s">
        <v>20</v>
      </c>
      <c r="D4245" s="30" t="s">
        <v>59</v>
      </c>
      <c r="E4245" s="30" t="s">
        <v>13</v>
      </c>
      <c r="F4245" s="30">
        <v>2018</v>
      </c>
      <c r="G4245" s="30">
        <v>1</v>
      </c>
      <c r="H4245" s="30">
        <v>221599</v>
      </c>
      <c r="I4245" s="31">
        <v>1170659</v>
      </c>
      <c r="J4245" s="31">
        <f>SUMIFS(H:H, D:D, ExternalData!$D4245, E:E, ExternalData!$E4245, F:F, ExternalData!$F4245, G:G, "&lt;="&amp;ExternalData!$G4245)</f>
        <v>221599</v>
      </c>
      <c r="K4245" s="32">
        <f>SUMIFS(I:I, D:D, ExternalData!$D4245, E:E, ExternalData!$E4245, F:F, ExternalData!$F4245, G:G, "&lt;="&amp;ExternalData!$G4245)</f>
        <v>1170659</v>
      </c>
      <c r="L4245" s="31">
        <f>ExternalData!$J4245 + SUMIFS(H:H, D:D, ExternalData!$D4245, E:E, ExternalData!$E4245, F:F, ExternalData!$F4245-1, G:G, "&gt;"&amp;ExternalData!$G4245)</f>
        <v>221599</v>
      </c>
      <c r="M4245" s="33">
        <f>ExternalData!$K4245 + SUMIFS(I:I, D:D, ExternalData!$D4245, E:E, ExternalData!$E4245, F:F, ExternalData!$F4245-1, G:G, "&gt;"&amp;ExternalData!$G4245)</f>
        <v>1170659</v>
      </c>
    </row>
    <row r="4246" spans="1:13" x14ac:dyDescent="0.25">
      <c r="A4246" s="24" t="s">
        <v>9</v>
      </c>
      <c r="B4246" s="25" t="s">
        <v>57</v>
      </c>
      <c r="C4246" s="25" t="s">
        <v>20</v>
      </c>
      <c r="D4246" s="25" t="s">
        <v>59</v>
      </c>
      <c r="E4246" s="25" t="s">
        <v>13</v>
      </c>
      <c r="F4246" s="25">
        <v>2018</v>
      </c>
      <c r="G4246" s="25">
        <v>2</v>
      </c>
      <c r="H4246" s="25">
        <v>162519</v>
      </c>
      <c r="I4246" s="26">
        <v>856114</v>
      </c>
      <c r="J4246" s="26">
        <f>SUMIFS(H:H, D:D, ExternalData!$D4246, E:E, ExternalData!$E4246, F:F, ExternalData!$F4246, G:G, "&lt;="&amp;ExternalData!$G4246)</f>
        <v>384118</v>
      </c>
      <c r="K4246" s="27">
        <f>SUMIFS(I:I, D:D, ExternalData!$D4246, E:E, ExternalData!$E4246, F:F, ExternalData!$F4246, G:G, "&lt;="&amp;ExternalData!$G4246)</f>
        <v>2026773</v>
      </c>
      <c r="L4246" s="26">
        <f>ExternalData!$J4246 + SUMIFS(H:H, D:D, ExternalData!$D4246, E:E, ExternalData!$E4246, F:F, ExternalData!$F4246-1, G:G, "&gt;"&amp;ExternalData!$G4246)</f>
        <v>384118</v>
      </c>
      <c r="M4246" s="28">
        <f>ExternalData!$K4246 + SUMIFS(I:I, D:D, ExternalData!$D4246, E:E, ExternalData!$E4246, F:F, ExternalData!$F4246-1, G:G, "&gt;"&amp;ExternalData!$G4246)</f>
        <v>2026773</v>
      </c>
    </row>
    <row r="4247" spans="1:13" x14ac:dyDescent="0.25">
      <c r="A4247" s="29" t="s">
        <v>9</v>
      </c>
      <c r="B4247" s="30" t="s">
        <v>57</v>
      </c>
      <c r="C4247" s="30" t="s">
        <v>20</v>
      </c>
      <c r="D4247" s="30" t="s">
        <v>59</v>
      </c>
      <c r="E4247" s="30" t="s">
        <v>13</v>
      </c>
      <c r="F4247" s="30">
        <v>2018</v>
      </c>
      <c r="G4247" s="30">
        <v>3</v>
      </c>
      <c r="H4247" s="30">
        <v>231091</v>
      </c>
      <c r="I4247" s="31">
        <v>1220422</v>
      </c>
      <c r="J4247" s="31">
        <f>SUMIFS(H:H, D:D, ExternalData!$D4247, E:E, ExternalData!$E4247, F:F, ExternalData!$F4247, G:G, "&lt;="&amp;ExternalData!$G4247)</f>
        <v>615209</v>
      </c>
      <c r="K4247" s="32">
        <f>SUMIFS(I:I, D:D, ExternalData!$D4247, E:E, ExternalData!$E4247, F:F, ExternalData!$F4247, G:G, "&lt;="&amp;ExternalData!$G4247)</f>
        <v>3247195</v>
      </c>
      <c r="L4247" s="31">
        <f>ExternalData!$J4247 + SUMIFS(H:H, D:D, ExternalData!$D4247, E:E, ExternalData!$E4247, F:F, ExternalData!$F4247-1, G:G, "&gt;"&amp;ExternalData!$G4247)</f>
        <v>615209</v>
      </c>
      <c r="M4247" s="33">
        <f>ExternalData!$K4247 + SUMIFS(I:I, D:D, ExternalData!$D4247, E:E, ExternalData!$E4247, F:F, ExternalData!$F4247-1, G:G, "&gt;"&amp;ExternalData!$G4247)</f>
        <v>3247195</v>
      </c>
    </row>
    <row r="4248" spans="1:13" x14ac:dyDescent="0.25">
      <c r="A4248" s="24" t="s">
        <v>9</v>
      </c>
      <c r="B4248" s="25" t="s">
        <v>57</v>
      </c>
      <c r="C4248" s="25" t="s">
        <v>20</v>
      </c>
      <c r="D4248" s="25" t="s">
        <v>59</v>
      </c>
      <c r="E4248" s="25" t="s">
        <v>13</v>
      </c>
      <c r="F4248" s="25">
        <v>2018</v>
      </c>
      <c r="G4248" s="25">
        <v>4</v>
      </c>
      <c r="H4248" s="25">
        <v>222747</v>
      </c>
      <c r="I4248" s="26">
        <v>1175608</v>
      </c>
      <c r="J4248" s="26">
        <f>SUMIFS(H:H, D:D, ExternalData!$D4248, E:E, ExternalData!$E4248, F:F, ExternalData!$F4248, G:G, "&lt;="&amp;ExternalData!$G4248)</f>
        <v>837956</v>
      </c>
      <c r="K4248" s="27">
        <f>SUMIFS(I:I, D:D, ExternalData!$D4248, E:E, ExternalData!$E4248, F:F, ExternalData!$F4248, G:G, "&lt;="&amp;ExternalData!$G4248)</f>
        <v>4422803</v>
      </c>
      <c r="L4248" s="26">
        <f>ExternalData!$J4248 + SUMIFS(H:H, D:D, ExternalData!$D4248, E:E, ExternalData!$E4248, F:F, ExternalData!$F4248-1, G:G, "&gt;"&amp;ExternalData!$G4248)</f>
        <v>837956</v>
      </c>
      <c r="M4248" s="28">
        <f>ExternalData!$K4248 + SUMIFS(I:I, D:D, ExternalData!$D4248, E:E, ExternalData!$E4248, F:F, ExternalData!$F4248-1, G:G, "&gt;"&amp;ExternalData!$G4248)</f>
        <v>4422803</v>
      </c>
    </row>
    <row r="4249" spans="1:13" x14ac:dyDescent="0.25">
      <c r="A4249" s="29" t="s">
        <v>9</v>
      </c>
      <c r="B4249" s="30" t="s">
        <v>57</v>
      </c>
      <c r="C4249" s="30" t="s">
        <v>20</v>
      </c>
      <c r="D4249" s="30" t="s">
        <v>59</v>
      </c>
      <c r="E4249" s="30" t="s">
        <v>13</v>
      </c>
      <c r="F4249" s="30">
        <v>2018</v>
      </c>
      <c r="G4249" s="30">
        <v>5</v>
      </c>
      <c r="H4249" s="30">
        <v>231364</v>
      </c>
      <c r="I4249" s="31">
        <v>1220723</v>
      </c>
      <c r="J4249" s="31">
        <f>SUMIFS(H:H, D:D, ExternalData!$D4249, E:E, ExternalData!$E4249, F:F, ExternalData!$F4249, G:G, "&lt;="&amp;ExternalData!$G4249)</f>
        <v>1069320</v>
      </c>
      <c r="K4249" s="32">
        <f>SUMIFS(I:I, D:D, ExternalData!$D4249, E:E, ExternalData!$E4249, F:F, ExternalData!$F4249, G:G, "&lt;="&amp;ExternalData!$G4249)</f>
        <v>5643526</v>
      </c>
      <c r="L4249" s="31">
        <f>ExternalData!$J4249 + SUMIFS(H:H, D:D, ExternalData!$D4249, E:E, ExternalData!$E4249, F:F, ExternalData!$F4249-1, G:G, "&gt;"&amp;ExternalData!$G4249)</f>
        <v>1069320</v>
      </c>
      <c r="M4249" s="33">
        <f>ExternalData!$K4249 + SUMIFS(I:I, D:D, ExternalData!$D4249, E:E, ExternalData!$E4249, F:F, ExternalData!$F4249-1, G:G, "&gt;"&amp;ExternalData!$G4249)</f>
        <v>5643526</v>
      </c>
    </row>
    <row r="4250" spans="1:13" x14ac:dyDescent="0.25">
      <c r="A4250" s="24" t="s">
        <v>9</v>
      </c>
      <c r="B4250" s="25" t="s">
        <v>57</v>
      </c>
      <c r="C4250" s="25" t="s">
        <v>20</v>
      </c>
      <c r="D4250" s="25" t="s">
        <v>59</v>
      </c>
      <c r="E4250" s="25" t="s">
        <v>13</v>
      </c>
      <c r="F4250" s="25">
        <v>2018</v>
      </c>
      <c r="G4250" s="25">
        <v>6</v>
      </c>
      <c r="H4250" s="25">
        <v>233919</v>
      </c>
      <c r="I4250" s="26">
        <v>1240337</v>
      </c>
      <c r="J4250" s="26">
        <f>SUMIFS(H:H, D:D, ExternalData!$D4250, E:E, ExternalData!$E4250, F:F, ExternalData!$F4250, G:G, "&lt;="&amp;ExternalData!$G4250)</f>
        <v>1303239</v>
      </c>
      <c r="K4250" s="27">
        <f>SUMIFS(I:I, D:D, ExternalData!$D4250, E:E, ExternalData!$E4250, F:F, ExternalData!$F4250, G:G, "&lt;="&amp;ExternalData!$G4250)</f>
        <v>6883863</v>
      </c>
      <c r="L4250" s="26">
        <f>ExternalData!$J4250 + SUMIFS(H:H, D:D, ExternalData!$D4250, E:E, ExternalData!$E4250, F:F, ExternalData!$F4250-1, G:G, "&gt;"&amp;ExternalData!$G4250)</f>
        <v>1303239</v>
      </c>
      <c r="M4250" s="28">
        <f>ExternalData!$K4250 + SUMIFS(I:I, D:D, ExternalData!$D4250, E:E, ExternalData!$E4250, F:F, ExternalData!$F4250-1, G:G, "&gt;"&amp;ExternalData!$G4250)</f>
        <v>6883863</v>
      </c>
    </row>
    <row r="4251" spans="1:13" x14ac:dyDescent="0.25">
      <c r="A4251" s="29" t="s">
        <v>9</v>
      </c>
      <c r="B4251" s="30" t="s">
        <v>57</v>
      </c>
      <c r="C4251" s="30" t="s">
        <v>20</v>
      </c>
      <c r="D4251" s="30" t="s">
        <v>59</v>
      </c>
      <c r="E4251" s="30" t="s">
        <v>13</v>
      </c>
      <c r="F4251" s="30">
        <v>2018</v>
      </c>
      <c r="G4251" s="30">
        <v>7</v>
      </c>
      <c r="H4251" s="30">
        <v>217021</v>
      </c>
      <c r="I4251" s="31">
        <v>1152550</v>
      </c>
      <c r="J4251" s="31">
        <f>SUMIFS(H:H, D:D, ExternalData!$D4251, E:E, ExternalData!$E4251, F:F, ExternalData!$F4251, G:G, "&lt;="&amp;ExternalData!$G4251)</f>
        <v>1520260</v>
      </c>
      <c r="K4251" s="32">
        <f>SUMIFS(I:I, D:D, ExternalData!$D4251, E:E, ExternalData!$E4251, F:F, ExternalData!$F4251, G:G, "&lt;="&amp;ExternalData!$G4251)</f>
        <v>8036413</v>
      </c>
      <c r="L4251" s="31">
        <f>ExternalData!$J4251 + SUMIFS(H:H, D:D, ExternalData!$D4251, E:E, ExternalData!$E4251, F:F, ExternalData!$F4251-1, G:G, "&gt;"&amp;ExternalData!$G4251)</f>
        <v>1520260</v>
      </c>
      <c r="M4251" s="33">
        <f>ExternalData!$K4251 + SUMIFS(I:I, D:D, ExternalData!$D4251, E:E, ExternalData!$E4251, F:F, ExternalData!$F4251-1, G:G, "&gt;"&amp;ExternalData!$G4251)</f>
        <v>8036413</v>
      </c>
    </row>
    <row r="4252" spans="1:13" x14ac:dyDescent="0.25">
      <c r="A4252" s="24" t="s">
        <v>9</v>
      </c>
      <c r="B4252" s="25" t="s">
        <v>57</v>
      </c>
      <c r="C4252" s="25" t="s">
        <v>20</v>
      </c>
      <c r="D4252" s="25" t="s">
        <v>59</v>
      </c>
      <c r="E4252" s="25" t="s">
        <v>13</v>
      </c>
      <c r="F4252" s="25">
        <v>2018</v>
      </c>
      <c r="G4252" s="25">
        <v>8</v>
      </c>
      <c r="H4252" s="25">
        <v>209244</v>
      </c>
      <c r="I4252" s="26">
        <v>1107148</v>
      </c>
      <c r="J4252" s="26">
        <f>SUMIFS(H:H, D:D, ExternalData!$D4252, E:E, ExternalData!$E4252, F:F, ExternalData!$F4252, G:G, "&lt;="&amp;ExternalData!$G4252)</f>
        <v>1729504</v>
      </c>
      <c r="K4252" s="27">
        <f>SUMIFS(I:I, D:D, ExternalData!$D4252, E:E, ExternalData!$E4252, F:F, ExternalData!$F4252, G:G, "&lt;="&amp;ExternalData!$G4252)</f>
        <v>9143561</v>
      </c>
      <c r="L4252" s="26">
        <f>ExternalData!$J4252 + SUMIFS(H:H, D:D, ExternalData!$D4252, E:E, ExternalData!$E4252, F:F, ExternalData!$F4252-1, G:G, "&gt;"&amp;ExternalData!$G4252)</f>
        <v>1729504</v>
      </c>
      <c r="M4252" s="28">
        <f>ExternalData!$K4252 + SUMIFS(I:I, D:D, ExternalData!$D4252, E:E, ExternalData!$E4252, F:F, ExternalData!$F4252-1, G:G, "&gt;"&amp;ExternalData!$G4252)</f>
        <v>9143561</v>
      </c>
    </row>
    <row r="4253" spans="1:13" x14ac:dyDescent="0.25">
      <c r="A4253" s="29" t="s">
        <v>9</v>
      </c>
      <c r="B4253" s="30" t="s">
        <v>57</v>
      </c>
      <c r="C4253" s="30" t="s">
        <v>20</v>
      </c>
      <c r="D4253" s="30" t="s">
        <v>59</v>
      </c>
      <c r="E4253" s="30" t="s">
        <v>13</v>
      </c>
      <c r="F4253" s="30">
        <v>2018</v>
      </c>
      <c r="G4253" s="30">
        <v>9</v>
      </c>
      <c r="H4253" s="30">
        <v>197435</v>
      </c>
      <c r="I4253" s="31">
        <v>1044848</v>
      </c>
      <c r="J4253" s="31">
        <f>SUMIFS(H:H, D:D, ExternalData!$D4253, E:E, ExternalData!$E4253, F:F, ExternalData!$F4253, G:G, "&lt;="&amp;ExternalData!$G4253)</f>
        <v>1926939</v>
      </c>
      <c r="K4253" s="32">
        <f>SUMIFS(I:I, D:D, ExternalData!$D4253, E:E, ExternalData!$E4253, F:F, ExternalData!$F4253, G:G, "&lt;="&amp;ExternalData!$G4253)</f>
        <v>10188409</v>
      </c>
      <c r="L4253" s="31">
        <f>ExternalData!$J4253 + SUMIFS(H:H, D:D, ExternalData!$D4253, E:E, ExternalData!$E4253, F:F, ExternalData!$F4253-1, G:G, "&gt;"&amp;ExternalData!$G4253)</f>
        <v>1926939</v>
      </c>
      <c r="M4253" s="33">
        <f>ExternalData!$K4253 + SUMIFS(I:I, D:D, ExternalData!$D4253, E:E, ExternalData!$E4253, F:F, ExternalData!$F4253-1, G:G, "&gt;"&amp;ExternalData!$G4253)</f>
        <v>10188409</v>
      </c>
    </row>
    <row r="4254" spans="1:13" x14ac:dyDescent="0.25">
      <c r="A4254" s="24" t="s">
        <v>9</v>
      </c>
      <c r="B4254" s="25" t="s">
        <v>57</v>
      </c>
      <c r="C4254" s="25" t="s">
        <v>20</v>
      </c>
      <c r="D4254" s="25" t="s">
        <v>59</v>
      </c>
      <c r="E4254" s="25" t="s">
        <v>13</v>
      </c>
      <c r="F4254" s="25">
        <v>2018</v>
      </c>
      <c r="G4254" s="25">
        <v>10</v>
      </c>
      <c r="H4254" s="25">
        <v>219037</v>
      </c>
      <c r="I4254" s="26">
        <v>1163540</v>
      </c>
      <c r="J4254" s="26">
        <f>SUMIFS(H:H, D:D, ExternalData!$D4254, E:E, ExternalData!$E4254, F:F, ExternalData!$F4254, G:G, "&lt;="&amp;ExternalData!$G4254)</f>
        <v>2145976</v>
      </c>
      <c r="K4254" s="27">
        <f>SUMIFS(I:I, D:D, ExternalData!$D4254, E:E, ExternalData!$E4254, F:F, ExternalData!$F4254, G:G, "&lt;="&amp;ExternalData!$G4254)</f>
        <v>11351949</v>
      </c>
      <c r="L4254" s="26">
        <f>ExternalData!$J4254 + SUMIFS(H:H, D:D, ExternalData!$D4254, E:E, ExternalData!$E4254, F:F, ExternalData!$F4254-1, G:G, "&gt;"&amp;ExternalData!$G4254)</f>
        <v>2145976</v>
      </c>
      <c r="M4254" s="28">
        <f>ExternalData!$K4254 + SUMIFS(I:I, D:D, ExternalData!$D4254, E:E, ExternalData!$E4254, F:F, ExternalData!$F4254-1, G:G, "&gt;"&amp;ExternalData!$G4254)</f>
        <v>11351949</v>
      </c>
    </row>
    <row r="4255" spans="1:13" x14ac:dyDescent="0.25">
      <c r="A4255" s="29" t="s">
        <v>9</v>
      </c>
      <c r="B4255" s="30" t="s">
        <v>57</v>
      </c>
      <c r="C4255" s="30" t="s">
        <v>20</v>
      </c>
      <c r="D4255" s="30" t="s">
        <v>59</v>
      </c>
      <c r="E4255" s="30" t="s">
        <v>13</v>
      </c>
      <c r="F4255" s="30">
        <v>2018</v>
      </c>
      <c r="G4255" s="30">
        <v>11</v>
      </c>
      <c r="H4255" s="30">
        <v>190925</v>
      </c>
      <c r="I4255" s="31">
        <v>1017296</v>
      </c>
      <c r="J4255" s="31">
        <f>SUMIFS(H:H, D:D, ExternalData!$D4255, E:E, ExternalData!$E4255, F:F, ExternalData!$F4255, G:G, "&lt;="&amp;ExternalData!$G4255)</f>
        <v>2336901</v>
      </c>
      <c r="K4255" s="32">
        <f>SUMIFS(I:I, D:D, ExternalData!$D4255, E:E, ExternalData!$E4255, F:F, ExternalData!$F4255, G:G, "&lt;="&amp;ExternalData!$G4255)</f>
        <v>12369245</v>
      </c>
      <c r="L4255" s="31">
        <f>ExternalData!$J4255 + SUMIFS(H:H, D:D, ExternalData!$D4255, E:E, ExternalData!$E4255, F:F, ExternalData!$F4255-1, G:G, "&gt;"&amp;ExternalData!$G4255)</f>
        <v>2336901</v>
      </c>
      <c r="M4255" s="33">
        <f>ExternalData!$K4255 + SUMIFS(I:I, D:D, ExternalData!$D4255, E:E, ExternalData!$E4255, F:F, ExternalData!$F4255-1, G:G, "&gt;"&amp;ExternalData!$G4255)</f>
        <v>12369245</v>
      </c>
    </row>
    <row r="4256" spans="1:13" x14ac:dyDescent="0.25">
      <c r="A4256" s="24" t="s">
        <v>9</v>
      </c>
      <c r="B4256" s="25" t="s">
        <v>57</v>
      </c>
      <c r="C4256" s="25" t="s">
        <v>20</v>
      </c>
      <c r="D4256" s="25" t="s">
        <v>59</v>
      </c>
      <c r="E4256" s="25" t="s">
        <v>13</v>
      </c>
      <c r="F4256" s="25">
        <v>2018</v>
      </c>
      <c r="G4256" s="25">
        <v>12</v>
      </c>
      <c r="H4256" s="25">
        <v>192220</v>
      </c>
      <c r="I4256" s="26">
        <v>1021601</v>
      </c>
      <c r="J4256" s="26">
        <f>SUMIFS(H:H, D:D, ExternalData!$D4256, E:E, ExternalData!$E4256, F:F, ExternalData!$F4256, G:G, "&lt;="&amp;ExternalData!$G4256)</f>
        <v>2529121</v>
      </c>
      <c r="K4256" s="27">
        <f>SUMIFS(I:I, D:D, ExternalData!$D4256, E:E, ExternalData!$E4256, F:F, ExternalData!$F4256, G:G, "&lt;="&amp;ExternalData!$G4256)</f>
        <v>13390846</v>
      </c>
      <c r="L4256" s="26">
        <f>ExternalData!$J4256 + SUMIFS(H:H, D:D, ExternalData!$D4256, E:E, ExternalData!$E4256, F:F, ExternalData!$F4256-1, G:G, "&gt;"&amp;ExternalData!$G4256)</f>
        <v>2529121</v>
      </c>
      <c r="M4256" s="28">
        <f>ExternalData!$K4256 + SUMIFS(I:I, D:D, ExternalData!$D4256, E:E, ExternalData!$E4256, F:F, ExternalData!$F4256-1, G:G, "&gt;"&amp;ExternalData!$G4256)</f>
        <v>13390846</v>
      </c>
    </row>
    <row r="4257" spans="1:13" x14ac:dyDescent="0.25">
      <c r="A4257" s="29" t="s">
        <v>9</v>
      </c>
      <c r="B4257" s="30" t="s">
        <v>57</v>
      </c>
      <c r="C4257" s="30" t="s">
        <v>20</v>
      </c>
      <c r="D4257" s="30" t="s">
        <v>59</v>
      </c>
      <c r="E4257" s="30" t="s">
        <v>13</v>
      </c>
      <c r="F4257" s="30">
        <v>2019</v>
      </c>
      <c r="G4257" s="30">
        <v>1</v>
      </c>
      <c r="H4257" s="30">
        <v>200389</v>
      </c>
      <c r="I4257" s="31">
        <v>1064336</v>
      </c>
      <c r="J4257" s="31">
        <f>SUMIFS(H:H, D:D, ExternalData!$D4257, E:E, ExternalData!$E4257, F:F, ExternalData!$F4257, G:G, "&lt;="&amp;ExternalData!$G4257)</f>
        <v>200389</v>
      </c>
      <c r="K4257" s="32">
        <f>SUMIFS(I:I, D:D, ExternalData!$D4257, E:E, ExternalData!$E4257, F:F, ExternalData!$F4257, G:G, "&lt;="&amp;ExternalData!$G4257)</f>
        <v>1064336</v>
      </c>
      <c r="L4257" s="31">
        <f>ExternalData!$J4257 + SUMIFS(H:H, D:D, ExternalData!$D4257, E:E, ExternalData!$E4257, F:F, ExternalData!$F4257-1, G:G, "&gt;"&amp;ExternalData!$G4257)</f>
        <v>2507911</v>
      </c>
      <c r="M4257" s="33">
        <f>ExternalData!$K4257 + SUMIFS(I:I, D:D, ExternalData!$D4257, E:E, ExternalData!$E4257, F:F, ExternalData!$F4257-1, G:G, "&gt;"&amp;ExternalData!$G4257)</f>
        <v>13284523</v>
      </c>
    </row>
    <row r="4258" spans="1:13" x14ac:dyDescent="0.25">
      <c r="A4258" s="24" t="s">
        <v>9</v>
      </c>
      <c r="B4258" s="25" t="s">
        <v>57</v>
      </c>
      <c r="C4258" s="25" t="s">
        <v>20</v>
      </c>
      <c r="D4258" s="25" t="s">
        <v>59</v>
      </c>
      <c r="E4258" s="25" t="s">
        <v>13</v>
      </c>
      <c r="F4258" s="25">
        <v>2019</v>
      </c>
      <c r="G4258" s="25">
        <v>2</v>
      </c>
      <c r="H4258" s="25">
        <v>179305</v>
      </c>
      <c r="I4258" s="26">
        <v>951202</v>
      </c>
      <c r="J4258" s="26">
        <f>SUMIFS(H:H, D:D, ExternalData!$D4258, E:E, ExternalData!$E4258, F:F, ExternalData!$F4258, G:G, "&lt;="&amp;ExternalData!$G4258)</f>
        <v>379694</v>
      </c>
      <c r="K4258" s="27">
        <f>SUMIFS(I:I, D:D, ExternalData!$D4258, E:E, ExternalData!$E4258, F:F, ExternalData!$F4258, G:G, "&lt;="&amp;ExternalData!$G4258)</f>
        <v>2015538</v>
      </c>
      <c r="L4258" s="26">
        <f>ExternalData!$J4258 + SUMIFS(H:H, D:D, ExternalData!$D4258, E:E, ExternalData!$E4258, F:F, ExternalData!$F4258-1, G:G, "&gt;"&amp;ExternalData!$G4258)</f>
        <v>2524697</v>
      </c>
      <c r="M4258" s="28">
        <f>ExternalData!$K4258 + SUMIFS(I:I, D:D, ExternalData!$D4258, E:E, ExternalData!$E4258, F:F, ExternalData!$F4258-1, G:G, "&gt;"&amp;ExternalData!$G4258)</f>
        <v>13379611</v>
      </c>
    </row>
    <row r="4259" spans="1:13" x14ac:dyDescent="0.25">
      <c r="A4259" s="29" t="s">
        <v>9</v>
      </c>
      <c r="B4259" s="30" t="s">
        <v>57</v>
      </c>
      <c r="C4259" s="30" t="s">
        <v>20</v>
      </c>
      <c r="D4259" s="30" t="s">
        <v>59</v>
      </c>
      <c r="E4259" s="30" t="s">
        <v>13</v>
      </c>
      <c r="F4259" s="30">
        <v>2019</v>
      </c>
      <c r="G4259" s="30">
        <v>3</v>
      </c>
      <c r="H4259" s="30">
        <v>182616</v>
      </c>
      <c r="I4259" s="31">
        <v>970893</v>
      </c>
      <c r="J4259" s="31">
        <f>SUMIFS(H:H, D:D, ExternalData!$D4259, E:E, ExternalData!$E4259, F:F, ExternalData!$F4259, G:G, "&lt;="&amp;ExternalData!$G4259)</f>
        <v>562310</v>
      </c>
      <c r="K4259" s="32">
        <f>SUMIFS(I:I, D:D, ExternalData!$D4259, E:E, ExternalData!$E4259, F:F, ExternalData!$F4259, G:G, "&lt;="&amp;ExternalData!$G4259)</f>
        <v>2986431</v>
      </c>
      <c r="L4259" s="31">
        <f>ExternalData!$J4259 + SUMIFS(H:H, D:D, ExternalData!$D4259, E:E, ExternalData!$E4259, F:F, ExternalData!$F4259-1, G:G, "&gt;"&amp;ExternalData!$G4259)</f>
        <v>2476222</v>
      </c>
      <c r="M4259" s="33">
        <f>ExternalData!$K4259 + SUMIFS(I:I, D:D, ExternalData!$D4259, E:E, ExternalData!$E4259, F:F, ExternalData!$F4259-1, G:G, "&gt;"&amp;ExternalData!$G4259)</f>
        <v>13130082</v>
      </c>
    </row>
    <row r="4260" spans="1:13" x14ac:dyDescent="0.25">
      <c r="A4260" s="24" t="s">
        <v>9</v>
      </c>
      <c r="B4260" s="25" t="s">
        <v>57</v>
      </c>
      <c r="C4260" s="25" t="s">
        <v>20</v>
      </c>
      <c r="D4260" s="25" t="s">
        <v>59</v>
      </c>
      <c r="E4260" s="25" t="s">
        <v>13</v>
      </c>
      <c r="F4260" s="25">
        <v>2019</v>
      </c>
      <c r="G4260" s="25">
        <v>4</v>
      </c>
      <c r="H4260" s="25">
        <v>196581</v>
      </c>
      <c r="I4260" s="26">
        <v>1049790</v>
      </c>
      <c r="J4260" s="26">
        <f>SUMIFS(H:H, D:D, ExternalData!$D4260, E:E, ExternalData!$E4260, F:F, ExternalData!$F4260, G:G, "&lt;="&amp;ExternalData!$G4260)</f>
        <v>758891</v>
      </c>
      <c r="K4260" s="27">
        <f>SUMIFS(I:I, D:D, ExternalData!$D4260, E:E, ExternalData!$E4260, F:F, ExternalData!$F4260, G:G, "&lt;="&amp;ExternalData!$G4260)</f>
        <v>4036221</v>
      </c>
      <c r="L4260" s="26">
        <f>ExternalData!$J4260 + SUMIFS(H:H, D:D, ExternalData!$D4260, E:E, ExternalData!$E4260, F:F, ExternalData!$F4260-1, G:G, "&gt;"&amp;ExternalData!$G4260)</f>
        <v>2450056</v>
      </c>
      <c r="M4260" s="28">
        <f>ExternalData!$K4260 + SUMIFS(I:I, D:D, ExternalData!$D4260, E:E, ExternalData!$E4260, F:F, ExternalData!$F4260-1, G:G, "&gt;"&amp;ExternalData!$G4260)</f>
        <v>13004264</v>
      </c>
    </row>
    <row r="4261" spans="1:13" x14ac:dyDescent="0.25">
      <c r="A4261" s="29" t="s">
        <v>9</v>
      </c>
      <c r="B4261" s="30" t="s">
        <v>57</v>
      </c>
      <c r="C4261" s="30" t="s">
        <v>20</v>
      </c>
      <c r="D4261" s="30" t="s">
        <v>59</v>
      </c>
      <c r="E4261" s="30" t="s">
        <v>13</v>
      </c>
      <c r="F4261" s="30">
        <v>2019</v>
      </c>
      <c r="G4261" s="30">
        <v>5</v>
      </c>
      <c r="H4261" s="30">
        <v>197771</v>
      </c>
      <c r="I4261" s="31">
        <v>1058953</v>
      </c>
      <c r="J4261" s="31">
        <f>SUMIFS(H:H, D:D, ExternalData!$D4261, E:E, ExternalData!$E4261, F:F, ExternalData!$F4261, G:G, "&lt;="&amp;ExternalData!$G4261)</f>
        <v>956662</v>
      </c>
      <c r="K4261" s="32">
        <f>SUMIFS(I:I, D:D, ExternalData!$D4261, E:E, ExternalData!$E4261, F:F, ExternalData!$F4261, G:G, "&lt;="&amp;ExternalData!$G4261)</f>
        <v>5095174</v>
      </c>
      <c r="L4261" s="31">
        <f>ExternalData!$J4261 + SUMIFS(H:H, D:D, ExternalData!$D4261, E:E, ExternalData!$E4261, F:F, ExternalData!$F4261-1, G:G, "&gt;"&amp;ExternalData!$G4261)</f>
        <v>2416463</v>
      </c>
      <c r="M4261" s="33">
        <f>ExternalData!$K4261 + SUMIFS(I:I, D:D, ExternalData!$D4261, E:E, ExternalData!$E4261, F:F, ExternalData!$F4261-1, G:G, "&gt;"&amp;ExternalData!$G4261)</f>
        <v>12842494</v>
      </c>
    </row>
    <row r="4262" spans="1:13" x14ac:dyDescent="0.25">
      <c r="A4262" s="24" t="s">
        <v>9</v>
      </c>
      <c r="B4262" s="25" t="s">
        <v>57</v>
      </c>
      <c r="C4262" s="25" t="s">
        <v>20</v>
      </c>
      <c r="D4262" s="25" t="s">
        <v>59</v>
      </c>
      <c r="E4262" s="25" t="s">
        <v>13</v>
      </c>
      <c r="F4262" s="25">
        <v>2019</v>
      </c>
      <c r="G4262" s="25">
        <v>6</v>
      </c>
      <c r="H4262" s="25">
        <v>191275</v>
      </c>
      <c r="I4262" s="26">
        <v>1019690</v>
      </c>
      <c r="J4262" s="26">
        <f>SUMIFS(H:H, D:D, ExternalData!$D4262, E:E, ExternalData!$E4262, F:F, ExternalData!$F4262, G:G, "&lt;="&amp;ExternalData!$G4262)</f>
        <v>1147937</v>
      </c>
      <c r="K4262" s="27">
        <f>SUMIFS(I:I, D:D, ExternalData!$D4262, E:E, ExternalData!$E4262, F:F, ExternalData!$F4262, G:G, "&lt;="&amp;ExternalData!$G4262)</f>
        <v>6114864</v>
      </c>
      <c r="L4262" s="26">
        <f>ExternalData!$J4262 + SUMIFS(H:H, D:D, ExternalData!$D4262, E:E, ExternalData!$E4262, F:F, ExternalData!$F4262-1, G:G, "&gt;"&amp;ExternalData!$G4262)</f>
        <v>2373819</v>
      </c>
      <c r="M4262" s="28">
        <f>ExternalData!$K4262 + SUMIFS(I:I, D:D, ExternalData!$D4262, E:E, ExternalData!$E4262, F:F, ExternalData!$F4262-1, G:G, "&gt;"&amp;ExternalData!$G4262)</f>
        <v>12621847</v>
      </c>
    </row>
    <row r="4263" spans="1:13" x14ac:dyDescent="0.25">
      <c r="A4263" s="29" t="s">
        <v>9</v>
      </c>
      <c r="B4263" s="30" t="s">
        <v>57</v>
      </c>
      <c r="C4263" s="30" t="s">
        <v>20</v>
      </c>
      <c r="D4263" s="30" t="s">
        <v>59</v>
      </c>
      <c r="E4263" s="30" t="s">
        <v>13</v>
      </c>
      <c r="F4263" s="30">
        <v>2019</v>
      </c>
      <c r="G4263" s="30">
        <v>7</v>
      </c>
      <c r="H4263" s="30">
        <v>190939</v>
      </c>
      <c r="I4263" s="31">
        <v>1019277</v>
      </c>
      <c r="J4263" s="31">
        <f>SUMIFS(H:H, D:D, ExternalData!$D4263, E:E, ExternalData!$E4263, F:F, ExternalData!$F4263, G:G, "&lt;="&amp;ExternalData!$G4263)</f>
        <v>1338876</v>
      </c>
      <c r="K4263" s="32">
        <f>SUMIFS(I:I, D:D, ExternalData!$D4263, E:E, ExternalData!$E4263, F:F, ExternalData!$F4263, G:G, "&lt;="&amp;ExternalData!$G4263)</f>
        <v>7134141</v>
      </c>
      <c r="L4263" s="31">
        <f>ExternalData!$J4263 + SUMIFS(H:H, D:D, ExternalData!$D4263, E:E, ExternalData!$E4263, F:F, ExternalData!$F4263-1, G:G, "&gt;"&amp;ExternalData!$G4263)</f>
        <v>2347737</v>
      </c>
      <c r="M4263" s="33">
        <f>ExternalData!$K4263 + SUMIFS(I:I, D:D, ExternalData!$D4263, E:E, ExternalData!$E4263, F:F, ExternalData!$F4263-1, G:G, "&gt;"&amp;ExternalData!$G4263)</f>
        <v>12488574</v>
      </c>
    </row>
    <row r="4264" spans="1:13" x14ac:dyDescent="0.25">
      <c r="A4264" s="24" t="s">
        <v>9</v>
      </c>
      <c r="B4264" s="25" t="s">
        <v>57</v>
      </c>
      <c r="C4264" s="25" t="s">
        <v>20</v>
      </c>
      <c r="D4264" s="25" t="s">
        <v>59</v>
      </c>
      <c r="E4264" s="25" t="s">
        <v>13</v>
      </c>
      <c r="F4264" s="25">
        <v>2019</v>
      </c>
      <c r="G4264" s="25">
        <v>8</v>
      </c>
      <c r="H4264" s="25">
        <v>174433</v>
      </c>
      <c r="I4264" s="26">
        <v>931385</v>
      </c>
      <c r="J4264" s="26">
        <f>SUMIFS(H:H, D:D, ExternalData!$D4264, E:E, ExternalData!$E4264, F:F, ExternalData!$F4264, G:G, "&lt;="&amp;ExternalData!$G4264)</f>
        <v>1513309</v>
      </c>
      <c r="K4264" s="27">
        <f>SUMIFS(I:I, D:D, ExternalData!$D4264, E:E, ExternalData!$E4264, F:F, ExternalData!$F4264, G:G, "&lt;="&amp;ExternalData!$G4264)</f>
        <v>8065526</v>
      </c>
      <c r="L4264" s="26">
        <f>ExternalData!$J4264 + SUMIFS(H:H, D:D, ExternalData!$D4264, E:E, ExternalData!$E4264, F:F, ExternalData!$F4264-1, G:G, "&gt;"&amp;ExternalData!$G4264)</f>
        <v>2312926</v>
      </c>
      <c r="M4264" s="28">
        <f>ExternalData!$K4264 + SUMIFS(I:I, D:D, ExternalData!$D4264, E:E, ExternalData!$E4264, F:F, ExternalData!$F4264-1, G:G, "&gt;"&amp;ExternalData!$G4264)</f>
        <v>12312811</v>
      </c>
    </row>
    <row r="4265" spans="1:13" x14ac:dyDescent="0.25">
      <c r="A4265" s="29" t="s">
        <v>9</v>
      </c>
      <c r="B4265" s="30" t="s">
        <v>57</v>
      </c>
      <c r="C4265" s="30" t="s">
        <v>20</v>
      </c>
      <c r="D4265" s="30" t="s">
        <v>59</v>
      </c>
      <c r="E4265" s="30" t="s">
        <v>13</v>
      </c>
      <c r="F4265" s="30">
        <v>2019</v>
      </c>
      <c r="G4265" s="30">
        <v>9</v>
      </c>
      <c r="H4265" s="30">
        <v>164367</v>
      </c>
      <c r="I4265" s="31">
        <v>876169</v>
      </c>
      <c r="J4265" s="31">
        <f>SUMIFS(H:H, D:D, ExternalData!$D4265, E:E, ExternalData!$E4265, F:F, ExternalData!$F4265, G:G, "&lt;="&amp;ExternalData!$G4265)</f>
        <v>1677676</v>
      </c>
      <c r="K4265" s="32">
        <f>SUMIFS(I:I, D:D, ExternalData!$D4265, E:E, ExternalData!$E4265, F:F, ExternalData!$F4265, G:G, "&lt;="&amp;ExternalData!$G4265)</f>
        <v>8941695</v>
      </c>
      <c r="L4265" s="31">
        <f>ExternalData!$J4265 + SUMIFS(H:H, D:D, ExternalData!$D4265, E:E, ExternalData!$E4265, F:F, ExternalData!$F4265-1, G:G, "&gt;"&amp;ExternalData!$G4265)</f>
        <v>2279858</v>
      </c>
      <c r="M4265" s="33">
        <f>ExternalData!$K4265 + SUMIFS(I:I, D:D, ExternalData!$D4265, E:E, ExternalData!$E4265, F:F, ExternalData!$F4265-1, G:G, "&gt;"&amp;ExternalData!$G4265)</f>
        <v>12144132</v>
      </c>
    </row>
    <row r="4266" spans="1:13" x14ac:dyDescent="0.25">
      <c r="A4266" s="24" t="s">
        <v>9</v>
      </c>
      <c r="B4266" s="25" t="s">
        <v>57</v>
      </c>
      <c r="C4266" s="25" t="s">
        <v>20</v>
      </c>
      <c r="D4266" s="25" t="s">
        <v>59</v>
      </c>
      <c r="E4266" s="25" t="s">
        <v>13</v>
      </c>
      <c r="F4266" s="25">
        <v>2019</v>
      </c>
      <c r="G4266" s="25">
        <v>10</v>
      </c>
      <c r="H4266" s="25">
        <v>208691</v>
      </c>
      <c r="I4266" s="26">
        <v>1121519</v>
      </c>
      <c r="J4266" s="26">
        <f>SUMIFS(H:H, D:D, ExternalData!$D4266, E:E, ExternalData!$E4266, F:F, ExternalData!$F4266, G:G, "&lt;="&amp;ExternalData!$G4266)</f>
        <v>1886367</v>
      </c>
      <c r="K4266" s="27">
        <f>SUMIFS(I:I, D:D, ExternalData!$D4266, E:E, ExternalData!$E4266, F:F, ExternalData!$F4266, G:G, "&lt;="&amp;ExternalData!$G4266)</f>
        <v>10063214</v>
      </c>
      <c r="L4266" s="26">
        <f>ExternalData!$J4266 + SUMIFS(H:H, D:D, ExternalData!$D4266, E:E, ExternalData!$E4266, F:F, ExternalData!$F4266-1, G:G, "&gt;"&amp;ExternalData!$G4266)</f>
        <v>2269512</v>
      </c>
      <c r="M4266" s="28">
        <f>ExternalData!$K4266 + SUMIFS(I:I, D:D, ExternalData!$D4266, E:E, ExternalData!$E4266, F:F, ExternalData!$F4266-1, G:G, "&gt;"&amp;ExternalData!$G4266)</f>
        <v>12102111</v>
      </c>
    </row>
    <row r="4267" spans="1:13" x14ac:dyDescent="0.25">
      <c r="A4267" s="29" t="s">
        <v>9</v>
      </c>
      <c r="B4267" s="30" t="s">
        <v>57</v>
      </c>
      <c r="C4267" s="30" t="s">
        <v>20</v>
      </c>
      <c r="D4267" s="30" t="s">
        <v>59</v>
      </c>
      <c r="E4267" s="30" t="s">
        <v>13</v>
      </c>
      <c r="F4267" s="30">
        <v>2019</v>
      </c>
      <c r="G4267" s="30">
        <v>11</v>
      </c>
      <c r="H4267" s="30">
        <v>189945</v>
      </c>
      <c r="I4267" s="31">
        <v>1023512</v>
      </c>
      <c r="J4267" s="31">
        <f>SUMIFS(H:H, D:D, ExternalData!$D4267, E:E, ExternalData!$E4267, F:F, ExternalData!$F4267, G:G, "&lt;="&amp;ExternalData!$G4267)</f>
        <v>2076312</v>
      </c>
      <c r="K4267" s="32">
        <f>SUMIFS(I:I, D:D, ExternalData!$D4267, E:E, ExternalData!$E4267, F:F, ExternalData!$F4267, G:G, "&lt;="&amp;ExternalData!$G4267)</f>
        <v>11086726</v>
      </c>
      <c r="L4267" s="31">
        <f>ExternalData!$J4267 + SUMIFS(H:H, D:D, ExternalData!$D4267, E:E, ExternalData!$E4267, F:F, ExternalData!$F4267-1, G:G, "&gt;"&amp;ExternalData!$G4267)</f>
        <v>2268532</v>
      </c>
      <c r="M4267" s="33">
        <f>ExternalData!$K4267 + SUMIFS(I:I, D:D, ExternalData!$D4267, E:E, ExternalData!$E4267, F:F, ExternalData!$F4267-1, G:G, "&gt;"&amp;ExternalData!$G4267)</f>
        <v>12108327</v>
      </c>
    </row>
    <row r="4268" spans="1:13" x14ac:dyDescent="0.25">
      <c r="A4268" s="24" t="s">
        <v>9</v>
      </c>
      <c r="B4268" s="25" t="s">
        <v>57</v>
      </c>
      <c r="C4268" s="25" t="s">
        <v>20</v>
      </c>
      <c r="D4268" s="25" t="s">
        <v>59</v>
      </c>
      <c r="E4268" s="25" t="s">
        <v>13</v>
      </c>
      <c r="F4268" s="25">
        <v>2019</v>
      </c>
      <c r="G4268" s="25">
        <v>12</v>
      </c>
      <c r="H4268" s="25">
        <v>187467</v>
      </c>
      <c r="I4268" s="26">
        <v>1007363</v>
      </c>
      <c r="J4268" s="26">
        <f>SUMIFS(H:H, D:D, ExternalData!$D4268, E:E, ExternalData!$E4268, F:F, ExternalData!$F4268, G:G, "&lt;="&amp;ExternalData!$G4268)</f>
        <v>2263779</v>
      </c>
      <c r="K4268" s="27">
        <f>SUMIFS(I:I, D:D, ExternalData!$D4268, E:E, ExternalData!$E4268, F:F, ExternalData!$F4268, G:G, "&lt;="&amp;ExternalData!$G4268)</f>
        <v>12094089</v>
      </c>
      <c r="L4268" s="26">
        <f>ExternalData!$J4268 + SUMIFS(H:H, D:D, ExternalData!$D4268, E:E, ExternalData!$E4268, F:F, ExternalData!$F4268-1, G:G, "&gt;"&amp;ExternalData!$G4268)</f>
        <v>2263779</v>
      </c>
      <c r="M4268" s="28">
        <f>ExternalData!$K4268 + SUMIFS(I:I, D:D, ExternalData!$D4268, E:E, ExternalData!$E4268, F:F, ExternalData!$F4268-1, G:G, "&gt;"&amp;ExternalData!$G4268)</f>
        <v>12094089</v>
      </c>
    </row>
    <row r="4269" spans="1:13" x14ac:dyDescent="0.25">
      <c r="A4269" s="29" t="s">
        <v>9</v>
      </c>
      <c r="B4269" s="30" t="s">
        <v>57</v>
      </c>
      <c r="C4269" s="30" t="s">
        <v>20</v>
      </c>
      <c r="D4269" s="30" t="s">
        <v>59</v>
      </c>
      <c r="E4269" s="30" t="s">
        <v>13</v>
      </c>
      <c r="F4269" s="30">
        <v>2020</v>
      </c>
      <c r="G4269" s="30">
        <v>1</v>
      </c>
      <c r="H4269" s="30">
        <v>188447</v>
      </c>
      <c r="I4269" s="31">
        <v>1011038</v>
      </c>
      <c r="J4269" s="31">
        <f>SUMIFS(H:H, D:D, ExternalData!$D4269, E:E, ExternalData!$E4269, F:F, ExternalData!$F4269, G:G, "&lt;="&amp;ExternalData!$G4269)</f>
        <v>188447</v>
      </c>
      <c r="K4269" s="32">
        <f>SUMIFS(I:I, D:D, ExternalData!$D4269, E:E, ExternalData!$E4269, F:F, ExternalData!$F4269, G:G, "&lt;="&amp;ExternalData!$G4269)</f>
        <v>1011038</v>
      </c>
      <c r="L4269" s="31">
        <f>ExternalData!$J4269 + SUMIFS(H:H, D:D, ExternalData!$D4269, E:E, ExternalData!$E4269, F:F, ExternalData!$F4269-1, G:G, "&gt;"&amp;ExternalData!$G4269)</f>
        <v>2251837</v>
      </c>
      <c r="M4269" s="33">
        <f>ExternalData!$K4269 + SUMIFS(I:I, D:D, ExternalData!$D4269, E:E, ExternalData!$E4269, F:F, ExternalData!$F4269-1, G:G, "&gt;"&amp;ExternalData!$G4269)</f>
        <v>12040791</v>
      </c>
    </row>
    <row r="4270" spans="1:13" x14ac:dyDescent="0.25">
      <c r="A4270" s="24" t="s">
        <v>9</v>
      </c>
      <c r="B4270" s="25" t="s">
        <v>57</v>
      </c>
      <c r="C4270" s="25" t="s">
        <v>20</v>
      </c>
      <c r="D4270" s="25" t="s">
        <v>59</v>
      </c>
      <c r="E4270" s="25" t="s">
        <v>13</v>
      </c>
      <c r="F4270" s="25">
        <v>2020</v>
      </c>
      <c r="G4270" s="25">
        <v>2</v>
      </c>
      <c r="H4270" s="25">
        <v>165830</v>
      </c>
      <c r="I4270" s="26">
        <v>888643</v>
      </c>
      <c r="J4270" s="26">
        <f>SUMIFS(H:H, D:D, ExternalData!$D4270, E:E, ExternalData!$E4270, F:F, ExternalData!$F4270, G:G, "&lt;="&amp;ExternalData!$G4270)</f>
        <v>354277</v>
      </c>
      <c r="K4270" s="27">
        <f>SUMIFS(I:I, D:D, ExternalData!$D4270, E:E, ExternalData!$E4270, F:F, ExternalData!$F4270, G:G, "&lt;="&amp;ExternalData!$G4270)</f>
        <v>1899681</v>
      </c>
      <c r="L4270" s="26">
        <f>ExternalData!$J4270 + SUMIFS(H:H, D:D, ExternalData!$D4270, E:E, ExternalData!$E4270, F:F, ExternalData!$F4270-1, G:G, "&gt;"&amp;ExternalData!$G4270)</f>
        <v>2238362</v>
      </c>
      <c r="M4270" s="28">
        <f>ExternalData!$K4270 + SUMIFS(I:I, D:D, ExternalData!$D4270, E:E, ExternalData!$E4270, F:F, ExternalData!$F4270-1, G:G, "&gt;"&amp;ExternalData!$G4270)</f>
        <v>11978232</v>
      </c>
    </row>
    <row r="4271" spans="1:13" x14ac:dyDescent="0.25">
      <c r="A4271" s="29" t="s">
        <v>9</v>
      </c>
      <c r="B4271" s="30" t="s">
        <v>57</v>
      </c>
      <c r="C4271" s="30" t="s">
        <v>20</v>
      </c>
      <c r="D4271" s="30" t="s">
        <v>59</v>
      </c>
      <c r="E4271" s="30" t="s">
        <v>13</v>
      </c>
      <c r="F4271" s="30">
        <v>2020</v>
      </c>
      <c r="G4271" s="30">
        <v>3</v>
      </c>
      <c r="H4271" s="30">
        <v>251671</v>
      </c>
      <c r="I4271" s="31">
        <v>1344672</v>
      </c>
      <c r="J4271" s="31">
        <f>SUMIFS(H:H, D:D, ExternalData!$D4271, E:E, ExternalData!$E4271, F:F, ExternalData!$F4271, G:G, "&lt;="&amp;ExternalData!$G4271)</f>
        <v>605948</v>
      </c>
      <c r="K4271" s="32">
        <f>SUMIFS(I:I, D:D, ExternalData!$D4271, E:E, ExternalData!$E4271, F:F, ExternalData!$F4271, G:G, "&lt;="&amp;ExternalData!$G4271)</f>
        <v>3244353</v>
      </c>
      <c r="L4271" s="31">
        <f>ExternalData!$J4271 + SUMIFS(H:H, D:D, ExternalData!$D4271, E:E, ExternalData!$E4271, F:F, ExternalData!$F4271-1, G:G, "&gt;"&amp;ExternalData!$G4271)</f>
        <v>2307417</v>
      </c>
      <c r="M4271" s="33">
        <f>ExternalData!$K4271 + SUMIFS(I:I, D:D, ExternalData!$D4271, E:E, ExternalData!$E4271, F:F, ExternalData!$F4271-1, G:G, "&gt;"&amp;ExternalData!$G4271)</f>
        <v>12352011</v>
      </c>
    </row>
    <row r="4272" spans="1:13" x14ac:dyDescent="0.25">
      <c r="A4272" s="24" t="s">
        <v>9</v>
      </c>
      <c r="B4272" s="25" t="s">
        <v>57</v>
      </c>
      <c r="C4272" s="25" t="s">
        <v>20</v>
      </c>
      <c r="D4272" s="25" t="s">
        <v>59</v>
      </c>
      <c r="E4272" s="25" t="s">
        <v>13</v>
      </c>
      <c r="F4272" s="25">
        <v>2020</v>
      </c>
      <c r="G4272" s="25">
        <v>4</v>
      </c>
      <c r="H4272" s="25">
        <v>212947</v>
      </c>
      <c r="I4272" s="26">
        <v>1148301</v>
      </c>
      <c r="J4272" s="26">
        <f>SUMIFS(H:H, D:D, ExternalData!$D4272, E:E, ExternalData!$E4272, F:F, ExternalData!$F4272, G:G, "&lt;="&amp;ExternalData!$G4272)</f>
        <v>818895</v>
      </c>
      <c r="K4272" s="27">
        <f>SUMIFS(I:I, D:D, ExternalData!$D4272, E:E, ExternalData!$E4272, F:F, ExternalData!$F4272, G:G, "&lt;="&amp;ExternalData!$G4272)</f>
        <v>4392654</v>
      </c>
      <c r="L4272" s="26">
        <f>ExternalData!$J4272 + SUMIFS(H:H, D:D, ExternalData!$D4272, E:E, ExternalData!$E4272, F:F, ExternalData!$F4272-1, G:G, "&gt;"&amp;ExternalData!$G4272)</f>
        <v>2323783</v>
      </c>
      <c r="M4272" s="28">
        <f>ExternalData!$K4272 + SUMIFS(I:I, D:D, ExternalData!$D4272, E:E, ExternalData!$E4272, F:F, ExternalData!$F4272-1, G:G, "&gt;"&amp;ExternalData!$G4272)</f>
        <v>12450522</v>
      </c>
    </row>
    <row r="4273" spans="1:13" x14ac:dyDescent="0.25">
      <c r="A4273" s="29" t="s">
        <v>9</v>
      </c>
      <c r="B4273" s="30" t="s">
        <v>57</v>
      </c>
      <c r="C4273" s="30" t="s">
        <v>20</v>
      </c>
      <c r="D4273" s="30" t="s">
        <v>59</v>
      </c>
      <c r="E4273" s="30" t="s">
        <v>13</v>
      </c>
      <c r="F4273" s="30">
        <v>2020</v>
      </c>
      <c r="G4273" s="30">
        <v>5</v>
      </c>
      <c r="H4273" s="30">
        <v>169659</v>
      </c>
      <c r="I4273" s="31">
        <v>909006</v>
      </c>
      <c r="J4273" s="31">
        <f>SUMIFS(H:H, D:D, ExternalData!$D4273, E:E, ExternalData!$E4273, F:F, ExternalData!$F4273, G:G, "&lt;="&amp;ExternalData!$G4273)</f>
        <v>988554</v>
      </c>
      <c r="K4273" s="32">
        <f>SUMIFS(I:I, D:D, ExternalData!$D4273, E:E, ExternalData!$E4273, F:F, ExternalData!$F4273, G:G, "&lt;="&amp;ExternalData!$G4273)</f>
        <v>5301660</v>
      </c>
      <c r="L4273" s="31">
        <f>ExternalData!$J4273 + SUMIFS(H:H, D:D, ExternalData!$D4273, E:E, ExternalData!$E4273, F:F, ExternalData!$F4273-1, G:G, "&gt;"&amp;ExternalData!$G4273)</f>
        <v>2295671</v>
      </c>
      <c r="M4273" s="33">
        <f>ExternalData!$K4273 + SUMIFS(I:I, D:D, ExternalData!$D4273, E:E, ExternalData!$E4273, F:F, ExternalData!$F4273-1, G:G, "&gt;"&amp;ExternalData!$G4273)</f>
        <v>12300575</v>
      </c>
    </row>
    <row r="4274" spans="1:13" x14ac:dyDescent="0.25">
      <c r="A4274" s="24" t="s">
        <v>9</v>
      </c>
      <c r="B4274" s="25" t="s">
        <v>57</v>
      </c>
      <c r="C4274" s="25" t="s">
        <v>20</v>
      </c>
      <c r="D4274" s="25" t="s">
        <v>59</v>
      </c>
      <c r="E4274" s="25" t="s">
        <v>13</v>
      </c>
      <c r="F4274" s="25">
        <v>2020</v>
      </c>
      <c r="G4274" s="25">
        <v>6</v>
      </c>
      <c r="H4274" s="25">
        <v>185689</v>
      </c>
      <c r="I4274" s="26">
        <v>996121</v>
      </c>
      <c r="J4274" s="26">
        <f>SUMIFS(H:H, D:D, ExternalData!$D4274, E:E, ExternalData!$E4274, F:F, ExternalData!$F4274, G:G, "&lt;="&amp;ExternalData!$G4274)</f>
        <v>1174243</v>
      </c>
      <c r="K4274" s="27">
        <f>SUMIFS(I:I, D:D, ExternalData!$D4274, E:E, ExternalData!$E4274, F:F, ExternalData!$F4274, G:G, "&lt;="&amp;ExternalData!$G4274)</f>
        <v>6297781</v>
      </c>
      <c r="L4274" s="26">
        <f>ExternalData!$J4274 + SUMIFS(H:H, D:D, ExternalData!$D4274, E:E, ExternalData!$E4274, F:F, ExternalData!$F4274-1, G:G, "&gt;"&amp;ExternalData!$G4274)</f>
        <v>2290085</v>
      </c>
      <c r="M4274" s="28">
        <f>ExternalData!$K4274 + SUMIFS(I:I, D:D, ExternalData!$D4274, E:E, ExternalData!$E4274, F:F, ExternalData!$F4274-1, G:G, "&gt;"&amp;ExternalData!$G4274)</f>
        <v>12277006</v>
      </c>
    </row>
    <row r="4275" spans="1:13" x14ac:dyDescent="0.25">
      <c r="A4275" s="29" t="s">
        <v>9</v>
      </c>
      <c r="B4275" s="30" t="s">
        <v>57</v>
      </c>
      <c r="C4275" s="30" t="s">
        <v>20</v>
      </c>
      <c r="D4275" s="30" t="s">
        <v>59</v>
      </c>
      <c r="E4275" s="30" t="s">
        <v>13</v>
      </c>
      <c r="F4275" s="30">
        <v>2020</v>
      </c>
      <c r="G4275" s="30">
        <v>7</v>
      </c>
      <c r="H4275" s="30">
        <v>211022</v>
      </c>
      <c r="I4275" s="31">
        <v>1130829</v>
      </c>
      <c r="J4275" s="31">
        <f>SUMIFS(H:H, D:D, ExternalData!$D4275, E:E, ExternalData!$E4275, F:F, ExternalData!$F4275, G:G, "&lt;="&amp;ExternalData!$G4275)</f>
        <v>1385265</v>
      </c>
      <c r="K4275" s="32">
        <f>SUMIFS(I:I, D:D, ExternalData!$D4275, E:E, ExternalData!$E4275, F:F, ExternalData!$F4275, G:G, "&lt;="&amp;ExternalData!$G4275)</f>
        <v>7428610</v>
      </c>
      <c r="L4275" s="31">
        <f>ExternalData!$J4275 + SUMIFS(H:H, D:D, ExternalData!$D4275, E:E, ExternalData!$E4275, F:F, ExternalData!$F4275-1, G:G, "&gt;"&amp;ExternalData!$G4275)</f>
        <v>2310168</v>
      </c>
      <c r="M4275" s="33">
        <f>ExternalData!$K4275 + SUMIFS(I:I, D:D, ExternalData!$D4275, E:E, ExternalData!$E4275, F:F, ExternalData!$F4275-1, G:G, "&gt;"&amp;ExternalData!$G4275)</f>
        <v>12388558</v>
      </c>
    </row>
    <row r="4276" spans="1:13" x14ac:dyDescent="0.25">
      <c r="A4276" s="24" t="s">
        <v>9</v>
      </c>
      <c r="B4276" s="25" t="s">
        <v>57</v>
      </c>
      <c r="C4276" s="25" t="s">
        <v>20</v>
      </c>
      <c r="D4276" s="25" t="s">
        <v>59</v>
      </c>
      <c r="E4276" s="25" t="s">
        <v>13</v>
      </c>
      <c r="F4276" s="25">
        <v>2020</v>
      </c>
      <c r="G4276" s="25">
        <v>8</v>
      </c>
      <c r="H4276" s="25">
        <v>164276</v>
      </c>
      <c r="I4276" s="26">
        <v>881377</v>
      </c>
      <c r="J4276" s="26">
        <f>SUMIFS(H:H, D:D, ExternalData!$D4276, E:E, ExternalData!$E4276, F:F, ExternalData!$F4276, G:G, "&lt;="&amp;ExternalData!$G4276)</f>
        <v>1549541</v>
      </c>
      <c r="K4276" s="27">
        <f>SUMIFS(I:I, D:D, ExternalData!$D4276, E:E, ExternalData!$E4276, F:F, ExternalData!$F4276, G:G, "&lt;="&amp;ExternalData!$G4276)</f>
        <v>8309987</v>
      </c>
      <c r="L4276" s="26">
        <f>ExternalData!$J4276 + SUMIFS(H:H, D:D, ExternalData!$D4276, E:E, ExternalData!$E4276, F:F, ExternalData!$F4276-1, G:G, "&gt;"&amp;ExternalData!$G4276)</f>
        <v>2300011</v>
      </c>
      <c r="M4276" s="28">
        <f>ExternalData!$K4276 + SUMIFS(I:I, D:D, ExternalData!$D4276, E:E, ExternalData!$E4276, F:F, ExternalData!$F4276-1, G:G, "&gt;"&amp;ExternalData!$G4276)</f>
        <v>12338550</v>
      </c>
    </row>
    <row r="4277" spans="1:13" x14ac:dyDescent="0.25">
      <c r="A4277" s="29" t="s">
        <v>9</v>
      </c>
      <c r="B4277" s="30" t="s">
        <v>57</v>
      </c>
      <c r="C4277" s="30" t="s">
        <v>20</v>
      </c>
      <c r="D4277" s="30" t="s">
        <v>59</v>
      </c>
      <c r="E4277" s="30" t="s">
        <v>13</v>
      </c>
      <c r="F4277" s="30">
        <v>2020</v>
      </c>
      <c r="G4277" s="30">
        <v>9</v>
      </c>
      <c r="H4277" s="30">
        <v>175231</v>
      </c>
      <c r="I4277" s="31">
        <v>940023</v>
      </c>
      <c r="J4277" s="31">
        <f>SUMIFS(H:H, D:D, ExternalData!$D4277, E:E, ExternalData!$E4277, F:F, ExternalData!$F4277, G:G, "&lt;="&amp;ExternalData!$G4277)</f>
        <v>1724772</v>
      </c>
      <c r="K4277" s="32">
        <f>SUMIFS(I:I, D:D, ExternalData!$D4277, E:E, ExternalData!$E4277, F:F, ExternalData!$F4277, G:G, "&lt;="&amp;ExternalData!$G4277)</f>
        <v>9250010</v>
      </c>
      <c r="L4277" s="31">
        <f>ExternalData!$J4277 + SUMIFS(H:H, D:D, ExternalData!$D4277, E:E, ExternalData!$E4277, F:F, ExternalData!$F4277-1, G:G, "&gt;"&amp;ExternalData!$G4277)</f>
        <v>2310875</v>
      </c>
      <c r="M4277" s="33">
        <f>ExternalData!$K4277 + SUMIFS(I:I, D:D, ExternalData!$D4277, E:E, ExternalData!$E4277, F:F, ExternalData!$F4277-1, G:G, "&gt;"&amp;ExternalData!$G4277)</f>
        <v>12402404</v>
      </c>
    </row>
    <row r="4278" spans="1:13" x14ac:dyDescent="0.25">
      <c r="A4278" s="24" t="s">
        <v>9</v>
      </c>
      <c r="B4278" s="25" t="s">
        <v>57</v>
      </c>
      <c r="C4278" s="25" t="s">
        <v>20</v>
      </c>
      <c r="D4278" s="25" t="s">
        <v>59</v>
      </c>
      <c r="E4278" s="25" t="s">
        <v>13</v>
      </c>
      <c r="F4278" s="25">
        <v>2020</v>
      </c>
      <c r="G4278" s="25">
        <v>10</v>
      </c>
      <c r="H4278" s="25">
        <v>200872</v>
      </c>
      <c r="I4278" s="26">
        <v>1081878</v>
      </c>
      <c r="J4278" s="26">
        <f>SUMIFS(H:H, D:D, ExternalData!$D4278, E:E, ExternalData!$E4278, F:F, ExternalData!$F4278, G:G, "&lt;="&amp;ExternalData!$G4278)</f>
        <v>1925644</v>
      </c>
      <c r="K4278" s="27">
        <f>SUMIFS(I:I, D:D, ExternalData!$D4278, E:E, ExternalData!$E4278, F:F, ExternalData!$F4278, G:G, "&lt;="&amp;ExternalData!$G4278)</f>
        <v>10331888</v>
      </c>
      <c r="L4278" s="26">
        <f>ExternalData!$J4278 + SUMIFS(H:H, D:D, ExternalData!$D4278, E:E, ExternalData!$E4278, F:F, ExternalData!$F4278-1, G:G, "&gt;"&amp;ExternalData!$G4278)</f>
        <v>2303056</v>
      </c>
      <c r="M4278" s="28">
        <f>ExternalData!$K4278 + SUMIFS(I:I, D:D, ExternalData!$D4278, E:E, ExternalData!$E4278, F:F, ExternalData!$F4278-1, G:G, "&gt;"&amp;ExternalData!$G4278)</f>
        <v>12362763</v>
      </c>
    </row>
    <row r="4279" spans="1:13" x14ac:dyDescent="0.25">
      <c r="A4279" s="29" t="s">
        <v>9</v>
      </c>
      <c r="B4279" s="30" t="s">
        <v>57</v>
      </c>
      <c r="C4279" s="30" t="s">
        <v>20</v>
      </c>
      <c r="D4279" s="30" t="s">
        <v>59</v>
      </c>
      <c r="E4279" s="30" t="s">
        <v>13</v>
      </c>
      <c r="F4279" s="30">
        <v>2020</v>
      </c>
      <c r="G4279" s="30">
        <v>11</v>
      </c>
      <c r="H4279" s="30">
        <v>179795</v>
      </c>
      <c r="I4279" s="31">
        <v>969087</v>
      </c>
      <c r="J4279" s="31">
        <f>SUMIFS(H:H, D:D, ExternalData!$D4279, E:E, ExternalData!$E4279, F:F, ExternalData!$F4279, G:G, "&lt;="&amp;ExternalData!$G4279)</f>
        <v>2105439</v>
      </c>
      <c r="K4279" s="32">
        <f>SUMIFS(I:I, D:D, ExternalData!$D4279, E:E, ExternalData!$E4279, F:F, ExternalData!$F4279, G:G, "&lt;="&amp;ExternalData!$G4279)</f>
        <v>11300975</v>
      </c>
      <c r="L4279" s="31">
        <f>ExternalData!$J4279 + SUMIFS(H:H, D:D, ExternalData!$D4279, E:E, ExternalData!$E4279, F:F, ExternalData!$F4279-1, G:G, "&gt;"&amp;ExternalData!$G4279)</f>
        <v>2292906</v>
      </c>
      <c r="M4279" s="33">
        <f>ExternalData!$K4279 + SUMIFS(I:I, D:D, ExternalData!$D4279, E:E, ExternalData!$E4279, F:F, ExternalData!$F4279-1, G:G, "&gt;"&amp;ExternalData!$G4279)</f>
        <v>12308338</v>
      </c>
    </row>
    <row r="4280" spans="1:13" x14ac:dyDescent="0.25">
      <c r="A4280" s="24" t="s">
        <v>9</v>
      </c>
      <c r="B4280" s="25" t="s">
        <v>57</v>
      </c>
      <c r="C4280" s="25" t="s">
        <v>20</v>
      </c>
      <c r="D4280" s="25" t="s">
        <v>59</v>
      </c>
      <c r="E4280" s="25" t="s">
        <v>13</v>
      </c>
      <c r="F4280" s="25">
        <v>2020</v>
      </c>
      <c r="G4280" s="25">
        <v>12</v>
      </c>
      <c r="H4280" s="25">
        <v>188748</v>
      </c>
      <c r="I4280" s="26">
        <v>1019942</v>
      </c>
      <c r="J4280" s="26">
        <f>SUMIFS(H:H, D:D, ExternalData!$D4280, E:E, ExternalData!$E4280, F:F, ExternalData!$F4280, G:G, "&lt;="&amp;ExternalData!$G4280)</f>
        <v>2294187</v>
      </c>
      <c r="K4280" s="27">
        <f>SUMIFS(I:I, D:D, ExternalData!$D4280, E:E, ExternalData!$E4280, F:F, ExternalData!$F4280, G:G, "&lt;="&amp;ExternalData!$G4280)</f>
        <v>12320917</v>
      </c>
      <c r="L4280" s="26">
        <f>ExternalData!$J4280 + SUMIFS(H:H, D:D, ExternalData!$D4280, E:E, ExternalData!$E4280, F:F, ExternalData!$F4280-1, G:G, "&gt;"&amp;ExternalData!$G4280)</f>
        <v>2294187</v>
      </c>
      <c r="M4280" s="28">
        <f>ExternalData!$K4280 + SUMIFS(I:I, D:D, ExternalData!$D4280, E:E, ExternalData!$E4280, F:F, ExternalData!$F4280-1, G:G, "&gt;"&amp;ExternalData!$G4280)</f>
        <v>12320917</v>
      </c>
    </row>
    <row r="4281" spans="1:13" x14ac:dyDescent="0.25">
      <c r="A4281" s="29" t="s">
        <v>9</v>
      </c>
      <c r="B4281" s="30" t="s">
        <v>57</v>
      </c>
      <c r="C4281" s="30" t="s">
        <v>20</v>
      </c>
      <c r="D4281" s="30" t="s">
        <v>59</v>
      </c>
      <c r="E4281" s="30" t="s">
        <v>13</v>
      </c>
      <c r="F4281" s="30">
        <v>2021</v>
      </c>
      <c r="G4281" s="30">
        <v>1</v>
      </c>
      <c r="H4281" s="30">
        <v>169785</v>
      </c>
      <c r="I4281" s="31">
        <v>920871</v>
      </c>
      <c r="J4281" s="31">
        <f>SUMIFS(H:H, D:D, ExternalData!$D4281, E:E, ExternalData!$E4281, F:F, ExternalData!$F4281, G:G, "&lt;="&amp;ExternalData!$G4281)</f>
        <v>169785</v>
      </c>
      <c r="K4281" s="32">
        <f>SUMIFS(I:I, D:D, ExternalData!$D4281, E:E, ExternalData!$E4281, F:F, ExternalData!$F4281, G:G, "&lt;="&amp;ExternalData!$G4281)</f>
        <v>920871</v>
      </c>
      <c r="L4281" s="31">
        <f>ExternalData!$J4281 + SUMIFS(H:H, D:D, ExternalData!$D4281, E:E, ExternalData!$E4281, F:F, ExternalData!$F4281-1, G:G, "&gt;"&amp;ExternalData!$G4281)</f>
        <v>2275525</v>
      </c>
      <c r="M4281" s="33">
        <f>ExternalData!$K4281 + SUMIFS(I:I, D:D, ExternalData!$D4281, E:E, ExternalData!$E4281, F:F, ExternalData!$F4281-1, G:G, "&gt;"&amp;ExternalData!$G4281)</f>
        <v>12230750</v>
      </c>
    </row>
    <row r="4282" spans="1:13" x14ac:dyDescent="0.25">
      <c r="A4282" s="24" t="s">
        <v>9</v>
      </c>
      <c r="B4282" s="25" t="s">
        <v>57</v>
      </c>
      <c r="C4282" s="25" t="s">
        <v>20</v>
      </c>
      <c r="D4282" s="25" t="s">
        <v>59</v>
      </c>
      <c r="E4282" s="25" t="s">
        <v>13</v>
      </c>
      <c r="F4282" s="25">
        <v>2021</v>
      </c>
      <c r="G4282" s="25">
        <v>2</v>
      </c>
      <c r="H4282" s="25">
        <v>159992</v>
      </c>
      <c r="I4282" s="26">
        <v>869729</v>
      </c>
      <c r="J4282" s="26">
        <f>SUMIFS(H:H, D:D, ExternalData!$D4282, E:E, ExternalData!$E4282, F:F, ExternalData!$F4282, G:G, "&lt;="&amp;ExternalData!$G4282)</f>
        <v>329777</v>
      </c>
      <c r="K4282" s="27">
        <f>SUMIFS(I:I, D:D, ExternalData!$D4282, E:E, ExternalData!$E4282, F:F, ExternalData!$F4282, G:G, "&lt;="&amp;ExternalData!$G4282)</f>
        <v>1790600</v>
      </c>
      <c r="L4282" s="26">
        <f>ExternalData!$J4282 + SUMIFS(H:H, D:D, ExternalData!$D4282, E:E, ExternalData!$E4282, F:F, ExternalData!$F4282-1, G:G, "&gt;"&amp;ExternalData!$G4282)</f>
        <v>2269687</v>
      </c>
      <c r="M4282" s="28">
        <f>ExternalData!$K4282 + SUMIFS(I:I, D:D, ExternalData!$D4282, E:E, ExternalData!$E4282, F:F, ExternalData!$F4282-1, G:G, "&gt;"&amp;ExternalData!$G4282)</f>
        <v>12211836</v>
      </c>
    </row>
    <row r="4283" spans="1:13" x14ac:dyDescent="0.25">
      <c r="A4283" s="29" t="s">
        <v>9</v>
      </c>
      <c r="B4283" s="30" t="s">
        <v>57</v>
      </c>
      <c r="C4283" s="30" t="s">
        <v>20</v>
      </c>
      <c r="D4283" s="30" t="s">
        <v>59</v>
      </c>
      <c r="E4283" s="30" t="s">
        <v>13</v>
      </c>
      <c r="F4283" s="30">
        <v>2021</v>
      </c>
      <c r="G4283" s="30">
        <v>3</v>
      </c>
      <c r="H4283" s="30">
        <v>188405</v>
      </c>
      <c r="I4283" s="31">
        <v>1024842</v>
      </c>
      <c r="J4283" s="31">
        <f>SUMIFS(H:H, D:D, ExternalData!$D4283, E:E, ExternalData!$E4283, F:F, ExternalData!$F4283, G:G, "&lt;="&amp;ExternalData!$G4283)</f>
        <v>518182</v>
      </c>
      <c r="K4283" s="32">
        <f>SUMIFS(I:I, D:D, ExternalData!$D4283, E:E, ExternalData!$E4283, F:F, ExternalData!$F4283, G:G, "&lt;="&amp;ExternalData!$G4283)</f>
        <v>2815442</v>
      </c>
      <c r="L4283" s="31">
        <f>ExternalData!$J4283 + SUMIFS(H:H, D:D, ExternalData!$D4283, E:E, ExternalData!$E4283, F:F, ExternalData!$F4283-1, G:G, "&gt;"&amp;ExternalData!$G4283)</f>
        <v>2206421</v>
      </c>
      <c r="M4283" s="33">
        <f>ExternalData!$K4283 + SUMIFS(I:I, D:D, ExternalData!$D4283, E:E, ExternalData!$E4283, F:F, ExternalData!$F4283-1, G:G, "&gt;"&amp;ExternalData!$G4283)</f>
        <v>11892006</v>
      </c>
    </row>
    <row r="4284" spans="1:13" x14ac:dyDescent="0.25">
      <c r="A4284" s="24" t="s">
        <v>9</v>
      </c>
      <c r="B4284" s="25" t="s">
        <v>57</v>
      </c>
      <c r="C4284" s="25" t="s">
        <v>20</v>
      </c>
      <c r="D4284" s="25" t="s">
        <v>59</v>
      </c>
      <c r="E4284" s="25" t="s">
        <v>13</v>
      </c>
      <c r="F4284" s="25">
        <v>2021</v>
      </c>
      <c r="G4284" s="25">
        <v>4</v>
      </c>
      <c r="H4284" s="25">
        <v>181279</v>
      </c>
      <c r="I4284" s="26">
        <v>989226</v>
      </c>
      <c r="J4284" s="26">
        <f>SUMIFS(H:H, D:D, ExternalData!$D4284, E:E, ExternalData!$E4284, F:F, ExternalData!$F4284, G:G, "&lt;="&amp;ExternalData!$G4284)</f>
        <v>699461</v>
      </c>
      <c r="K4284" s="27">
        <f>SUMIFS(I:I, D:D, ExternalData!$D4284, E:E, ExternalData!$E4284, F:F, ExternalData!$F4284, G:G, "&lt;="&amp;ExternalData!$G4284)</f>
        <v>3804668</v>
      </c>
      <c r="L4284" s="26">
        <f>ExternalData!$J4284 + SUMIFS(H:H, D:D, ExternalData!$D4284, E:E, ExternalData!$E4284, F:F, ExternalData!$F4284-1, G:G, "&gt;"&amp;ExternalData!$G4284)</f>
        <v>2174753</v>
      </c>
      <c r="M4284" s="28">
        <f>ExternalData!$K4284 + SUMIFS(I:I, D:D, ExternalData!$D4284, E:E, ExternalData!$E4284, F:F, ExternalData!$F4284-1, G:G, "&gt;"&amp;ExternalData!$G4284)</f>
        <v>11732931</v>
      </c>
    </row>
    <row r="4285" spans="1:13" x14ac:dyDescent="0.25">
      <c r="A4285" s="29" t="s">
        <v>9</v>
      </c>
      <c r="B4285" s="30" t="s">
        <v>57</v>
      </c>
      <c r="C4285" s="30" t="s">
        <v>20</v>
      </c>
      <c r="D4285" s="30" t="s">
        <v>59</v>
      </c>
      <c r="E4285" s="30" t="s">
        <v>13</v>
      </c>
      <c r="F4285" s="30">
        <v>2021</v>
      </c>
      <c r="G4285" s="30">
        <v>5</v>
      </c>
      <c r="H4285" s="30">
        <v>178171</v>
      </c>
      <c r="I4285" s="31">
        <v>983227</v>
      </c>
      <c r="J4285" s="31">
        <f>SUMIFS(H:H, D:D, ExternalData!$D4285, E:E, ExternalData!$E4285, F:F, ExternalData!$F4285, G:G, "&lt;="&amp;ExternalData!$G4285)</f>
        <v>877632</v>
      </c>
      <c r="K4285" s="32">
        <f>SUMIFS(I:I, D:D, ExternalData!$D4285, E:E, ExternalData!$E4285, F:F, ExternalData!$F4285, G:G, "&lt;="&amp;ExternalData!$G4285)</f>
        <v>4787895</v>
      </c>
      <c r="L4285" s="31">
        <f>ExternalData!$J4285 + SUMIFS(H:H, D:D, ExternalData!$D4285, E:E, ExternalData!$E4285, F:F, ExternalData!$F4285-1, G:G, "&gt;"&amp;ExternalData!$G4285)</f>
        <v>2183265</v>
      </c>
      <c r="M4285" s="33">
        <f>ExternalData!$K4285 + SUMIFS(I:I, D:D, ExternalData!$D4285, E:E, ExternalData!$E4285, F:F, ExternalData!$F4285-1, G:G, "&gt;"&amp;ExternalData!$G4285)</f>
        <v>11807152</v>
      </c>
    </row>
    <row r="4286" spans="1:13" x14ac:dyDescent="0.25">
      <c r="A4286" s="24" t="s">
        <v>9</v>
      </c>
      <c r="B4286" s="25" t="s">
        <v>57</v>
      </c>
      <c r="C4286" s="25" t="s">
        <v>20</v>
      </c>
      <c r="D4286" s="25" t="s">
        <v>59</v>
      </c>
      <c r="E4286" s="25" t="s">
        <v>13</v>
      </c>
      <c r="F4286" s="25">
        <v>2021</v>
      </c>
      <c r="G4286" s="25">
        <v>6</v>
      </c>
      <c r="H4286" s="25">
        <v>199220</v>
      </c>
      <c r="I4286" s="26">
        <v>1099658</v>
      </c>
      <c r="J4286" s="26">
        <f>SUMIFS(H:H, D:D, ExternalData!$D4286, E:E, ExternalData!$E4286, F:F, ExternalData!$F4286, G:G, "&lt;="&amp;ExternalData!$G4286)</f>
        <v>1076852</v>
      </c>
      <c r="K4286" s="27">
        <f>SUMIFS(I:I, D:D, ExternalData!$D4286, E:E, ExternalData!$E4286, F:F, ExternalData!$F4286, G:G, "&lt;="&amp;ExternalData!$G4286)</f>
        <v>5887553</v>
      </c>
      <c r="L4286" s="26">
        <f>ExternalData!$J4286 + SUMIFS(H:H, D:D, ExternalData!$D4286, E:E, ExternalData!$E4286, F:F, ExternalData!$F4286-1, G:G, "&gt;"&amp;ExternalData!$G4286)</f>
        <v>2196796</v>
      </c>
      <c r="M4286" s="28">
        <f>ExternalData!$K4286 + SUMIFS(I:I, D:D, ExternalData!$D4286, E:E, ExternalData!$E4286, F:F, ExternalData!$F4286-1, G:G, "&gt;"&amp;ExternalData!$G4286)</f>
        <v>11910689</v>
      </c>
    </row>
    <row r="4287" spans="1:13" x14ac:dyDescent="0.25">
      <c r="A4287" s="29" t="s">
        <v>9</v>
      </c>
      <c r="B4287" s="30" t="s">
        <v>57</v>
      </c>
      <c r="C4287" s="30" t="s">
        <v>20</v>
      </c>
      <c r="D4287" s="30" t="s">
        <v>59</v>
      </c>
      <c r="E4287" s="30" t="s">
        <v>13</v>
      </c>
      <c r="F4287" s="30">
        <v>2021</v>
      </c>
      <c r="G4287" s="30">
        <v>7</v>
      </c>
      <c r="H4287" s="30">
        <v>201789</v>
      </c>
      <c r="I4287" s="31">
        <v>1114498</v>
      </c>
      <c r="J4287" s="31">
        <f>SUMIFS(H:H, D:D, ExternalData!$D4287, E:E, ExternalData!$E4287, F:F, ExternalData!$F4287, G:G, "&lt;="&amp;ExternalData!$G4287)</f>
        <v>1278641</v>
      </c>
      <c r="K4287" s="32">
        <f>SUMIFS(I:I, D:D, ExternalData!$D4287, E:E, ExternalData!$E4287, F:F, ExternalData!$F4287, G:G, "&lt;="&amp;ExternalData!$G4287)</f>
        <v>7002051</v>
      </c>
      <c r="L4287" s="31">
        <f>ExternalData!$J4287 + SUMIFS(H:H, D:D, ExternalData!$D4287, E:E, ExternalData!$E4287, F:F, ExternalData!$F4287-1, G:G, "&gt;"&amp;ExternalData!$G4287)</f>
        <v>2187563</v>
      </c>
      <c r="M4287" s="33">
        <f>ExternalData!$K4287 + SUMIFS(I:I, D:D, ExternalData!$D4287, E:E, ExternalData!$E4287, F:F, ExternalData!$F4287-1, G:G, "&gt;"&amp;ExternalData!$G4287)</f>
        <v>11894358</v>
      </c>
    </row>
    <row r="4288" spans="1:13" x14ac:dyDescent="0.25">
      <c r="A4288" s="24" t="s">
        <v>9</v>
      </c>
      <c r="B4288" s="25" t="s">
        <v>57</v>
      </c>
      <c r="C4288" s="25" t="s">
        <v>20</v>
      </c>
      <c r="D4288" s="25" t="s">
        <v>59</v>
      </c>
      <c r="E4288" s="25" t="s">
        <v>13</v>
      </c>
      <c r="F4288" s="25">
        <v>2021</v>
      </c>
      <c r="G4288" s="25">
        <v>8</v>
      </c>
      <c r="H4288" s="25">
        <v>180131</v>
      </c>
      <c r="I4288" s="26">
        <v>996002</v>
      </c>
      <c r="J4288" s="26">
        <f>SUMIFS(H:H, D:D, ExternalData!$D4288, E:E, ExternalData!$E4288, F:F, ExternalData!$F4288, G:G, "&lt;="&amp;ExternalData!$G4288)</f>
        <v>1458772</v>
      </c>
      <c r="K4288" s="27">
        <f>SUMIFS(I:I, D:D, ExternalData!$D4288, E:E, ExternalData!$E4288, F:F, ExternalData!$F4288, G:G, "&lt;="&amp;ExternalData!$G4288)</f>
        <v>7998053</v>
      </c>
      <c r="L4288" s="26">
        <f>ExternalData!$J4288 + SUMIFS(H:H, D:D, ExternalData!$D4288, E:E, ExternalData!$E4288, F:F, ExternalData!$F4288-1, G:G, "&gt;"&amp;ExternalData!$G4288)</f>
        <v>2203418</v>
      </c>
      <c r="M4288" s="28">
        <f>ExternalData!$K4288 + SUMIFS(I:I, D:D, ExternalData!$D4288, E:E, ExternalData!$E4288, F:F, ExternalData!$F4288-1, G:G, "&gt;"&amp;ExternalData!$G4288)</f>
        <v>12008983</v>
      </c>
    </row>
    <row r="4289" spans="1:13" x14ac:dyDescent="0.25">
      <c r="A4289" s="29" t="s">
        <v>9</v>
      </c>
      <c r="B4289" s="30" t="s">
        <v>57</v>
      </c>
      <c r="C4289" s="30" t="s">
        <v>20</v>
      </c>
      <c r="D4289" s="30" t="s">
        <v>59</v>
      </c>
      <c r="E4289" s="30" t="s">
        <v>13</v>
      </c>
      <c r="F4289" s="30">
        <v>2021</v>
      </c>
      <c r="G4289" s="30">
        <v>9</v>
      </c>
      <c r="H4289" s="30">
        <v>185605</v>
      </c>
      <c r="I4289" s="31">
        <v>1025395</v>
      </c>
      <c r="J4289" s="31">
        <f>SUMIFS(H:H, D:D, ExternalData!$D4289, E:E, ExternalData!$E4289, F:F, ExternalData!$F4289, G:G, "&lt;="&amp;ExternalData!$G4289)</f>
        <v>1644377</v>
      </c>
      <c r="K4289" s="32">
        <f>SUMIFS(I:I, D:D, ExternalData!$D4289, E:E, ExternalData!$E4289, F:F, ExternalData!$F4289, G:G, "&lt;="&amp;ExternalData!$G4289)</f>
        <v>9023448</v>
      </c>
      <c r="L4289" s="31">
        <f>ExternalData!$J4289 + SUMIFS(H:H, D:D, ExternalData!$D4289, E:E, ExternalData!$E4289, F:F, ExternalData!$F4289-1, G:G, "&gt;"&amp;ExternalData!$G4289)</f>
        <v>2213792</v>
      </c>
      <c r="M4289" s="33">
        <f>ExternalData!$K4289 + SUMIFS(I:I, D:D, ExternalData!$D4289, E:E, ExternalData!$E4289, F:F, ExternalData!$F4289-1, G:G, "&gt;"&amp;ExternalData!$G4289)</f>
        <v>12094355</v>
      </c>
    </row>
    <row r="4290" spans="1:13" x14ac:dyDescent="0.25">
      <c r="A4290" s="24" t="s">
        <v>9</v>
      </c>
      <c r="B4290" s="25" t="s">
        <v>57</v>
      </c>
      <c r="C4290" s="25" t="s">
        <v>20</v>
      </c>
      <c r="D4290" s="25" t="s">
        <v>59</v>
      </c>
      <c r="E4290" s="25" t="s">
        <v>13</v>
      </c>
      <c r="F4290" s="25">
        <v>2021</v>
      </c>
      <c r="G4290" s="25">
        <v>10</v>
      </c>
      <c r="H4290" s="25">
        <v>199983</v>
      </c>
      <c r="I4290" s="26">
        <v>1106812</v>
      </c>
      <c r="J4290" s="26">
        <f>SUMIFS(H:H, D:D, ExternalData!$D4290, E:E, ExternalData!$E4290, F:F, ExternalData!$F4290, G:G, "&lt;="&amp;ExternalData!$G4290)</f>
        <v>1844360</v>
      </c>
      <c r="K4290" s="27">
        <f>SUMIFS(I:I, D:D, ExternalData!$D4290, E:E, ExternalData!$E4290, F:F, ExternalData!$F4290, G:G, "&lt;="&amp;ExternalData!$G4290)</f>
        <v>10130260</v>
      </c>
      <c r="L4290" s="26">
        <f>ExternalData!$J4290 + SUMIFS(H:H, D:D, ExternalData!$D4290, E:E, ExternalData!$E4290, F:F, ExternalData!$F4290-1, G:G, "&gt;"&amp;ExternalData!$G4290)</f>
        <v>2212903</v>
      </c>
      <c r="M4290" s="28">
        <f>ExternalData!$K4290 + SUMIFS(I:I, D:D, ExternalData!$D4290, E:E, ExternalData!$E4290, F:F, ExternalData!$F4290-1, G:G, "&gt;"&amp;ExternalData!$G4290)</f>
        <v>12119289</v>
      </c>
    </row>
    <row r="4291" spans="1:13" x14ac:dyDescent="0.25">
      <c r="A4291" s="29" t="s">
        <v>9</v>
      </c>
      <c r="B4291" s="30" t="s">
        <v>57</v>
      </c>
      <c r="C4291" s="30" t="s">
        <v>20</v>
      </c>
      <c r="D4291" s="30" t="s">
        <v>59</v>
      </c>
      <c r="E4291" s="30" t="s">
        <v>13</v>
      </c>
      <c r="F4291" s="30">
        <v>2021</v>
      </c>
      <c r="G4291" s="30">
        <v>11</v>
      </c>
      <c r="H4291" s="30">
        <v>190911</v>
      </c>
      <c r="I4291" s="31">
        <v>1055684</v>
      </c>
      <c r="J4291" s="31">
        <f>SUMIFS(H:H, D:D, ExternalData!$D4291, E:E, ExternalData!$E4291, F:F, ExternalData!$F4291, G:G, "&lt;="&amp;ExternalData!$G4291)</f>
        <v>2035271</v>
      </c>
      <c r="K4291" s="32">
        <f>SUMIFS(I:I, D:D, ExternalData!$D4291, E:E, ExternalData!$E4291, F:F, ExternalData!$F4291, G:G, "&lt;="&amp;ExternalData!$G4291)</f>
        <v>11185944</v>
      </c>
      <c r="L4291" s="31">
        <f>ExternalData!$J4291 + SUMIFS(H:H, D:D, ExternalData!$D4291, E:E, ExternalData!$E4291, F:F, ExternalData!$F4291-1, G:G, "&gt;"&amp;ExternalData!$G4291)</f>
        <v>2224019</v>
      </c>
      <c r="M4291" s="33">
        <f>ExternalData!$K4291 + SUMIFS(I:I, D:D, ExternalData!$D4291, E:E, ExternalData!$E4291, F:F, ExternalData!$F4291-1, G:G, "&gt;"&amp;ExternalData!$G4291)</f>
        <v>12205886</v>
      </c>
    </row>
    <row r="4292" spans="1:13" x14ac:dyDescent="0.25">
      <c r="A4292" s="24" t="s">
        <v>9</v>
      </c>
      <c r="B4292" s="25" t="s">
        <v>57</v>
      </c>
      <c r="C4292" s="25" t="s">
        <v>20</v>
      </c>
      <c r="D4292" s="25" t="s">
        <v>59</v>
      </c>
      <c r="E4292" s="25" t="s">
        <v>13</v>
      </c>
      <c r="F4292" s="25">
        <v>2021</v>
      </c>
      <c r="G4292" s="25">
        <v>12</v>
      </c>
      <c r="H4292" s="25">
        <v>189945</v>
      </c>
      <c r="I4292" s="26">
        <v>1050896</v>
      </c>
      <c r="J4292" s="26">
        <f>SUMIFS(H:H, D:D, ExternalData!$D4292, E:E, ExternalData!$E4292, F:F, ExternalData!$F4292, G:G, "&lt;="&amp;ExternalData!$G4292)</f>
        <v>2225216</v>
      </c>
      <c r="K4292" s="27">
        <f>SUMIFS(I:I, D:D, ExternalData!$D4292, E:E, ExternalData!$E4292, F:F, ExternalData!$F4292, G:G, "&lt;="&amp;ExternalData!$G4292)</f>
        <v>12236840</v>
      </c>
      <c r="L4292" s="26">
        <f>ExternalData!$J4292 + SUMIFS(H:H, D:D, ExternalData!$D4292, E:E, ExternalData!$E4292, F:F, ExternalData!$F4292-1, G:G, "&gt;"&amp;ExternalData!$G4292)</f>
        <v>2225216</v>
      </c>
      <c r="M4292" s="28">
        <f>ExternalData!$K4292 + SUMIFS(I:I, D:D, ExternalData!$D4292, E:E, ExternalData!$E4292, F:F, ExternalData!$F4292-1, G:G, "&gt;"&amp;ExternalData!$G4292)</f>
        <v>12236840</v>
      </c>
    </row>
    <row r="4293" spans="1:13" x14ac:dyDescent="0.25">
      <c r="A4293" s="29" t="s">
        <v>9</v>
      </c>
      <c r="B4293" s="30" t="s">
        <v>57</v>
      </c>
      <c r="C4293" s="30" t="s">
        <v>20</v>
      </c>
      <c r="D4293" s="30" t="s">
        <v>59</v>
      </c>
      <c r="E4293" s="30" t="s">
        <v>13</v>
      </c>
      <c r="F4293" s="30">
        <v>2022</v>
      </c>
      <c r="G4293" s="30">
        <v>1</v>
      </c>
      <c r="H4293" s="30">
        <v>171115</v>
      </c>
      <c r="I4293" s="31">
        <v>943614</v>
      </c>
      <c r="J4293" s="31">
        <f>SUMIFS(H:H, D:D, ExternalData!$D4293, E:E, ExternalData!$E4293, F:F, ExternalData!$F4293, G:G, "&lt;="&amp;ExternalData!$G4293)</f>
        <v>171115</v>
      </c>
      <c r="K4293" s="32">
        <f>SUMIFS(I:I, D:D, ExternalData!$D4293, E:E, ExternalData!$E4293, F:F, ExternalData!$F4293, G:G, "&lt;="&amp;ExternalData!$G4293)</f>
        <v>943614</v>
      </c>
      <c r="L4293" s="31">
        <f>ExternalData!$J4293 + SUMIFS(H:H, D:D, ExternalData!$D4293, E:E, ExternalData!$E4293, F:F, ExternalData!$F4293-1, G:G, "&gt;"&amp;ExternalData!$G4293)</f>
        <v>2226546</v>
      </c>
      <c r="M4293" s="33">
        <f>ExternalData!$K4293 + SUMIFS(I:I, D:D, ExternalData!$D4293, E:E, ExternalData!$E4293, F:F, ExternalData!$F4293-1, G:G, "&gt;"&amp;ExternalData!$G4293)</f>
        <v>12259583</v>
      </c>
    </row>
    <row r="4294" spans="1:13" x14ac:dyDescent="0.25">
      <c r="A4294" s="24" t="s">
        <v>9</v>
      </c>
      <c r="B4294" s="25" t="s">
        <v>57</v>
      </c>
      <c r="C4294" s="25" t="s">
        <v>20</v>
      </c>
      <c r="D4294" s="25" t="s">
        <v>59</v>
      </c>
      <c r="E4294" s="25" t="s">
        <v>13</v>
      </c>
      <c r="F4294" s="25">
        <v>2022</v>
      </c>
      <c r="G4294" s="25">
        <v>2</v>
      </c>
      <c r="H4294" s="25">
        <v>154763</v>
      </c>
      <c r="I4294" s="26">
        <v>856037</v>
      </c>
      <c r="J4294" s="26">
        <f>SUMIFS(H:H, D:D, ExternalData!$D4294, E:E, ExternalData!$E4294, F:F, ExternalData!$F4294, G:G, "&lt;="&amp;ExternalData!$G4294)</f>
        <v>325878</v>
      </c>
      <c r="K4294" s="27">
        <f>SUMIFS(I:I, D:D, ExternalData!$D4294, E:E, ExternalData!$E4294, F:F, ExternalData!$F4294, G:G, "&lt;="&amp;ExternalData!$G4294)</f>
        <v>1799651</v>
      </c>
      <c r="L4294" s="26">
        <f>ExternalData!$J4294 + SUMIFS(H:H, D:D, ExternalData!$D4294, E:E, ExternalData!$E4294, F:F, ExternalData!$F4294-1, G:G, "&gt;"&amp;ExternalData!$G4294)</f>
        <v>2221317</v>
      </c>
      <c r="M4294" s="28">
        <f>ExternalData!$K4294 + SUMIFS(I:I, D:D, ExternalData!$D4294, E:E, ExternalData!$E4294, F:F, ExternalData!$F4294-1, G:G, "&gt;"&amp;ExternalData!$G4294)</f>
        <v>12245891</v>
      </c>
    </row>
    <row r="4295" spans="1:13" x14ac:dyDescent="0.25">
      <c r="A4295" s="29" t="s">
        <v>9</v>
      </c>
      <c r="B4295" s="30" t="s">
        <v>57</v>
      </c>
      <c r="C4295" s="30" t="s">
        <v>20</v>
      </c>
      <c r="D4295" s="30" t="s">
        <v>59</v>
      </c>
      <c r="E4295" s="30" t="s">
        <v>13</v>
      </c>
      <c r="F4295" s="30">
        <v>2022</v>
      </c>
      <c r="G4295" s="30">
        <v>3</v>
      </c>
      <c r="H4295" s="30">
        <v>188125</v>
      </c>
      <c r="I4295" s="31">
        <v>1038387</v>
      </c>
      <c r="J4295" s="31">
        <f>SUMIFS(H:H, D:D, ExternalData!$D4295, E:E, ExternalData!$E4295, F:F, ExternalData!$F4295, G:G, "&lt;="&amp;ExternalData!$G4295)</f>
        <v>514003</v>
      </c>
      <c r="K4295" s="32">
        <f>SUMIFS(I:I, D:D, ExternalData!$D4295, E:E, ExternalData!$E4295, F:F, ExternalData!$F4295, G:G, "&lt;="&amp;ExternalData!$G4295)</f>
        <v>2838038</v>
      </c>
      <c r="L4295" s="31">
        <f>ExternalData!$J4295 + SUMIFS(H:H, D:D, ExternalData!$D4295, E:E, ExternalData!$E4295, F:F, ExternalData!$F4295-1, G:G, "&gt;"&amp;ExternalData!$G4295)</f>
        <v>2221037</v>
      </c>
      <c r="M4295" s="33">
        <f>ExternalData!$K4295 + SUMIFS(I:I, D:D, ExternalData!$D4295, E:E, ExternalData!$E4295, F:F, ExternalData!$F4295-1, G:G, "&gt;"&amp;ExternalData!$G4295)</f>
        <v>12259436</v>
      </c>
    </row>
    <row r="4296" spans="1:13" x14ac:dyDescent="0.25">
      <c r="A4296" s="24" t="s">
        <v>9</v>
      </c>
      <c r="B4296" s="25" t="s">
        <v>57</v>
      </c>
      <c r="C4296" s="25" t="s">
        <v>20</v>
      </c>
      <c r="D4296" s="25" t="s">
        <v>59</v>
      </c>
      <c r="E4296" s="25" t="s">
        <v>13</v>
      </c>
      <c r="F4296" s="25">
        <v>2022</v>
      </c>
      <c r="G4296" s="25">
        <v>4</v>
      </c>
      <c r="H4296" s="25">
        <v>171045</v>
      </c>
      <c r="I4296" s="26">
        <v>949886</v>
      </c>
      <c r="J4296" s="26">
        <f>SUMIFS(H:H, D:D, ExternalData!$D4296, E:E, ExternalData!$E4296, F:F, ExternalData!$F4296, G:G, "&lt;="&amp;ExternalData!$G4296)</f>
        <v>685048</v>
      </c>
      <c r="K4296" s="27">
        <f>SUMIFS(I:I, D:D, ExternalData!$D4296, E:E, ExternalData!$E4296, F:F, ExternalData!$F4296, G:G, "&lt;="&amp;ExternalData!$G4296)</f>
        <v>3787924</v>
      </c>
      <c r="L4296" s="26">
        <f>ExternalData!$J4296 + SUMIFS(H:H, D:D, ExternalData!$D4296, E:E, ExternalData!$E4296, F:F, ExternalData!$F4296-1, G:G, "&gt;"&amp;ExternalData!$G4296)</f>
        <v>2210803</v>
      </c>
      <c r="M4296" s="28">
        <f>ExternalData!$K4296 + SUMIFS(I:I, D:D, ExternalData!$D4296, E:E, ExternalData!$E4296, F:F, ExternalData!$F4296-1, G:G, "&gt;"&amp;ExternalData!$G4296)</f>
        <v>12220096</v>
      </c>
    </row>
    <row r="4297" spans="1:13" x14ac:dyDescent="0.25">
      <c r="A4297" s="29" t="s">
        <v>9</v>
      </c>
      <c r="B4297" s="30" t="s">
        <v>57</v>
      </c>
      <c r="C4297" s="30" t="s">
        <v>20</v>
      </c>
      <c r="D4297" s="30" t="s">
        <v>59</v>
      </c>
      <c r="E4297" s="30" t="s">
        <v>13</v>
      </c>
      <c r="F4297" s="30">
        <v>2022</v>
      </c>
      <c r="G4297" s="30">
        <v>5</v>
      </c>
      <c r="H4297" s="30">
        <v>175329</v>
      </c>
      <c r="I4297" s="31">
        <v>981169</v>
      </c>
      <c r="J4297" s="31">
        <f>SUMIFS(H:H, D:D, ExternalData!$D4297, E:E, ExternalData!$E4297, F:F, ExternalData!$F4297, G:G, "&lt;="&amp;ExternalData!$G4297)</f>
        <v>860377</v>
      </c>
      <c r="K4297" s="32">
        <f>SUMIFS(I:I, D:D, ExternalData!$D4297, E:E, ExternalData!$E4297, F:F, ExternalData!$F4297, G:G, "&lt;="&amp;ExternalData!$G4297)</f>
        <v>4769093</v>
      </c>
      <c r="L4297" s="31">
        <f>ExternalData!$J4297 + SUMIFS(H:H, D:D, ExternalData!$D4297, E:E, ExternalData!$E4297, F:F, ExternalData!$F4297-1, G:G, "&gt;"&amp;ExternalData!$G4297)</f>
        <v>2207961</v>
      </c>
      <c r="M4297" s="33">
        <f>ExternalData!$K4297 + SUMIFS(I:I, D:D, ExternalData!$D4297, E:E, ExternalData!$E4297, F:F, ExternalData!$F4297-1, G:G, "&gt;"&amp;ExternalData!$G4297)</f>
        <v>12218038</v>
      </c>
    </row>
    <row r="4298" spans="1:13" x14ac:dyDescent="0.25">
      <c r="A4298" s="24" t="s">
        <v>9</v>
      </c>
      <c r="B4298" s="25" t="s">
        <v>57</v>
      </c>
      <c r="C4298" s="25" t="s">
        <v>20</v>
      </c>
      <c r="D4298" s="25" t="s">
        <v>59</v>
      </c>
      <c r="E4298" s="25" t="s">
        <v>13</v>
      </c>
      <c r="F4298" s="25">
        <v>2022</v>
      </c>
      <c r="G4298" s="25">
        <v>6</v>
      </c>
      <c r="H4298" s="25">
        <v>171731</v>
      </c>
      <c r="I4298" s="26">
        <v>968065</v>
      </c>
      <c r="J4298" s="26">
        <f>SUMIFS(H:H, D:D, ExternalData!$D4298, E:E, ExternalData!$E4298, F:F, ExternalData!$F4298, G:G, "&lt;="&amp;ExternalData!$G4298)</f>
        <v>1032108</v>
      </c>
      <c r="K4298" s="27">
        <f>SUMIFS(I:I, D:D, ExternalData!$D4298, E:E, ExternalData!$E4298, F:F, ExternalData!$F4298, G:G, "&lt;="&amp;ExternalData!$G4298)</f>
        <v>5737158</v>
      </c>
      <c r="L4298" s="26">
        <f>ExternalData!$J4298 + SUMIFS(H:H, D:D, ExternalData!$D4298, E:E, ExternalData!$E4298, F:F, ExternalData!$F4298-1, G:G, "&gt;"&amp;ExternalData!$G4298)</f>
        <v>2180472</v>
      </c>
      <c r="M4298" s="28">
        <f>ExternalData!$K4298 + SUMIFS(I:I, D:D, ExternalData!$D4298, E:E, ExternalData!$E4298, F:F, ExternalData!$F4298-1, G:G, "&gt;"&amp;ExternalData!$G4298)</f>
        <v>12086445</v>
      </c>
    </row>
    <row r="4299" spans="1:13" x14ac:dyDescent="0.25">
      <c r="A4299" s="29" t="s">
        <v>9</v>
      </c>
      <c r="B4299" s="30" t="s">
        <v>57</v>
      </c>
      <c r="C4299" s="30" t="s">
        <v>20</v>
      </c>
      <c r="D4299" s="30" t="s">
        <v>59</v>
      </c>
      <c r="E4299" s="30" t="s">
        <v>13</v>
      </c>
      <c r="F4299" s="30">
        <v>2022</v>
      </c>
      <c r="G4299" s="30">
        <v>7</v>
      </c>
      <c r="H4299" s="30">
        <v>167951</v>
      </c>
      <c r="I4299" s="31">
        <v>954982</v>
      </c>
      <c r="J4299" s="31">
        <f>SUMIFS(H:H, D:D, ExternalData!$D4299, E:E, ExternalData!$E4299, F:F, ExternalData!$F4299, G:G, "&lt;="&amp;ExternalData!$G4299)</f>
        <v>1200059</v>
      </c>
      <c r="K4299" s="32">
        <f>SUMIFS(I:I, D:D, ExternalData!$D4299, E:E, ExternalData!$E4299, F:F, ExternalData!$F4299, G:G, "&lt;="&amp;ExternalData!$G4299)</f>
        <v>6692140</v>
      </c>
      <c r="L4299" s="31">
        <f>ExternalData!$J4299 + SUMIFS(H:H, D:D, ExternalData!$D4299, E:E, ExternalData!$E4299, F:F, ExternalData!$F4299-1, G:G, "&gt;"&amp;ExternalData!$G4299)</f>
        <v>2146634</v>
      </c>
      <c r="M4299" s="33">
        <f>ExternalData!$K4299 + SUMIFS(I:I, D:D, ExternalData!$D4299, E:E, ExternalData!$E4299, F:F, ExternalData!$F4299-1, G:G, "&gt;"&amp;ExternalData!$G4299)</f>
        <v>11926929</v>
      </c>
    </row>
    <row r="4300" spans="1:13" x14ac:dyDescent="0.25">
      <c r="A4300" s="24" t="s">
        <v>9</v>
      </c>
      <c r="B4300" s="25" t="s">
        <v>57</v>
      </c>
      <c r="C4300" s="25" t="s">
        <v>20</v>
      </c>
      <c r="D4300" s="25" t="s">
        <v>59</v>
      </c>
      <c r="E4300" s="25" t="s">
        <v>13</v>
      </c>
      <c r="F4300" s="25">
        <v>2022</v>
      </c>
      <c r="G4300" s="25">
        <v>8</v>
      </c>
      <c r="H4300" s="25">
        <v>162393</v>
      </c>
      <c r="I4300" s="26">
        <v>940996</v>
      </c>
      <c r="J4300" s="26">
        <f>SUMIFS(H:H, D:D, ExternalData!$D4300, E:E, ExternalData!$E4300, F:F, ExternalData!$F4300, G:G, "&lt;="&amp;ExternalData!$G4300)</f>
        <v>1362452</v>
      </c>
      <c r="K4300" s="27">
        <f>SUMIFS(I:I, D:D, ExternalData!$D4300, E:E, ExternalData!$E4300, F:F, ExternalData!$F4300, G:G, "&lt;="&amp;ExternalData!$G4300)</f>
        <v>7633136</v>
      </c>
      <c r="L4300" s="26">
        <f>ExternalData!$J4300 + SUMIFS(H:H, D:D, ExternalData!$D4300, E:E, ExternalData!$E4300, F:F, ExternalData!$F4300-1, G:G, "&gt;"&amp;ExternalData!$G4300)</f>
        <v>2128896</v>
      </c>
      <c r="M4300" s="28">
        <f>ExternalData!$K4300 + SUMIFS(I:I, D:D, ExternalData!$D4300, E:E, ExternalData!$E4300, F:F, ExternalData!$F4300-1, G:G, "&gt;"&amp;ExternalData!$G4300)</f>
        <v>11871923</v>
      </c>
    </row>
    <row r="4301" spans="1:13" x14ac:dyDescent="0.25">
      <c r="A4301" s="29" t="s">
        <v>9</v>
      </c>
      <c r="B4301" s="30" t="s">
        <v>57</v>
      </c>
      <c r="C4301" s="30" t="s">
        <v>20</v>
      </c>
      <c r="D4301" s="30" t="s">
        <v>59</v>
      </c>
      <c r="E4301" s="30" t="s">
        <v>13</v>
      </c>
      <c r="F4301" s="30">
        <v>2022</v>
      </c>
      <c r="G4301" s="30">
        <v>9</v>
      </c>
      <c r="H4301" s="30">
        <v>163772</v>
      </c>
      <c r="I4301" s="31">
        <v>1001987</v>
      </c>
      <c r="J4301" s="31">
        <f>SUMIFS(H:H, D:D, ExternalData!$D4301, E:E, ExternalData!$E4301, F:F, ExternalData!$F4301, G:G, "&lt;="&amp;ExternalData!$G4301)</f>
        <v>1526224</v>
      </c>
      <c r="K4301" s="32">
        <f>SUMIFS(I:I, D:D, ExternalData!$D4301, E:E, ExternalData!$E4301, F:F, ExternalData!$F4301, G:G, "&lt;="&amp;ExternalData!$G4301)</f>
        <v>8635123</v>
      </c>
      <c r="L4301" s="31">
        <f>ExternalData!$J4301 + SUMIFS(H:H, D:D, ExternalData!$D4301, E:E, ExternalData!$E4301, F:F, ExternalData!$F4301-1, G:G, "&gt;"&amp;ExternalData!$G4301)</f>
        <v>2107063</v>
      </c>
      <c r="M4301" s="33">
        <f>ExternalData!$K4301 + SUMIFS(I:I, D:D, ExternalData!$D4301, E:E, ExternalData!$E4301, F:F, ExternalData!$F4301-1, G:G, "&gt;"&amp;ExternalData!$G4301)</f>
        <v>11848515</v>
      </c>
    </row>
    <row r="4302" spans="1:13" x14ac:dyDescent="0.25">
      <c r="A4302" s="24" t="s">
        <v>9</v>
      </c>
      <c r="B4302" s="25" t="s">
        <v>57</v>
      </c>
      <c r="C4302" s="25" t="s">
        <v>20</v>
      </c>
      <c r="D4302" s="25" t="s">
        <v>59</v>
      </c>
      <c r="E4302" s="25" t="s">
        <v>13</v>
      </c>
      <c r="F4302" s="25">
        <v>2022</v>
      </c>
      <c r="G4302" s="25">
        <v>10</v>
      </c>
      <c r="H4302" s="25">
        <v>154945</v>
      </c>
      <c r="I4302" s="26">
        <v>950474</v>
      </c>
      <c r="J4302" s="26">
        <f>SUMIFS(H:H, D:D, ExternalData!$D4302, E:E, ExternalData!$E4302, F:F, ExternalData!$F4302, G:G, "&lt;="&amp;ExternalData!$G4302)</f>
        <v>1681169</v>
      </c>
      <c r="K4302" s="27">
        <f>SUMIFS(I:I, D:D, ExternalData!$D4302, E:E, ExternalData!$E4302, F:F, ExternalData!$F4302, G:G, "&lt;="&amp;ExternalData!$G4302)</f>
        <v>9585597</v>
      </c>
      <c r="L4302" s="26">
        <f>ExternalData!$J4302 + SUMIFS(H:H, D:D, ExternalData!$D4302, E:E, ExternalData!$E4302, F:F, ExternalData!$F4302-1, G:G, "&gt;"&amp;ExternalData!$G4302)</f>
        <v>2062025</v>
      </c>
      <c r="M4302" s="28">
        <f>ExternalData!$K4302 + SUMIFS(I:I, D:D, ExternalData!$D4302, E:E, ExternalData!$E4302, F:F, ExternalData!$F4302-1, G:G, "&gt;"&amp;ExternalData!$G4302)</f>
        <v>11692177</v>
      </c>
    </row>
    <row r="4303" spans="1:13" x14ac:dyDescent="0.25">
      <c r="A4303" s="29" t="s">
        <v>9</v>
      </c>
      <c r="B4303" s="30" t="s">
        <v>57</v>
      </c>
      <c r="C4303" s="30" t="s">
        <v>20</v>
      </c>
      <c r="D4303" s="30" t="s">
        <v>59</v>
      </c>
      <c r="E4303" s="30" t="s">
        <v>13</v>
      </c>
      <c r="F4303" s="30">
        <v>2022</v>
      </c>
      <c r="G4303" s="30">
        <v>11</v>
      </c>
      <c r="H4303" s="30">
        <v>159390</v>
      </c>
      <c r="I4303" s="31">
        <v>981561</v>
      </c>
      <c r="J4303" s="31">
        <f>SUMIFS(H:H, D:D, ExternalData!$D4303, E:E, ExternalData!$E4303, F:F, ExternalData!$F4303, G:G, "&lt;="&amp;ExternalData!$G4303)</f>
        <v>1840559</v>
      </c>
      <c r="K4303" s="32">
        <f>SUMIFS(I:I, D:D, ExternalData!$D4303, E:E, ExternalData!$E4303, F:F, ExternalData!$F4303, G:G, "&lt;="&amp;ExternalData!$G4303)</f>
        <v>10567158</v>
      </c>
      <c r="L4303" s="31">
        <f>ExternalData!$J4303 + SUMIFS(H:H, D:D, ExternalData!$D4303, E:E, ExternalData!$E4303, F:F, ExternalData!$F4303-1, G:G, "&gt;"&amp;ExternalData!$G4303)</f>
        <v>2030504</v>
      </c>
      <c r="M4303" s="33">
        <f>ExternalData!$K4303 + SUMIFS(I:I, D:D, ExternalData!$D4303, E:E, ExternalData!$E4303, F:F, ExternalData!$F4303-1, G:G, "&gt;"&amp;ExternalData!$G4303)</f>
        <v>11618054</v>
      </c>
    </row>
    <row r="4304" spans="1:13" x14ac:dyDescent="0.25">
      <c r="A4304" s="24" t="s">
        <v>9</v>
      </c>
      <c r="B4304" s="25" t="s">
        <v>57</v>
      </c>
      <c r="C4304" s="25" t="s">
        <v>20</v>
      </c>
      <c r="D4304" s="25" t="s">
        <v>59</v>
      </c>
      <c r="E4304" s="25" t="s">
        <v>13</v>
      </c>
      <c r="F4304" s="25">
        <v>2022</v>
      </c>
      <c r="G4304" s="25">
        <v>12</v>
      </c>
      <c r="H4304" s="25">
        <v>162666</v>
      </c>
      <c r="I4304" s="26">
        <v>999621</v>
      </c>
      <c r="J4304" s="26">
        <f>SUMIFS(H:H, D:D, ExternalData!$D4304, E:E, ExternalData!$E4304, F:F, ExternalData!$F4304, G:G, "&lt;="&amp;ExternalData!$G4304)</f>
        <v>2003225</v>
      </c>
      <c r="K4304" s="27">
        <f>SUMIFS(I:I, D:D, ExternalData!$D4304, E:E, ExternalData!$E4304, F:F, ExternalData!$F4304, G:G, "&lt;="&amp;ExternalData!$G4304)</f>
        <v>11566779</v>
      </c>
      <c r="L4304" s="26">
        <f>ExternalData!$J4304 + SUMIFS(H:H, D:D, ExternalData!$D4304, E:E, ExternalData!$E4304, F:F, ExternalData!$F4304-1, G:G, "&gt;"&amp;ExternalData!$G4304)</f>
        <v>2003225</v>
      </c>
      <c r="M4304" s="28">
        <f>ExternalData!$K4304 + SUMIFS(I:I, D:D, ExternalData!$D4304, E:E, ExternalData!$E4304, F:F, ExternalData!$F4304-1, G:G, "&gt;"&amp;ExternalData!$G4304)</f>
        <v>11566779</v>
      </c>
    </row>
    <row r="4305" spans="1:13" x14ac:dyDescent="0.25">
      <c r="A4305" s="29" t="s">
        <v>9</v>
      </c>
      <c r="B4305" s="30" t="s">
        <v>57</v>
      </c>
      <c r="C4305" s="30" t="s">
        <v>20</v>
      </c>
      <c r="D4305" s="30" t="s">
        <v>59</v>
      </c>
      <c r="E4305" s="30" t="s">
        <v>13</v>
      </c>
      <c r="F4305" s="30">
        <v>2023</v>
      </c>
      <c r="G4305" s="30">
        <v>1</v>
      </c>
      <c r="H4305" s="30">
        <v>152838</v>
      </c>
      <c r="I4305" s="31">
        <v>939323</v>
      </c>
      <c r="J4305" s="31">
        <f>SUMIFS(H:H, D:D, ExternalData!$D4305, E:E, ExternalData!$E4305, F:F, ExternalData!$F4305, G:G, "&lt;="&amp;ExternalData!$G4305)</f>
        <v>152838</v>
      </c>
      <c r="K4305" s="32">
        <f>SUMIFS(I:I, D:D, ExternalData!$D4305, E:E, ExternalData!$E4305, F:F, ExternalData!$F4305, G:G, "&lt;="&amp;ExternalData!$G4305)</f>
        <v>939323</v>
      </c>
      <c r="L4305" s="31">
        <f>ExternalData!$J4305 + SUMIFS(H:H, D:D, ExternalData!$D4305, E:E, ExternalData!$E4305, F:F, ExternalData!$F4305-1, G:G, "&gt;"&amp;ExternalData!$G4305)</f>
        <v>1984948</v>
      </c>
      <c r="M4305" s="33">
        <f>ExternalData!$K4305 + SUMIFS(I:I, D:D, ExternalData!$D4305, E:E, ExternalData!$E4305, F:F, ExternalData!$F4305-1, G:G, "&gt;"&amp;ExternalData!$G4305)</f>
        <v>11562488</v>
      </c>
    </row>
    <row r="4306" spans="1:13" x14ac:dyDescent="0.25">
      <c r="A4306" s="24" t="s">
        <v>9</v>
      </c>
      <c r="B4306" s="25" t="s">
        <v>57</v>
      </c>
      <c r="C4306" s="25" t="s">
        <v>20</v>
      </c>
      <c r="D4306" s="25" t="s">
        <v>59</v>
      </c>
      <c r="E4306" s="25" t="s">
        <v>13</v>
      </c>
      <c r="F4306" s="25">
        <v>2023</v>
      </c>
      <c r="G4306" s="25">
        <v>2</v>
      </c>
      <c r="H4306" s="25">
        <v>151599</v>
      </c>
      <c r="I4306" s="26">
        <v>931868</v>
      </c>
      <c r="J4306" s="26">
        <f>SUMIFS(H:H, D:D, ExternalData!$D4306, E:E, ExternalData!$E4306, F:F, ExternalData!$F4306, G:G, "&lt;="&amp;ExternalData!$G4306)</f>
        <v>304437</v>
      </c>
      <c r="K4306" s="27">
        <f>SUMIFS(I:I, D:D, ExternalData!$D4306, E:E, ExternalData!$E4306, F:F, ExternalData!$F4306, G:G, "&lt;="&amp;ExternalData!$G4306)</f>
        <v>1871191</v>
      </c>
      <c r="L4306" s="26">
        <f>ExternalData!$J4306 + SUMIFS(H:H, D:D, ExternalData!$D4306, E:E, ExternalData!$E4306, F:F, ExternalData!$F4306-1, G:G, "&gt;"&amp;ExternalData!$G4306)</f>
        <v>1981784</v>
      </c>
      <c r="M4306" s="28">
        <f>ExternalData!$K4306 + SUMIFS(I:I, D:D, ExternalData!$D4306, E:E, ExternalData!$E4306, F:F, ExternalData!$F4306-1, G:G, "&gt;"&amp;ExternalData!$G4306)</f>
        <v>11638319</v>
      </c>
    </row>
    <row r="4307" spans="1:13" x14ac:dyDescent="0.25">
      <c r="A4307" s="29" t="s">
        <v>9</v>
      </c>
      <c r="B4307" s="30" t="s">
        <v>57</v>
      </c>
      <c r="C4307" s="30" t="s">
        <v>20</v>
      </c>
      <c r="D4307" s="30" t="s">
        <v>59</v>
      </c>
      <c r="E4307" s="30" t="s">
        <v>13</v>
      </c>
      <c r="F4307" s="30">
        <v>2023</v>
      </c>
      <c r="G4307" s="30">
        <v>3</v>
      </c>
      <c r="H4307" s="30">
        <v>176295</v>
      </c>
      <c r="I4307" s="31">
        <v>1112524</v>
      </c>
      <c r="J4307" s="31">
        <f>SUMIFS(H:H, D:D, ExternalData!$D4307, E:E, ExternalData!$E4307, F:F, ExternalData!$F4307, G:G, "&lt;="&amp;ExternalData!$G4307)</f>
        <v>480732</v>
      </c>
      <c r="K4307" s="32">
        <f>SUMIFS(I:I, D:D, ExternalData!$D4307, E:E, ExternalData!$E4307, F:F, ExternalData!$F4307, G:G, "&lt;="&amp;ExternalData!$G4307)</f>
        <v>2983715</v>
      </c>
      <c r="L4307" s="31">
        <f>ExternalData!$J4307 + SUMIFS(H:H, D:D, ExternalData!$D4307, E:E, ExternalData!$E4307, F:F, ExternalData!$F4307-1, G:G, "&gt;"&amp;ExternalData!$G4307)</f>
        <v>1969954</v>
      </c>
      <c r="M4307" s="33">
        <f>ExternalData!$K4307 + SUMIFS(I:I, D:D, ExternalData!$D4307, E:E, ExternalData!$E4307, F:F, ExternalData!$F4307-1, G:G, "&gt;"&amp;ExternalData!$G4307)</f>
        <v>11712456</v>
      </c>
    </row>
    <row r="4308" spans="1:13" x14ac:dyDescent="0.25">
      <c r="A4308" s="24" t="s">
        <v>9</v>
      </c>
      <c r="B4308" s="25" t="s">
        <v>57</v>
      </c>
      <c r="C4308" s="25" t="s">
        <v>20</v>
      </c>
      <c r="D4308" s="25" t="s">
        <v>59</v>
      </c>
      <c r="E4308" s="25" t="s">
        <v>14</v>
      </c>
      <c r="F4308" s="25">
        <v>2018</v>
      </c>
      <c r="G4308" s="25">
        <v>1</v>
      </c>
      <c r="H4308" s="25">
        <v>61187</v>
      </c>
      <c r="I4308" s="26">
        <v>331380</v>
      </c>
      <c r="J4308" s="26">
        <f>SUMIFS(H:H, D:D, ExternalData!$D4308, E:E, ExternalData!$E4308, F:F, ExternalData!$F4308, G:G, "&lt;="&amp;ExternalData!$G4308)</f>
        <v>61187</v>
      </c>
      <c r="K4308" s="27">
        <f>SUMIFS(I:I, D:D, ExternalData!$D4308, E:E, ExternalData!$E4308, F:F, ExternalData!$F4308, G:G, "&lt;="&amp;ExternalData!$G4308)</f>
        <v>331380</v>
      </c>
      <c r="L4308" s="26">
        <f>ExternalData!$J4308 + SUMIFS(H:H, D:D, ExternalData!$D4308, E:E, ExternalData!$E4308, F:F, ExternalData!$F4308-1, G:G, "&gt;"&amp;ExternalData!$G4308)</f>
        <v>61187</v>
      </c>
      <c r="M4308" s="28">
        <f>ExternalData!$K4308 + SUMIFS(I:I, D:D, ExternalData!$D4308, E:E, ExternalData!$E4308, F:F, ExternalData!$F4308-1, G:G, "&gt;"&amp;ExternalData!$G4308)</f>
        <v>331380</v>
      </c>
    </row>
    <row r="4309" spans="1:13" x14ac:dyDescent="0.25">
      <c r="A4309" s="29" t="s">
        <v>9</v>
      </c>
      <c r="B4309" s="30" t="s">
        <v>57</v>
      </c>
      <c r="C4309" s="30" t="s">
        <v>20</v>
      </c>
      <c r="D4309" s="30" t="s">
        <v>59</v>
      </c>
      <c r="E4309" s="30" t="s">
        <v>14</v>
      </c>
      <c r="F4309" s="30">
        <v>2018</v>
      </c>
      <c r="G4309" s="30">
        <v>2</v>
      </c>
      <c r="H4309" s="30">
        <v>52402</v>
      </c>
      <c r="I4309" s="31">
        <v>283311</v>
      </c>
      <c r="J4309" s="31">
        <f>SUMIFS(H:H, D:D, ExternalData!$D4309, E:E, ExternalData!$E4309, F:F, ExternalData!$F4309, G:G, "&lt;="&amp;ExternalData!$G4309)</f>
        <v>113589</v>
      </c>
      <c r="K4309" s="32">
        <f>SUMIFS(I:I, D:D, ExternalData!$D4309, E:E, ExternalData!$E4309, F:F, ExternalData!$F4309, G:G, "&lt;="&amp;ExternalData!$G4309)</f>
        <v>614691</v>
      </c>
      <c r="L4309" s="31">
        <f>ExternalData!$J4309 + SUMIFS(H:H, D:D, ExternalData!$D4309, E:E, ExternalData!$E4309, F:F, ExternalData!$F4309-1, G:G, "&gt;"&amp;ExternalData!$G4309)</f>
        <v>113589</v>
      </c>
      <c r="M4309" s="33">
        <f>ExternalData!$K4309 + SUMIFS(I:I, D:D, ExternalData!$D4309, E:E, ExternalData!$E4309, F:F, ExternalData!$F4309-1, G:G, "&gt;"&amp;ExternalData!$G4309)</f>
        <v>614691</v>
      </c>
    </row>
    <row r="4310" spans="1:13" x14ac:dyDescent="0.25">
      <c r="A4310" s="24" t="s">
        <v>9</v>
      </c>
      <c r="B4310" s="25" t="s">
        <v>57</v>
      </c>
      <c r="C4310" s="25" t="s">
        <v>20</v>
      </c>
      <c r="D4310" s="25" t="s">
        <v>59</v>
      </c>
      <c r="E4310" s="25" t="s">
        <v>14</v>
      </c>
      <c r="F4310" s="25">
        <v>2018</v>
      </c>
      <c r="G4310" s="25">
        <v>3</v>
      </c>
      <c r="H4310" s="25">
        <v>65597</v>
      </c>
      <c r="I4310" s="26">
        <v>355740</v>
      </c>
      <c r="J4310" s="26">
        <f>SUMIFS(H:H, D:D, ExternalData!$D4310, E:E, ExternalData!$E4310, F:F, ExternalData!$F4310, G:G, "&lt;="&amp;ExternalData!$G4310)</f>
        <v>179186</v>
      </c>
      <c r="K4310" s="27">
        <f>SUMIFS(I:I, D:D, ExternalData!$D4310, E:E, ExternalData!$E4310, F:F, ExternalData!$F4310, G:G, "&lt;="&amp;ExternalData!$G4310)</f>
        <v>970431</v>
      </c>
      <c r="L4310" s="26">
        <f>ExternalData!$J4310 + SUMIFS(H:H, D:D, ExternalData!$D4310, E:E, ExternalData!$E4310, F:F, ExternalData!$F4310-1, G:G, "&gt;"&amp;ExternalData!$G4310)</f>
        <v>179186</v>
      </c>
      <c r="M4310" s="28">
        <f>ExternalData!$K4310 + SUMIFS(I:I, D:D, ExternalData!$D4310, E:E, ExternalData!$E4310, F:F, ExternalData!$F4310-1, G:G, "&gt;"&amp;ExternalData!$G4310)</f>
        <v>970431</v>
      </c>
    </row>
    <row r="4311" spans="1:13" x14ac:dyDescent="0.25">
      <c r="A4311" s="29" t="s">
        <v>9</v>
      </c>
      <c r="B4311" s="30" t="s">
        <v>57</v>
      </c>
      <c r="C4311" s="30" t="s">
        <v>20</v>
      </c>
      <c r="D4311" s="30" t="s">
        <v>59</v>
      </c>
      <c r="E4311" s="30" t="s">
        <v>14</v>
      </c>
      <c r="F4311" s="30">
        <v>2018</v>
      </c>
      <c r="G4311" s="30">
        <v>4</v>
      </c>
      <c r="H4311" s="30">
        <v>51464</v>
      </c>
      <c r="I4311" s="31">
        <v>277396</v>
      </c>
      <c r="J4311" s="31">
        <f>SUMIFS(H:H, D:D, ExternalData!$D4311, E:E, ExternalData!$E4311, F:F, ExternalData!$F4311, G:G, "&lt;="&amp;ExternalData!$G4311)</f>
        <v>230650</v>
      </c>
      <c r="K4311" s="32">
        <f>SUMIFS(I:I, D:D, ExternalData!$D4311, E:E, ExternalData!$E4311, F:F, ExternalData!$F4311, G:G, "&lt;="&amp;ExternalData!$G4311)</f>
        <v>1247827</v>
      </c>
      <c r="L4311" s="31">
        <f>ExternalData!$J4311 + SUMIFS(H:H, D:D, ExternalData!$D4311, E:E, ExternalData!$E4311, F:F, ExternalData!$F4311-1, G:G, "&gt;"&amp;ExternalData!$G4311)</f>
        <v>230650</v>
      </c>
      <c r="M4311" s="33">
        <f>ExternalData!$K4311 + SUMIFS(I:I, D:D, ExternalData!$D4311, E:E, ExternalData!$E4311, F:F, ExternalData!$F4311-1, G:G, "&gt;"&amp;ExternalData!$G4311)</f>
        <v>1247827</v>
      </c>
    </row>
    <row r="4312" spans="1:13" x14ac:dyDescent="0.25">
      <c r="A4312" s="24" t="s">
        <v>9</v>
      </c>
      <c r="B4312" s="25" t="s">
        <v>57</v>
      </c>
      <c r="C4312" s="25" t="s">
        <v>20</v>
      </c>
      <c r="D4312" s="25" t="s">
        <v>59</v>
      </c>
      <c r="E4312" s="25" t="s">
        <v>14</v>
      </c>
      <c r="F4312" s="25">
        <v>2018</v>
      </c>
      <c r="G4312" s="25">
        <v>5</v>
      </c>
      <c r="H4312" s="25">
        <v>62314</v>
      </c>
      <c r="I4312" s="26">
        <v>335125</v>
      </c>
      <c r="J4312" s="26">
        <f>SUMIFS(H:H, D:D, ExternalData!$D4312, E:E, ExternalData!$E4312, F:F, ExternalData!$F4312, G:G, "&lt;="&amp;ExternalData!$G4312)</f>
        <v>292964</v>
      </c>
      <c r="K4312" s="27">
        <f>SUMIFS(I:I, D:D, ExternalData!$D4312, E:E, ExternalData!$E4312, F:F, ExternalData!$F4312, G:G, "&lt;="&amp;ExternalData!$G4312)</f>
        <v>1582952</v>
      </c>
      <c r="L4312" s="26">
        <f>ExternalData!$J4312 + SUMIFS(H:H, D:D, ExternalData!$D4312, E:E, ExternalData!$E4312, F:F, ExternalData!$F4312-1, G:G, "&gt;"&amp;ExternalData!$G4312)</f>
        <v>292964</v>
      </c>
      <c r="M4312" s="28">
        <f>ExternalData!$K4312 + SUMIFS(I:I, D:D, ExternalData!$D4312, E:E, ExternalData!$E4312, F:F, ExternalData!$F4312-1, G:G, "&gt;"&amp;ExternalData!$G4312)</f>
        <v>1582952</v>
      </c>
    </row>
    <row r="4313" spans="1:13" x14ac:dyDescent="0.25">
      <c r="A4313" s="29" t="s">
        <v>9</v>
      </c>
      <c r="B4313" s="30" t="s">
        <v>57</v>
      </c>
      <c r="C4313" s="30" t="s">
        <v>20</v>
      </c>
      <c r="D4313" s="30" t="s">
        <v>59</v>
      </c>
      <c r="E4313" s="30" t="s">
        <v>14</v>
      </c>
      <c r="F4313" s="30">
        <v>2018</v>
      </c>
      <c r="G4313" s="30">
        <v>6</v>
      </c>
      <c r="H4313" s="30">
        <v>62321</v>
      </c>
      <c r="I4313" s="31">
        <v>338121</v>
      </c>
      <c r="J4313" s="31">
        <f>SUMIFS(H:H, D:D, ExternalData!$D4313, E:E, ExternalData!$E4313, F:F, ExternalData!$F4313, G:G, "&lt;="&amp;ExternalData!$G4313)</f>
        <v>355285</v>
      </c>
      <c r="K4313" s="32">
        <f>SUMIFS(I:I, D:D, ExternalData!$D4313, E:E, ExternalData!$E4313, F:F, ExternalData!$F4313, G:G, "&lt;="&amp;ExternalData!$G4313)</f>
        <v>1921073</v>
      </c>
      <c r="L4313" s="31">
        <f>ExternalData!$J4313 + SUMIFS(H:H, D:D, ExternalData!$D4313, E:E, ExternalData!$E4313, F:F, ExternalData!$F4313-1, G:G, "&gt;"&amp;ExternalData!$G4313)</f>
        <v>355285</v>
      </c>
      <c r="M4313" s="33">
        <f>ExternalData!$K4313 + SUMIFS(I:I, D:D, ExternalData!$D4313, E:E, ExternalData!$E4313, F:F, ExternalData!$F4313-1, G:G, "&gt;"&amp;ExternalData!$G4313)</f>
        <v>1921073</v>
      </c>
    </row>
    <row r="4314" spans="1:13" x14ac:dyDescent="0.25">
      <c r="A4314" s="24" t="s">
        <v>9</v>
      </c>
      <c r="B4314" s="25" t="s">
        <v>57</v>
      </c>
      <c r="C4314" s="25" t="s">
        <v>20</v>
      </c>
      <c r="D4314" s="25" t="s">
        <v>59</v>
      </c>
      <c r="E4314" s="25" t="s">
        <v>14</v>
      </c>
      <c r="F4314" s="25">
        <v>2018</v>
      </c>
      <c r="G4314" s="25">
        <v>7</v>
      </c>
      <c r="H4314" s="25">
        <v>61327</v>
      </c>
      <c r="I4314" s="26">
        <v>333193</v>
      </c>
      <c r="J4314" s="26">
        <f>SUMIFS(H:H, D:D, ExternalData!$D4314, E:E, ExternalData!$E4314, F:F, ExternalData!$F4314, G:G, "&lt;="&amp;ExternalData!$G4314)</f>
        <v>416612</v>
      </c>
      <c r="K4314" s="27">
        <f>SUMIFS(I:I, D:D, ExternalData!$D4314, E:E, ExternalData!$E4314, F:F, ExternalData!$F4314, G:G, "&lt;="&amp;ExternalData!$G4314)</f>
        <v>2254266</v>
      </c>
      <c r="L4314" s="26">
        <f>ExternalData!$J4314 + SUMIFS(H:H, D:D, ExternalData!$D4314, E:E, ExternalData!$E4314, F:F, ExternalData!$F4314-1, G:G, "&gt;"&amp;ExternalData!$G4314)</f>
        <v>416612</v>
      </c>
      <c r="M4314" s="28">
        <f>ExternalData!$K4314 + SUMIFS(I:I, D:D, ExternalData!$D4314, E:E, ExternalData!$E4314, F:F, ExternalData!$F4314-1, G:G, "&gt;"&amp;ExternalData!$G4314)</f>
        <v>2254266</v>
      </c>
    </row>
    <row r="4315" spans="1:13" x14ac:dyDescent="0.25">
      <c r="A4315" s="29" t="s">
        <v>9</v>
      </c>
      <c r="B4315" s="30" t="s">
        <v>57</v>
      </c>
      <c r="C4315" s="30" t="s">
        <v>20</v>
      </c>
      <c r="D4315" s="30" t="s">
        <v>59</v>
      </c>
      <c r="E4315" s="30" t="s">
        <v>14</v>
      </c>
      <c r="F4315" s="30">
        <v>2018</v>
      </c>
      <c r="G4315" s="30">
        <v>8</v>
      </c>
      <c r="H4315" s="30">
        <v>57827</v>
      </c>
      <c r="I4315" s="31">
        <v>313159</v>
      </c>
      <c r="J4315" s="31">
        <f>SUMIFS(H:H, D:D, ExternalData!$D4315, E:E, ExternalData!$E4315, F:F, ExternalData!$F4315, G:G, "&lt;="&amp;ExternalData!$G4315)</f>
        <v>474439</v>
      </c>
      <c r="K4315" s="32">
        <f>SUMIFS(I:I, D:D, ExternalData!$D4315, E:E, ExternalData!$E4315, F:F, ExternalData!$F4315, G:G, "&lt;="&amp;ExternalData!$G4315)</f>
        <v>2567425</v>
      </c>
      <c r="L4315" s="31">
        <f>ExternalData!$J4315 + SUMIFS(H:H, D:D, ExternalData!$D4315, E:E, ExternalData!$E4315, F:F, ExternalData!$F4315-1, G:G, "&gt;"&amp;ExternalData!$G4315)</f>
        <v>474439</v>
      </c>
      <c r="M4315" s="33">
        <f>ExternalData!$K4315 + SUMIFS(I:I, D:D, ExternalData!$D4315, E:E, ExternalData!$E4315, F:F, ExternalData!$F4315-1, G:G, "&gt;"&amp;ExternalData!$G4315)</f>
        <v>2567425</v>
      </c>
    </row>
    <row r="4316" spans="1:13" x14ac:dyDescent="0.25">
      <c r="A4316" s="24" t="s">
        <v>9</v>
      </c>
      <c r="B4316" s="25" t="s">
        <v>57</v>
      </c>
      <c r="C4316" s="25" t="s">
        <v>20</v>
      </c>
      <c r="D4316" s="25" t="s">
        <v>59</v>
      </c>
      <c r="E4316" s="25" t="s">
        <v>14</v>
      </c>
      <c r="F4316" s="25">
        <v>2018</v>
      </c>
      <c r="G4316" s="25">
        <v>9</v>
      </c>
      <c r="H4316" s="25">
        <v>52472</v>
      </c>
      <c r="I4316" s="26">
        <v>284193</v>
      </c>
      <c r="J4316" s="26">
        <f>SUMIFS(H:H, D:D, ExternalData!$D4316, E:E, ExternalData!$E4316, F:F, ExternalData!$F4316, G:G, "&lt;="&amp;ExternalData!$G4316)</f>
        <v>526911</v>
      </c>
      <c r="K4316" s="27">
        <f>SUMIFS(I:I, D:D, ExternalData!$D4316, E:E, ExternalData!$E4316, F:F, ExternalData!$F4316, G:G, "&lt;="&amp;ExternalData!$G4316)</f>
        <v>2851618</v>
      </c>
      <c r="L4316" s="26">
        <f>ExternalData!$J4316 + SUMIFS(H:H, D:D, ExternalData!$D4316, E:E, ExternalData!$E4316, F:F, ExternalData!$F4316-1, G:G, "&gt;"&amp;ExternalData!$G4316)</f>
        <v>526911</v>
      </c>
      <c r="M4316" s="28">
        <f>ExternalData!$K4316 + SUMIFS(I:I, D:D, ExternalData!$D4316, E:E, ExternalData!$E4316, F:F, ExternalData!$F4316-1, G:G, "&gt;"&amp;ExternalData!$G4316)</f>
        <v>2851618</v>
      </c>
    </row>
    <row r="4317" spans="1:13" x14ac:dyDescent="0.25">
      <c r="A4317" s="29" t="s">
        <v>9</v>
      </c>
      <c r="B4317" s="30" t="s">
        <v>57</v>
      </c>
      <c r="C4317" s="30" t="s">
        <v>20</v>
      </c>
      <c r="D4317" s="30" t="s">
        <v>59</v>
      </c>
      <c r="E4317" s="30" t="s">
        <v>14</v>
      </c>
      <c r="F4317" s="30">
        <v>2018</v>
      </c>
      <c r="G4317" s="30">
        <v>10</v>
      </c>
      <c r="H4317" s="30">
        <v>68733</v>
      </c>
      <c r="I4317" s="31">
        <v>371301</v>
      </c>
      <c r="J4317" s="31">
        <f>SUMIFS(H:H, D:D, ExternalData!$D4317, E:E, ExternalData!$E4317, F:F, ExternalData!$F4317, G:G, "&lt;="&amp;ExternalData!$G4317)</f>
        <v>595644</v>
      </c>
      <c r="K4317" s="32">
        <f>SUMIFS(I:I, D:D, ExternalData!$D4317, E:E, ExternalData!$E4317, F:F, ExternalData!$F4317, G:G, "&lt;="&amp;ExternalData!$G4317)</f>
        <v>3222919</v>
      </c>
      <c r="L4317" s="31">
        <f>ExternalData!$J4317 + SUMIFS(H:H, D:D, ExternalData!$D4317, E:E, ExternalData!$E4317, F:F, ExternalData!$F4317-1, G:G, "&gt;"&amp;ExternalData!$G4317)</f>
        <v>595644</v>
      </c>
      <c r="M4317" s="33">
        <f>ExternalData!$K4317 + SUMIFS(I:I, D:D, ExternalData!$D4317, E:E, ExternalData!$E4317, F:F, ExternalData!$F4317-1, G:G, "&gt;"&amp;ExternalData!$G4317)</f>
        <v>3222919</v>
      </c>
    </row>
    <row r="4318" spans="1:13" x14ac:dyDescent="0.25">
      <c r="A4318" s="24" t="s">
        <v>9</v>
      </c>
      <c r="B4318" s="25" t="s">
        <v>57</v>
      </c>
      <c r="C4318" s="25" t="s">
        <v>20</v>
      </c>
      <c r="D4318" s="25" t="s">
        <v>59</v>
      </c>
      <c r="E4318" s="25" t="s">
        <v>14</v>
      </c>
      <c r="F4318" s="25">
        <v>2018</v>
      </c>
      <c r="G4318" s="25">
        <v>11</v>
      </c>
      <c r="H4318" s="25">
        <v>54432</v>
      </c>
      <c r="I4318" s="26">
        <v>295589</v>
      </c>
      <c r="J4318" s="26">
        <f>SUMIFS(H:H, D:D, ExternalData!$D4318, E:E, ExternalData!$E4318, F:F, ExternalData!$F4318, G:G, "&lt;="&amp;ExternalData!$G4318)</f>
        <v>650076</v>
      </c>
      <c r="K4318" s="27">
        <f>SUMIFS(I:I, D:D, ExternalData!$D4318, E:E, ExternalData!$E4318, F:F, ExternalData!$F4318, G:G, "&lt;="&amp;ExternalData!$G4318)</f>
        <v>3518508</v>
      </c>
      <c r="L4318" s="26">
        <f>ExternalData!$J4318 + SUMIFS(H:H, D:D, ExternalData!$D4318, E:E, ExternalData!$E4318, F:F, ExternalData!$F4318-1, G:G, "&gt;"&amp;ExternalData!$G4318)</f>
        <v>650076</v>
      </c>
      <c r="M4318" s="28">
        <f>ExternalData!$K4318 + SUMIFS(I:I, D:D, ExternalData!$D4318, E:E, ExternalData!$E4318, F:F, ExternalData!$F4318-1, G:G, "&gt;"&amp;ExternalData!$G4318)</f>
        <v>3518508</v>
      </c>
    </row>
    <row r="4319" spans="1:13" x14ac:dyDescent="0.25">
      <c r="A4319" s="29" t="s">
        <v>9</v>
      </c>
      <c r="B4319" s="30" t="s">
        <v>57</v>
      </c>
      <c r="C4319" s="30" t="s">
        <v>20</v>
      </c>
      <c r="D4319" s="30" t="s">
        <v>59</v>
      </c>
      <c r="E4319" s="30" t="s">
        <v>14</v>
      </c>
      <c r="F4319" s="30">
        <v>2018</v>
      </c>
      <c r="G4319" s="30">
        <v>12</v>
      </c>
      <c r="H4319" s="30">
        <v>57078</v>
      </c>
      <c r="I4319" s="31">
        <v>310548</v>
      </c>
      <c r="J4319" s="31">
        <f>SUMIFS(H:H, D:D, ExternalData!$D4319, E:E, ExternalData!$E4319, F:F, ExternalData!$F4319, G:G, "&lt;="&amp;ExternalData!$G4319)</f>
        <v>707154</v>
      </c>
      <c r="K4319" s="32">
        <f>SUMIFS(I:I, D:D, ExternalData!$D4319, E:E, ExternalData!$E4319, F:F, ExternalData!$F4319, G:G, "&lt;="&amp;ExternalData!$G4319)</f>
        <v>3829056</v>
      </c>
      <c r="L4319" s="31">
        <f>ExternalData!$J4319 + SUMIFS(H:H, D:D, ExternalData!$D4319, E:E, ExternalData!$E4319, F:F, ExternalData!$F4319-1, G:G, "&gt;"&amp;ExternalData!$G4319)</f>
        <v>707154</v>
      </c>
      <c r="M4319" s="33">
        <f>ExternalData!$K4319 + SUMIFS(I:I, D:D, ExternalData!$D4319, E:E, ExternalData!$E4319, F:F, ExternalData!$F4319-1, G:G, "&gt;"&amp;ExternalData!$G4319)</f>
        <v>3829056</v>
      </c>
    </row>
    <row r="4320" spans="1:13" x14ac:dyDescent="0.25">
      <c r="A4320" s="24" t="s">
        <v>9</v>
      </c>
      <c r="B4320" s="25" t="s">
        <v>57</v>
      </c>
      <c r="C4320" s="25" t="s">
        <v>20</v>
      </c>
      <c r="D4320" s="25" t="s">
        <v>59</v>
      </c>
      <c r="E4320" s="25" t="s">
        <v>14</v>
      </c>
      <c r="F4320" s="25">
        <v>2019</v>
      </c>
      <c r="G4320" s="25">
        <v>1</v>
      </c>
      <c r="H4320" s="25">
        <v>56175</v>
      </c>
      <c r="I4320" s="26">
        <v>304346</v>
      </c>
      <c r="J4320" s="26">
        <f>SUMIFS(H:H, D:D, ExternalData!$D4320, E:E, ExternalData!$E4320, F:F, ExternalData!$F4320, G:G, "&lt;="&amp;ExternalData!$G4320)</f>
        <v>56175</v>
      </c>
      <c r="K4320" s="27">
        <f>SUMIFS(I:I, D:D, ExternalData!$D4320, E:E, ExternalData!$E4320, F:F, ExternalData!$F4320, G:G, "&lt;="&amp;ExternalData!$G4320)</f>
        <v>304346</v>
      </c>
      <c r="L4320" s="26">
        <f>ExternalData!$J4320 + SUMIFS(H:H, D:D, ExternalData!$D4320, E:E, ExternalData!$E4320, F:F, ExternalData!$F4320-1, G:G, "&gt;"&amp;ExternalData!$G4320)</f>
        <v>702142</v>
      </c>
      <c r="M4320" s="28">
        <f>ExternalData!$K4320 + SUMIFS(I:I, D:D, ExternalData!$D4320, E:E, ExternalData!$E4320, F:F, ExternalData!$F4320-1, G:G, "&gt;"&amp;ExternalData!$G4320)</f>
        <v>3802022</v>
      </c>
    </row>
    <row r="4321" spans="1:13" x14ac:dyDescent="0.25">
      <c r="A4321" s="29" t="s">
        <v>9</v>
      </c>
      <c r="B4321" s="30" t="s">
        <v>57</v>
      </c>
      <c r="C4321" s="30" t="s">
        <v>20</v>
      </c>
      <c r="D4321" s="30" t="s">
        <v>59</v>
      </c>
      <c r="E4321" s="30" t="s">
        <v>14</v>
      </c>
      <c r="F4321" s="30">
        <v>2019</v>
      </c>
      <c r="G4321" s="30">
        <v>2</v>
      </c>
      <c r="H4321" s="30">
        <v>52787</v>
      </c>
      <c r="I4321" s="31">
        <v>287504</v>
      </c>
      <c r="J4321" s="31">
        <f>SUMIFS(H:H, D:D, ExternalData!$D4321, E:E, ExternalData!$E4321, F:F, ExternalData!$F4321, G:G, "&lt;="&amp;ExternalData!$G4321)</f>
        <v>108962</v>
      </c>
      <c r="K4321" s="32">
        <f>SUMIFS(I:I, D:D, ExternalData!$D4321, E:E, ExternalData!$E4321, F:F, ExternalData!$F4321, G:G, "&lt;="&amp;ExternalData!$G4321)</f>
        <v>591850</v>
      </c>
      <c r="L4321" s="31">
        <f>ExternalData!$J4321 + SUMIFS(H:H, D:D, ExternalData!$D4321, E:E, ExternalData!$E4321, F:F, ExternalData!$F4321-1, G:G, "&gt;"&amp;ExternalData!$G4321)</f>
        <v>702527</v>
      </c>
      <c r="M4321" s="33">
        <f>ExternalData!$K4321 + SUMIFS(I:I, D:D, ExternalData!$D4321, E:E, ExternalData!$E4321, F:F, ExternalData!$F4321-1, G:G, "&gt;"&amp;ExternalData!$G4321)</f>
        <v>3806215</v>
      </c>
    </row>
    <row r="4322" spans="1:13" x14ac:dyDescent="0.25">
      <c r="A4322" s="24" t="s">
        <v>9</v>
      </c>
      <c r="B4322" s="25" t="s">
        <v>57</v>
      </c>
      <c r="C4322" s="25" t="s">
        <v>20</v>
      </c>
      <c r="D4322" s="25" t="s">
        <v>59</v>
      </c>
      <c r="E4322" s="25" t="s">
        <v>14</v>
      </c>
      <c r="F4322" s="25">
        <v>2019</v>
      </c>
      <c r="G4322" s="25">
        <v>3</v>
      </c>
      <c r="H4322" s="25">
        <v>54768</v>
      </c>
      <c r="I4322" s="26">
        <v>298599</v>
      </c>
      <c r="J4322" s="26">
        <f>SUMIFS(H:H, D:D, ExternalData!$D4322, E:E, ExternalData!$E4322, F:F, ExternalData!$F4322, G:G, "&lt;="&amp;ExternalData!$G4322)</f>
        <v>163730</v>
      </c>
      <c r="K4322" s="27">
        <f>SUMIFS(I:I, D:D, ExternalData!$D4322, E:E, ExternalData!$E4322, F:F, ExternalData!$F4322, G:G, "&lt;="&amp;ExternalData!$G4322)</f>
        <v>890449</v>
      </c>
      <c r="L4322" s="26">
        <f>ExternalData!$J4322 + SUMIFS(H:H, D:D, ExternalData!$D4322, E:E, ExternalData!$E4322, F:F, ExternalData!$F4322-1, G:G, "&gt;"&amp;ExternalData!$G4322)</f>
        <v>691698</v>
      </c>
      <c r="M4322" s="28">
        <f>ExternalData!$K4322 + SUMIFS(I:I, D:D, ExternalData!$D4322, E:E, ExternalData!$E4322, F:F, ExternalData!$F4322-1, G:G, "&gt;"&amp;ExternalData!$G4322)</f>
        <v>3749074</v>
      </c>
    </row>
    <row r="4323" spans="1:13" x14ac:dyDescent="0.25">
      <c r="A4323" s="29" t="s">
        <v>9</v>
      </c>
      <c r="B4323" s="30" t="s">
        <v>57</v>
      </c>
      <c r="C4323" s="30" t="s">
        <v>20</v>
      </c>
      <c r="D4323" s="30" t="s">
        <v>59</v>
      </c>
      <c r="E4323" s="30" t="s">
        <v>14</v>
      </c>
      <c r="F4323" s="30">
        <v>2019</v>
      </c>
      <c r="G4323" s="30">
        <v>4</v>
      </c>
      <c r="H4323" s="30">
        <v>52234</v>
      </c>
      <c r="I4323" s="31">
        <v>285957</v>
      </c>
      <c r="J4323" s="31">
        <f>SUMIFS(H:H, D:D, ExternalData!$D4323, E:E, ExternalData!$E4323, F:F, ExternalData!$F4323, G:G, "&lt;="&amp;ExternalData!$G4323)</f>
        <v>215964</v>
      </c>
      <c r="K4323" s="32">
        <f>SUMIFS(I:I, D:D, ExternalData!$D4323, E:E, ExternalData!$E4323, F:F, ExternalData!$F4323, G:G, "&lt;="&amp;ExternalData!$G4323)</f>
        <v>1176406</v>
      </c>
      <c r="L4323" s="31">
        <f>ExternalData!$J4323 + SUMIFS(H:H, D:D, ExternalData!$D4323, E:E, ExternalData!$E4323, F:F, ExternalData!$F4323-1, G:G, "&gt;"&amp;ExternalData!$G4323)</f>
        <v>692468</v>
      </c>
      <c r="M4323" s="33">
        <f>ExternalData!$K4323 + SUMIFS(I:I, D:D, ExternalData!$D4323, E:E, ExternalData!$E4323, F:F, ExternalData!$F4323-1, G:G, "&gt;"&amp;ExternalData!$G4323)</f>
        <v>3757635</v>
      </c>
    </row>
    <row r="4324" spans="1:13" x14ac:dyDescent="0.25">
      <c r="A4324" s="24" t="s">
        <v>9</v>
      </c>
      <c r="B4324" s="25" t="s">
        <v>57</v>
      </c>
      <c r="C4324" s="25" t="s">
        <v>20</v>
      </c>
      <c r="D4324" s="25" t="s">
        <v>59</v>
      </c>
      <c r="E4324" s="25" t="s">
        <v>14</v>
      </c>
      <c r="F4324" s="25">
        <v>2019</v>
      </c>
      <c r="G4324" s="25">
        <v>5</v>
      </c>
      <c r="H4324" s="25">
        <v>61775</v>
      </c>
      <c r="I4324" s="26">
        <v>337960</v>
      </c>
      <c r="J4324" s="26">
        <f>SUMIFS(H:H, D:D, ExternalData!$D4324, E:E, ExternalData!$E4324, F:F, ExternalData!$F4324, G:G, "&lt;="&amp;ExternalData!$G4324)</f>
        <v>277739</v>
      </c>
      <c r="K4324" s="27">
        <f>SUMIFS(I:I, D:D, ExternalData!$D4324, E:E, ExternalData!$E4324, F:F, ExternalData!$F4324, G:G, "&lt;="&amp;ExternalData!$G4324)</f>
        <v>1514366</v>
      </c>
      <c r="L4324" s="26">
        <f>ExternalData!$J4324 + SUMIFS(H:H, D:D, ExternalData!$D4324, E:E, ExternalData!$E4324, F:F, ExternalData!$F4324-1, G:G, "&gt;"&amp;ExternalData!$G4324)</f>
        <v>691929</v>
      </c>
      <c r="M4324" s="28">
        <f>ExternalData!$K4324 + SUMIFS(I:I, D:D, ExternalData!$D4324, E:E, ExternalData!$E4324, F:F, ExternalData!$F4324-1, G:G, "&gt;"&amp;ExternalData!$G4324)</f>
        <v>3760470</v>
      </c>
    </row>
    <row r="4325" spans="1:13" x14ac:dyDescent="0.25">
      <c r="A4325" s="29" t="s">
        <v>9</v>
      </c>
      <c r="B4325" s="30" t="s">
        <v>57</v>
      </c>
      <c r="C4325" s="30" t="s">
        <v>20</v>
      </c>
      <c r="D4325" s="30" t="s">
        <v>59</v>
      </c>
      <c r="E4325" s="30" t="s">
        <v>14</v>
      </c>
      <c r="F4325" s="30">
        <v>2019</v>
      </c>
      <c r="G4325" s="30">
        <v>6</v>
      </c>
      <c r="H4325" s="30">
        <v>56994</v>
      </c>
      <c r="I4325" s="31">
        <v>310401</v>
      </c>
      <c r="J4325" s="31">
        <f>SUMIFS(H:H, D:D, ExternalData!$D4325, E:E, ExternalData!$E4325, F:F, ExternalData!$F4325, G:G, "&lt;="&amp;ExternalData!$G4325)</f>
        <v>334733</v>
      </c>
      <c r="K4325" s="32">
        <f>SUMIFS(I:I, D:D, ExternalData!$D4325, E:E, ExternalData!$E4325, F:F, ExternalData!$F4325, G:G, "&lt;="&amp;ExternalData!$G4325)</f>
        <v>1824767</v>
      </c>
      <c r="L4325" s="31">
        <f>ExternalData!$J4325 + SUMIFS(H:H, D:D, ExternalData!$D4325, E:E, ExternalData!$E4325, F:F, ExternalData!$F4325-1, G:G, "&gt;"&amp;ExternalData!$G4325)</f>
        <v>686602</v>
      </c>
      <c r="M4325" s="33">
        <f>ExternalData!$K4325 + SUMIFS(I:I, D:D, ExternalData!$D4325, E:E, ExternalData!$E4325, F:F, ExternalData!$F4325-1, G:G, "&gt;"&amp;ExternalData!$G4325)</f>
        <v>3732750</v>
      </c>
    </row>
    <row r="4326" spans="1:13" x14ac:dyDescent="0.25">
      <c r="A4326" s="24" t="s">
        <v>9</v>
      </c>
      <c r="B4326" s="25" t="s">
        <v>57</v>
      </c>
      <c r="C4326" s="25" t="s">
        <v>20</v>
      </c>
      <c r="D4326" s="25" t="s">
        <v>59</v>
      </c>
      <c r="E4326" s="25" t="s">
        <v>14</v>
      </c>
      <c r="F4326" s="25">
        <v>2019</v>
      </c>
      <c r="G4326" s="25">
        <v>7</v>
      </c>
      <c r="H4326" s="25">
        <v>66437</v>
      </c>
      <c r="I4326" s="26">
        <v>361277</v>
      </c>
      <c r="J4326" s="26">
        <f>SUMIFS(H:H, D:D, ExternalData!$D4326, E:E, ExternalData!$E4326, F:F, ExternalData!$F4326, G:G, "&lt;="&amp;ExternalData!$G4326)</f>
        <v>401170</v>
      </c>
      <c r="K4326" s="27">
        <f>SUMIFS(I:I, D:D, ExternalData!$D4326, E:E, ExternalData!$E4326, F:F, ExternalData!$F4326, G:G, "&lt;="&amp;ExternalData!$G4326)</f>
        <v>2186044</v>
      </c>
      <c r="L4326" s="26">
        <f>ExternalData!$J4326 + SUMIFS(H:H, D:D, ExternalData!$D4326, E:E, ExternalData!$E4326, F:F, ExternalData!$F4326-1, G:G, "&gt;"&amp;ExternalData!$G4326)</f>
        <v>691712</v>
      </c>
      <c r="M4326" s="28">
        <f>ExternalData!$K4326 + SUMIFS(I:I, D:D, ExternalData!$D4326, E:E, ExternalData!$E4326, F:F, ExternalData!$F4326-1, G:G, "&gt;"&amp;ExternalData!$G4326)</f>
        <v>3760834</v>
      </c>
    </row>
    <row r="4327" spans="1:13" x14ac:dyDescent="0.25">
      <c r="A4327" s="29" t="s">
        <v>9</v>
      </c>
      <c r="B4327" s="30" t="s">
        <v>57</v>
      </c>
      <c r="C4327" s="30" t="s">
        <v>20</v>
      </c>
      <c r="D4327" s="30" t="s">
        <v>59</v>
      </c>
      <c r="E4327" s="30" t="s">
        <v>14</v>
      </c>
      <c r="F4327" s="30">
        <v>2019</v>
      </c>
      <c r="G4327" s="30">
        <v>8</v>
      </c>
      <c r="H4327" s="30">
        <v>65289</v>
      </c>
      <c r="I4327" s="31">
        <v>356083</v>
      </c>
      <c r="J4327" s="31">
        <f>SUMIFS(H:H, D:D, ExternalData!$D4327, E:E, ExternalData!$E4327, F:F, ExternalData!$F4327, G:G, "&lt;="&amp;ExternalData!$G4327)</f>
        <v>466459</v>
      </c>
      <c r="K4327" s="32">
        <f>SUMIFS(I:I, D:D, ExternalData!$D4327, E:E, ExternalData!$E4327, F:F, ExternalData!$F4327, G:G, "&lt;="&amp;ExternalData!$G4327)</f>
        <v>2542127</v>
      </c>
      <c r="L4327" s="31">
        <f>ExternalData!$J4327 + SUMIFS(H:H, D:D, ExternalData!$D4327, E:E, ExternalData!$E4327, F:F, ExternalData!$F4327-1, G:G, "&gt;"&amp;ExternalData!$G4327)</f>
        <v>699174</v>
      </c>
      <c r="M4327" s="33">
        <f>ExternalData!$K4327 + SUMIFS(I:I, D:D, ExternalData!$D4327, E:E, ExternalData!$E4327, F:F, ExternalData!$F4327-1, G:G, "&gt;"&amp;ExternalData!$G4327)</f>
        <v>3803758</v>
      </c>
    </row>
    <row r="4328" spans="1:13" x14ac:dyDescent="0.25">
      <c r="A4328" s="24" t="s">
        <v>9</v>
      </c>
      <c r="B4328" s="25" t="s">
        <v>57</v>
      </c>
      <c r="C4328" s="25" t="s">
        <v>20</v>
      </c>
      <c r="D4328" s="25" t="s">
        <v>59</v>
      </c>
      <c r="E4328" s="25" t="s">
        <v>14</v>
      </c>
      <c r="F4328" s="25">
        <v>2019</v>
      </c>
      <c r="G4328" s="25">
        <v>9</v>
      </c>
      <c r="H4328" s="25">
        <v>62167</v>
      </c>
      <c r="I4328" s="26">
        <v>339598</v>
      </c>
      <c r="J4328" s="26">
        <f>SUMIFS(H:H, D:D, ExternalData!$D4328, E:E, ExternalData!$E4328, F:F, ExternalData!$F4328, G:G, "&lt;="&amp;ExternalData!$G4328)</f>
        <v>528626</v>
      </c>
      <c r="K4328" s="27">
        <f>SUMIFS(I:I, D:D, ExternalData!$D4328, E:E, ExternalData!$E4328, F:F, ExternalData!$F4328, G:G, "&lt;="&amp;ExternalData!$G4328)</f>
        <v>2881725</v>
      </c>
      <c r="L4328" s="26">
        <f>ExternalData!$J4328 + SUMIFS(H:H, D:D, ExternalData!$D4328, E:E, ExternalData!$E4328, F:F, ExternalData!$F4328-1, G:G, "&gt;"&amp;ExternalData!$G4328)</f>
        <v>708869</v>
      </c>
      <c r="M4328" s="28">
        <f>ExternalData!$K4328 + SUMIFS(I:I, D:D, ExternalData!$D4328, E:E, ExternalData!$E4328, F:F, ExternalData!$F4328-1, G:G, "&gt;"&amp;ExternalData!$G4328)</f>
        <v>3859163</v>
      </c>
    </row>
    <row r="4329" spans="1:13" x14ac:dyDescent="0.25">
      <c r="A4329" s="29" t="s">
        <v>9</v>
      </c>
      <c r="B4329" s="30" t="s">
        <v>57</v>
      </c>
      <c r="C4329" s="30" t="s">
        <v>20</v>
      </c>
      <c r="D4329" s="30" t="s">
        <v>59</v>
      </c>
      <c r="E4329" s="30" t="s">
        <v>14</v>
      </c>
      <c r="F4329" s="30">
        <v>2019</v>
      </c>
      <c r="G4329" s="30">
        <v>10</v>
      </c>
      <c r="H4329" s="30">
        <v>82509</v>
      </c>
      <c r="I4329" s="31">
        <v>451661</v>
      </c>
      <c r="J4329" s="31">
        <f>SUMIFS(H:H, D:D, ExternalData!$D4329, E:E, ExternalData!$E4329, F:F, ExternalData!$F4329, G:G, "&lt;="&amp;ExternalData!$G4329)</f>
        <v>611135</v>
      </c>
      <c r="K4329" s="32">
        <f>SUMIFS(I:I, D:D, ExternalData!$D4329, E:E, ExternalData!$E4329, F:F, ExternalData!$F4329, G:G, "&lt;="&amp;ExternalData!$G4329)</f>
        <v>3333386</v>
      </c>
      <c r="L4329" s="31">
        <f>ExternalData!$J4329 + SUMIFS(H:H, D:D, ExternalData!$D4329, E:E, ExternalData!$E4329, F:F, ExternalData!$F4329-1, G:G, "&gt;"&amp;ExternalData!$G4329)</f>
        <v>722645</v>
      </c>
      <c r="M4329" s="33">
        <f>ExternalData!$K4329 + SUMIFS(I:I, D:D, ExternalData!$D4329, E:E, ExternalData!$E4329, F:F, ExternalData!$F4329-1, G:G, "&gt;"&amp;ExternalData!$G4329)</f>
        <v>3939523</v>
      </c>
    </row>
    <row r="4330" spans="1:13" x14ac:dyDescent="0.25">
      <c r="A4330" s="24" t="s">
        <v>9</v>
      </c>
      <c r="B4330" s="25" t="s">
        <v>57</v>
      </c>
      <c r="C4330" s="25" t="s">
        <v>20</v>
      </c>
      <c r="D4330" s="25" t="s">
        <v>59</v>
      </c>
      <c r="E4330" s="25" t="s">
        <v>14</v>
      </c>
      <c r="F4330" s="25">
        <v>2019</v>
      </c>
      <c r="G4330" s="25">
        <v>11</v>
      </c>
      <c r="H4330" s="25">
        <v>69699</v>
      </c>
      <c r="I4330" s="26">
        <v>380996</v>
      </c>
      <c r="J4330" s="26">
        <f>SUMIFS(H:H, D:D, ExternalData!$D4330, E:E, ExternalData!$E4330, F:F, ExternalData!$F4330, G:G, "&lt;="&amp;ExternalData!$G4330)</f>
        <v>680834</v>
      </c>
      <c r="K4330" s="27">
        <f>SUMIFS(I:I, D:D, ExternalData!$D4330, E:E, ExternalData!$E4330, F:F, ExternalData!$F4330, G:G, "&lt;="&amp;ExternalData!$G4330)</f>
        <v>3714382</v>
      </c>
      <c r="L4330" s="26">
        <f>ExternalData!$J4330 + SUMIFS(H:H, D:D, ExternalData!$D4330, E:E, ExternalData!$E4330, F:F, ExternalData!$F4330-1, G:G, "&gt;"&amp;ExternalData!$G4330)</f>
        <v>737912</v>
      </c>
      <c r="M4330" s="28">
        <f>ExternalData!$K4330 + SUMIFS(I:I, D:D, ExternalData!$D4330, E:E, ExternalData!$E4330, F:F, ExternalData!$F4330-1, G:G, "&gt;"&amp;ExternalData!$G4330)</f>
        <v>4024930</v>
      </c>
    </row>
    <row r="4331" spans="1:13" x14ac:dyDescent="0.25">
      <c r="A4331" s="29" t="s">
        <v>9</v>
      </c>
      <c r="B4331" s="30" t="s">
        <v>57</v>
      </c>
      <c r="C4331" s="30" t="s">
        <v>20</v>
      </c>
      <c r="D4331" s="30" t="s">
        <v>59</v>
      </c>
      <c r="E4331" s="30" t="s">
        <v>14</v>
      </c>
      <c r="F4331" s="30">
        <v>2019</v>
      </c>
      <c r="G4331" s="30">
        <v>12</v>
      </c>
      <c r="H4331" s="30">
        <v>68047</v>
      </c>
      <c r="I4331" s="31">
        <v>372001</v>
      </c>
      <c r="J4331" s="31">
        <f>SUMIFS(H:H, D:D, ExternalData!$D4331, E:E, ExternalData!$E4331, F:F, ExternalData!$F4331, G:G, "&lt;="&amp;ExternalData!$G4331)</f>
        <v>748881</v>
      </c>
      <c r="K4331" s="32">
        <f>SUMIFS(I:I, D:D, ExternalData!$D4331, E:E, ExternalData!$E4331, F:F, ExternalData!$F4331, G:G, "&lt;="&amp;ExternalData!$G4331)</f>
        <v>4086383</v>
      </c>
      <c r="L4331" s="31">
        <f>ExternalData!$J4331 + SUMIFS(H:H, D:D, ExternalData!$D4331, E:E, ExternalData!$E4331, F:F, ExternalData!$F4331-1, G:G, "&gt;"&amp;ExternalData!$G4331)</f>
        <v>748881</v>
      </c>
      <c r="M4331" s="33">
        <f>ExternalData!$K4331 + SUMIFS(I:I, D:D, ExternalData!$D4331, E:E, ExternalData!$E4331, F:F, ExternalData!$F4331-1, G:G, "&gt;"&amp;ExternalData!$G4331)</f>
        <v>4086383</v>
      </c>
    </row>
    <row r="4332" spans="1:13" x14ac:dyDescent="0.25">
      <c r="A4332" s="24" t="s">
        <v>9</v>
      </c>
      <c r="B4332" s="25" t="s">
        <v>57</v>
      </c>
      <c r="C4332" s="25" t="s">
        <v>20</v>
      </c>
      <c r="D4332" s="25" t="s">
        <v>59</v>
      </c>
      <c r="E4332" s="25" t="s">
        <v>14</v>
      </c>
      <c r="F4332" s="25">
        <v>2020</v>
      </c>
      <c r="G4332" s="25">
        <v>1</v>
      </c>
      <c r="H4332" s="25">
        <v>69244</v>
      </c>
      <c r="I4332" s="26">
        <v>377783</v>
      </c>
      <c r="J4332" s="26">
        <f>SUMIFS(H:H, D:D, ExternalData!$D4332, E:E, ExternalData!$E4332, F:F, ExternalData!$F4332, G:G, "&lt;="&amp;ExternalData!$G4332)</f>
        <v>69244</v>
      </c>
      <c r="K4332" s="27">
        <f>SUMIFS(I:I, D:D, ExternalData!$D4332, E:E, ExternalData!$E4332, F:F, ExternalData!$F4332, G:G, "&lt;="&amp;ExternalData!$G4332)</f>
        <v>377783</v>
      </c>
      <c r="L4332" s="26">
        <f>ExternalData!$J4332 + SUMIFS(H:H, D:D, ExternalData!$D4332, E:E, ExternalData!$E4332, F:F, ExternalData!$F4332-1, G:G, "&gt;"&amp;ExternalData!$G4332)</f>
        <v>761950</v>
      </c>
      <c r="M4332" s="28">
        <f>ExternalData!$K4332 + SUMIFS(I:I, D:D, ExternalData!$D4332, E:E, ExternalData!$E4332, F:F, ExternalData!$F4332-1, G:G, "&gt;"&amp;ExternalData!$G4332)</f>
        <v>4159820</v>
      </c>
    </row>
    <row r="4333" spans="1:13" x14ac:dyDescent="0.25">
      <c r="A4333" s="29" t="s">
        <v>9</v>
      </c>
      <c r="B4333" s="30" t="s">
        <v>57</v>
      </c>
      <c r="C4333" s="30" t="s">
        <v>20</v>
      </c>
      <c r="D4333" s="30" t="s">
        <v>59</v>
      </c>
      <c r="E4333" s="30" t="s">
        <v>14</v>
      </c>
      <c r="F4333" s="30">
        <v>2020</v>
      </c>
      <c r="G4333" s="30">
        <v>2</v>
      </c>
      <c r="H4333" s="30">
        <v>64813</v>
      </c>
      <c r="I4333" s="31">
        <v>356622</v>
      </c>
      <c r="J4333" s="31">
        <f>SUMIFS(H:H, D:D, ExternalData!$D4333, E:E, ExternalData!$E4333, F:F, ExternalData!$F4333, G:G, "&lt;="&amp;ExternalData!$G4333)</f>
        <v>134057</v>
      </c>
      <c r="K4333" s="32">
        <f>SUMIFS(I:I, D:D, ExternalData!$D4333, E:E, ExternalData!$E4333, F:F, ExternalData!$F4333, G:G, "&lt;="&amp;ExternalData!$G4333)</f>
        <v>734405</v>
      </c>
      <c r="L4333" s="31">
        <f>ExternalData!$J4333 + SUMIFS(H:H, D:D, ExternalData!$D4333, E:E, ExternalData!$E4333, F:F, ExternalData!$F4333-1, G:G, "&gt;"&amp;ExternalData!$G4333)</f>
        <v>773976</v>
      </c>
      <c r="M4333" s="33">
        <f>ExternalData!$K4333 + SUMIFS(I:I, D:D, ExternalData!$D4333, E:E, ExternalData!$E4333, F:F, ExternalData!$F4333-1, G:G, "&gt;"&amp;ExternalData!$G4333)</f>
        <v>4228938</v>
      </c>
    </row>
    <row r="4334" spans="1:13" x14ac:dyDescent="0.25">
      <c r="A4334" s="24" t="s">
        <v>9</v>
      </c>
      <c r="B4334" s="25" t="s">
        <v>57</v>
      </c>
      <c r="C4334" s="25" t="s">
        <v>20</v>
      </c>
      <c r="D4334" s="25" t="s">
        <v>59</v>
      </c>
      <c r="E4334" s="25" t="s">
        <v>14</v>
      </c>
      <c r="F4334" s="25">
        <v>2020</v>
      </c>
      <c r="G4334" s="25">
        <v>3</v>
      </c>
      <c r="H4334" s="25">
        <v>83391</v>
      </c>
      <c r="I4334" s="26">
        <v>455028</v>
      </c>
      <c r="J4334" s="26">
        <f>SUMIFS(H:H, D:D, ExternalData!$D4334, E:E, ExternalData!$E4334, F:F, ExternalData!$F4334, G:G, "&lt;="&amp;ExternalData!$G4334)</f>
        <v>217448</v>
      </c>
      <c r="K4334" s="27">
        <f>SUMIFS(I:I, D:D, ExternalData!$D4334, E:E, ExternalData!$E4334, F:F, ExternalData!$F4334, G:G, "&lt;="&amp;ExternalData!$G4334)</f>
        <v>1189433</v>
      </c>
      <c r="L4334" s="26">
        <f>ExternalData!$J4334 + SUMIFS(H:H, D:D, ExternalData!$D4334, E:E, ExternalData!$E4334, F:F, ExternalData!$F4334-1, G:G, "&gt;"&amp;ExternalData!$G4334)</f>
        <v>802599</v>
      </c>
      <c r="M4334" s="28">
        <f>ExternalData!$K4334 + SUMIFS(I:I, D:D, ExternalData!$D4334, E:E, ExternalData!$E4334, F:F, ExternalData!$F4334-1, G:G, "&gt;"&amp;ExternalData!$G4334)</f>
        <v>4385367</v>
      </c>
    </row>
    <row r="4335" spans="1:13" x14ac:dyDescent="0.25">
      <c r="A4335" s="29" t="s">
        <v>9</v>
      </c>
      <c r="B4335" s="30" t="s">
        <v>57</v>
      </c>
      <c r="C4335" s="30" t="s">
        <v>20</v>
      </c>
      <c r="D4335" s="30" t="s">
        <v>59</v>
      </c>
      <c r="E4335" s="30" t="s">
        <v>14</v>
      </c>
      <c r="F4335" s="30">
        <v>2020</v>
      </c>
      <c r="G4335" s="30">
        <v>4</v>
      </c>
      <c r="H4335" s="30">
        <v>68257</v>
      </c>
      <c r="I4335" s="31">
        <v>373751</v>
      </c>
      <c r="J4335" s="31">
        <f>SUMIFS(H:H, D:D, ExternalData!$D4335, E:E, ExternalData!$E4335, F:F, ExternalData!$F4335, G:G, "&lt;="&amp;ExternalData!$G4335)</f>
        <v>285705</v>
      </c>
      <c r="K4335" s="32">
        <f>SUMIFS(I:I, D:D, ExternalData!$D4335, E:E, ExternalData!$E4335, F:F, ExternalData!$F4335, G:G, "&lt;="&amp;ExternalData!$G4335)</f>
        <v>1563184</v>
      </c>
      <c r="L4335" s="31">
        <f>ExternalData!$J4335 + SUMIFS(H:H, D:D, ExternalData!$D4335, E:E, ExternalData!$E4335, F:F, ExternalData!$F4335-1, G:G, "&gt;"&amp;ExternalData!$G4335)</f>
        <v>818622</v>
      </c>
      <c r="M4335" s="33">
        <f>ExternalData!$K4335 + SUMIFS(I:I, D:D, ExternalData!$D4335, E:E, ExternalData!$E4335, F:F, ExternalData!$F4335-1, G:G, "&gt;"&amp;ExternalData!$G4335)</f>
        <v>4473161</v>
      </c>
    </row>
    <row r="4336" spans="1:13" x14ac:dyDescent="0.25">
      <c r="A4336" s="24" t="s">
        <v>9</v>
      </c>
      <c r="B4336" s="25" t="s">
        <v>57</v>
      </c>
      <c r="C4336" s="25" t="s">
        <v>20</v>
      </c>
      <c r="D4336" s="25" t="s">
        <v>59</v>
      </c>
      <c r="E4336" s="25" t="s">
        <v>14</v>
      </c>
      <c r="F4336" s="25">
        <v>2020</v>
      </c>
      <c r="G4336" s="25">
        <v>5</v>
      </c>
      <c r="H4336" s="25">
        <v>68894</v>
      </c>
      <c r="I4336" s="26">
        <v>375956</v>
      </c>
      <c r="J4336" s="26">
        <f>SUMIFS(H:H, D:D, ExternalData!$D4336, E:E, ExternalData!$E4336, F:F, ExternalData!$F4336, G:G, "&lt;="&amp;ExternalData!$G4336)</f>
        <v>354599</v>
      </c>
      <c r="K4336" s="27">
        <f>SUMIFS(I:I, D:D, ExternalData!$D4336, E:E, ExternalData!$E4336, F:F, ExternalData!$F4336, G:G, "&lt;="&amp;ExternalData!$G4336)</f>
        <v>1939140</v>
      </c>
      <c r="L4336" s="26">
        <f>ExternalData!$J4336 + SUMIFS(H:H, D:D, ExternalData!$D4336, E:E, ExternalData!$E4336, F:F, ExternalData!$F4336-1, G:G, "&gt;"&amp;ExternalData!$G4336)</f>
        <v>825741</v>
      </c>
      <c r="M4336" s="28">
        <f>ExternalData!$K4336 + SUMIFS(I:I, D:D, ExternalData!$D4336, E:E, ExternalData!$E4336, F:F, ExternalData!$F4336-1, G:G, "&gt;"&amp;ExternalData!$G4336)</f>
        <v>4511157</v>
      </c>
    </row>
    <row r="4337" spans="1:13" x14ac:dyDescent="0.25">
      <c r="A4337" s="29" t="s">
        <v>9</v>
      </c>
      <c r="B4337" s="30" t="s">
        <v>57</v>
      </c>
      <c r="C4337" s="30" t="s">
        <v>20</v>
      </c>
      <c r="D4337" s="30" t="s">
        <v>59</v>
      </c>
      <c r="E4337" s="30" t="s">
        <v>14</v>
      </c>
      <c r="F4337" s="30">
        <v>2020</v>
      </c>
      <c r="G4337" s="30">
        <v>6</v>
      </c>
      <c r="H4337" s="30">
        <v>71547</v>
      </c>
      <c r="I4337" s="31">
        <v>391062</v>
      </c>
      <c r="J4337" s="31">
        <f>SUMIFS(H:H, D:D, ExternalData!$D4337, E:E, ExternalData!$E4337, F:F, ExternalData!$F4337, G:G, "&lt;="&amp;ExternalData!$G4337)</f>
        <v>426146</v>
      </c>
      <c r="K4337" s="32">
        <f>SUMIFS(I:I, D:D, ExternalData!$D4337, E:E, ExternalData!$E4337, F:F, ExternalData!$F4337, G:G, "&lt;="&amp;ExternalData!$G4337)</f>
        <v>2330202</v>
      </c>
      <c r="L4337" s="31">
        <f>ExternalData!$J4337 + SUMIFS(H:H, D:D, ExternalData!$D4337, E:E, ExternalData!$E4337, F:F, ExternalData!$F4337-1, G:G, "&gt;"&amp;ExternalData!$G4337)</f>
        <v>840294</v>
      </c>
      <c r="M4337" s="33">
        <f>ExternalData!$K4337 + SUMIFS(I:I, D:D, ExternalData!$D4337, E:E, ExternalData!$E4337, F:F, ExternalData!$F4337-1, G:G, "&gt;"&amp;ExternalData!$G4337)</f>
        <v>4591818</v>
      </c>
    </row>
    <row r="4338" spans="1:13" x14ac:dyDescent="0.25">
      <c r="A4338" s="24" t="s">
        <v>9</v>
      </c>
      <c r="B4338" s="25" t="s">
        <v>57</v>
      </c>
      <c r="C4338" s="25" t="s">
        <v>20</v>
      </c>
      <c r="D4338" s="25" t="s">
        <v>59</v>
      </c>
      <c r="E4338" s="25" t="s">
        <v>14</v>
      </c>
      <c r="F4338" s="25">
        <v>2020</v>
      </c>
      <c r="G4338" s="25">
        <v>7</v>
      </c>
      <c r="H4338" s="25">
        <v>73325</v>
      </c>
      <c r="I4338" s="26">
        <v>400561</v>
      </c>
      <c r="J4338" s="26">
        <f>SUMIFS(H:H, D:D, ExternalData!$D4338, E:E, ExternalData!$E4338, F:F, ExternalData!$F4338, G:G, "&lt;="&amp;ExternalData!$G4338)</f>
        <v>499471</v>
      </c>
      <c r="K4338" s="27">
        <f>SUMIFS(I:I, D:D, ExternalData!$D4338, E:E, ExternalData!$E4338, F:F, ExternalData!$F4338, G:G, "&lt;="&amp;ExternalData!$G4338)</f>
        <v>2730763</v>
      </c>
      <c r="L4338" s="26">
        <f>ExternalData!$J4338 + SUMIFS(H:H, D:D, ExternalData!$D4338, E:E, ExternalData!$E4338, F:F, ExternalData!$F4338-1, G:G, "&gt;"&amp;ExternalData!$G4338)</f>
        <v>847182</v>
      </c>
      <c r="M4338" s="28">
        <f>ExternalData!$K4338 + SUMIFS(I:I, D:D, ExternalData!$D4338, E:E, ExternalData!$E4338, F:F, ExternalData!$F4338-1, G:G, "&gt;"&amp;ExternalData!$G4338)</f>
        <v>4631102</v>
      </c>
    </row>
    <row r="4339" spans="1:13" x14ac:dyDescent="0.25">
      <c r="A4339" s="29" t="s">
        <v>9</v>
      </c>
      <c r="B4339" s="30" t="s">
        <v>57</v>
      </c>
      <c r="C4339" s="30" t="s">
        <v>20</v>
      </c>
      <c r="D4339" s="30" t="s">
        <v>59</v>
      </c>
      <c r="E4339" s="30" t="s">
        <v>14</v>
      </c>
      <c r="F4339" s="30">
        <v>2020</v>
      </c>
      <c r="G4339" s="30">
        <v>8</v>
      </c>
      <c r="H4339" s="30">
        <v>64715</v>
      </c>
      <c r="I4339" s="31">
        <v>352359</v>
      </c>
      <c r="J4339" s="31">
        <f>SUMIFS(H:H, D:D, ExternalData!$D4339, E:E, ExternalData!$E4339, F:F, ExternalData!$F4339, G:G, "&lt;="&amp;ExternalData!$G4339)</f>
        <v>564186</v>
      </c>
      <c r="K4339" s="32">
        <f>SUMIFS(I:I, D:D, ExternalData!$D4339, E:E, ExternalData!$E4339, F:F, ExternalData!$F4339, G:G, "&lt;="&amp;ExternalData!$G4339)</f>
        <v>3083122</v>
      </c>
      <c r="L4339" s="31">
        <f>ExternalData!$J4339 + SUMIFS(H:H, D:D, ExternalData!$D4339, E:E, ExternalData!$E4339, F:F, ExternalData!$F4339-1, G:G, "&gt;"&amp;ExternalData!$G4339)</f>
        <v>846608</v>
      </c>
      <c r="M4339" s="33">
        <f>ExternalData!$K4339 + SUMIFS(I:I, D:D, ExternalData!$D4339, E:E, ExternalData!$E4339, F:F, ExternalData!$F4339-1, G:G, "&gt;"&amp;ExternalData!$G4339)</f>
        <v>4627378</v>
      </c>
    </row>
    <row r="4340" spans="1:13" x14ac:dyDescent="0.25">
      <c r="A4340" s="24" t="s">
        <v>9</v>
      </c>
      <c r="B4340" s="25" t="s">
        <v>57</v>
      </c>
      <c r="C4340" s="25" t="s">
        <v>20</v>
      </c>
      <c r="D4340" s="25" t="s">
        <v>59</v>
      </c>
      <c r="E4340" s="25" t="s">
        <v>14</v>
      </c>
      <c r="F4340" s="25">
        <v>2020</v>
      </c>
      <c r="G4340" s="25">
        <v>9</v>
      </c>
      <c r="H4340" s="25">
        <v>73500</v>
      </c>
      <c r="I4340" s="26">
        <v>403186</v>
      </c>
      <c r="J4340" s="26">
        <f>SUMIFS(H:H, D:D, ExternalData!$D4340, E:E, ExternalData!$E4340, F:F, ExternalData!$F4340, G:G, "&lt;="&amp;ExternalData!$G4340)</f>
        <v>637686</v>
      </c>
      <c r="K4340" s="27">
        <f>SUMIFS(I:I, D:D, ExternalData!$D4340, E:E, ExternalData!$E4340, F:F, ExternalData!$F4340, G:G, "&lt;="&amp;ExternalData!$G4340)</f>
        <v>3486308</v>
      </c>
      <c r="L4340" s="26">
        <f>ExternalData!$J4340 + SUMIFS(H:H, D:D, ExternalData!$D4340, E:E, ExternalData!$E4340, F:F, ExternalData!$F4340-1, G:G, "&gt;"&amp;ExternalData!$G4340)</f>
        <v>857941</v>
      </c>
      <c r="M4340" s="28">
        <f>ExternalData!$K4340 + SUMIFS(I:I, D:D, ExternalData!$D4340, E:E, ExternalData!$E4340, F:F, ExternalData!$F4340-1, G:G, "&gt;"&amp;ExternalData!$G4340)</f>
        <v>4690966</v>
      </c>
    </row>
    <row r="4341" spans="1:13" x14ac:dyDescent="0.25">
      <c r="A4341" s="29" t="s">
        <v>9</v>
      </c>
      <c r="B4341" s="30" t="s">
        <v>57</v>
      </c>
      <c r="C4341" s="30" t="s">
        <v>20</v>
      </c>
      <c r="D4341" s="30" t="s">
        <v>59</v>
      </c>
      <c r="E4341" s="30" t="s">
        <v>14</v>
      </c>
      <c r="F4341" s="30">
        <v>2020</v>
      </c>
      <c r="G4341" s="30">
        <v>10</v>
      </c>
      <c r="H4341" s="30">
        <v>73787</v>
      </c>
      <c r="I4341" s="31">
        <v>405993</v>
      </c>
      <c r="J4341" s="31">
        <f>SUMIFS(H:H, D:D, ExternalData!$D4341, E:E, ExternalData!$E4341, F:F, ExternalData!$F4341, G:G, "&lt;="&amp;ExternalData!$G4341)</f>
        <v>711473</v>
      </c>
      <c r="K4341" s="32">
        <f>SUMIFS(I:I, D:D, ExternalData!$D4341, E:E, ExternalData!$E4341, F:F, ExternalData!$F4341, G:G, "&lt;="&amp;ExternalData!$G4341)</f>
        <v>3892301</v>
      </c>
      <c r="L4341" s="31">
        <f>ExternalData!$J4341 + SUMIFS(H:H, D:D, ExternalData!$D4341, E:E, ExternalData!$E4341, F:F, ExternalData!$F4341-1, G:G, "&gt;"&amp;ExternalData!$G4341)</f>
        <v>849219</v>
      </c>
      <c r="M4341" s="33">
        <f>ExternalData!$K4341 + SUMIFS(I:I, D:D, ExternalData!$D4341, E:E, ExternalData!$E4341, F:F, ExternalData!$F4341-1, G:G, "&gt;"&amp;ExternalData!$G4341)</f>
        <v>4645298</v>
      </c>
    </row>
    <row r="4342" spans="1:13" x14ac:dyDescent="0.25">
      <c r="A4342" s="24" t="s">
        <v>9</v>
      </c>
      <c r="B4342" s="25" t="s">
        <v>57</v>
      </c>
      <c r="C4342" s="25" t="s">
        <v>20</v>
      </c>
      <c r="D4342" s="25" t="s">
        <v>59</v>
      </c>
      <c r="E4342" s="25" t="s">
        <v>14</v>
      </c>
      <c r="F4342" s="25">
        <v>2020</v>
      </c>
      <c r="G4342" s="25">
        <v>11</v>
      </c>
      <c r="H4342" s="25">
        <v>61943</v>
      </c>
      <c r="I4342" s="26">
        <v>340382</v>
      </c>
      <c r="J4342" s="26">
        <f>SUMIFS(H:H, D:D, ExternalData!$D4342, E:E, ExternalData!$E4342, F:F, ExternalData!$F4342, G:G, "&lt;="&amp;ExternalData!$G4342)</f>
        <v>773416</v>
      </c>
      <c r="K4342" s="27">
        <f>SUMIFS(I:I, D:D, ExternalData!$D4342, E:E, ExternalData!$E4342, F:F, ExternalData!$F4342, G:G, "&lt;="&amp;ExternalData!$G4342)</f>
        <v>4232683</v>
      </c>
      <c r="L4342" s="26">
        <f>ExternalData!$J4342 + SUMIFS(H:H, D:D, ExternalData!$D4342, E:E, ExternalData!$E4342, F:F, ExternalData!$F4342-1, G:G, "&gt;"&amp;ExternalData!$G4342)</f>
        <v>841463</v>
      </c>
      <c r="M4342" s="28">
        <f>ExternalData!$K4342 + SUMIFS(I:I, D:D, ExternalData!$D4342, E:E, ExternalData!$E4342, F:F, ExternalData!$F4342-1, G:G, "&gt;"&amp;ExternalData!$G4342)</f>
        <v>4604684</v>
      </c>
    </row>
    <row r="4343" spans="1:13" x14ac:dyDescent="0.25">
      <c r="A4343" s="29" t="s">
        <v>9</v>
      </c>
      <c r="B4343" s="30" t="s">
        <v>57</v>
      </c>
      <c r="C4343" s="30" t="s">
        <v>20</v>
      </c>
      <c r="D4343" s="30" t="s">
        <v>59</v>
      </c>
      <c r="E4343" s="30" t="s">
        <v>14</v>
      </c>
      <c r="F4343" s="30">
        <v>2020</v>
      </c>
      <c r="G4343" s="30">
        <v>12</v>
      </c>
      <c r="H4343" s="30">
        <v>69545</v>
      </c>
      <c r="I4343" s="31">
        <v>382683</v>
      </c>
      <c r="J4343" s="31">
        <f>SUMIFS(H:H, D:D, ExternalData!$D4343, E:E, ExternalData!$E4343, F:F, ExternalData!$F4343, G:G, "&lt;="&amp;ExternalData!$G4343)</f>
        <v>842961</v>
      </c>
      <c r="K4343" s="32">
        <f>SUMIFS(I:I, D:D, ExternalData!$D4343, E:E, ExternalData!$E4343, F:F, ExternalData!$F4343, G:G, "&lt;="&amp;ExternalData!$G4343)</f>
        <v>4615366</v>
      </c>
      <c r="L4343" s="31">
        <f>ExternalData!$J4343 + SUMIFS(H:H, D:D, ExternalData!$D4343, E:E, ExternalData!$E4343, F:F, ExternalData!$F4343-1, G:G, "&gt;"&amp;ExternalData!$G4343)</f>
        <v>842961</v>
      </c>
      <c r="M4343" s="33">
        <f>ExternalData!$K4343 + SUMIFS(I:I, D:D, ExternalData!$D4343, E:E, ExternalData!$E4343, F:F, ExternalData!$F4343-1, G:G, "&gt;"&amp;ExternalData!$G4343)</f>
        <v>4615366</v>
      </c>
    </row>
    <row r="4344" spans="1:13" x14ac:dyDescent="0.25">
      <c r="A4344" s="24" t="s">
        <v>9</v>
      </c>
      <c r="B4344" s="25" t="s">
        <v>57</v>
      </c>
      <c r="C4344" s="25" t="s">
        <v>20</v>
      </c>
      <c r="D4344" s="25" t="s">
        <v>59</v>
      </c>
      <c r="E4344" s="25" t="s">
        <v>14</v>
      </c>
      <c r="F4344" s="25">
        <v>2021</v>
      </c>
      <c r="G4344" s="25">
        <v>1</v>
      </c>
      <c r="H4344" s="25">
        <v>60753</v>
      </c>
      <c r="I4344" s="26">
        <v>337722</v>
      </c>
      <c r="J4344" s="26">
        <f>SUMIFS(H:H, D:D, ExternalData!$D4344, E:E, ExternalData!$E4344, F:F, ExternalData!$F4344, G:G, "&lt;="&amp;ExternalData!$G4344)</f>
        <v>60753</v>
      </c>
      <c r="K4344" s="27">
        <f>SUMIFS(I:I, D:D, ExternalData!$D4344, E:E, ExternalData!$E4344, F:F, ExternalData!$F4344, G:G, "&lt;="&amp;ExternalData!$G4344)</f>
        <v>337722</v>
      </c>
      <c r="L4344" s="26">
        <f>ExternalData!$J4344 + SUMIFS(H:H, D:D, ExternalData!$D4344, E:E, ExternalData!$E4344, F:F, ExternalData!$F4344-1, G:G, "&gt;"&amp;ExternalData!$G4344)</f>
        <v>834470</v>
      </c>
      <c r="M4344" s="28">
        <f>ExternalData!$K4344 + SUMIFS(I:I, D:D, ExternalData!$D4344, E:E, ExternalData!$E4344, F:F, ExternalData!$F4344-1, G:G, "&gt;"&amp;ExternalData!$G4344)</f>
        <v>4575305</v>
      </c>
    </row>
    <row r="4345" spans="1:13" x14ac:dyDescent="0.25">
      <c r="A4345" s="29" t="s">
        <v>9</v>
      </c>
      <c r="B4345" s="30" t="s">
        <v>57</v>
      </c>
      <c r="C4345" s="30" t="s">
        <v>20</v>
      </c>
      <c r="D4345" s="30" t="s">
        <v>59</v>
      </c>
      <c r="E4345" s="30" t="s">
        <v>14</v>
      </c>
      <c r="F4345" s="30">
        <v>2021</v>
      </c>
      <c r="G4345" s="30">
        <v>2</v>
      </c>
      <c r="H4345" s="30">
        <v>64960</v>
      </c>
      <c r="I4345" s="31">
        <v>360402</v>
      </c>
      <c r="J4345" s="31">
        <f>SUMIFS(H:H, D:D, ExternalData!$D4345, E:E, ExternalData!$E4345, F:F, ExternalData!$F4345, G:G, "&lt;="&amp;ExternalData!$G4345)</f>
        <v>125713</v>
      </c>
      <c r="K4345" s="32">
        <f>SUMIFS(I:I, D:D, ExternalData!$D4345, E:E, ExternalData!$E4345, F:F, ExternalData!$F4345, G:G, "&lt;="&amp;ExternalData!$G4345)</f>
        <v>698124</v>
      </c>
      <c r="L4345" s="31">
        <f>ExternalData!$J4345 + SUMIFS(H:H, D:D, ExternalData!$D4345, E:E, ExternalData!$E4345, F:F, ExternalData!$F4345-1, G:G, "&gt;"&amp;ExternalData!$G4345)</f>
        <v>834617</v>
      </c>
      <c r="M4345" s="33">
        <f>ExternalData!$K4345 + SUMIFS(I:I, D:D, ExternalData!$D4345, E:E, ExternalData!$E4345, F:F, ExternalData!$F4345-1, G:G, "&gt;"&amp;ExternalData!$G4345)</f>
        <v>4579085</v>
      </c>
    </row>
    <row r="4346" spans="1:13" x14ac:dyDescent="0.25">
      <c r="A4346" s="24" t="s">
        <v>9</v>
      </c>
      <c r="B4346" s="25" t="s">
        <v>57</v>
      </c>
      <c r="C4346" s="25" t="s">
        <v>20</v>
      </c>
      <c r="D4346" s="25" t="s">
        <v>59</v>
      </c>
      <c r="E4346" s="25" t="s">
        <v>14</v>
      </c>
      <c r="F4346" s="25">
        <v>2021</v>
      </c>
      <c r="G4346" s="25">
        <v>3</v>
      </c>
      <c r="H4346" s="25">
        <v>71162</v>
      </c>
      <c r="I4346" s="26">
        <v>395864</v>
      </c>
      <c r="J4346" s="26">
        <f>SUMIFS(H:H, D:D, ExternalData!$D4346, E:E, ExternalData!$E4346, F:F, ExternalData!$F4346, G:G, "&lt;="&amp;ExternalData!$G4346)</f>
        <v>196875</v>
      </c>
      <c r="K4346" s="27">
        <f>SUMIFS(I:I, D:D, ExternalData!$D4346, E:E, ExternalData!$E4346, F:F, ExternalData!$F4346, G:G, "&lt;="&amp;ExternalData!$G4346)</f>
        <v>1093988</v>
      </c>
      <c r="L4346" s="26">
        <f>ExternalData!$J4346 + SUMIFS(H:H, D:D, ExternalData!$D4346, E:E, ExternalData!$E4346, F:F, ExternalData!$F4346-1, G:G, "&gt;"&amp;ExternalData!$G4346)</f>
        <v>822388</v>
      </c>
      <c r="M4346" s="28">
        <f>ExternalData!$K4346 + SUMIFS(I:I, D:D, ExternalData!$D4346, E:E, ExternalData!$E4346, F:F, ExternalData!$F4346-1, G:G, "&gt;"&amp;ExternalData!$G4346)</f>
        <v>4519921</v>
      </c>
    </row>
    <row r="4347" spans="1:13" x14ac:dyDescent="0.25">
      <c r="A4347" s="29" t="s">
        <v>9</v>
      </c>
      <c r="B4347" s="30" t="s">
        <v>57</v>
      </c>
      <c r="C4347" s="30" t="s">
        <v>20</v>
      </c>
      <c r="D4347" s="30" t="s">
        <v>59</v>
      </c>
      <c r="E4347" s="30" t="s">
        <v>14</v>
      </c>
      <c r="F4347" s="30">
        <v>2021</v>
      </c>
      <c r="G4347" s="30">
        <v>4</v>
      </c>
      <c r="H4347" s="30">
        <v>73143</v>
      </c>
      <c r="I4347" s="31">
        <v>406672</v>
      </c>
      <c r="J4347" s="31">
        <f>SUMIFS(H:H, D:D, ExternalData!$D4347, E:E, ExternalData!$E4347, F:F, ExternalData!$F4347, G:G, "&lt;="&amp;ExternalData!$G4347)</f>
        <v>270018</v>
      </c>
      <c r="K4347" s="32">
        <f>SUMIFS(I:I, D:D, ExternalData!$D4347, E:E, ExternalData!$E4347, F:F, ExternalData!$F4347, G:G, "&lt;="&amp;ExternalData!$G4347)</f>
        <v>1500660</v>
      </c>
      <c r="L4347" s="31">
        <f>ExternalData!$J4347 + SUMIFS(H:H, D:D, ExternalData!$D4347, E:E, ExternalData!$E4347, F:F, ExternalData!$F4347-1, G:G, "&gt;"&amp;ExternalData!$G4347)</f>
        <v>827274</v>
      </c>
      <c r="M4347" s="33">
        <f>ExternalData!$K4347 + SUMIFS(I:I, D:D, ExternalData!$D4347, E:E, ExternalData!$E4347, F:F, ExternalData!$F4347-1, G:G, "&gt;"&amp;ExternalData!$G4347)</f>
        <v>4552842</v>
      </c>
    </row>
    <row r="4348" spans="1:13" x14ac:dyDescent="0.25">
      <c r="A4348" s="24" t="s">
        <v>9</v>
      </c>
      <c r="B4348" s="25" t="s">
        <v>57</v>
      </c>
      <c r="C4348" s="25" t="s">
        <v>20</v>
      </c>
      <c r="D4348" s="25" t="s">
        <v>59</v>
      </c>
      <c r="E4348" s="25" t="s">
        <v>14</v>
      </c>
      <c r="F4348" s="25">
        <v>2021</v>
      </c>
      <c r="G4348" s="25">
        <v>5</v>
      </c>
      <c r="H4348" s="25">
        <v>70518</v>
      </c>
      <c r="I4348" s="26">
        <v>399490</v>
      </c>
      <c r="J4348" s="26">
        <f>SUMIFS(H:H, D:D, ExternalData!$D4348, E:E, ExternalData!$E4348, F:F, ExternalData!$F4348, G:G, "&lt;="&amp;ExternalData!$G4348)</f>
        <v>340536</v>
      </c>
      <c r="K4348" s="27">
        <f>SUMIFS(I:I, D:D, ExternalData!$D4348, E:E, ExternalData!$E4348, F:F, ExternalData!$F4348, G:G, "&lt;="&amp;ExternalData!$G4348)</f>
        <v>1900150</v>
      </c>
      <c r="L4348" s="26">
        <f>ExternalData!$J4348 + SUMIFS(H:H, D:D, ExternalData!$D4348, E:E, ExternalData!$E4348, F:F, ExternalData!$F4348-1, G:G, "&gt;"&amp;ExternalData!$G4348)</f>
        <v>828898</v>
      </c>
      <c r="M4348" s="28">
        <f>ExternalData!$K4348 + SUMIFS(I:I, D:D, ExternalData!$D4348, E:E, ExternalData!$E4348, F:F, ExternalData!$F4348-1, G:G, "&gt;"&amp;ExternalData!$G4348)</f>
        <v>4576376</v>
      </c>
    </row>
    <row r="4349" spans="1:13" x14ac:dyDescent="0.25">
      <c r="A4349" s="29" t="s">
        <v>9</v>
      </c>
      <c r="B4349" s="30" t="s">
        <v>57</v>
      </c>
      <c r="C4349" s="30" t="s">
        <v>20</v>
      </c>
      <c r="D4349" s="30" t="s">
        <v>59</v>
      </c>
      <c r="E4349" s="30" t="s">
        <v>14</v>
      </c>
      <c r="F4349" s="30">
        <v>2021</v>
      </c>
      <c r="G4349" s="30">
        <v>6</v>
      </c>
      <c r="H4349" s="30">
        <v>75271</v>
      </c>
      <c r="I4349" s="31">
        <v>422240</v>
      </c>
      <c r="J4349" s="31">
        <f>SUMIFS(H:H, D:D, ExternalData!$D4349, E:E, ExternalData!$E4349, F:F, ExternalData!$F4349, G:G, "&lt;="&amp;ExternalData!$G4349)</f>
        <v>415807</v>
      </c>
      <c r="K4349" s="32">
        <f>SUMIFS(I:I, D:D, ExternalData!$D4349, E:E, ExternalData!$E4349, F:F, ExternalData!$F4349, G:G, "&lt;="&amp;ExternalData!$G4349)</f>
        <v>2322390</v>
      </c>
      <c r="L4349" s="31">
        <f>ExternalData!$J4349 + SUMIFS(H:H, D:D, ExternalData!$D4349, E:E, ExternalData!$E4349, F:F, ExternalData!$F4349-1, G:G, "&gt;"&amp;ExternalData!$G4349)</f>
        <v>832622</v>
      </c>
      <c r="M4349" s="33">
        <f>ExternalData!$K4349 + SUMIFS(I:I, D:D, ExternalData!$D4349, E:E, ExternalData!$E4349, F:F, ExternalData!$F4349-1, G:G, "&gt;"&amp;ExternalData!$G4349)</f>
        <v>4607554</v>
      </c>
    </row>
    <row r="4350" spans="1:13" x14ac:dyDescent="0.25">
      <c r="A4350" s="24" t="s">
        <v>9</v>
      </c>
      <c r="B4350" s="25" t="s">
        <v>57</v>
      </c>
      <c r="C4350" s="25" t="s">
        <v>20</v>
      </c>
      <c r="D4350" s="25" t="s">
        <v>59</v>
      </c>
      <c r="E4350" s="25" t="s">
        <v>14</v>
      </c>
      <c r="F4350" s="25">
        <v>2021</v>
      </c>
      <c r="G4350" s="25">
        <v>7</v>
      </c>
      <c r="H4350" s="25">
        <v>79156</v>
      </c>
      <c r="I4350" s="26">
        <v>446579</v>
      </c>
      <c r="J4350" s="26">
        <f>SUMIFS(H:H, D:D, ExternalData!$D4350, E:E, ExternalData!$E4350, F:F, ExternalData!$F4350, G:G, "&lt;="&amp;ExternalData!$G4350)</f>
        <v>494963</v>
      </c>
      <c r="K4350" s="27">
        <f>SUMIFS(I:I, D:D, ExternalData!$D4350, E:E, ExternalData!$E4350, F:F, ExternalData!$F4350, G:G, "&lt;="&amp;ExternalData!$G4350)</f>
        <v>2768969</v>
      </c>
      <c r="L4350" s="26">
        <f>ExternalData!$J4350 + SUMIFS(H:H, D:D, ExternalData!$D4350, E:E, ExternalData!$E4350, F:F, ExternalData!$F4350-1, G:G, "&gt;"&amp;ExternalData!$G4350)</f>
        <v>838453</v>
      </c>
      <c r="M4350" s="28">
        <f>ExternalData!$K4350 + SUMIFS(I:I, D:D, ExternalData!$D4350, E:E, ExternalData!$E4350, F:F, ExternalData!$F4350-1, G:G, "&gt;"&amp;ExternalData!$G4350)</f>
        <v>4653572</v>
      </c>
    </row>
    <row r="4351" spans="1:13" x14ac:dyDescent="0.25">
      <c r="A4351" s="29" t="s">
        <v>9</v>
      </c>
      <c r="B4351" s="30" t="s">
        <v>57</v>
      </c>
      <c r="C4351" s="30" t="s">
        <v>20</v>
      </c>
      <c r="D4351" s="30" t="s">
        <v>59</v>
      </c>
      <c r="E4351" s="30" t="s">
        <v>14</v>
      </c>
      <c r="F4351" s="30">
        <v>2021</v>
      </c>
      <c r="G4351" s="30">
        <v>8</v>
      </c>
      <c r="H4351" s="30">
        <v>66822</v>
      </c>
      <c r="I4351" s="31">
        <v>378357</v>
      </c>
      <c r="J4351" s="31">
        <f>SUMIFS(H:H, D:D, ExternalData!$D4351, E:E, ExternalData!$E4351, F:F, ExternalData!$F4351, G:G, "&lt;="&amp;ExternalData!$G4351)</f>
        <v>561785</v>
      </c>
      <c r="K4351" s="32">
        <f>SUMIFS(I:I, D:D, ExternalData!$D4351, E:E, ExternalData!$E4351, F:F, ExternalData!$F4351, G:G, "&lt;="&amp;ExternalData!$G4351)</f>
        <v>3147326</v>
      </c>
      <c r="L4351" s="31">
        <f>ExternalData!$J4351 + SUMIFS(H:H, D:D, ExternalData!$D4351, E:E, ExternalData!$E4351, F:F, ExternalData!$F4351-1, G:G, "&gt;"&amp;ExternalData!$G4351)</f>
        <v>840560</v>
      </c>
      <c r="M4351" s="33">
        <f>ExternalData!$K4351 + SUMIFS(I:I, D:D, ExternalData!$D4351, E:E, ExternalData!$E4351, F:F, ExternalData!$F4351-1, G:G, "&gt;"&amp;ExternalData!$G4351)</f>
        <v>4679570</v>
      </c>
    </row>
    <row r="4352" spans="1:13" x14ac:dyDescent="0.25">
      <c r="A4352" s="24" t="s">
        <v>9</v>
      </c>
      <c r="B4352" s="25" t="s">
        <v>57</v>
      </c>
      <c r="C4352" s="25" t="s">
        <v>20</v>
      </c>
      <c r="D4352" s="25" t="s">
        <v>59</v>
      </c>
      <c r="E4352" s="25" t="s">
        <v>14</v>
      </c>
      <c r="F4352" s="25">
        <v>2021</v>
      </c>
      <c r="G4352" s="25">
        <v>9</v>
      </c>
      <c r="H4352" s="25">
        <v>75292</v>
      </c>
      <c r="I4352" s="26">
        <v>424802</v>
      </c>
      <c r="J4352" s="26">
        <f>SUMIFS(H:H, D:D, ExternalData!$D4352, E:E, ExternalData!$E4352, F:F, ExternalData!$F4352, G:G, "&lt;="&amp;ExternalData!$G4352)</f>
        <v>637077</v>
      </c>
      <c r="K4352" s="27">
        <f>SUMIFS(I:I, D:D, ExternalData!$D4352, E:E, ExternalData!$E4352, F:F, ExternalData!$F4352, G:G, "&lt;="&amp;ExternalData!$G4352)</f>
        <v>3572128</v>
      </c>
      <c r="L4352" s="26">
        <f>ExternalData!$J4352 + SUMIFS(H:H, D:D, ExternalData!$D4352, E:E, ExternalData!$E4352, F:F, ExternalData!$F4352-1, G:G, "&gt;"&amp;ExternalData!$G4352)</f>
        <v>842352</v>
      </c>
      <c r="M4352" s="28">
        <f>ExternalData!$K4352 + SUMIFS(I:I, D:D, ExternalData!$D4352, E:E, ExternalData!$E4352, F:F, ExternalData!$F4352-1, G:G, "&gt;"&amp;ExternalData!$G4352)</f>
        <v>4701186</v>
      </c>
    </row>
    <row r="4353" spans="1:13" x14ac:dyDescent="0.25">
      <c r="A4353" s="29" t="s">
        <v>9</v>
      </c>
      <c r="B4353" s="30" t="s">
        <v>57</v>
      </c>
      <c r="C4353" s="30" t="s">
        <v>20</v>
      </c>
      <c r="D4353" s="30" t="s">
        <v>59</v>
      </c>
      <c r="E4353" s="30" t="s">
        <v>14</v>
      </c>
      <c r="F4353" s="30">
        <v>2021</v>
      </c>
      <c r="G4353" s="30">
        <v>10</v>
      </c>
      <c r="H4353" s="30">
        <v>75992</v>
      </c>
      <c r="I4353" s="31">
        <v>427805</v>
      </c>
      <c r="J4353" s="31">
        <f>SUMIFS(H:H, D:D, ExternalData!$D4353, E:E, ExternalData!$E4353, F:F, ExternalData!$F4353, G:G, "&lt;="&amp;ExternalData!$G4353)</f>
        <v>713069</v>
      </c>
      <c r="K4353" s="32">
        <f>SUMIFS(I:I, D:D, ExternalData!$D4353, E:E, ExternalData!$E4353, F:F, ExternalData!$F4353, G:G, "&lt;="&amp;ExternalData!$G4353)</f>
        <v>3999933</v>
      </c>
      <c r="L4353" s="31">
        <f>ExternalData!$J4353 + SUMIFS(H:H, D:D, ExternalData!$D4353, E:E, ExternalData!$E4353, F:F, ExternalData!$F4353-1, G:G, "&gt;"&amp;ExternalData!$G4353)</f>
        <v>844557</v>
      </c>
      <c r="M4353" s="33">
        <f>ExternalData!$K4353 + SUMIFS(I:I, D:D, ExternalData!$D4353, E:E, ExternalData!$E4353, F:F, ExternalData!$F4353-1, G:G, "&gt;"&amp;ExternalData!$G4353)</f>
        <v>4722998</v>
      </c>
    </row>
    <row r="4354" spans="1:13" x14ac:dyDescent="0.25">
      <c r="A4354" s="24" t="s">
        <v>9</v>
      </c>
      <c r="B4354" s="25" t="s">
        <v>57</v>
      </c>
      <c r="C4354" s="25" t="s">
        <v>20</v>
      </c>
      <c r="D4354" s="25" t="s">
        <v>59</v>
      </c>
      <c r="E4354" s="25" t="s">
        <v>14</v>
      </c>
      <c r="F4354" s="25">
        <v>2021</v>
      </c>
      <c r="G4354" s="25">
        <v>11</v>
      </c>
      <c r="H4354" s="25">
        <v>70077</v>
      </c>
      <c r="I4354" s="26">
        <v>395276</v>
      </c>
      <c r="J4354" s="26">
        <f>SUMIFS(H:H, D:D, ExternalData!$D4354, E:E, ExternalData!$E4354, F:F, ExternalData!$F4354, G:G, "&lt;="&amp;ExternalData!$G4354)</f>
        <v>783146</v>
      </c>
      <c r="K4354" s="27">
        <f>SUMIFS(I:I, D:D, ExternalData!$D4354, E:E, ExternalData!$E4354, F:F, ExternalData!$F4354, G:G, "&lt;="&amp;ExternalData!$G4354)</f>
        <v>4395209</v>
      </c>
      <c r="L4354" s="26">
        <f>ExternalData!$J4354 + SUMIFS(H:H, D:D, ExternalData!$D4354, E:E, ExternalData!$E4354, F:F, ExternalData!$F4354-1, G:G, "&gt;"&amp;ExternalData!$G4354)</f>
        <v>852691</v>
      </c>
      <c r="M4354" s="28">
        <f>ExternalData!$K4354 + SUMIFS(I:I, D:D, ExternalData!$D4354, E:E, ExternalData!$E4354, F:F, ExternalData!$F4354-1, G:G, "&gt;"&amp;ExternalData!$G4354)</f>
        <v>4777892</v>
      </c>
    </row>
    <row r="4355" spans="1:13" x14ac:dyDescent="0.25">
      <c r="A4355" s="29" t="s">
        <v>9</v>
      </c>
      <c r="B4355" s="30" t="s">
        <v>57</v>
      </c>
      <c r="C4355" s="30" t="s">
        <v>20</v>
      </c>
      <c r="D4355" s="30" t="s">
        <v>59</v>
      </c>
      <c r="E4355" s="30" t="s">
        <v>14</v>
      </c>
      <c r="F4355" s="30">
        <v>2021</v>
      </c>
      <c r="G4355" s="30">
        <v>12</v>
      </c>
      <c r="H4355" s="30">
        <v>77196</v>
      </c>
      <c r="I4355" s="31">
        <v>434518</v>
      </c>
      <c r="J4355" s="31">
        <f>SUMIFS(H:H, D:D, ExternalData!$D4355, E:E, ExternalData!$E4355, F:F, ExternalData!$F4355, G:G, "&lt;="&amp;ExternalData!$G4355)</f>
        <v>860342</v>
      </c>
      <c r="K4355" s="32">
        <f>SUMIFS(I:I, D:D, ExternalData!$D4355, E:E, ExternalData!$E4355, F:F, ExternalData!$F4355, G:G, "&lt;="&amp;ExternalData!$G4355)</f>
        <v>4829727</v>
      </c>
      <c r="L4355" s="31">
        <f>ExternalData!$J4355 + SUMIFS(H:H, D:D, ExternalData!$D4355, E:E, ExternalData!$E4355, F:F, ExternalData!$F4355-1, G:G, "&gt;"&amp;ExternalData!$G4355)</f>
        <v>860342</v>
      </c>
      <c r="M4355" s="33">
        <f>ExternalData!$K4355 + SUMIFS(I:I, D:D, ExternalData!$D4355, E:E, ExternalData!$E4355, F:F, ExternalData!$F4355-1, G:G, "&gt;"&amp;ExternalData!$G4355)</f>
        <v>4829727</v>
      </c>
    </row>
    <row r="4356" spans="1:13" x14ac:dyDescent="0.25">
      <c r="A4356" s="24" t="s">
        <v>9</v>
      </c>
      <c r="B4356" s="25" t="s">
        <v>57</v>
      </c>
      <c r="C4356" s="25" t="s">
        <v>20</v>
      </c>
      <c r="D4356" s="25" t="s">
        <v>59</v>
      </c>
      <c r="E4356" s="25" t="s">
        <v>14</v>
      </c>
      <c r="F4356" s="25">
        <v>2022</v>
      </c>
      <c r="G4356" s="25">
        <v>1</v>
      </c>
      <c r="H4356" s="25">
        <v>72968</v>
      </c>
      <c r="I4356" s="26">
        <v>413252</v>
      </c>
      <c r="J4356" s="26">
        <f>SUMIFS(H:H, D:D, ExternalData!$D4356, E:E, ExternalData!$E4356, F:F, ExternalData!$F4356, G:G, "&lt;="&amp;ExternalData!$G4356)</f>
        <v>72968</v>
      </c>
      <c r="K4356" s="27">
        <f>SUMIFS(I:I, D:D, ExternalData!$D4356, E:E, ExternalData!$E4356, F:F, ExternalData!$F4356, G:G, "&lt;="&amp;ExternalData!$G4356)</f>
        <v>413252</v>
      </c>
      <c r="L4356" s="26">
        <f>ExternalData!$J4356 + SUMIFS(H:H, D:D, ExternalData!$D4356, E:E, ExternalData!$E4356, F:F, ExternalData!$F4356-1, G:G, "&gt;"&amp;ExternalData!$G4356)</f>
        <v>872557</v>
      </c>
      <c r="M4356" s="28">
        <f>ExternalData!$K4356 + SUMIFS(I:I, D:D, ExternalData!$D4356, E:E, ExternalData!$E4356, F:F, ExternalData!$F4356-1, G:G, "&gt;"&amp;ExternalData!$G4356)</f>
        <v>4905257</v>
      </c>
    </row>
    <row r="4357" spans="1:13" x14ac:dyDescent="0.25">
      <c r="A4357" s="29" t="s">
        <v>9</v>
      </c>
      <c r="B4357" s="30" t="s">
        <v>57</v>
      </c>
      <c r="C4357" s="30" t="s">
        <v>20</v>
      </c>
      <c r="D4357" s="30" t="s">
        <v>59</v>
      </c>
      <c r="E4357" s="30" t="s">
        <v>14</v>
      </c>
      <c r="F4357" s="30">
        <v>2022</v>
      </c>
      <c r="G4357" s="30">
        <v>2</v>
      </c>
      <c r="H4357" s="30">
        <v>63483</v>
      </c>
      <c r="I4357" s="31">
        <v>356839</v>
      </c>
      <c r="J4357" s="31">
        <f>SUMIFS(H:H, D:D, ExternalData!$D4357, E:E, ExternalData!$E4357, F:F, ExternalData!$F4357, G:G, "&lt;="&amp;ExternalData!$G4357)</f>
        <v>136451</v>
      </c>
      <c r="K4357" s="32">
        <f>SUMIFS(I:I, D:D, ExternalData!$D4357, E:E, ExternalData!$E4357, F:F, ExternalData!$F4357, G:G, "&lt;="&amp;ExternalData!$G4357)</f>
        <v>770091</v>
      </c>
      <c r="L4357" s="31">
        <f>ExternalData!$J4357 + SUMIFS(H:H, D:D, ExternalData!$D4357, E:E, ExternalData!$E4357, F:F, ExternalData!$F4357-1, G:G, "&gt;"&amp;ExternalData!$G4357)</f>
        <v>871080</v>
      </c>
      <c r="M4357" s="33">
        <f>ExternalData!$K4357 + SUMIFS(I:I, D:D, ExternalData!$D4357, E:E, ExternalData!$E4357, F:F, ExternalData!$F4357-1, G:G, "&gt;"&amp;ExternalData!$G4357)</f>
        <v>4901694</v>
      </c>
    </row>
    <row r="4358" spans="1:13" x14ac:dyDescent="0.25">
      <c r="A4358" s="24" t="s">
        <v>9</v>
      </c>
      <c r="B4358" s="25" t="s">
        <v>57</v>
      </c>
      <c r="C4358" s="25" t="s">
        <v>20</v>
      </c>
      <c r="D4358" s="25" t="s">
        <v>59</v>
      </c>
      <c r="E4358" s="25" t="s">
        <v>14</v>
      </c>
      <c r="F4358" s="25">
        <v>2022</v>
      </c>
      <c r="G4358" s="25">
        <v>3</v>
      </c>
      <c r="H4358" s="25">
        <v>74529</v>
      </c>
      <c r="I4358" s="26">
        <v>420735</v>
      </c>
      <c r="J4358" s="26">
        <f>SUMIFS(H:H, D:D, ExternalData!$D4358, E:E, ExternalData!$E4358, F:F, ExternalData!$F4358, G:G, "&lt;="&amp;ExternalData!$G4358)</f>
        <v>210980</v>
      </c>
      <c r="K4358" s="27">
        <f>SUMIFS(I:I, D:D, ExternalData!$D4358, E:E, ExternalData!$E4358, F:F, ExternalData!$F4358, G:G, "&lt;="&amp;ExternalData!$G4358)</f>
        <v>1190826</v>
      </c>
      <c r="L4358" s="26">
        <f>ExternalData!$J4358 + SUMIFS(H:H, D:D, ExternalData!$D4358, E:E, ExternalData!$E4358, F:F, ExternalData!$F4358-1, G:G, "&gt;"&amp;ExternalData!$G4358)</f>
        <v>874447</v>
      </c>
      <c r="M4358" s="28">
        <f>ExternalData!$K4358 + SUMIFS(I:I, D:D, ExternalData!$D4358, E:E, ExternalData!$E4358, F:F, ExternalData!$F4358-1, G:G, "&gt;"&amp;ExternalData!$G4358)</f>
        <v>4926565</v>
      </c>
    </row>
    <row r="4359" spans="1:13" x14ac:dyDescent="0.25">
      <c r="A4359" s="29" t="s">
        <v>9</v>
      </c>
      <c r="B4359" s="30" t="s">
        <v>57</v>
      </c>
      <c r="C4359" s="30" t="s">
        <v>20</v>
      </c>
      <c r="D4359" s="30" t="s">
        <v>59</v>
      </c>
      <c r="E4359" s="30" t="s">
        <v>14</v>
      </c>
      <c r="F4359" s="30">
        <v>2022</v>
      </c>
      <c r="G4359" s="30">
        <v>4</v>
      </c>
      <c r="H4359" s="30">
        <v>65191</v>
      </c>
      <c r="I4359" s="31">
        <v>367745</v>
      </c>
      <c r="J4359" s="31">
        <f>SUMIFS(H:H, D:D, ExternalData!$D4359, E:E, ExternalData!$E4359, F:F, ExternalData!$F4359, G:G, "&lt;="&amp;ExternalData!$G4359)</f>
        <v>276171</v>
      </c>
      <c r="K4359" s="32">
        <f>SUMIFS(I:I, D:D, ExternalData!$D4359, E:E, ExternalData!$E4359, F:F, ExternalData!$F4359, G:G, "&lt;="&amp;ExternalData!$G4359)</f>
        <v>1558571</v>
      </c>
      <c r="L4359" s="31">
        <f>ExternalData!$J4359 + SUMIFS(H:H, D:D, ExternalData!$D4359, E:E, ExternalData!$E4359, F:F, ExternalData!$F4359-1, G:G, "&gt;"&amp;ExternalData!$G4359)</f>
        <v>866495</v>
      </c>
      <c r="M4359" s="33">
        <f>ExternalData!$K4359 + SUMIFS(I:I, D:D, ExternalData!$D4359, E:E, ExternalData!$E4359, F:F, ExternalData!$F4359-1, G:G, "&gt;"&amp;ExternalData!$G4359)</f>
        <v>4887638</v>
      </c>
    </row>
    <row r="4360" spans="1:13" x14ac:dyDescent="0.25">
      <c r="A4360" s="24" t="s">
        <v>9</v>
      </c>
      <c r="B4360" s="25" t="s">
        <v>57</v>
      </c>
      <c r="C4360" s="25" t="s">
        <v>20</v>
      </c>
      <c r="D4360" s="25" t="s">
        <v>59</v>
      </c>
      <c r="E4360" s="25" t="s">
        <v>14</v>
      </c>
      <c r="F4360" s="25">
        <v>2022</v>
      </c>
      <c r="G4360" s="25">
        <v>5</v>
      </c>
      <c r="H4360" s="25">
        <v>78855</v>
      </c>
      <c r="I4360" s="26">
        <v>449694</v>
      </c>
      <c r="J4360" s="26">
        <f>SUMIFS(H:H, D:D, ExternalData!$D4360, E:E, ExternalData!$E4360, F:F, ExternalData!$F4360, G:G, "&lt;="&amp;ExternalData!$G4360)</f>
        <v>355026</v>
      </c>
      <c r="K4360" s="27">
        <f>SUMIFS(I:I, D:D, ExternalData!$D4360, E:E, ExternalData!$E4360, F:F, ExternalData!$F4360, G:G, "&lt;="&amp;ExternalData!$G4360)</f>
        <v>2008265</v>
      </c>
      <c r="L4360" s="26">
        <f>ExternalData!$J4360 + SUMIFS(H:H, D:D, ExternalData!$D4360, E:E, ExternalData!$E4360, F:F, ExternalData!$F4360-1, G:G, "&gt;"&amp;ExternalData!$G4360)</f>
        <v>874832</v>
      </c>
      <c r="M4360" s="28">
        <f>ExternalData!$K4360 + SUMIFS(I:I, D:D, ExternalData!$D4360, E:E, ExternalData!$E4360, F:F, ExternalData!$F4360-1, G:G, "&gt;"&amp;ExternalData!$G4360)</f>
        <v>4937842</v>
      </c>
    </row>
    <row r="4361" spans="1:13" x14ac:dyDescent="0.25">
      <c r="A4361" s="29" t="s">
        <v>9</v>
      </c>
      <c r="B4361" s="30" t="s">
        <v>57</v>
      </c>
      <c r="C4361" s="30" t="s">
        <v>20</v>
      </c>
      <c r="D4361" s="30" t="s">
        <v>59</v>
      </c>
      <c r="E4361" s="30" t="s">
        <v>14</v>
      </c>
      <c r="F4361" s="30">
        <v>2022</v>
      </c>
      <c r="G4361" s="30">
        <v>6</v>
      </c>
      <c r="H4361" s="30">
        <v>75705</v>
      </c>
      <c r="I4361" s="31">
        <v>435057</v>
      </c>
      <c r="J4361" s="31">
        <f>SUMIFS(H:H, D:D, ExternalData!$D4361, E:E, ExternalData!$E4361, F:F, ExternalData!$F4361, G:G, "&lt;="&amp;ExternalData!$G4361)</f>
        <v>430731</v>
      </c>
      <c r="K4361" s="32">
        <f>SUMIFS(I:I, D:D, ExternalData!$D4361, E:E, ExternalData!$E4361, F:F, ExternalData!$F4361, G:G, "&lt;="&amp;ExternalData!$G4361)</f>
        <v>2443322</v>
      </c>
      <c r="L4361" s="31">
        <f>ExternalData!$J4361 + SUMIFS(H:H, D:D, ExternalData!$D4361, E:E, ExternalData!$E4361, F:F, ExternalData!$F4361-1, G:G, "&gt;"&amp;ExternalData!$G4361)</f>
        <v>875266</v>
      </c>
      <c r="M4361" s="33">
        <f>ExternalData!$K4361 + SUMIFS(I:I, D:D, ExternalData!$D4361, E:E, ExternalData!$E4361, F:F, ExternalData!$F4361-1, G:G, "&gt;"&amp;ExternalData!$G4361)</f>
        <v>4950659</v>
      </c>
    </row>
    <row r="4362" spans="1:13" x14ac:dyDescent="0.25">
      <c r="A4362" s="24" t="s">
        <v>9</v>
      </c>
      <c r="B4362" s="25" t="s">
        <v>57</v>
      </c>
      <c r="C4362" s="25" t="s">
        <v>20</v>
      </c>
      <c r="D4362" s="25" t="s">
        <v>59</v>
      </c>
      <c r="E4362" s="25" t="s">
        <v>14</v>
      </c>
      <c r="F4362" s="25">
        <v>2022</v>
      </c>
      <c r="G4362" s="25">
        <v>7</v>
      </c>
      <c r="H4362" s="25">
        <v>76706</v>
      </c>
      <c r="I4362" s="26">
        <v>449722</v>
      </c>
      <c r="J4362" s="26">
        <f>SUMIFS(H:H, D:D, ExternalData!$D4362, E:E, ExternalData!$E4362, F:F, ExternalData!$F4362, G:G, "&lt;="&amp;ExternalData!$G4362)</f>
        <v>507437</v>
      </c>
      <c r="K4362" s="27">
        <f>SUMIFS(I:I, D:D, ExternalData!$D4362, E:E, ExternalData!$E4362, F:F, ExternalData!$F4362, G:G, "&lt;="&amp;ExternalData!$G4362)</f>
        <v>2893044</v>
      </c>
      <c r="L4362" s="26">
        <f>ExternalData!$J4362 + SUMIFS(H:H, D:D, ExternalData!$D4362, E:E, ExternalData!$E4362, F:F, ExternalData!$F4362-1, G:G, "&gt;"&amp;ExternalData!$G4362)</f>
        <v>872816</v>
      </c>
      <c r="M4362" s="28">
        <f>ExternalData!$K4362 + SUMIFS(I:I, D:D, ExternalData!$D4362, E:E, ExternalData!$E4362, F:F, ExternalData!$F4362-1, G:G, "&gt;"&amp;ExternalData!$G4362)</f>
        <v>4953802</v>
      </c>
    </row>
    <row r="4363" spans="1:13" x14ac:dyDescent="0.25">
      <c r="A4363" s="29" t="s">
        <v>9</v>
      </c>
      <c r="B4363" s="30" t="s">
        <v>57</v>
      </c>
      <c r="C4363" s="30" t="s">
        <v>20</v>
      </c>
      <c r="D4363" s="30" t="s">
        <v>59</v>
      </c>
      <c r="E4363" s="30" t="s">
        <v>14</v>
      </c>
      <c r="F4363" s="30">
        <v>2022</v>
      </c>
      <c r="G4363" s="30">
        <v>8</v>
      </c>
      <c r="H4363" s="30">
        <v>72331</v>
      </c>
      <c r="I4363" s="31">
        <v>424802</v>
      </c>
      <c r="J4363" s="31">
        <f>SUMIFS(H:H, D:D, ExternalData!$D4363, E:E, ExternalData!$E4363, F:F, ExternalData!$F4363, G:G, "&lt;="&amp;ExternalData!$G4363)</f>
        <v>579768</v>
      </c>
      <c r="K4363" s="32">
        <f>SUMIFS(I:I, D:D, ExternalData!$D4363, E:E, ExternalData!$E4363, F:F, ExternalData!$F4363, G:G, "&lt;="&amp;ExternalData!$G4363)</f>
        <v>3317846</v>
      </c>
      <c r="L4363" s="31">
        <f>ExternalData!$J4363 + SUMIFS(H:H, D:D, ExternalData!$D4363, E:E, ExternalData!$E4363, F:F, ExternalData!$F4363-1, G:G, "&gt;"&amp;ExternalData!$G4363)</f>
        <v>878325</v>
      </c>
      <c r="M4363" s="33">
        <f>ExternalData!$K4363 + SUMIFS(I:I, D:D, ExternalData!$D4363, E:E, ExternalData!$E4363, F:F, ExternalData!$F4363-1, G:G, "&gt;"&amp;ExternalData!$G4363)</f>
        <v>5000247</v>
      </c>
    </row>
    <row r="4364" spans="1:13" x14ac:dyDescent="0.25">
      <c r="A4364" s="24" t="s">
        <v>9</v>
      </c>
      <c r="B4364" s="25" t="s">
        <v>57</v>
      </c>
      <c r="C4364" s="25" t="s">
        <v>20</v>
      </c>
      <c r="D4364" s="25" t="s">
        <v>59</v>
      </c>
      <c r="E4364" s="25" t="s">
        <v>14</v>
      </c>
      <c r="F4364" s="25">
        <v>2022</v>
      </c>
      <c r="G4364" s="25">
        <v>9</v>
      </c>
      <c r="H4364" s="25">
        <v>76125</v>
      </c>
      <c r="I4364" s="26">
        <v>471324</v>
      </c>
      <c r="J4364" s="26">
        <f>SUMIFS(H:H, D:D, ExternalData!$D4364, E:E, ExternalData!$E4364, F:F, ExternalData!$F4364, G:G, "&lt;="&amp;ExternalData!$G4364)</f>
        <v>655893</v>
      </c>
      <c r="K4364" s="27">
        <f>SUMIFS(I:I, D:D, ExternalData!$D4364, E:E, ExternalData!$E4364, F:F, ExternalData!$F4364, G:G, "&lt;="&amp;ExternalData!$G4364)</f>
        <v>3789170</v>
      </c>
      <c r="L4364" s="26">
        <f>ExternalData!$J4364 + SUMIFS(H:H, D:D, ExternalData!$D4364, E:E, ExternalData!$E4364, F:F, ExternalData!$F4364-1, G:G, "&gt;"&amp;ExternalData!$G4364)</f>
        <v>879158</v>
      </c>
      <c r="M4364" s="28">
        <f>ExternalData!$K4364 + SUMIFS(I:I, D:D, ExternalData!$D4364, E:E, ExternalData!$E4364, F:F, ExternalData!$F4364-1, G:G, "&gt;"&amp;ExternalData!$G4364)</f>
        <v>5046769</v>
      </c>
    </row>
    <row r="4365" spans="1:13" x14ac:dyDescent="0.25">
      <c r="A4365" s="29" t="s">
        <v>9</v>
      </c>
      <c r="B4365" s="30" t="s">
        <v>57</v>
      </c>
      <c r="C4365" s="30" t="s">
        <v>20</v>
      </c>
      <c r="D4365" s="30" t="s">
        <v>59</v>
      </c>
      <c r="E4365" s="30" t="s">
        <v>14</v>
      </c>
      <c r="F4365" s="30">
        <v>2022</v>
      </c>
      <c r="G4365" s="30">
        <v>10</v>
      </c>
      <c r="H4365" s="30">
        <v>79093</v>
      </c>
      <c r="I4365" s="31">
        <v>490252</v>
      </c>
      <c r="J4365" s="31">
        <f>SUMIFS(H:H, D:D, ExternalData!$D4365, E:E, ExternalData!$E4365, F:F, ExternalData!$F4365, G:G, "&lt;="&amp;ExternalData!$G4365)</f>
        <v>734986</v>
      </c>
      <c r="K4365" s="32">
        <f>SUMIFS(I:I, D:D, ExternalData!$D4365, E:E, ExternalData!$E4365, F:F, ExternalData!$F4365, G:G, "&lt;="&amp;ExternalData!$G4365)</f>
        <v>4279422</v>
      </c>
      <c r="L4365" s="31">
        <f>ExternalData!$J4365 + SUMIFS(H:H, D:D, ExternalData!$D4365, E:E, ExternalData!$E4365, F:F, ExternalData!$F4365-1, G:G, "&gt;"&amp;ExternalData!$G4365)</f>
        <v>882259</v>
      </c>
      <c r="M4365" s="33">
        <f>ExternalData!$K4365 + SUMIFS(I:I, D:D, ExternalData!$D4365, E:E, ExternalData!$E4365, F:F, ExternalData!$F4365-1, G:G, "&gt;"&amp;ExternalData!$G4365)</f>
        <v>5109216</v>
      </c>
    </row>
    <row r="4366" spans="1:13" x14ac:dyDescent="0.25">
      <c r="A4366" s="24" t="s">
        <v>9</v>
      </c>
      <c r="B4366" s="25" t="s">
        <v>57</v>
      </c>
      <c r="C4366" s="25" t="s">
        <v>20</v>
      </c>
      <c r="D4366" s="25" t="s">
        <v>59</v>
      </c>
      <c r="E4366" s="25" t="s">
        <v>14</v>
      </c>
      <c r="F4366" s="25">
        <v>2022</v>
      </c>
      <c r="G4366" s="25">
        <v>11</v>
      </c>
      <c r="H4366" s="25">
        <v>74137</v>
      </c>
      <c r="I4366" s="26">
        <v>458696</v>
      </c>
      <c r="J4366" s="26">
        <f>SUMIFS(H:H, D:D, ExternalData!$D4366, E:E, ExternalData!$E4366, F:F, ExternalData!$F4366, G:G, "&lt;="&amp;ExternalData!$G4366)</f>
        <v>809123</v>
      </c>
      <c r="K4366" s="27">
        <f>SUMIFS(I:I, D:D, ExternalData!$D4366, E:E, ExternalData!$E4366, F:F, ExternalData!$F4366, G:G, "&lt;="&amp;ExternalData!$G4366)</f>
        <v>4738118</v>
      </c>
      <c r="L4366" s="26">
        <f>ExternalData!$J4366 + SUMIFS(H:H, D:D, ExternalData!$D4366, E:E, ExternalData!$E4366, F:F, ExternalData!$F4366-1, G:G, "&gt;"&amp;ExternalData!$G4366)</f>
        <v>886319</v>
      </c>
      <c r="M4366" s="28">
        <f>ExternalData!$K4366 + SUMIFS(I:I, D:D, ExternalData!$D4366, E:E, ExternalData!$E4366, F:F, ExternalData!$F4366-1, G:G, "&gt;"&amp;ExternalData!$G4366)</f>
        <v>5172636</v>
      </c>
    </row>
    <row r="4367" spans="1:13" x14ac:dyDescent="0.25">
      <c r="A4367" s="29" t="s">
        <v>9</v>
      </c>
      <c r="B4367" s="30" t="s">
        <v>57</v>
      </c>
      <c r="C4367" s="30" t="s">
        <v>20</v>
      </c>
      <c r="D4367" s="30" t="s">
        <v>59</v>
      </c>
      <c r="E4367" s="30" t="s">
        <v>14</v>
      </c>
      <c r="F4367" s="30">
        <v>2022</v>
      </c>
      <c r="G4367" s="30">
        <v>12</v>
      </c>
      <c r="H4367" s="30">
        <v>79856</v>
      </c>
      <c r="I4367" s="31">
        <v>495992</v>
      </c>
      <c r="J4367" s="31">
        <f>SUMIFS(H:H, D:D, ExternalData!$D4367, E:E, ExternalData!$E4367, F:F, ExternalData!$F4367, G:G, "&lt;="&amp;ExternalData!$G4367)</f>
        <v>888979</v>
      </c>
      <c r="K4367" s="32">
        <f>SUMIFS(I:I, D:D, ExternalData!$D4367, E:E, ExternalData!$E4367, F:F, ExternalData!$F4367, G:G, "&lt;="&amp;ExternalData!$G4367)</f>
        <v>5234110</v>
      </c>
      <c r="L4367" s="31">
        <f>ExternalData!$J4367 + SUMIFS(H:H, D:D, ExternalData!$D4367, E:E, ExternalData!$E4367, F:F, ExternalData!$F4367-1, G:G, "&gt;"&amp;ExternalData!$G4367)</f>
        <v>888979</v>
      </c>
      <c r="M4367" s="33">
        <f>ExternalData!$K4367 + SUMIFS(I:I, D:D, ExternalData!$D4367, E:E, ExternalData!$E4367, F:F, ExternalData!$F4367-1, G:G, "&gt;"&amp;ExternalData!$G4367)</f>
        <v>5234110</v>
      </c>
    </row>
    <row r="4368" spans="1:13" x14ac:dyDescent="0.25">
      <c r="A4368" s="24" t="s">
        <v>9</v>
      </c>
      <c r="B4368" s="25" t="s">
        <v>57</v>
      </c>
      <c r="C4368" s="25" t="s">
        <v>20</v>
      </c>
      <c r="D4368" s="25" t="s">
        <v>59</v>
      </c>
      <c r="E4368" s="25" t="s">
        <v>14</v>
      </c>
      <c r="F4368" s="25">
        <v>2023</v>
      </c>
      <c r="G4368" s="25">
        <v>1</v>
      </c>
      <c r="H4368" s="25">
        <v>78778</v>
      </c>
      <c r="I4368" s="26">
        <v>485422</v>
      </c>
      <c r="J4368" s="26">
        <f>SUMIFS(H:H, D:D, ExternalData!$D4368, E:E, ExternalData!$E4368, F:F, ExternalData!$F4368, G:G, "&lt;="&amp;ExternalData!$G4368)</f>
        <v>78778</v>
      </c>
      <c r="K4368" s="27">
        <f>SUMIFS(I:I, D:D, ExternalData!$D4368, E:E, ExternalData!$E4368, F:F, ExternalData!$F4368, G:G, "&lt;="&amp;ExternalData!$G4368)</f>
        <v>485422</v>
      </c>
      <c r="L4368" s="26">
        <f>ExternalData!$J4368 + SUMIFS(H:H, D:D, ExternalData!$D4368, E:E, ExternalData!$E4368, F:F, ExternalData!$F4368-1, G:G, "&gt;"&amp;ExternalData!$G4368)</f>
        <v>894789</v>
      </c>
      <c r="M4368" s="28">
        <f>ExternalData!$K4368 + SUMIFS(I:I, D:D, ExternalData!$D4368, E:E, ExternalData!$E4368, F:F, ExternalData!$F4368-1, G:G, "&gt;"&amp;ExternalData!$G4368)</f>
        <v>5306280</v>
      </c>
    </row>
    <row r="4369" spans="1:13" x14ac:dyDescent="0.25">
      <c r="A4369" s="29" t="s">
        <v>9</v>
      </c>
      <c r="B4369" s="30" t="s">
        <v>57</v>
      </c>
      <c r="C4369" s="30" t="s">
        <v>20</v>
      </c>
      <c r="D4369" s="30" t="s">
        <v>59</v>
      </c>
      <c r="E4369" s="30" t="s">
        <v>14</v>
      </c>
      <c r="F4369" s="30">
        <v>2023</v>
      </c>
      <c r="G4369" s="30">
        <v>2</v>
      </c>
      <c r="H4369" s="30">
        <v>79765</v>
      </c>
      <c r="I4369" s="31">
        <v>499037</v>
      </c>
      <c r="J4369" s="31">
        <f>SUMIFS(H:H, D:D, ExternalData!$D4369, E:E, ExternalData!$E4369, F:F, ExternalData!$F4369, G:G, "&lt;="&amp;ExternalData!$G4369)</f>
        <v>158543</v>
      </c>
      <c r="K4369" s="32">
        <f>SUMIFS(I:I, D:D, ExternalData!$D4369, E:E, ExternalData!$E4369, F:F, ExternalData!$F4369, G:G, "&lt;="&amp;ExternalData!$G4369)</f>
        <v>984459</v>
      </c>
      <c r="L4369" s="31">
        <f>ExternalData!$J4369 + SUMIFS(H:H, D:D, ExternalData!$D4369, E:E, ExternalData!$E4369, F:F, ExternalData!$F4369-1, G:G, "&gt;"&amp;ExternalData!$G4369)</f>
        <v>911071</v>
      </c>
      <c r="M4369" s="33">
        <f>ExternalData!$K4369 + SUMIFS(I:I, D:D, ExternalData!$D4369, E:E, ExternalData!$E4369, F:F, ExternalData!$F4369-1, G:G, "&gt;"&amp;ExternalData!$G4369)</f>
        <v>5448478</v>
      </c>
    </row>
    <row r="4370" spans="1:13" x14ac:dyDescent="0.25">
      <c r="A4370" s="24" t="s">
        <v>9</v>
      </c>
      <c r="B4370" s="25" t="s">
        <v>57</v>
      </c>
      <c r="C4370" s="25" t="s">
        <v>20</v>
      </c>
      <c r="D4370" s="25" t="s">
        <v>59</v>
      </c>
      <c r="E4370" s="25" t="s">
        <v>14</v>
      </c>
      <c r="F4370" s="25">
        <v>2023</v>
      </c>
      <c r="G4370" s="25">
        <v>3</v>
      </c>
      <c r="H4370" s="25">
        <v>84665</v>
      </c>
      <c r="I4370" s="26">
        <v>539196</v>
      </c>
      <c r="J4370" s="26">
        <f>SUMIFS(H:H, D:D, ExternalData!$D4370, E:E, ExternalData!$E4370, F:F, ExternalData!$F4370, G:G, "&lt;="&amp;ExternalData!$G4370)</f>
        <v>243208</v>
      </c>
      <c r="K4370" s="27">
        <f>SUMIFS(I:I, D:D, ExternalData!$D4370, E:E, ExternalData!$E4370, F:F, ExternalData!$F4370, G:G, "&lt;="&amp;ExternalData!$G4370)</f>
        <v>1523655</v>
      </c>
      <c r="L4370" s="26">
        <f>ExternalData!$J4370 + SUMIFS(H:H, D:D, ExternalData!$D4370, E:E, ExternalData!$E4370, F:F, ExternalData!$F4370-1, G:G, "&gt;"&amp;ExternalData!$G4370)</f>
        <v>921207</v>
      </c>
      <c r="M4370" s="28">
        <f>ExternalData!$K4370 + SUMIFS(I:I, D:D, ExternalData!$D4370, E:E, ExternalData!$E4370, F:F, ExternalData!$F4370-1, G:G, "&gt;"&amp;ExternalData!$G4370)</f>
        <v>5566939</v>
      </c>
    </row>
    <row r="4371" spans="1:13" x14ac:dyDescent="0.25">
      <c r="A4371" s="29" t="s">
        <v>9</v>
      </c>
      <c r="B4371" s="30" t="s">
        <v>57</v>
      </c>
      <c r="C4371" s="30" t="s">
        <v>20</v>
      </c>
      <c r="D4371" s="30" t="s">
        <v>59</v>
      </c>
      <c r="E4371" s="30" t="s">
        <v>15</v>
      </c>
      <c r="F4371" s="30">
        <v>2018</v>
      </c>
      <c r="G4371" s="30">
        <v>1</v>
      </c>
      <c r="H4371" s="30">
        <v>46613</v>
      </c>
      <c r="I4371" s="31">
        <v>251013</v>
      </c>
      <c r="J4371" s="31">
        <f>SUMIFS(H:H, D:D, ExternalData!$D4371, E:E, ExternalData!$E4371, F:F, ExternalData!$F4371, G:G, "&lt;="&amp;ExternalData!$G4371)</f>
        <v>46613</v>
      </c>
      <c r="K4371" s="32">
        <f>SUMIFS(I:I, D:D, ExternalData!$D4371, E:E, ExternalData!$E4371, F:F, ExternalData!$F4371, G:G, "&lt;="&amp;ExternalData!$G4371)</f>
        <v>251013</v>
      </c>
      <c r="L4371" s="31">
        <f>ExternalData!$J4371 + SUMIFS(H:H, D:D, ExternalData!$D4371, E:E, ExternalData!$E4371, F:F, ExternalData!$F4371-1, G:G, "&gt;"&amp;ExternalData!$G4371)</f>
        <v>46613</v>
      </c>
      <c r="M4371" s="33">
        <f>ExternalData!$K4371 + SUMIFS(I:I, D:D, ExternalData!$D4371, E:E, ExternalData!$E4371, F:F, ExternalData!$F4371-1, G:G, "&gt;"&amp;ExternalData!$G4371)</f>
        <v>251013</v>
      </c>
    </row>
    <row r="4372" spans="1:13" x14ac:dyDescent="0.25">
      <c r="A4372" s="24" t="s">
        <v>9</v>
      </c>
      <c r="B4372" s="25" t="s">
        <v>57</v>
      </c>
      <c r="C4372" s="25" t="s">
        <v>20</v>
      </c>
      <c r="D4372" s="25" t="s">
        <v>59</v>
      </c>
      <c r="E4372" s="25" t="s">
        <v>15</v>
      </c>
      <c r="F4372" s="25">
        <v>2018</v>
      </c>
      <c r="G4372" s="25">
        <v>2</v>
      </c>
      <c r="H4372" s="25">
        <v>43512</v>
      </c>
      <c r="I4372" s="26">
        <v>232841</v>
      </c>
      <c r="J4372" s="26">
        <f>SUMIFS(H:H, D:D, ExternalData!$D4372, E:E, ExternalData!$E4372, F:F, ExternalData!$F4372, G:G, "&lt;="&amp;ExternalData!$G4372)</f>
        <v>90125</v>
      </c>
      <c r="K4372" s="27">
        <f>SUMIFS(I:I, D:D, ExternalData!$D4372, E:E, ExternalData!$E4372, F:F, ExternalData!$F4372, G:G, "&lt;="&amp;ExternalData!$G4372)</f>
        <v>483854</v>
      </c>
      <c r="L4372" s="26">
        <f>ExternalData!$J4372 + SUMIFS(H:H, D:D, ExternalData!$D4372, E:E, ExternalData!$E4372, F:F, ExternalData!$F4372-1, G:G, "&gt;"&amp;ExternalData!$G4372)</f>
        <v>90125</v>
      </c>
      <c r="M4372" s="28">
        <f>ExternalData!$K4372 + SUMIFS(I:I, D:D, ExternalData!$D4372, E:E, ExternalData!$E4372, F:F, ExternalData!$F4372-1, G:G, "&gt;"&amp;ExternalData!$G4372)</f>
        <v>483854</v>
      </c>
    </row>
    <row r="4373" spans="1:13" x14ac:dyDescent="0.25">
      <c r="A4373" s="29" t="s">
        <v>9</v>
      </c>
      <c r="B4373" s="30" t="s">
        <v>57</v>
      </c>
      <c r="C4373" s="30" t="s">
        <v>20</v>
      </c>
      <c r="D4373" s="30" t="s">
        <v>59</v>
      </c>
      <c r="E4373" s="30" t="s">
        <v>15</v>
      </c>
      <c r="F4373" s="30">
        <v>2018</v>
      </c>
      <c r="G4373" s="30">
        <v>3</v>
      </c>
      <c r="H4373" s="30">
        <v>56154</v>
      </c>
      <c r="I4373" s="31">
        <v>301560</v>
      </c>
      <c r="J4373" s="31">
        <f>SUMIFS(H:H, D:D, ExternalData!$D4373, E:E, ExternalData!$E4373, F:F, ExternalData!$F4373, G:G, "&lt;="&amp;ExternalData!$G4373)</f>
        <v>146279</v>
      </c>
      <c r="K4373" s="32">
        <f>SUMIFS(I:I, D:D, ExternalData!$D4373, E:E, ExternalData!$E4373, F:F, ExternalData!$F4373, G:G, "&lt;="&amp;ExternalData!$G4373)</f>
        <v>785414</v>
      </c>
      <c r="L4373" s="31">
        <f>ExternalData!$J4373 + SUMIFS(H:H, D:D, ExternalData!$D4373, E:E, ExternalData!$E4373, F:F, ExternalData!$F4373-1, G:G, "&gt;"&amp;ExternalData!$G4373)</f>
        <v>146279</v>
      </c>
      <c r="M4373" s="33">
        <f>ExternalData!$K4373 + SUMIFS(I:I, D:D, ExternalData!$D4373, E:E, ExternalData!$E4373, F:F, ExternalData!$F4373-1, G:G, "&gt;"&amp;ExternalData!$G4373)</f>
        <v>785414</v>
      </c>
    </row>
    <row r="4374" spans="1:13" x14ac:dyDescent="0.25">
      <c r="A4374" s="24" t="s">
        <v>9</v>
      </c>
      <c r="B4374" s="25" t="s">
        <v>57</v>
      </c>
      <c r="C4374" s="25" t="s">
        <v>20</v>
      </c>
      <c r="D4374" s="25" t="s">
        <v>59</v>
      </c>
      <c r="E4374" s="25" t="s">
        <v>15</v>
      </c>
      <c r="F4374" s="25">
        <v>2018</v>
      </c>
      <c r="G4374" s="25">
        <v>4</v>
      </c>
      <c r="H4374" s="25">
        <v>50757</v>
      </c>
      <c r="I4374" s="26">
        <v>271964</v>
      </c>
      <c r="J4374" s="26">
        <f>SUMIFS(H:H, D:D, ExternalData!$D4374, E:E, ExternalData!$E4374, F:F, ExternalData!$F4374, G:G, "&lt;="&amp;ExternalData!$G4374)</f>
        <v>197036</v>
      </c>
      <c r="K4374" s="27">
        <f>SUMIFS(I:I, D:D, ExternalData!$D4374, E:E, ExternalData!$E4374, F:F, ExternalData!$F4374, G:G, "&lt;="&amp;ExternalData!$G4374)</f>
        <v>1057378</v>
      </c>
      <c r="L4374" s="26">
        <f>ExternalData!$J4374 + SUMIFS(H:H, D:D, ExternalData!$D4374, E:E, ExternalData!$E4374, F:F, ExternalData!$F4374-1, G:G, "&gt;"&amp;ExternalData!$G4374)</f>
        <v>197036</v>
      </c>
      <c r="M4374" s="28">
        <f>ExternalData!$K4374 + SUMIFS(I:I, D:D, ExternalData!$D4374, E:E, ExternalData!$E4374, F:F, ExternalData!$F4374-1, G:G, "&gt;"&amp;ExternalData!$G4374)</f>
        <v>1057378</v>
      </c>
    </row>
    <row r="4375" spans="1:13" x14ac:dyDescent="0.25">
      <c r="A4375" s="29" t="s">
        <v>9</v>
      </c>
      <c r="B4375" s="30" t="s">
        <v>57</v>
      </c>
      <c r="C4375" s="30" t="s">
        <v>20</v>
      </c>
      <c r="D4375" s="30" t="s">
        <v>59</v>
      </c>
      <c r="E4375" s="30" t="s">
        <v>15</v>
      </c>
      <c r="F4375" s="30">
        <v>2018</v>
      </c>
      <c r="G4375" s="30">
        <v>5</v>
      </c>
      <c r="H4375" s="30">
        <v>51786</v>
      </c>
      <c r="I4375" s="31">
        <v>277767</v>
      </c>
      <c r="J4375" s="31">
        <f>SUMIFS(H:H, D:D, ExternalData!$D4375, E:E, ExternalData!$E4375, F:F, ExternalData!$F4375, G:G, "&lt;="&amp;ExternalData!$G4375)</f>
        <v>248822</v>
      </c>
      <c r="K4375" s="32">
        <f>SUMIFS(I:I, D:D, ExternalData!$D4375, E:E, ExternalData!$E4375, F:F, ExternalData!$F4375, G:G, "&lt;="&amp;ExternalData!$G4375)</f>
        <v>1335145</v>
      </c>
      <c r="L4375" s="31">
        <f>ExternalData!$J4375 + SUMIFS(H:H, D:D, ExternalData!$D4375, E:E, ExternalData!$E4375, F:F, ExternalData!$F4375-1, G:G, "&gt;"&amp;ExternalData!$G4375)</f>
        <v>248822</v>
      </c>
      <c r="M4375" s="33">
        <f>ExternalData!$K4375 + SUMIFS(I:I, D:D, ExternalData!$D4375, E:E, ExternalData!$E4375, F:F, ExternalData!$F4375-1, G:G, "&gt;"&amp;ExternalData!$G4375)</f>
        <v>1335145</v>
      </c>
    </row>
    <row r="4376" spans="1:13" x14ac:dyDescent="0.25">
      <c r="A4376" s="24" t="s">
        <v>9</v>
      </c>
      <c r="B4376" s="25" t="s">
        <v>57</v>
      </c>
      <c r="C4376" s="25" t="s">
        <v>20</v>
      </c>
      <c r="D4376" s="25" t="s">
        <v>59</v>
      </c>
      <c r="E4376" s="25" t="s">
        <v>15</v>
      </c>
      <c r="F4376" s="25">
        <v>2018</v>
      </c>
      <c r="G4376" s="25">
        <v>6</v>
      </c>
      <c r="H4376" s="25">
        <v>52157</v>
      </c>
      <c r="I4376" s="26">
        <v>281897</v>
      </c>
      <c r="J4376" s="26">
        <f>SUMIFS(H:H, D:D, ExternalData!$D4376, E:E, ExternalData!$E4376, F:F, ExternalData!$F4376, G:G, "&lt;="&amp;ExternalData!$G4376)</f>
        <v>300979</v>
      </c>
      <c r="K4376" s="27">
        <f>SUMIFS(I:I, D:D, ExternalData!$D4376, E:E, ExternalData!$E4376, F:F, ExternalData!$F4376, G:G, "&lt;="&amp;ExternalData!$G4376)</f>
        <v>1617042</v>
      </c>
      <c r="L4376" s="26">
        <f>ExternalData!$J4376 + SUMIFS(H:H, D:D, ExternalData!$D4376, E:E, ExternalData!$E4376, F:F, ExternalData!$F4376-1, G:G, "&gt;"&amp;ExternalData!$G4376)</f>
        <v>300979</v>
      </c>
      <c r="M4376" s="28">
        <f>ExternalData!$K4376 + SUMIFS(I:I, D:D, ExternalData!$D4376, E:E, ExternalData!$E4376, F:F, ExternalData!$F4376-1, G:G, "&gt;"&amp;ExternalData!$G4376)</f>
        <v>1617042</v>
      </c>
    </row>
    <row r="4377" spans="1:13" x14ac:dyDescent="0.25">
      <c r="A4377" s="29" t="s">
        <v>9</v>
      </c>
      <c r="B4377" s="30" t="s">
        <v>57</v>
      </c>
      <c r="C4377" s="30" t="s">
        <v>20</v>
      </c>
      <c r="D4377" s="30" t="s">
        <v>59</v>
      </c>
      <c r="E4377" s="30" t="s">
        <v>15</v>
      </c>
      <c r="F4377" s="30">
        <v>2018</v>
      </c>
      <c r="G4377" s="30">
        <v>7</v>
      </c>
      <c r="H4377" s="30">
        <v>48636</v>
      </c>
      <c r="I4377" s="31">
        <v>260554</v>
      </c>
      <c r="J4377" s="31">
        <f>SUMIFS(H:H, D:D, ExternalData!$D4377, E:E, ExternalData!$E4377, F:F, ExternalData!$F4377, G:G, "&lt;="&amp;ExternalData!$G4377)</f>
        <v>349615</v>
      </c>
      <c r="K4377" s="32">
        <f>SUMIFS(I:I, D:D, ExternalData!$D4377, E:E, ExternalData!$E4377, F:F, ExternalData!$F4377, G:G, "&lt;="&amp;ExternalData!$G4377)</f>
        <v>1877596</v>
      </c>
      <c r="L4377" s="31">
        <f>ExternalData!$J4377 + SUMIFS(H:H, D:D, ExternalData!$D4377, E:E, ExternalData!$E4377, F:F, ExternalData!$F4377-1, G:G, "&gt;"&amp;ExternalData!$G4377)</f>
        <v>349615</v>
      </c>
      <c r="M4377" s="33">
        <f>ExternalData!$K4377 + SUMIFS(I:I, D:D, ExternalData!$D4377, E:E, ExternalData!$E4377, F:F, ExternalData!$F4377-1, G:G, "&gt;"&amp;ExternalData!$G4377)</f>
        <v>1877596</v>
      </c>
    </row>
    <row r="4378" spans="1:13" x14ac:dyDescent="0.25">
      <c r="A4378" s="24" t="s">
        <v>9</v>
      </c>
      <c r="B4378" s="25" t="s">
        <v>57</v>
      </c>
      <c r="C4378" s="25" t="s">
        <v>20</v>
      </c>
      <c r="D4378" s="25" t="s">
        <v>59</v>
      </c>
      <c r="E4378" s="25" t="s">
        <v>15</v>
      </c>
      <c r="F4378" s="25">
        <v>2018</v>
      </c>
      <c r="G4378" s="25">
        <v>8</v>
      </c>
      <c r="H4378" s="25">
        <v>47999</v>
      </c>
      <c r="I4378" s="26">
        <v>257936</v>
      </c>
      <c r="J4378" s="26">
        <f>SUMIFS(H:H, D:D, ExternalData!$D4378, E:E, ExternalData!$E4378, F:F, ExternalData!$F4378, G:G, "&lt;="&amp;ExternalData!$G4378)</f>
        <v>397614</v>
      </c>
      <c r="K4378" s="27">
        <f>SUMIFS(I:I, D:D, ExternalData!$D4378, E:E, ExternalData!$E4378, F:F, ExternalData!$F4378, G:G, "&lt;="&amp;ExternalData!$G4378)</f>
        <v>2135532</v>
      </c>
      <c r="L4378" s="26">
        <f>ExternalData!$J4378 + SUMIFS(H:H, D:D, ExternalData!$D4378, E:E, ExternalData!$E4378, F:F, ExternalData!$F4378-1, G:G, "&gt;"&amp;ExternalData!$G4378)</f>
        <v>397614</v>
      </c>
      <c r="M4378" s="28">
        <f>ExternalData!$K4378 + SUMIFS(I:I, D:D, ExternalData!$D4378, E:E, ExternalData!$E4378, F:F, ExternalData!$F4378-1, G:G, "&gt;"&amp;ExternalData!$G4378)</f>
        <v>2135532</v>
      </c>
    </row>
    <row r="4379" spans="1:13" x14ac:dyDescent="0.25">
      <c r="A4379" s="29" t="s">
        <v>9</v>
      </c>
      <c r="B4379" s="30" t="s">
        <v>57</v>
      </c>
      <c r="C4379" s="30" t="s">
        <v>20</v>
      </c>
      <c r="D4379" s="30" t="s">
        <v>59</v>
      </c>
      <c r="E4379" s="30" t="s">
        <v>15</v>
      </c>
      <c r="F4379" s="30">
        <v>2018</v>
      </c>
      <c r="G4379" s="30">
        <v>9</v>
      </c>
      <c r="H4379" s="30">
        <v>51156</v>
      </c>
      <c r="I4379" s="31">
        <v>276787</v>
      </c>
      <c r="J4379" s="31">
        <f>SUMIFS(H:H, D:D, ExternalData!$D4379, E:E, ExternalData!$E4379, F:F, ExternalData!$F4379, G:G, "&lt;="&amp;ExternalData!$G4379)</f>
        <v>448770</v>
      </c>
      <c r="K4379" s="32">
        <f>SUMIFS(I:I, D:D, ExternalData!$D4379, E:E, ExternalData!$E4379, F:F, ExternalData!$F4379, G:G, "&lt;="&amp;ExternalData!$G4379)</f>
        <v>2412319</v>
      </c>
      <c r="L4379" s="31">
        <f>ExternalData!$J4379 + SUMIFS(H:H, D:D, ExternalData!$D4379, E:E, ExternalData!$E4379, F:F, ExternalData!$F4379-1, G:G, "&gt;"&amp;ExternalData!$G4379)</f>
        <v>448770</v>
      </c>
      <c r="M4379" s="33">
        <f>ExternalData!$K4379 + SUMIFS(I:I, D:D, ExternalData!$D4379, E:E, ExternalData!$E4379, F:F, ExternalData!$F4379-1, G:G, "&gt;"&amp;ExternalData!$G4379)</f>
        <v>2412319</v>
      </c>
    </row>
    <row r="4380" spans="1:13" x14ac:dyDescent="0.25">
      <c r="A4380" s="24" t="s">
        <v>9</v>
      </c>
      <c r="B4380" s="25" t="s">
        <v>57</v>
      </c>
      <c r="C4380" s="25" t="s">
        <v>20</v>
      </c>
      <c r="D4380" s="25" t="s">
        <v>59</v>
      </c>
      <c r="E4380" s="25" t="s">
        <v>15</v>
      </c>
      <c r="F4380" s="25">
        <v>2018</v>
      </c>
      <c r="G4380" s="25">
        <v>10</v>
      </c>
      <c r="H4380" s="25">
        <v>60396</v>
      </c>
      <c r="I4380" s="26">
        <v>327264</v>
      </c>
      <c r="J4380" s="26">
        <f>SUMIFS(H:H, D:D, ExternalData!$D4380, E:E, ExternalData!$E4380, F:F, ExternalData!$F4380, G:G, "&lt;="&amp;ExternalData!$G4380)</f>
        <v>509166</v>
      </c>
      <c r="K4380" s="27">
        <f>SUMIFS(I:I, D:D, ExternalData!$D4380, E:E, ExternalData!$E4380, F:F, ExternalData!$F4380, G:G, "&lt;="&amp;ExternalData!$G4380)</f>
        <v>2739583</v>
      </c>
      <c r="L4380" s="26">
        <f>ExternalData!$J4380 + SUMIFS(H:H, D:D, ExternalData!$D4380, E:E, ExternalData!$E4380, F:F, ExternalData!$F4380-1, G:G, "&gt;"&amp;ExternalData!$G4380)</f>
        <v>509166</v>
      </c>
      <c r="M4380" s="28">
        <f>ExternalData!$K4380 + SUMIFS(I:I, D:D, ExternalData!$D4380, E:E, ExternalData!$E4380, F:F, ExternalData!$F4380-1, G:G, "&gt;"&amp;ExternalData!$G4380)</f>
        <v>2739583</v>
      </c>
    </row>
    <row r="4381" spans="1:13" x14ac:dyDescent="0.25">
      <c r="A4381" s="29" t="s">
        <v>9</v>
      </c>
      <c r="B4381" s="30" t="s">
        <v>57</v>
      </c>
      <c r="C4381" s="30" t="s">
        <v>20</v>
      </c>
      <c r="D4381" s="30" t="s">
        <v>59</v>
      </c>
      <c r="E4381" s="30" t="s">
        <v>15</v>
      </c>
      <c r="F4381" s="30">
        <v>2018</v>
      </c>
      <c r="G4381" s="30">
        <v>11</v>
      </c>
      <c r="H4381" s="30">
        <v>46935</v>
      </c>
      <c r="I4381" s="31">
        <v>253617</v>
      </c>
      <c r="J4381" s="31">
        <f>SUMIFS(H:H, D:D, ExternalData!$D4381, E:E, ExternalData!$E4381, F:F, ExternalData!$F4381, G:G, "&lt;="&amp;ExternalData!$G4381)</f>
        <v>556101</v>
      </c>
      <c r="K4381" s="32">
        <f>SUMIFS(I:I, D:D, ExternalData!$D4381, E:E, ExternalData!$E4381, F:F, ExternalData!$F4381, G:G, "&lt;="&amp;ExternalData!$G4381)</f>
        <v>2993200</v>
      </c>
      <c r="L4381" s="31">
        <f>ExternalData!$J4381 + SUMIFS(H:H, D:D, ExternalData!$D4381, E:E, ExternalData!$E4381, F:F, ExternalData!$F4381-1, G:G, "&gt;"&amp;ExternalData!$G4381)</f>
        <v>556101</v>
      </c>
      <c r="M4381" s="33">
        <f>ExternalData!$K4381 + SUMIFS(I:I, D:D, ExternalData!$D4381, E:E, ExternalData!$E4381, F:F, ExternalData!$F4381-1, G:G, "&gt;"&amp;ExternalData!$G4381)</f>
        <v>2993200</v>
      </c>
    </row>
    <row r="4382" spans="1:13" x14ac:dyDescent="0.25">
      <c r="A4382" s="24" t="s">
        <v>9</v>
      </c>
      <c r="B4382" s="25" t="s">
        <v>57</v>
      </c>
      <c r="C4382" s="25" t="s">
        <v>20</v>
      </c>
      <c r="D4382" s="25" t="s">
        <v>59</v>
      </c>
      <c r="E4382" s="25" t="s">
        <v>15</v>
      </c>
      <c r="F4382" s="25">
        <v>2018</v>
      </c>
      <c r="G4382" s="25">
        <v>12</v>
      </c>
      <c r="H4382" s="25">
        <v>46879</v>
      </c>
      <c r="I4382" s="26">
        <v>252623</v>
      </c>
      <c r="J4382" s="26">
        <f>SUMIFS(H:H, D:D, ExternalData!$D4382, E:E, ExternalData!$E4382, F:F, ExternalData!$F4382, G:G, "&lt;="&amp;ExternalData!$G4382)</f>
        <v>602980</v>
      </c>
      <c r="K4382" s="27">
        <f>SUMIFS(I:I, D:D, ExternalData!$D4382, E:E, ExternalData!$E4382, F:F, ExternalData!$F4382, G:G, "&lt;="&amp;ExternalData!$G4382)</f>
        <v>3245823</v>
      </c>
      <c r="L4382" s="26">
        <f>ExternalData!$J4382 + SUMIFS(H:H, D:D, ExternalData!$D4382, E:E, ExternalData!$E4382, F:F, ExternalData!$F4382-1, G:G, "&gt;"&amp;ExternalData!$G4382)</f>
        <v>602980</v>
      </c>
      <c r="M4382" s="28">
        <f>ExternalData!$K4382 + SUMIFS(I:I, D:D, ExternalData!$D4382, E:E, ExternalData!$E4382, F:F, ExternalData!$F4382-1, G:G, "&gt;"&amp;ExternalData!$G4382)</f>
        <v>3245823</v>
      </c>
    </row>
    <row r="4383" spans="1:13" x14ac:dyDescent="0.25">
      <c r="A4383" s="29" t="s">
        <v>9</v>
      </c>
      <c r="B4383" s="30" t="s">
        <v>57</v>
      </c>
      <c r="C4383" s="30" t="s">
        <v>20</v>
      </c>
      <c r="D4383" s="30" t="s">
        <v>59</v>
      </c>
      <c r="E4383" s="30" t="s">
        <v>15</v>
      </c>
      <c r="F4383" s="30">
        <v>2019</v>
      </c>
      <c r="G4383" s="30">
        <v>1</v>
      </c>
      <c r="H4383" s="30">
        <v>47425</v>
      </c>
      <c r="I4383" s="31">
        <v>256823</v>
      </c>
      <c r="J4383" s="31">
        <f>SUMIFS(H:H, D:D, ExternalData!$D4383, E:E, ExternalData!$E4383, F:F, ExternalData!$F4383, G:G, "&lt;="&amp;ExternalData!$G4383)</f>
        <v>47425</v>
      </c>
      <c r="K4383" s="32">
        <f>SUMIFS(I:I, D:D, ExternalData!$D4383, E:E, ExternalData!$E4383, F:F, ExternalData!$F4383, G:G, "&lt;="&amp;ExternalData!$G4383)</f>
        <v>256823</v>
      </c>
      <c r="L4383" s="31">
        <f>ExternalData!$J4383 + SUMIFS(H:H, D:D, ExternalData!$D4383, E:E, ExternalData!$E4383, F:F, ExternalData!$F4383-1, G:G, "&gt;"&amp;ExternalData!$G4383)</f>
        <v>603792</v>
      </c>
      <c r="M4383" s="33">
        <f>ExternalData!$K4383 + SUMIFS(I:I, D:D, ExternalData!$D4383, E:E, ExternalData!$E4383, F:F, ExternalData!$F4383-1, G:G, "&gt;"&amp;ExternalData!$G4383)</f>
        <v>3251633</v>
      </c>
    </row>
    <row r="4384" spans="1:13" x14ac:dyDescent="0.25">
      <c r="A4384" s="24" t="s">
        <v>9</v>
      </c>
      <c r="B4384" s="25" t="s">
        <v>57</v>
      </c>
      <c r="C4384" s="25" t="s">
        <v>20</v>
      </c>
      <c r="D4384" s="25" t="s">
        <v>59</v>
      </c>
      <c r="E4384" s="25" t="s">
        <v>15</v>
      </c>
      <c r="F4384" s="25">
        <v>2019</v>
      </c>
      <c r="G4384" s="25">
        <v>2</v>
      </c>
      <c r="H4384" s="25">
        <v>44982</v>
      </c>
      <c r="I4384" s="26">
        <v>243061</v>
      </c>
      <c r="J4384" s="26">
        <f>SUMIFS(H:H, D:D, ExternalData!$D4384, E:E, ExternalData!$E4384, F:F, ExternalData!$F4384, G:G, "&lt;="&amp;ExternalData!$G4384)</f>
        <v>92407</v>
      </c>
      <c r="K4384" s="27">
        <f>SUMIFS(I:I, D:D, ExternalData!$D4384, E:E, ExternalData!$E4384, F:F, ExternalData!$F4384, G:G, "&lt;="&amp;ExternalData!$G4384)</f>
        <v>499884</v>
      </c>
      <c r="L4384" s="26">
        <f>ExternalData!$J4384 + SUMIFS(H:H, D:D, ExternalData!$D4384, E:E, ExternalData!$E4384, F:F, ExternalData!$F4384-1, G:G, "&gt;"&amp;ExternalData!$G4384)</f>
        <v>605262</v>
      </c>
      <c r="M4384" s="28">
        <f>ExternalData!$K4384 + SUMIFS(I:I, D:D, ExternalData!$D4384, E:E, ExternalData!$E4384, F:F, ExternalData!$F4384-1, G:G, "&gt;"&amp;ExternalData!$G4384)</f>
        <v>3261853</v>
      </c>
    </row>
    <row r="4385" spans="1:13" x14ac:dyDescent="0.25">
      <c r="A4385" s="29" t="s">
        <v>9</v>
      </c>
      <c r="B4385" s="30" t="s">
        <v>57</v>
      </c>
      <c r="C4385" s="30" t="s">
        <v>20</v>
      </c>
      <c r="D4385" s="30" t="s">
        <v>59</v>
      </c>
      <c r="E4385" s="30" t="s">
        <v>15</v>
      </c>
      <c r="F4385" s="30">
        <v>2019</v>
      </c>
      <c r="G4385" s="30">
        <v>3</v>
      </c>
      <c r="H4385" s="30">
        <v>50260</v>
      </c>
      <c r="I4385" s="31">
        <v>272489</v>
      </c>
      <c r="J4385" s="31">
        <f>SUMIFS(H:H, D:D, ExternalData!$D4385, E:E, ExternalData!$E4385, F:F, ExternalData!$F4385, G:G, "&lt;="&amp;ExternalData!$G4385)</f>
        <v>142667</v>
      </c>
      <c r="K4385" s="32">
        <f>SUMIFS(I:I, D:D, ExternalData!$D4385, E:E, ExternalData!$E4385, F:F, ExternalData!$F4385, G:G, "&lt;="&amp;ExternalData!$G4385)</f>
        <v>772373</v>
      </c>
      <c r="L4385" s="31">
        <f>ExternalData!$J4385 + SUMIFS(H:H, D:D, ExternalData!$D4385, E:E, ExternalData!$E4385, F:F, ExternalData!$F4385-1, G:G, "&gt;"&amp;ExternalData!$G4385)</f>
        <v>599368</v>
      </c>
      <c r="M4385" s="33">
        <f>ExternalData!$K4385 + SUMIFS(I:I, D:D, ExternalData!$D4385, E:E, ExternalData!$E4385, F:F, ExternalData!$F4385-1, G:G, "&gt;"&amp;ExternalData!$G4385)</f>
        <v>3232782</v>
      </c>
    </row>
    <row r="4386" spans="1:13" x14ac:dyDescent="0.25">
      <c r="A4386" s="24" t="s">
        <v>9</v>
      </c>
      <c r="B4386" s="25" t="s">
        <v>57</v>
      </c>
      <c r="C4386" s="25" t="s">
        <v>20</v>
      </c>
      <c r="D4386" s="25" t="s">
        <v>59</v>
      </c>
      <c r="E4386" s="25" t="s">
        <v>15</v>
      </c>
      <c r="F4386" s="25">
        <v>2019</v>
      </c>
      <c r="G4386" s="25">
        <v>4</v>
      </c>
      <c r="H4386" s="25">
        <v>48405</v>
      </c>
      <c r="I4386" s="26">
        <v>264166</v>
      </c>
      <c r="J4386" s="26">
        <f>SUMIFS(H:H, D:D, ExternalData!$D4386, E:E, ExternalData!$E4386, F:F, ExternalData!$F4386, G:G, "&lt;="&amp;ExternalData!$G4386)</f>
        <v>191072</v>
      </c>
      <c r="K4386" s="27">
        <f>SUMIFS(I:I, D:D, ExternalData!$D4386, E:E, ExternalData!$E4386, F:F, ExternalData!$F4386, G:G, "&lt;="&amp;ExternalData!$G4386)</f>
        <v>1036539</v>
      </c>
      <c r="L4386" s="26">
        <f>ExternalData!$J4386 + SUMIFS(H:H, D:D, ExternalData!$D4386, E:E, ExternalData!$E4386, F:F, ExternalData!$F4386-1, G:G, "&gt;"&amp;ExternalData!$G4386)</f>
        <v>597016</v>
      </c>
      <c r="M4386" s="28">
        <f>ExternalData!$K4386 + SUMIFS(I:I, D:D, ExternalData!$D4386, E:E, ExternalData!$E4386, F:F, ExternalData!$F4386-1, G:G, "&gt;"&amp;ExternalData!$G4386)</f>
        <v>3224984</v>
      </c>
    </row>
    <row r="4387" spans="1:13" x14ac:dyDescent="0.25">
      <c r="A4387" s="29" t="s">
        <v>9</v>
      </c>
      <c r="B4387" s="30" t="s">
        <v>57</v>
      </c>
      <c r="C4387" s="30" t="s">
        <v>20</v>
      </c>
      <c r="D4387" s="30" t="s">
        <v>59</v>
      </c>
      <c r="E4387" s="30" t="s">
        <v>15</v>
      </c>
      <c r="F4387" s="30">
        <v>2019</v>
      </c>
      <c r="G4387" s="30">
        <v>5</v>
      </c>
      <c r="H4387" s="30">
        <v>51275</v>
      </c>
      <c r="I4387" s="31">
        <v>279909</v>
      </c>
      <c r="J4387" s="31">
        <f>SUMIFS(H:H, D:D, ExternalData!$D4387, E:E, ExternalData!$E4387, F:F, ExternalData!$F4387, G:G, "&lt;="&amp;ExternalData!$G4387)</f>
        <v>242347</v>
      </c>
      <c r="K4387" s="32">
        <f>SUMIFS(I:I, D:D, ExternalData!$D4387, E:E, ExternalData!$E4387, F:F, ExternalData!$F4387, G:G, "&lt;="&amp;ExternalData!$G4387)</f>
        <v>1316448</v>
      </c>
      <c r="L4387" s="31">
        <f>ExternalData!$J4387 + SUMIFS(H:H, D:D, ExternalData!$D4387, E:E, ExternalData!$E4387, F:F, ExternalData!$F4387-1, G:G, "&gt;"&amp;ExternalData!$G4387)</f>
        <v>596505</v>
      </c>
      <c r="M4387" s="33">
        <f>ExternalData!$K4387 + SUMIFS(I:I, D:D, ExternalData!$D4387, E:E, ExternalData!$E4387, F:F, ExternalData!$F4387-1, G:G, "&gt;"&amp;ExternalData!$G4387)</f>
        <v>3227126</v>
      </c>
    </row>
    <row r="4388" spans="1:13" x14ac:dyDescent="0.25">
      <c r="A4388" s="24" t="s">
        <v>9</v>
      </c>
      <c r="B4388" s="25" t="s">
        <v>57</v>
      </c>
      <c r="C4388" s="25" t="s">
        <v>20</v>
      </c>
      <c r="D4388" s="25" t="s">
        <v>59</v>
      </c>
      <c r="E4388" s="25" t="s">
        <v>15</v>
      </c>
      <c r="F4388" s="25">
        <v>2019</v>
      </c>
      <c r="G4388" s="25">
        <v>6</v>
      </c>
      <c r="H4388" s="25">
        <v>47999</v>
      </c>
      <c r="I4388" s="26">
        <v>260848</v>
      </c>
      <c r="J4388" s="26">
        <f>SUMIFS(H:H, D:D, ExternalData!$D4388, E:E, ExternalData!$E4388, F:F, ExternalData!$F4388, G:G, "&lt;="&amp;ExternalData!$G4388)</f>
        <v>290346</v>
      </c>
      <c r="K4388" s="27">
        <f>SUMIFS(I:I, D:D, ExternalData!$D4388, E:E, ExternalData!$E4388, F:F, ExternalData!$F4388, G:G, "&lt;="&amp;ExternalData!$G4388)</f>
        <v>1577296</v>
      </c>
      <c r="L4388" s="26">
        <f>ExternalData!$J4388 + SUMIFS(H:H, D:D, ExternalData!$D4388, E:E, ExternalData!$E4388, F:F, ExternalData!$F4388-1, G:G, "&gt;"&amp;ExternalData!$G4388)</f>
        <v>592347</v>
      </c>
      <c r="M4388" s="28">
        <f>ExternalData!$K4388 + SUMIFS(I:I, D:D, ExternalData!$D4388, E:E, ExternalData!$E4388, F:F, ExternalData!$F4388-1, G:G, "&gt;"&amp;ExternalData!$G4388)</f>
        <v>3206077</v>
      </c>
    </row>
    <row r="4389" spans="1:13" x14ac:dyDescent="0.25">
      <c r="A4389" s="29" t="s">
        <v>9</v>
      </c>
      <c r="B4389" s="30" t="s">
        <v>57</v>
      </c>
      <c r="C4389" s="30" t="s">
        <v>20</v>
      </c>
      <c r="D4389" s="30" t="s">
        <v>59</v>
      </c>
      <c r="E4389" s="30" t="s">
        <v>15</v>
      </c>
      <c r="F4389" s="30">
        <v>2019</v>
      </c>
      <c r="G4389" s="30">
        <v>7</v>
      </c>
      <c r="H4389" s="30">
        <v>46053</v>
      </c>
      <c r="I4389" s="31">
        <v>250761</v>
      </c>
      <c r="J4389" s="31">
        <f>SUMIFS(H:H, D:D, ExternalData!$D4389, E:E, ExternalData!$E4389, F:F, ExternalData!$F4389, G:G, "&lt;="&amp;ExternalData!$G4389)</f>
        <v>336399</v>
      </c>
      <c r="K4389" s="32">
        <f>SUMIFS(I:I, D:D, ExternalData!$D4389, E:E, ExternalData!$E4389, F:F, ExternalData!$F4389, G:G, "&lt;="&amp;ExternalData!$G4389)</f>
        <v>1828057</v>
      </c>
      <c r="L4389" s="31">
        <f>ExternalData!$J4389 + SUMIFS(H:H, D:D, ExternalData!$D4389, E:E, ExternalData!$E4389, F:F, ExternalData!$F4389-1, G:G, "&gt;"&amp;ExternalData!$G4389)</f>
        <v>589764</v>
      </c>
      <c r="M4389" s="33">
        <f>ExternalData!$K4389 + SUMIFS(I:I, D:D, ExternalData!$D4389, E:E, ExternalData!$E4389, F:F, ExternalData!$F4389-1, G:G, "&gt;"&amp;ExternalData!$G4389)</f>
        <v>3196284</v>
      </c>
    </row>
    <row r="4390" spans="1:13" x14ac:dyDescent="0.25">
      <c r="A4390" s="24" t="s">
        <v>9</v>
      </c>
      <c r="B4390" s="25" t="s">
        <v>57</v>
      </c>
      <c r="C4390" s="25" t="s">
        <v>20</v>
      </c>
      <c r="D4390" s="25" t="s">
        <v>59</v>
      </c>
      <c r="E4390" s="25" t="s">
        <v>15</v>
      </c>
      <c r="F4390" s="25">
        <v>2019</v>
      </c>
      <c r="G4390" s="25">
        <v>8</v>
      </c>
      <c r="H4390" s="25">
        <v>38556</v>
      </c>
      <c r="I4390" s="26">
        <v>208978</v>
      </c>
      <c r="J4390" s="26">
        <f>SUMIFS(H:H, D:D, ExternalData!$D4390, E:E, ExternalData!$E4390, F:F, ExternalData!$F4390, G:G, "&lt;="&amp;ExternalData!$G4390)</f>
        <v>374955</v>
      </c>
      <c r="K4390" s="27">
        <f>SUMIFS(I:I, D:D, ExternalData!$D4390, E:E, ExternalData!$E4390, F:F, ExternalData!$F4390, G:G, "&lt;="&amp;ExternalData!$G4390)</f>
        <v>2037035</v>
      </c>
      <c r="L4390" s="26">
        <f>ExternalData!$J4390 + SUMIFS(H:H, D:D, ExternalData!$D4390, E:E, ExternalData!$E4390, F:F, ExternalData!$F4390-1, G:G, "&gt;"&amp;ExternalData!$G4390)</f>
        <v>580321</v>
      </c>
      <c r="M4390" s="28">
        <f>ExternalData!$K4390 + SUMIFS(I:I, D:D, ExternalData!$D4390, E:E, ExternalData!$E4390, F:F, ExternalData!$F4390-1, G:G, "&gt;"&amp;ExternalData!$G4390)</f>
        <v>3147326</v>
      </c>
    </row>
    <row r="4391" spans="1:13" x14ac:dyDescent="0.25">
      <c r="A4391" s="29" t="s">
        <v>9</v>
      </c>
      <c r="B4391" s="30" t="s">
        <v>57</v>
      </c>
      <c r="C4391" s="30" t="s">
        <v>20</v>
      </c>
      <c r="D4391" s="30" t="s">
        <v>59</v>
      </c>
      <c r="E4391" s="30" t="s">
        <v>15</v>
      </c>
      <c r="F4391" s="30">
        <v>2019</v>
      </c>
      <c r="G4391" s="30">
        <v>9</v>
      </c>
      <c r="H4391" s="30">
        <v>45052</v>
      </c>
      <c r="I4391" s="31">
        <v>244804</v>
      </c>
      <c r="J4391" s="31">
        <f>SUMIFS(H:H, D:D, ExternalData!$D4391, E:E, ExternalData!$E4391, F:F, ExternalData!$F4391, G:G, "&lt;="&amp;ExternalData!$G4391)</f>
        <v>420007</v>
      </c>
      <c r="K4391" s="32">
        <f>SUMIFS(I:I, D:D, ExternalData!$D4391, E:E, ExternalData!$E4391, F:F, ExternalData!$F4391, G:G, "&lt;="&amp;ExternalData!$G4391)</f>
        <v>2281839</v>
      </c>
      <c r="L4391" s="31">
        <f>ExternalData!$J4391 + SUMIFS(H:H, D:D, ExternalData!$D4391, E:E, ExternalData!$E4391, F:F, ExternalData!$F4391-1, G:G, "&gt;"&amp;ExternalData!$G4391)</f>
        <v>574217</v>
      </c>
      <c r="M4391" s="33">
        <f>ExternalData!$K4391 + SUMIFS(I:I, D:D, ExternalData!$D4391, E:E, ExternalData!$E4391, F:F, ExternalData!$F4391-1, G:G, "&gt;"&amp;ExternalData!$G4391)</f>
        <v>3115343</v>
      </c>
    </row>
    <row r="4392" spans="1:13" x14ac:dyDescent="0.25">
      <c r="A4392" s="24" t="s">
        <v>9</v>
      </c>
      <c r="B4392" s="25" t="s">
        <v>57</v>
      </c>
      <c r="C4392" s="25" t="s">
        <v>20</v>
      </c>
      <c r="D4392" s="25" t="s">
        <v>59</v>
      </c>
      <c r="E4392" s="25" t="s">
        <v>15</v>
      </c>
      <c r="F4392" s="25">
        <v>2019</v>
      </c>
      <c r="G4392" s="25">
        <v>10</v>
      </c>
      <c r="H4392" s="25">
        <v>51086</v>
      </c>
      <c r="I4392" s="26">
        <v>279139</v>
      </c>
      <c r="J4392" s="26">
        <f>SUMIFS(H:H, D:D, ExternalData!$D4392, E:E, ExternalData!$E4392, F:F, ExternalData!$F4392, G:G, "&lt;="&amp;ExternalData!$G4392)</f>
        <v>471093</v>
      </c>
      <c r="K4392" s="27">
        <f>SUMIFS(I:I, D:D, ExternalData!$D4392, E:E, ExternalData!$E4392, F:F, ExternalData!$F4392, G:G, "&lt;="&amp;ExternalData!$G4392)</f>
        <v>2560978</v>
      </c>
      <c r="L4392" s="26">
        <f>ExternalData!$J4392 + SUMIFS(H:H, D:D, ExternalData!$D4392, E:E, ExternalData!$E4392, F:F, ExternalData!$F4392-1, G:G, "&gt;"&amp;ExternalData!$G4392)</f>
        <v>564907</v>
      </c>
      <c r="M4392" s="28">
        <f>ExternalData!$K4392 + SUMIFS(I:I, D:D, ExternalData!$D4392, E:E, ExternalData!$E4392, F:F, ExternalData!$F4392-1, G:G, "&gt;"&amp;ExternalData!$G4392)</f>
        <v>3067218</v>
      </c>
    </row>
    <row r="4393" spans="1:13" x14ac:dyDescent="0.25">
      <c r="A4393" s="29" t="s">
        <v>9</v>
      </c>
      <c r="B4393" s="30" t="s">
        <v>57</v>
      </c>
      <c r="C4393" s="30" t="s">
        <v>20</v>
      </c>
      <c r="D4393" s="30" t="s">
        <v>59</v>
      </c>
      <c r="E4393" s="30" t="s">
        <v>15</v>
      </c>
      <c r="F4393" s="30">
        <v>2019</v>
      </c>
      <c r="G4393" s="30">
        <v>11</v>
      </c>
      <c r="H4393" s="30">
        <v>46823</v>
      </c>
      <c r="I4393" s="31">
        <v>254212</v>
      </c>
      <c r="J4393" s="31">
        <f>SUMIFS(H:H, D:D, ExternalData!$D4393, E:E, ExternalData!$E4393, F:F, ExternalData!$F4393, G:G, "&lt;="&amp;ExternalData!$G4393)</f>
        <v>517916</v>
      </c>
      <c r="K4393" s="32">
        <f>SUMIFS(I:I, D:D, ExternalData!$D4393, E:E, ExternalData!$E4393, F:F, ExternalData!$F4393, G:G, "&lt;="&amp;ExternalData!$G4393)</f>
        <v>2815190</v>
      </c>
      <c r="L4393" s="31">
        <f>ExternalData!$J4393 + SUMIFS(H:H, D:D, ExternalData!$D4393, E:E, ExternalData!$E4393, F:F, ExternalData!$F4393-1, G:G, "&gt;"&amp;ExternalData!$G4393)</f>
        <v>564795</v>
      </c>
      <c r="M4393" s="33">
        <f>ExternalData!$K4393 + SUMIFS(I:I, D:D, ExternalData!$D4393, E:E, ExternalData!$E4393, F:F, ExternalData!$F4393-1, G:G, "&gt;"&amp;ExternalData!$G4393)</f>
        <v>3067813</v>
      </c>
    </row>
    <row r="4394" spans="1:13" x14ac:dyDescent="0.25">
      <c r="A4394" s="24" t="s">
        <v>9</v>
      </c>
      <c r="B4394" s="25" t="s">
        <v>57</v>
      </c>
      <c r="C4394" s="25" t="s">
        <v>20</v>
      </c>
      <c r="D4394" s="25" t="s">
        <v>59</v>
      </c>
      <c r="E4394" s="25" t="s">
        <v>15</v>
      </c>
      <c r="F4394" s="25">
        <v>2019</v>
      </c>
      <c r="G4394" s="25">
        <v>12</v>
      </c>
      <c r="H4394" s="25">
        <v>44107</v>
      </c>
      <c r="I4394" s="26">
        <v>239001</v>
      </c>
      <c r="J4394" s="26">
        <f>SUMIFS(H:H, D:D, ExternalData!$D4394, E:E, ExternalData!$E4394, F:F, ExternalData!$F4394, G:G, "&lt;="&amp;ExternalData!$G4394)</f>
        <v>562023</v>
      </c>
      <c r="K4394" s="27">
        <f>SUMIFS(I:I, D:D, ExternalData!$D4394, E:E, ExternalData!$E4394, F:F, ExternalData!$F4394, G:G, "&lt;="&amp;ExternalData!$G4394)</f>
        <v>3054191</v>
      </c>
      <c r="L4394" s="26">
        <f>ExternalData!$J4394 + SUMIFS(H:H, D:D, ExternalData!$D4394, E:E, ExternalData!$E4394, F:F, ExternalData!$F4394-1, G:G, "&gt;"&amp;ExternalData!$G4394)</f>
        <v>562023</v>
      </c>
      <c r="M4394" s="28">
        <f>ExternalData!$K4394 + SUMIFS(I:I, D:D, ExternalData!$D4394, E:E, ExternalData!$E4394, F:F, ExternalData!$F4394-1, G:G, "&gt;"&amp;ExternalData!$G4394)</f>
        <v>3054191</v>
      </c>
    </row>
    <row r="4395" spans="1:13" x14ac:dyDescent="0.25">
      <c r="A4395" s="29" t="s">
        <v>9</v>
      </c>
      <c r="B4395" s="30" t="s">
        <v>57</v>
      </c>
      <c r="C4395" s="30" t="s">
        <v>20</v>
      </c>
      <c r="D4395" s="30" t="s">
        <v>59</v>
      </c>
      <c r="E4395" s="30" t="s">
        <v>15</v>
      </c>
      <c r="F4395" s="30">
        <v>2020</v>
      </c>
      <c r="G4395" s="30">
        <v>1</v>
      </c>
      <c r="H4395" s="30">
        <v>44968</v>
      </c>
      <c r="I4395" s="31">
        <v>244916</v>
      </c>
      <c r="J4395" s="31">
        <f>SUMIFS(H:H, D:D, ExternalData!$D4395, E:E, ExternalData!$E4395, F:F, ExternalData!$F4395, G:G, "&lt;="&amp;ExternalData!$G4395)</f>
        <v>44968</v>
      </c>
      <c r="K4395" s="32">
        <f>SUMIFS(I:I, D:D, ExternalData!$D4395, E:E, ExternalData!$E4395, F:F, ExternalData!$F4395, G:G, "&lt;="&amp;ExternalData!$G4395)</f>
        <v>244916</v>
      </c>
      <c r="L4395" s="31">
        <f>ExternalData!$J4395 + SUMIFS(H:H, D:D, ExternalData!$D4395, E:E, ExternalData!$E4395, F:F, ExternalData!$F4395-1, G:G, "&gt;"&amp;ExternalData!$G4395)</f>
        <v>559566</v>
      </c>
      <c r="M4395" s="33">
        <f>ExternalData!$K4395 + SUMIFS(I:I, D:D, ExternalData!$D4395, E:E, ExternalData!$E4395, F:F, ExternalData!$F4395-1, G:G, "&gt;"&amp;ExternalData!$G4395)</f>
        <v>3042284</v>
      </c>
    </row>
    <row r="4396" spans="1:13" x14ac:dyDescent="0.25">
      <c r="A4396" s="24" t="s">
        <v>9</v>
      </c>
      <c r="B4396" s="25" t="s">
        <v>57</v>
      </c>
      <c r="C4396" s="25" t="s">
        <v>20</v>
      </c>
      <c r="D4396" s="25" t="s">
        <v>59</v>
      </c>
      <c r="E4396" s="25" t="s">
        <v>15</v>
      </c>
      <c r="F4396" s="25">
        <v>2020</v>
      </c>
      <c r="G4396" s="25">
        <v>2</v>
      </c>
      <c r="H4396" s="25">
        <v>41657</v>
      </c>
      <c r="I4396" s="26">
        <v>225435</v>
      </c>
      <c r="J4396" s="26">
        <f>SUMIFS(H:H, D:D, ExternalData!$D4396, E:E, ExternalData!$E4396, F:F, ExternalData!$F4396, G:G, "&lt;="&amp;ExternalData!$G4396)</f>
        <v>86625</v>
      </c>
      <c r="K4396" s="27">
        <f>SUMIFS(I:I, D:D, ExternalData!$D4396, E:E, ExternalData!$E4396, F:F, ExternalData!$F4396, G:G, "&lt;="&amp;ExternalData!$G4396)</f>
        <v>470351</v>
      </c>
      <c r="L4396" s="26">
        <f>ExternalData!$J4396 + SUMIFS(H:H, D:D, ExternalData!$D4396, E:E, ExternalData!$E4396, F:F, ExternalData!$F4396-1, G:G, "&gt;"&amp;ExternalData!$G4396)</f>
        <v>556241</v>
      </c>
      <c r="M4396" s="28">
        <f>ExternalData!$K4396 + SUMIFS(I:I, D:D, ExternalData!$D4396, E:E, ExternalData!$E4396, F:F, ExternalData!$F4396-1, G:G, "&gt;"&amp;ExternalData!$G4396)</f>
        <v>3024658</v>
      </c>
    </row>
    <row r="4397" spans="1:13" x14ac:dyDescent="0.25">
      <c r="A4397" s="29" t="s">
        <v>9</v>
      </c>
      <c r="B4397" s="30" t="s">
        <v>57</v>
      </c>
      <c r="C4397" s="30" t="s">
        <v>20</v>
      </c>
      <c r="D4397" s="30" t="s">
        <v>59</v>
      </c>
      <c r="E4397" s="30" t="s">
        <v>15</v>
      </c>
      <c r="F4397" s="30">
        <v>2020</v>
      </c>
      <c r="G4397" s="30">
        <v>3</v>
      </c>
      <c r="H4397" s="30">
        <v>50099</v>
      </c>
      <c r="I4397" s="31">
        <v>271544</v>
      </c>
      <c r="J4397" s="31">
        <f>SUMIFS(H:H, D:D, ExternalData!$D4397, E:E, ExternalData!$E4397, F:F, ExternalData!$F4397, G:G, "&lt;="&amp;ExternalData!$G4397)</f>
        <v>136724</v>
      </c>
      <c r="K4397" s="32">
        <f>SUMIFS(I:I, D:D, ExternalData!$D4397, E:E, ExternalData!$E4397, F:F, ExternalData!$F4397, G:G, "&lt;="&amp;ExternalData!$G4397)</f>
        <v>741895</v>
      </c>
      <c r="L4397" s="31">
        <f>ExternalData!$J4397 + SUMIFS(H:H, D:D, ExternalData!$D4397, E:E, ExternalData!$E4397, F:F, ExternalData!$F4397-1, G:G, "&gt;"&amp;ExternalData!$G4397)</f>
        <v>556080</v>
      </c>
      <c r="M4397" s="33">
        <f>ExternalData!$K4397 + SUMIFS(I:I, D:D, ExternalData!$D4397, E:E, ExternalData!$E4397, F:F, ExternalData!$F4397-1, G:G, "&gt;"&amp;ExternalData!$G4397)</f>
        <v>3023713</v>
      </c>
    </row>
    <row r="4398" spans="1:13" x14ac:dyDescent="0.25">
      <c r="A4398" s="24" t="s">
        <v>9</v>
      </c>
      <c r="B4398" s="25" t="s">
        <v>57</v>
      </c>
      <c r="C4398" s="25" t="s">
        <v>20</v>
      </c>
      <c r="D4398" s="25" t="s">
        <v>59</v>
      </c>
      <c r="E4398" s="25" t="s">
        <v>15</v>
      </c>
      <c r="F4398" s="25">
        <v>2020</v>
      </c>
      <c r="G4398" s="25">
        <v>4</v>
      </c>
      <c r="H4398" s="25">
        <v>42385</v>
      </c>
      <c r="I4398" s="26">
        <v>230706</v>
      </c>
      <c r="J4398" s="26">
        <f>SUMIFS(H:H, D:D, ExternalData!$D4398, E:E, ExternalData!$E4398, F:F, ExternalData!$F4398, G:G, "&lt;="&amp;ExternalData!$G4398)</f>
        <v>179109</v>
      </c>
      <c r="K4398" s="27">
        <f>SUMIFS(I:I, D:D, ExternalData!$D4398, E:E, ExternalData!$E4398, F:F, ExternalData!$F4398, G:G, "&lt;="&amp;ExternalData!$G4398)</f>
        <v>972601</v>
      </c>
      <c r="L4398" s="26">
        <f>ExternalData!$J4398 + SUMIFS(H:H, D:D, ExternalData!$D4398, E:E, ExternalData!$E4398, F:F, ExternalData!$F4398-1, G:G, "&gt;"&amp;ExternalData!$G4398)</f>
        <v>550060</v>
      </c>
      <c r="M4398" s="28">
        <f>ExternalData!$K4398 + SUMIFS(I:I, D:D, ExternalData!$D4398, E:E, ExternalData!$E4398, F:F, ExternalData!$F4398-1, G:G, "&gt;"&amp;ExternalData!$G4398)</f>
        <v>2990253</v>
      </c>
    </row>
    <row r="4399" spans="1:13" x14ac:dyDescent="0.25">
      <c r="A4399" s="29" t="s">
        <v>9</v>
      </c>
      <c r="B4399" s="30" t="s">
        <v>57</v>
      </c>
      <c r="C4399" s="30" t="s">
        <v>20</v>
      </c>
      <c r="D4399" s="30" t="s">
        <v>59</v>
      </c>
      <c r="E4399" s="30" t="s">
        <v>15</v>
      </c>
      <c r="F4399" s="30">
        <v>2020</v>
      </c>
      <c r="G4399" s="30">
        <v>5</v>
      </c>
      <c r="H4399" s="30">
        <v>34356</v>
      </c>
      <c r="I4399" s="31">
        <v>185913</v>
      </c>
      <c r="J4399" s="31">
        <f>SUMIFS(H:H, D:D, ExternalData!$D4399, E:E, ExternalData!$E4399, F:F, ExternalData!$F4399, G:G, "&lt;="&amp;ExternalData!$G4399)</f>
        <v>213465</v>
      </c>
      <c r="K4399" s="32">
        <f>SUMIFS(I:I, D:D, ExternalData!$D4399, E:E, ExternalData!$E4399, F:F, ExternalData!$F4399, G:G, "&lt;="&amp;ExternalData!$G4399)</f>
        <v>1158514</v>
      </c>
      <c r="L4399" s="31">
        <f>ExternalData!$J4399 + SUMIFS(H:H, D:D, ExternalData!$D4399, E:E, ExternalData!$E4399, F:F, ExternalData!$F4399-1, G:G, "&gt;"&amp;ExternalData!$G4399)</f>
        <v>533141</v>
      </c>
      <c r="M4399" s="33">
        <f>ExternalData!$K4399 + SUMIFS(I:I, D:D, ExternalData!$D4399, E:E, ExternalData!$E4399, F:F, ExternalData!$F4399-1, G:G, "&gt;"&amp;ExternalData!$G4399)</f>
        <v>2896257</v>
      </c>
    </row>
    <row r="4400" spans="1:13" x14ac:dyDescent="0.25">
      <c r="A4400" s="24" t="s">
        <v>9</v>
      </c>
      <c r="B4400" s="25" t="s">
        <v>57</v>
      </c>
      <c r="C4400" s="25" t="s">
        <v>20</v>
      </c>
      <c r="D4400" s="25" t="s">
        <v>59</v>
      </c>
      <c r="E4400" s="25" t="s">
        <v>15</v>
      </c>
      <c r="F4400" s="25">
        <v>2020</v>
      </c>
      <c r="G4400" s="25">
        <v>6</v>
      </c>
      <c r="H4400" s="25">
        <v>40103</v>
      </c>
      <c r="I4400" s="26">
        <v>216986</v>
      </c>
      <c r="J4400" s="26">
        <f>SUMIFS(H:H, D:D, ExternalData!$D4400, E:E, ExternalData!$E4400, F:F, ExternalData!$F4400, G:G, "&lt;="&amp;ExternalData!$G4400)</f>
        <v>253568</v>
      </c>
      <c r="K4400" s="27">
        <f>SUMIFS(I:I, D:D, ExternalData!$D4400, E:E, ExternalData!$E4400, F:F, ExternalData!$F4400, G:G, "&lt;="&amp;ExternalData!$G4400)</f>
        <v>1375500</v>
      </c>
      <c r="L4400" s="26">
        <f>ExternalData!$J4400 + SUMIFS(H:H, D:D, ExternalData!$D4400, E:E, ExternalData!$E4400, F:F, ExternalData!$F4400-1, G:G, "&gt;"&amp;ExternalData!$G4400)</f>
        <v>525245</v>
      </c>
      <c r="M4400" s="28">
        <f>ExternalData!$K4400 + SUMIFS(I:I, D:D, ExternalData!$D4400, E:E, ExternalData!$E4400, F:F, ExternalData!$F4400-1, G:G, "&gt;"&amp;ExternalData!$G4400)</f>
        <v>2852395</v>
      </c>
    </row>
    <row r="4401" spans="1:13" x14ac:dyDescent="0.25">
      <c r="A4401" s="29" t="s">
        <v>9</v>
      </c>
      <c r="B4401" s="30" t="s">
        <v>57</v>
      </c>
      <c r="C4401" s="30" t="s">
        <v>20</v>
      </c>
      <c r="D4401" s="30" t="s">
        <v>59</v>
      </c>
      <c r="E4401" s="30" t="s">
        <v>15</v>
      </c>
      <c r="F4401" s="30">
        <v>2020</v>
      </c>
      <c r="G4401" s="30">
        <v>7</v>
      </c>
      <c r="H4401" s="30">
        <v>41909</v>
      </c>
      <c r="I4401" s="31">
        <v>228676</v>
      </c>
      <c r="J4401" s="31">
        <f>SUMIFS(H:H, D:D, ExternalData!$D4401, E:E, ExternalData!$E4401, F:F, ExternalData!$F4401, G:G, "&lt;="&amp;ExternalData!$G4401)</f>
        <v>295477</v>
      </c>
      <c r="K4401" s="32">
        <f>SUMIFS(I:I, D:D, ExternalData!$D4401, E:E, ExternalData!$E4401, F:F, ExternalData!$F4401, G:G, "&lt;="&amp;ExternalData!$G4401)</f>
        <v>1604176</v>
      </c>
      <c r="L4401" s="31">
        <f>ExternalData!$J4401 + SUMIFS(H:H, D:D, ExternalData!$D4401, E:E, ExternalData!$E4401, F:F, ExternalData!$F4401-1, G:G, "&gt;"&amp;ExternalData!$G4401)</f>
        <v>521101</v>
      </c>
      <c r="M4401" s="33">
        <f>ExternalData!$K4401 + SUMIFS(I:I, D:D, ExternalData!$D4401, E:E, ExternalData!$E4401, F:F, ExternalData!$F4401-1, G:G, "&gt;"&amp;ExternalData!$G4401)</f>
        <v>2830310</v>
      </c>
    </row>
    <row r="4402" spans="1:13" x14ac:dyDescent="0.25">
      <c r="A4402" s="24" t="s">
        <v>9</v>
      </c>
      <c r="B4402" s="25" t="s">
        <v>57</v>
      </c>
      <c r="C4402" s="25" t="s">
        <v>20</v>
      </c>
      <c r="D4402" s="25" t="s">
        <v>59</v>
      </c>
      <c r="E4402" s="25" t="s">
        <v>15</v>
      </c>
      <c r="F4402" s="25">
        <v>2020</v>
      </c>
      <c r="G4402" s="25">
        <v>8</v>
      </c>
      <c r="H4402" s="25">
        <v>31402</v>
      </c>
      <c r="I4402" s="26">
        <v>170520</v>
      </c>
      <c r="J4402" s="26">
        <f>SUMIFS(H:H, D:D, ExternalData!$D4402, E:E, ExternalData!$E4402, F:F, ExternalData!$F4402, G:G, "&lt;="&amp;ExternalData!$G4402)</f>
        <v>326879</v>
      </c>
      <c r="K4402" s="27">
        <f>SUMIFS(I:I, D:D, ExternalData!$D4402, E:E, ExternalData!$E4402, F:F, ExternalData!$F4402, G:G, "&lt;="&amp;ExternalData!$G4402)</f>
        <v>1774696</v>
      </c>
      <c r="L4402" s="26">
        <f>ExternalData!$J4402 + SUMIFS(H:H, D:D, ExternalData!$D4402, E:E, ExternalData!$E4402, F:F, ExternalData!$F4402-1, G:G, "&gt;"&amp;ExternalData!$G4402)</f>
        <v>513947</v>
      </c>
      <c r="M4402" s="28">
        <f>ExternalData!$K4402 + SUMIFS(I:I, D:D, ExternalData!$D4402, E:E, ExternalData!$E4402, F:F, ExternalData!$F4402-1, G:G, "&gt;"&amp;ExternalData!$G4402)</f>
        <v>2791852</v>
      </c>
    </row>
    <row r="4403" spans="1:13" x14ac:dyDescent="0.25">
      <c r="A4403" s="29" t="s">
        <v>9</v>
      </c>
      <c r="B4403" s="30" t="s">
        <v>57</v>
      </c>
      <c r="C4403" s="30" t="s">
        <v>20</v>
      </c>
      <c r="D4403" s="30" t="s">
        <v>59</v>
      </c>
      <c r="E4403" s="30" t="s">
        <v>15</v>
      </c>
      <c r="F4403" s="30">
        <v>2020</v>
      </c>
      <c r="G4403" s="30">
        <v>9</v>
      </c>
      <c r="H4403" s="30">
        <v>37485</v>
      </c>
      <c r="I4403" s="31">
        <v>203798</v>
      </c>
      <c r="J4403" s="31">
        <f>SUMIFS(H:H, D:D, ExternalData!$D4403, E:E, ExternalData!$E4403, F:F, ExternalData!$F4403, G:G, "&lt;="&amp;ExternalData!$G4403)</f>
        <v>364364</v>
      </c>
      <c r="K4403" s="32">
        <f>SUMIFS(I:I, D:D, ExternalData!$D4403, E:E, ExternalData!$E4403, F:F, ExternalData!$F4403, G:G, "&lt;="&amp;ExternalData!$G4403)</f>
        <v>1978494</v>
      </c>
      <c r="L4403" s="31">
        <f>ExternalData!$J4403 + SUMIFS(H:H, D:D, ExternalData!$D4403, E:E, ExternalData!$E4403, F:F, ExternalData!$F4403-1, G:G, "&gt;"&amp;ExternalData!$G4403)</f>
        <v>506380</v>
      </c>
      <c r="M4403" s="33">
        <f>ExternalData!$K4403 + SUMIFS(I:I, D:D, ExternalData!$D4403, E:E, ExternalData!$E4403, F:F, ExternalData!$F4403-1, G:G, "&gt;"&amp;ExternalData!$G4403)</f>
        <v>2750846</v>
      </c>
    </row>
    <row r="4404" spans="1:13" x14ac:dyDescent="0.25">
      <c r="A4404" s="24" t="s">
        <v>9</v>
      </c>
      <c r="B4404" s="25" t="s">
        <v>57</v>
      </c>
      <c r="C4404" s="25" t="s">
        <v>20</v>
      </c>
      <c r="D4404" s="25" t="s">
        <v>59</v>
      </c>
      <c r="E4404" s="25" t="s">
        <v>15</v>
      </c>
      <c r="F4404" s="25">
        <v>2020</v>
      </c>
      <c r="G4404" s="25">
        <v>10</v>
      </c>
      <c r="H4404" s="25">
        <v>43435</v>
      </c>
      <c r="I4404" s="26">
        <v>237013</v>
      </c>
      <c r="J4404" s="26">
        <f>SUMIFS(H:H, D:D, ExternalData!$D4404, E:E, ExternalData!$E4404, F:F, ExternalData!$F4404, G:G, "&lt;="&amp;ExternalData!$G4404)</f>
        <v>407799</v>
      </c>
      <c r="K4404" s="27">
        <f>SUMIFS(I:I, D:D, ExternalData!$D4404, E:E, ExternalData!$E4404, F:F, ExternalData!$F4404, G:G, "&lt;="&amp;ExternalData!$G4404)</f>
        <v>2215507</v>
      </c>
      <c r="L4404" s="26">
        <f>ExternalData!$J4404 + SUMIFS(H:H, D:D, ExternalData!$D4404, E:E, ExternalData!$E4404, F:F, ExternalData!$F4404-1, G:G, "&gt;"&amp;ExternalData!$G4404)</f>
        <v>498729</v>
      </c>
      <c r="M4404" s="28">
        <f>ExternalData!$K4404 + SUMIFS(I:I, D:D, ExternalData!$D4404, E:E, ExternalData!$E4404, F:F, ExternalData!$F4404-1, G:G, "&gt;"&amp;ExternalData!$G4404)</f>
        <v>2708720</v>
      </c>
    </row>
    <row r="4405" spans="1:13" x14ac:dyDescent="0.25">
      <c r="A4405" s="29" t="s">
        <v>9</v>
      </c>
      <c r="B4405" s="30" t="s">
        <v>57</v>
      </c>
      <c r="C4405" s="30" t="s">
        <v>20</v>
      </c>
      <c r="D4405" s="30" t="s">
        <v>59</v>
      </c>
      <c r="E4405" s="30" t="s">
        <v>15</v>
      </c>
      <c r="F4405" s="30">
        <v>2020</v>
      </c>
      <c r="G4405" s="30">
        <v>11</v>
      </c>
      <c r="H4405" s="30">
        <v>37849</v>
      </c>
      <c r="I4405" s="31">
        <v>206983</v>
      </c>
      <c r="J4405" s="31">
        <f>SUMIFS(H:H, D:D, ExternalData!$D4405, E:E, ExternalData!$E4405, F:F, ExternalData!$F4405, G:G, "&lt;="&amp;ExternalData!$G4405)</f>
        <v>445648</v>
      </c>
      <c r="K4405" s="32">
        <f>SUMIFS(I:I, D:D, ExternalData!$D4405, E:E, ExternalData!$E4405, F:F, ExternalData!$F4405, G:G, "&lt;="&amp;ExternalData!$G4405)</f>
        <v>2422490</v>
      </c>
      <c r="L4405" s="31">
        <f>ExternalData!$J4405 + SUMIFS(H:H, D:D, ExternalData!$D4405, E:E, ExternalData!$E4405, F:F, ExternalData!$F4405-1, G:G, "&gt;"&amp;ExternalData!$G4405)</f>
        <v>489755</v>
      </c>
      <c r="M4405" s="33">
        <f>ExternalData!$K4405 + SUMIFS(I:I, D:D, ExternalData!$D4405, E:E, ExternalData!$E4405, F:F, ExternalData!$F4405-1, G:G, "&gt;"&amp;ExternalData!$G4405)</f>
        <v>2661491</v>
      </c>
    </row>
    <row r="4406" spans="1:13" x14ac:dyDescent="0.25">
      <c r="A4406" s="24" t="s">
        <v>9</v>
      </c>
      <c r="B4406" s="25" t="s">
        <v>57</v>
      </c>
      <c r="C4406" s="25" t="s">
        <v>20</v>
      </c>
      <c r="D4406" s="25" t="s">
        <v>59</v>
      </c>
      <c r="E4406" s="25" t="s">
        <v>15</v>
      </c>
      <c r="F4406" s="25">
        <v>2020</v>
      </c>
      <c r="G4406" s="25">
        <v>12</v>
      </c>
      <c r="H4406" s="25">
        <v>39466</v>
      </c>
      <c r="I4406" s="26">
        <v>217224</v>
      </c>
      <c r="J4406" s="26">
        <f>SUMIFS(H:H, D:D, ExternalData!$D4406, E:E, ExternalData!$E4406, F:F, ExternalData!$F4406, G:G, "&lt;="&amp;ExternalData!$G4406)</f>
        <v>485114</v>
      </c>
      <c r="K4406" s="27">
        <f>SUMIFS(I:I, D:D, ExternalData!$D4406, E:E, ExternalData!$E4406, F:F, ExternalData!$F4406, G:G, "&lt;="&amp;ExternalData!$G4406)</f>
        <v>2639714</v>
      </c>
      <c r="L4406" s="26">
        <f>ExternalData!$J4406 + SUMIFS(H:H, D:D, ExternalData!$D4406, E:E, ExternalData!$E4406, F:F, ExternalData!$F4406-1, G:G, "&gt;"&amp;ExternalData!$G4406)</f>
        <v>485114</v>
      </c>
      <c r="M4406" s="28">
        <f>ExternalData!$K4406 + SUMIFS(I:I, D:D, ExternalData!$D4406, E:E, ExternalData!$E4406, F:F, ExternalData!$F4406-1, G:G, "&gt;"&amp;ExternalData!$G4406)</f>
        <v>2639714</v>
      </c>
    </row>
    <row r="4407" spans="1:13" x14ac:dyDescent="0.25">
      <c r="A4407" s="29" t="s">
        <v>9</v>
      </c>
      <c r="B4407" s="30" t="s">
        <v>57</v>
      </c>
      <c r="C4407" s="30" t="s">
        <v>20</v>
      </c>
      <c r="D4407" s="30" t="s">
        <v>59</v>
      </c>
      <c r="E4407" s="30" t="s">
        <v>15</v>
      </c>
      <c r="F4407" s="30">
        <v>2021</v>
      </c>
      <c r="G4407" s="30">
        <v>1</v>
      </c>
      <c r="H4407" s="30">
        <v>38584</v>
      </c>
      <c r="I4407" s="31">
        <v>212002</v>
      </c>
      <c r="J4407" s="31">
        <f>SUMIFS(H:H, D:D, ExternalData!$D4407, E:E, ExternalData!$E4407, F:F, ExternalData!$F4407, G:G, "&lt;="&amp;ExternalData!$G4407)</f>
        <v>38584</v>
      </c>
      <c r="K4407" s="32">
        <f>SUMIFS(I:I, D:D, ExternalData!$D4407, E:E, ExternalData!$E4407, F:F, ExternalData!$F4407, G:G, "&lt;="&amp;ExternalData!$G4407)</f>
        <v>212002</v>
      </c>
      <c r="L4407" s="31">
        <f>ExternalData!$J4407 + SUMIFS(H:H, D:D, ExternalData!$D4407, E:E, ExternalData!$E4407, F:F, ExternalData!$F4407-1, G:G, "&gt;"&amp;ExternalData!$G4407)</f>
        <v>478730</v>
      </c>
      <c r="M4407" s="33">
        <f>ExternalData!$K4407 + SUMIFS(I:I, D:D, ExternalData!$D4407, E:E, ExternalData!$E4407, F:F, ExternalData!$F4407-1, G:G, "&gt;"&amp;ExternalData!$G4407)</f>
        <v>2606800</v>
      </c>
    </row>
    <row r="4408" spans="1:13" x14ac:dyDescent="0.25">
      <c r="A4408" s="24" t="s">
        <v>9</v>
      </c>
      <c r="B4408" s="25" t="s">
        <v>57</v>
      </c>
      <c r="C4408" s="25" t="s">
        <v>20</v>
      </c>
      <c r="D4408" s="25" t="s">
        <v>59</v>
      </c>
      <c r="E4408" s="25" t="s">
        <v>15</v>
      </c>
      <c r="F4408" s="25">
        <v>2021</v>
      </c>
      <c r="G4408" s="25">
        <v>2</v>
      </c>
      <c r="H4408" s="25">
        <v>37751</v>
      </c>
      <c r="I4408" s="26">
        <v>209251</v>
      </c>
      <c r="J4408" s="26">
        <f>SUMIFS(H:H, D:D, ExternalData!$D4408, E:E, ExternalData!$E4408, F:F, ExternalData!$F4408, G:G, "&lt;="&amp;ExternalData!$G4408)</f>
        <v>76335</v>
      </c>
      <c r="K4408" s="27">
        <f>SUMIFS(I:I, D:D, ExternalData!$D4408, E:E, ExternalData!$E4408, F:F, ExternalData!$F4408, G:G, "&lt;="&amp;ExternalData!$G4408)</f>
        <v>421253</v>
      </c>
      <c r="L4408" s="26">
        <f>ExternalData!$J4408 + SUMIFS(H:H, D:D, ExternalData!$D4408, E:E, ExternalData!$E4408, F:F, ExternalData!$F4408-1, G:G, "&gt;"&amp;ExternalData!$G4408)</f>
        <v>474824</v>
      </c>
      <c r="M4408" s="28">
        <f>ExternalData!$K4408 + SUMIFS(I:I, D:D, ExternalData!$D4408, E:E, ExternalData!$E4408, F:F, ExternalData!$F4408-1, G:G, "&gt;"&amp;ExternalData!$G4408)</f>
        <v>2590616</v>
      </c>
    </row>
    <row r="4409" spans="1:13" x14ac:dyDescent="0.25">
      <c r="A4409" s="29" t="s">
        <v>9</v>
      </c>
      <c r="B4409" s="30" t="s">
        <v>57</v>
      </c>
      <c r="C4409" s="30" t="s">
        <v>20</v>
      </c>
      <c r="D4409" s="30" t="s">
        <v>59</v>
      </c>
      <c r="E4409" s="30" t="s">
        <v>15</v>
      </c>
      <c r="F4409" s="30">
        <v>2021</v>
      </c>
      <c r="G4409" s="30">
        <v>3</v>
      </c>
      <c r="H4409" s="30">
        <v>41132</v>
      </c>
      <c r="I4409" s="31">
        <v>226744</v>
      </c>
      <c r="J4409" s="31">
        <f>SUMIFS(H:H, D:D, ExternalData!$D4409, E:E, ExternalData!$E4409, F:F, ExternalData!$F4409, G:G, "&lt;="&amp;ExternalData!$G4409)</f>
        <v>117467</v>
      </c>
      <c r="K4409" s="32">
        <f>SUMIFS(I:I, D:D, ExternalData!$D4409, E:E, ExternalData!$E4409, F:F, ExternalData!$F4409, G:G, "&lt;="&amp;ExternalData!$G4409)</f>
        <v>647997</v>
      </c>
      <c r="L4409" s="31">
        <f>ExternalData!$J4409 + SUMIFS(H:H, D:D, ExternalData!$D4409, E:E, ExternalData!$E4409, F:F, ExternalData!$F4409-1, G:G, "&gt;"&amp;ExternalData!$G4409)</f>
        <v>465857</v>
      </c>
      <c r="M4409" s="33">
        <f>ExternalData!$K4409 + SUMIFS(I:I, D:D, ExternalData!$D4409, E:E, ExternalData!$E4409, F:F, ExternalData!$F4409-1, G:G, "&gt;"&amp;ExternalData!$G4409)</f>
        <v>2545816</v>
      </c>
    </row>
    <row r="4410" spans="1:13" x14ac:dyDescent="0.25">
      <c r="A4410" s="24" t="s">
        <v>9</v>
      </c>
      <c r="B4410" s="25" t="s">
        <v>57</v>
      </c>
      <c r="C4410" s="25" t="s">
        <v>20</v>
      </c>
      <c r="D4410" s="25" t="s">
        <v>59</v>
      </c>
      <c r="E4410" s="25" t="s">
        <v>15</v>
      </c>
      <c r="F4410" s="25">
        <v>2021</v>
      </c>
      <c r="G4410" s="25">
        <v>4</v>
      </c>
      <c r="H4410" s="25">
        <v>37947</v>
      </c>
      <c r="I4410" s="26">
        <v>209440</v>
      </c>
      <c r="J4410" s="26">
        <f>SUMIFS(H:H, D:D, ExternalData!$D4410, E:E, ExternalData!$E4410, F:F, ExternalData!$F4410, G:G, "&lt;="&amp;ExternalData!$G4410)</f>
        <v>155414</v>
      </c>
      <c r="K4410" s="27">
        <f>SUMIFS(I:I, D:D, ExternalData!$D4410, E:E, ExternalData!$E4410, F:F, ExternalData!$F4410, G:G, "&lt;="&amp;ExternalData!$G4410)</f>
        <v>857437</v>
      </c>
      <c r="L4410" s="26">
        <f>ExternalData!$J4410 + SUMIFS(H:H, D:D, ExternalData!$D4410, E:E, ExternalData!$E4410, F:F, ExternalData!$F4410-1, G:G, "&gt;"&amp;ExternalData!$G4410)</f>
        <v>461419</v>
      </c>
      <c r="M4410" s="28">
        <f>ExternalData!$K4410 + SUMIFS(I:I, D:D, ExternalData!$D4410, E:E, ExternalData!$E4410, F:F, ExternalData!$F4410-1, G:G, "&gt;"&amp;ExternalData!$G4410)</f>
        <v>2524550</v>
      </c>
    </row>
    <row r="4411" spans="1:13" x14ac:dyDescent="0.25">
      <c r="A4411" s="29" t="s">
        <v>9</v>
      </c>
      <c r="B4411" s="30" t="s">
        <v>57</v>
      </c>
      <c r="C4411" s="30" t="s">
        <v>20</v>
      </c>
      <c r="D4411" s="30" t="s">
        <v>59</v>
      </c>
      <c r="E4411" s="30" t="s">
        <v>15</v>
      </c>
      <c r="F4411" s="30">
        <v>2021</v>
      </c>
      <c r="G4411" s="30">
        <v>5</v>
      </c>
      <c r="H4411" s="30">
        <v>38185</v>
      </c>
      <c r="I4411" s="31">
        <v>214137</v>
      </c>
      <c r="J4411" s="31">
        <f>SUMIFS(H:H, D:D, ExternalData!$D4411, E:E, ExternalData!$E4411, F:F, ExternalData!$F4411, G:G, "&lt;="&amp;ExternalData!$G4411)</f>
        <v>193599</v>
      </c>
      <c r="K4411" s="32">
        <f>SUMIFS(I:I, D:D, ExternalData!$D4411, E:E, ExternalData!$E4411, F:F, ExternalData!$F4411, G:G, "&lt;="&amp;ExternalData!$G4411)</f>
        <v>1071574</v>
      </c>
      <c r="L4411" s="31">
        <f>ExternalData!$J4411 + SUMIFS(H:H, D:D, ExternalData!$D4411, E:E, ExternalData!$E4411, F:F, ExternalData!$F4411-1, G:G, "&gt;"&amp;ExternalData!$G4411)</f>
        <v>465248</v>
      </c>
      <c r="M4411" s="33">
        <f>ExternalData!$K4411 + SUMIFS(I:I, D:D, ExternalData!$D4411, E:E, ExternalData!$E4411, F:F, ExternalData!$F4411-1, G:G, "&gt;"&amp;ExternalData!$G4411)</f>
        <v>2552774</v>
      </c>
    </row>
    <row r="4412" spans="1:13" x14ac:dyDescent="0.25">
      <c r="A4412" s="24" t="s">
        <v>9</v>
      </c>
      <c r="B4412" s="25" t="s">
        <v>57</v>
      </c>
      <c r="C4412" s="25" t="s">
        <v>20</v>
      </c>
      <c r="D4412" s="25" t="s">
        <v>59</v>
      </c>
      <c r="E4412" s="25" t="s">
        <v>15</v>
      </c>
      <c r="F4412" s="25">
        <v>2021</v>
      </c>
      <c r="G4412" s="25">
        <v>6</v>
      </c>
      <c r="H4412" s="25">
        <v>46641</v>
      </c>
      <c r="I4412" s="26">
        <v>261331</v>
      </c>
      <c r="J4412" s="26">
        <f>SUMIFS(H:H, D:D, ExternalData!$D4412, E:E, ExternalData!$E4412, F:F, ExternalData!$F4412, G:G, "&lt;="&amp;ExternalData!$G4412)</f>
        <v>240240</v>
      </c>
      <c r="K4412" s="27">
        <f>SUMIFS(I:I, D:D, ExternalData!$D4412, E:E, ExternalData!$E4412, F:F, ExternalData!$F4412, G:G, "&lt;="&amp;ExternalData!$G4412)</f>
        <v>1332905</v>
      </c>
      <c r="L4412" s="26">
        <f>ExternalData!$J4412 + SUMIFS(H:H, D:D, ExternalData!$D4412, E:E, ExternalData!$E4412, F:F, ExternalData!$F4412-1, G:G, "&gt;"&amp;ExternalData!$G4412)</f>
        <v>471786</v>
      </c>
      <c r="M4412" s="28">
        <f>ExternalData!$K4412 + SUMIFS(I:I, D:D, ExternalData!$D4412, E:E, ExternalData!$E4412, F:F, ExternalData!$F4412-1, G:G, "&gt;"&amp;ExternalData!$G4412)</f>
        <v>2597119</v>
      </c>
    </row>
    <row r="4413" spans="1:13" x14ac:dyDescent="0.25">
      <c r="A4413" s="29" t="s">
        <v>9</v>
      </c>
      <c r="B4413" s="30" t="s">
        <v>57</v>
      </c>
      <c r="C4413" s="30" t="s">
        <v>20</v>
      </c>
      <c r="D4413" s="30" t="s">
        <v>59</v>
      </c>
      <c r="E4413" s="30" t="s">
        <v>15</v>
      </c>
      <c r="F4413" s="30">
        <v>2021</v>
      </c>
      <c r="G4413" s="30">
        <v>7</v>
      </c>
      <c r="H4413" s="30">
        <v>41629</v>
      </c>
      <c r="I4413" s="31">
        <v>233324</v>
      </c>
      <c r="J4413" s="31">
        <f>SUMIFS(H:H, D:D, ExternalData!$D4413, E:E, ExternalData!$E4413, F:F, ExternalData!$F4413, G:G, "&lt;="&amp;ExternalData!$G4413)</f>
        <v>281869</v>
      </c>
      <c r="K4413" s="32">
        <f>SUMIFS(I:I, D:D, ExternalData!$D4413, E:E, ExternalData!$E4413, F:F, ExternalData!$F4413, G:G, "&lt;="&amp;ExternalData!$G4413)</f>
        <v>1566229</v>
      </c>
      <c r="L4413" s="31">
        <f>ExternalData!$J4413 + SUMIFS(H:H, D:D, ExternalData!$D4413, E:E, ExternalData!$E4413, F:F, ExternalData!$F4413-1, G:G, "&gt;"&amp;ExternalData!$G4413)</f>
        <v>471506</v>
      </c>
      <c r="M4413" s="33">
        <f>ExternalData!$K4413 + SUMIFS(I:I, D:D, ExternalData!$D4413, E:E, ExternalData!$E4413, F:F, ExternalData!$F4413-1, G:G, "&gt;"&amp;ExternalData!$G4413)</f>
        <v>2601767</v>
      </c>
    </row>
    <row r="4414" spans="1:13" x14ac:dyDescent="0.25">
      <c r="A4414" s="24" t="s">
        <v>9</v>
      </c>
      <c r="B4414" s="25" t="s">
        <v>57</v>
      </c>
      <c r="C4414" s="25" t="s">
        <v>20</v>
      </c>
      <c r="D4414" s="25" t="s">
        <v>59</v>
      </c>
      <c r="E4414" s="25" t="s">
        <v>15</v>
      </c>
      <c r="F4414" s="25">
        <v>2021</v>
      </c>
      <c r="G4414" s="25">
        <v>8</v>
      </c>
      <c r="H4414" s="25">
        <v>37051</v>
      </c>
      <c r="I4414" s="26">
        <v>206087</v>
      </c>
      <c r="J4414" s="26">
        <f>SUMIFS(H:H, D:D, ExternalData!$D4414, E:E, ExternalData!$E4414, F:F, ExternalData!$F4414, G:G, "&lt;="&amp;ExternalData!$G4414)</f>
        <v>318920</v>
      </c>
      <c r="K4414" s="27">
        <f>SUMIFS(I:I, D:D, ExternalData!$D4414, E:E, ExternalData!$E4414, F:F, ExternalData!$F4414, G:G, "&lt;="&amp;ExternalData!$G4414)</f>
        <v>1772316</v>
      </c>
      <c r="L4414" s="26">
        <f>ExternalData!$J4414 + SUMIFS(H:H, D:D, ExternalData!$D4414, E:E, ExternalData!$E4414, F:F, ExternalData!$F4414-1, G:G, "&gt;"&amp;ExternalData!$G4414)</f>
        <v>477155</v>
      </c>
      <c r="M4414" s="28">
        <f>ExternalData!$K4414 + SUMIFS(I:I, D:D, ExternalData!$D4414, E:E, ExternalData!$E4414, F:F, ExternalData!$F4414-1, G:G, "&gt;"&amp;ExternalData!$G4414)</f>
        <v>2637334</v>
      </c>
    </row>
    <row r="4415" spans="1:13" x14ac:dyDescent="0.25">
      <c r="A4415" s="29" t="s">
        <v>9</v>
      </c>
      <c r="B4415" s="30" t="s">
        <v>57</v>
      </c>
      <c r="C4415" s="30" t="s">
        <v>20</v>
      </c>
      <c r="D4415" s="30" t="s">
        <v>59</v>
      </c>
      <c r="E4415" s="30" t="s">
        <v>15</v>
      </c>
      <c r="F4415" s="30">
        <v>2021</v>
      </c>
      <c r="G4415" s="30">
        <v>9</v>
      </c>
      <c r="H4415" s="30">
        <v>41209</v>
      </c>
      <c r="I4415" s="31">
        <v>229915</v>
      </c>
      <c r="J4415" s="31">
        <f>SUMIFS(H:H, D:D, ExternalData!$D4415, E:E, ExternalData!$E4415, F:F, ExternalData!$F4415, G:G, "&lt;="&amp;ExternalData!$G4415)</f>
        <v>360129</v>
      </c>
      <c r="K4415" s="32">
        <f>SUMIFS(I:I, D:D, ExternalData!$D4415, E:E, ExternalData!$E4415, F:F, ExternalData!$F4415, G:G, "&lt;="&amp;ExternalData!$G4415)</f>
        <v>2002231</v>
      </c>
      <c r="L4415" s="31">
        <f>ExternalData!$J4415 + SUMIFS(H:H, D:D, ExternalData!$D4415, E:E, ExternalData!$E4415, F:F, ExternalData!$F4415-1, G:G, "&gt;"&amp;ExternalData!$G4415)</f>
        <v>480879</v>
      </c>
      <c r="M4415" s="33">
        <f>ExternalData!$K4415 + SUMIFS(I:I, D:D, ExternalData!$D4415, E:E, ExternalData!$E4415, F:F, ExternalData!$F4415-1, G:G, "&gt;"&amp;ExternalData!$G4415)</f>
        <v>2663451</v>
      </c>
    </row>
    <row r="4416" spans="1:13" x14ac:dyDescent="0.25">
      <c r="A4416" s="24" t="s">
        <v>9</v>
      </c>
      <c r="B4416" s="25" t="s">
        <v>57</v>
      </c>
      <c r="C4416" s="25" t="s">
        <v>20</v>
      </c>
      <c r="D4416" s="25" t="s">
        <v>59</v>
      </c>
      <c r="E4416" s="25" t="s">
        <v>15</v>
      </c>
      <c r="F4416" s="25">
        <v>2021</v>
      </c>
      <c r="G4416" s="25">
        <v>10</v>
      </c>
      <c r="H4416" s="25">
        <v>44849</v>
      </c>
      <c r="I4416" s="26">
        <v>250404</v>
      </c>
      <c r="J4416" s="26">
        <f>SUMIFS(H:H, D:D, ExternalData!$D4416, E:E, ExternalData!$E4416, F:F, ExternalData!$F4416, G:G, "&lt;="&amp;ExternalData!$G4416)</f>
        <v>404978</v>
      </c>
      <c r="K4416" s="27">
        <f>SUMIFS(I:I, D:D, ExternalData!$D4416, E:E, ExternalData!$E4416, F:F, ExternalData!$F4416, G:G, "&lt;="&amp;ExternalData!$G4416)</f>
        <v>2252635</v>
      </c>
      <c r="L4416" s="26">
        <f>ExternalData!$J4416 + SUMIFS(H:H, D:D, ExternalData!$D4416, E:E, ExternalData!$E4416, F:F, ExternalData!$F4416-1, G:G, "&gt;"&amp;ExternalData!$G4416)</f>
        <v>482293</v>
      </c>
      <c r="M4416" s="28">
        <f>ExternalData!$K4416 + SUMIFS(I:I, D:D, ExternalData!$D4416, E:E, ExternalData!$E4416, F:F, ExternalData!$F4416-1, G:G, "&gt;"&amp;ExternalData!$G4416)</f>
        <v>2676842</v>
      </c>
    </row>
    <row r="4417" spans="1:13" x14ac:dyDescent="0.25">
      <c r="A4417" s="29" t="s">
        <v>9</v>
      </c>
      <c r="B4417" s="30" t="s">
        <v>57</v>
      </c>
      <c r="C4417" s="30" t="s">
        <v>20</v>
      </c>
      <c r="D4417" s="30" t="s">
        <v>59</v>
      </c>
      <c r="E4417" s="30" t="s">
        <v>15</v>
      </c>
      <c r="F4417" s="30">
        <v>2021</v>
      </c>
      <c r="G4417" s="30">
        <v>11</v>
      </c>
      <c r="H4417" s="30">
        <v>44828</v>
      </c>
      <c r="I4417" s="31">
        <v>251580</v>
      </c>
      <c r="J4417" s="31">
        <f>SUMIFS(H:H, D:D, ExternalData!$D4417, E:E, ExternalData!$E4417, F:F, ExternalData!$F4417, G:G, "&lt;="&amp;ExternalData!$G4417)</f>
        <v>449806</v>
      </c>
      <c r="K4417" s="32">
        <f>SUMIFS(I:I, D:D, ExternalData!$D4417, E:E, ExternalData!$E4417, F:F, ExternalData!$F4417, G:G, "&lt;="&amp;ExternalData!$G4417)</f>
        <v>2504215</v>
      </c>
      <c r="L4417" s="31">
        <f>ExternalData!$J4417 + SUMIFS(H:H, D:D, ExternalData!$D4417, E:E, ExternalData!$E4417, F:F, ExternalData!$F4417-1, G:G, "&gt;"&amp;ExternalData!$G4417)</f>
        <v>489272</v>
      </c>
      <c r="M4417" s="33">
        <f>ExternalData!$K4417 + SUMIFS(I:I, D:D, ExternalData!$D4417, E:E, ExternalData!$E4417, F:F, ExternalData!$F4417-1, G:G, "&gt;"&amp;ExternalData!$G4417)</f>
        <v>2721439</v>
      </c>
    </row>
    <row r="4418" spans="1:13" x14ac:dyDescent="0.25">
      <c r="A4418" s="24" t="s">
        <v>9</v>
      </c>
      <c r="B4418" s="25" t="s">
        <v>57</v>
      </c>
      <c r="C4418" s="25" t="s">
        <v>20</v>
      </c>
      <c r="D4418" s="25" t="s">
        <v>59</v>
      </c>
      <c r="E4418" s="25" t="s">
        <v>15</v>
      </c>
      <c r="F4418" s="25">
        <v>2021</v>
      </c>
      <c r="G4418" s="25">
        <v>12</v>
      </c>
      <c r="H4418" s="25">
        <v>44464</v>
      </c>
      <c r="I4418" s="26">
        <v>248416</v>
      </c>
      <c r="J4418" s="26">
        <f>SUMIFS(H:H, D:D, ExternalData!$D4418, E:E, ExternalData!$E4418, F:F, ExternalData!$F4418, G:G, "&lt;="&amp;ExternalData!$G4418)</f>
        <v>494270</v>
      </c>
      <c r="K4418" s="27">
        <f>SUMIFS(I:I, D:D, ExternalData!$D4418, E:E, ExternalData!$E4418, F:F, ExternalData!$F4418, G:G, "&lt;="&amp;ExternalData!$G4418)</f>
        <v>2752631</v>
      </c>
      <c r="L4418" s="26">
        <f>ExternalData!$J4418 + SUMIFS(H:H, D:D, ExternalData!$D4418, E:E, ExternalData!$E4418, F:F, ExternalData!$F4418-1, G:G, "&gt;"&amp;ExternalData!$G4418)</f>
        <v>494270</v>
      </c>
      <c r="M4418" s="28">
        <f>ExternalData!$K4418 + SUMIFS(I:I, D:D, ExternalData!$D4418, E:E, ExternalData!$E4418, F:F, ExternalData!$F4418-1, G:G, "&gt;"&amp;ExternalData!$G4418)</f>
        <v>2752631</v>
      </c>
    </row>
    <row r="4419" spans="1:13" x14ac:dyDescent="0.25">
      <c r="A4419" s="29" t="s">
        <v>9</v>
      </c>
      <c r="B4419" s="30" t="s">
        <v>57</v>
      </c>
      <c r="C4419" s="30" t="s">
        <v>20</v>
      </c>
      <c r="D4419" s="30" t="s">
        <v>59</v>
      </c>
      <c r="E4419" s="30" t="s">
        <v>15</v>
      </c>
      <c r="F4419" s="30">
        <v>2022</v>
      </c>
      <c r="G4419" s="30">
        <v>1</v>
      </c>
      <c r="H4419" s="30">
        <v>38724</v>
      </c>
      <c r="I4419" s="31">
        <v>217056</v>
      </c>
      <c r="J4419" s="31">
        <f>SUMIFS(H:H, D:D, ExternalData!$D4419, E:E, ExternalData!$E4419, F:F, ExternalData!$F4419, G:G, "&lt;="&amp;ExternalData!$G4419)</f>
        <v>38724</v>
      </c>
      <c r="K4419" s="32">
        <f>SUMIFS(I:I, D:D, ExternalData!$D4419, E:E, ExternalData!$E4419, F:F, ExternalData!$F4419, G:G, "&lt;="&amp;ExternalData!$G4419)</f>
        <v>217056</v>
      </c>
      <c r="L4419" s="31">
        <f>ExternalData!$J4419 + SUMIFS(H:H, D:D, ExternalData!$D4419, E:E, ExternalData!$E4419, F:F, ExternalData!$F4419-1, G:G, "&gt;"&amp;ExternalData!$G4419)</f>
        <v>494410</v>
      </c>
      <c r="M4419" s="33">
        <f>ExternalData!$K4419 + SUMIFS(I:I, D:D, ExternalData!$D4419, E:E, ExternalData!$E4419, F:F, ExternalData!$F4419-1, G:G, "&gt;"&amp;ExternalData!$G4419)</f>
        <v>2757685</v>
      </c>
    </row>
    <row r="4420" spans="1:13" x14ac:dyDescent="0.25">
      <c r="A4420" s="24" t="s">
        <v>9</v>
      </c>
      <c r="B4420" s="25" t="s">
        <v>57</v>
      </c>
      <c r="C4420" s="25" t="s">
        <v>20</v>
      </c>
      <c r="D4420" s="25" t="s">
        <v>59</v>
      </c>
      <c r="E4420" s="25" t="s">
        <v>15</v>
      </c>
      <c r="F4420" s="25">
        <v>2022</v>
      </c>
      <c r="G4420" s="25">
        <v>2</v>
      </c>
      <c r="H4420" s="25">
        <v>40719</v>
      </c>
      <c r="I4420" s="26">
        <v>227038</v>
      </c>
      <c r="J4420" s="26">
        <f>SUMIFS(H:H, D:D, ExternalData!$D4420, E:E, ExternalData!$E4420, F:F, ExternalData!$F4420, G:G, "&lt;="&amp;ExternalData!$G4420)</f>
        <v>79443</v>
      </c>
      <c r="K4420" s="27">
        <f>SUMIFS(I:I, D:D, ExternalData!$D4420, E:E, ExternalData!$E4420, F:F, ExternalData!$F4420, G:G, "&lt;="&amp;ExternalData!$G4420)</f>
        <v>444094</v>
      </c>
      <c r="L4420" s="26">
        <f>ExternalData!$J4420 + SUMIFS(H:H, D:D, ExternalData!$D4420, E:E, ExternalData!$E4420, F:F, ExternalData!$F4420-1, G:G, "&gt;"&amp;ExternalData!$G4420)</f>
        <v>497378</v>
      </c>
      <c r="M4420" s="28">
        <f>ExternalData!$K4420 + SUMIFS(I:I, D:D, ExternalData!$D4420, E:E, ExternalData!$E4420, F:F, ExternalData!$F4420-1, G:G, "&gt;"&amp;ExternalData!$G4420)</f>
        <v>2775472</v>
      </c>
    </row>
    <row r="4421" spans="1:13" x14ac:dyDescent="0.25">
      <c r="A4421" s="29" t="s">
        <v>9</v>
      </c>
      <c r="B4421" s="30" t="s">
        <v>57</v>
      </c>
      <c r="C4421" s="30" t="s">
        <v>20</v>
      </c>
      <c r="D4421" s="30" t="s">
        <v>59</v>
      </c>
      <c r="E4421" s="30" t="s">
        <v>15</v>
      </c>
      <c r="F4421" s="30">
        <v>2022</v>
      </c>
      <c r="G4421" s="30">
        <v>3</v>
      </c>
      <c r="H4421" s="30">
        <v>46851</v>
      </c>
      <c r="I4421" s="31">
        <v>260554</v>
      </c>
      <c r="J4421" s="31">
        <f>SUMIFS(H:H, D:D, ExternalData!$D4421, E:E, ExternalData!$E4421, F:F, ExternalData!$F4421, G:G, "&lt;="&amp;ExternalData!$G4421)</f>
        <v>126294</v>
      </c>
      <c r="K4421" s="32">
        <f>SUMIFS(I:I, D:D, ExternalData!$D4421, E:E, ExternalData!$E4421, F:F, ExternalData!$F4421, G:G, "&lt;="&amp;ExternalData!$G4421)</f>
        <v>704648</v>
      </c>
      <c r="L4421" s="31">
        <f>ExternalData!$J4421 + SUMIFS(H:H, D:D, ExternalData!$D4421, E:E, ExternalData!$E4421, F:F, ExternalData!$F4421-1, G:G, "&gt;"&amp;ExternalData!$G4421)</f>
        <v>503097</v>
      </c>
      <c r="M4421" s="33">
        <f>ExternalData!$K4421 + SUMIFS(I:I, D:D, ExternalData!$D4421, E:E, ExternalData!$E4421, F:F, ExternalData!$F4421-1, G:G, "&gt;"&amp;ExternalData!$G4421)</f>
        <v>2809282</v>
      </c>
    </row>
    <row r="4422" spans="1:13" x14ac:dyDescent="0.25">
      <c r="A4422" s="24" t="s">
        <v>9</v>
      </c>
      <c r="B4422" s="25" t="s">
        <v>57</v>
      </c>
      <c r="C4422" s="25" t="s">
        <v>20</v>
      </c>
      <c r="D4422" s="25" t="s">
        <v>59</v>
      </c>
      <c r="E4422" s="25" t="s">
        <v>15</v>
      </c>
      <c r="F4422" s="25">
        <v>2022</v>
      </c>
      <c r="G4422" s="25">
        <v>4</v>
      </c>
      <c r="H4422" s="25">
        <v>41825</v>
      </c>
      <c r="I4422" s="26">
        <v>233744</v>
      </c>
      <c r="J4422" s="26">
        <f>SUMIFS(H:H, D:D, ExternalData!$D4422, E:E, ExternalData!$E4422, F:F, ExternalData!$F4422, G:G, "&lt;="&amp;ExternalData!$G4422)</f>
        <v>168119</v>
      </c>
      <c r="K4422" s="27">
        <f>SUMIFS(I:I, D:D, ExternalData!$D4422, E:E, ExternalData!$E4422, F:F, ExternalData!$F4422, G:G, "&lt;="&amp;ExternalData!$G4422)</f>
        <v>938392</v>
      </c>
      <c r="L4422" s="26">
        <f>ExternalData!$J4422 + SUMIFS(H:H, D:D, ExternalData!$D4422, E:E, ExternalData!$E4422, F:F, ExternalData!$F4422-1, G:G, "&gt;"&amp;ExternalData!$G4422)</f>
        <v>506975</v>
      </c>
      <c r="M4422" s="28">
        <f>ExternalData!$K4422 + SUMIFS(I:I, D:D, ExternalData!$D4422, E:E, ExternalData!$E4422, F:F, ExternalData!$F4422-1, G:G, "&gt;"&amp;ExternalData!$G4422)</f>
        <v>2833586</v>
      </c>
    </row>
    <row r="4423" spans="1:13" x14ac:dyDescent="0.25">
      <c r="A4423" s="29" t="s">
        <v>9</v>
      </c>
      <c r="B4423" s="30" t="s">
        <v>57</v>
      </c>
      <c r="C4423" s="30" t="s">
        <v>20</v>
      </c>
      <c r="D4423" s="30" t="s">
        <v>59</v>
      </c>
      <c r="E4423" s="30" t="s">
        <v>15</v>
      </c>
      <c r="F4423" s="30">
        <v>2022</v>
      </c>
      <c r="G4423" s="30">
        <v>5</v>
      </c>
      <c r="H4423" s="30">
        <v>43246</v>
      </c>
      <c r="I4423" s="31">
        <v>243439</v>
      </c>
      <c r="J4423" s="31">
        <f>SUMIFS(H:H, D:D, ExternalData!$D4423, E:E, ExternalData!$E4423, F:F, ExternalData!$F4423, G:G, "&lt;="&amp;ExternalData!$G4423)</f>
        <v>211365</v>
      </c>
      <c r="K4423" s="32">
        <f>SUMIFS(I:I, D:D, ExternalData!$D4423, E:E, ExternalData!$E4423, F:F, ExternalData!$F4423, G:G, "&lt;="&amp;ExternalData!$G4423)</f>
        <v>1181831</v>
      </c>
      <c r="L4423" s="31">
        <f>ExternalData!$J4423 + SUMIFS(H:H, D:D, ExternalData!$D4423, E:E, ExternalData!$E4423, F:F, ExternalData!$F4423-1, G:G, "&gt;"&amp;ExternalData!$G4423)</f>
        <v>512036</v>
      </c>
      <c r="M4423" s="33">
        <f>ExternalData!$K4423 + SUMIFS(I:I, D:D, ExternalData!$D4423, E:E, ExternalData!$E4423, F:F, ExternalData!$F4423-1, G:G, "&gt;"&amp;ExternalData!$G4423)</f>
        <v>2862888</v>
      </c>
    </row>
    <row r="4424" spans="1:13" x14ac:dyDescent="0.25">
      <c r="A4424" s="24" t="s">
        <v>9</v>
      </c>
      <c r="B4424" s="25" t="s">
        <v>57</v>
      </c>
      <c r="C4424" s="25" t="s">
        <v>20</v>
      </c>
      <c r="D4424" s="25" t="s">
        <v>59</v>
      </c>
      <c r="E4424" s="25" t="s">
        <v>15</v>
      </c>
      <c r="F4424" s="25">
        <v>2022</v>
      </c>
      <c r="G4424" s="25">
        <v>6</v>
      </c>
      <c r="H4424" s="25">
        <v>45185</v>
      </c>
      <c r="I4424" s="26">
        <v>255948</v>
      </c>
      <c r="J4424" s="26">
        <f>SUMIFS(H:H, D:D, ExternalData!$D4424, E:E, ExternalData!$E4424, F:F, ExternalData!$F4424, G:G, "&lt;="&amp;ExternalData!$G4424)</f>
        <v>256550</v>
      </c>
      <c r="K4424" s="27">
        <f>SUMIFS(I:I, D:D, ExternalData!$D4424, E:E, ExternalData!$E4424, F:F, ExternalData!$F4424, G:G, "&lt;="&amp;ExternalData!$G4424)</f>
        <v>1437779</v>
      </c>
      <c r="L4424" s="26">
        <f>ExternalData!$J4424 + SUMIFS(H:H, D:D, ExternalData!$D4424, E:E, ExternalData!$E4424, F:F, ExternalData!$F4424-1, G:G, "&gt;"&amp;ExternalData!$G4424)</f>
        <v>510580</v>
      </c>
      <c r="M4424" s="28">
        <f>ExternalData!$K4424 + SUMIFS(I:I, D:D, ExternalData!$D4424, E:E, ExternalData!$E4424, F:F, ExternalData!$F4424-1, G:G, "&gt;"&amp;ExternalData!$G4424)</f>
        <v>2857505</v>
      </c>
    </row>
    <row r="4425" spans="1:13" x14ac:dyDescent="0.25">
      <c r="A4425" s="29" t="s">
        <v>9</v>
      </c>
      <c r="B4425" s="30" t="s">
        <v>57</v>
      </c>
      <c r="C4425" s="30" t="s">
        <v>20</v>
      </c>
      <c r="D4425" s="30" t="s">
        <v>59</v>
      </c>
      <c r="E4425" s="30" t="s">
        <v>15</v>
      </c>
      <c r="F4425" s="30">
        <v>2022</v>
      </c>
      <c r="G4425" s="30">
        <v>7</v>
      </c>
      <c r="H4425" s="30">
        <v>41930</v>
      </c>
      <c r="I4425" s="31">
        <v>236677</v>
      </c>
      <c r="J4425" s="31">
        <f>SUMIFS(H:H, D:D, ExternalData!$D4425, E:E, ExternalData!$E4425, F:F, ExternalData!$F4425, G:G, "&lt;="&amp;ExternalData!$G4425)</f>
        <v>298480</v>
      </c>
      <c r="K4425" s="32">
        <f>SUMIFS(I:I, D:D, ExternalData!$D4425, E:E, ExternalData!$E4425, F:F, ExternalData!$F4425, G:G, "&lt;="&amp;ExternalData!$G4425)</f>
        <v>1674456</v>
      </c>
      <c r="L4425" s="31">
        <f>ExternalData!$J4425 + SUMIFS(H:H, D:D, ExternalData!$D4425, E:E, ExternalData!$E4425, F:F, ExternalData!$F4425-1, G:G, "&gt;"&amp;ExternalData!$G4425)</f>
        <v>510881</v>
      </c>
      <c r="M4425" s="33">
        <f>ExternalData!$K4425 + SUMIFS(I:I, D:D, ExternalData!$D4425, E:E, ExternalData!$E4425, F:F, ExternalData!$F4425-1, G:G, "&gt;"&amp;ExternalData!$G4425)</f>
        <v>2860858</v>
      </c>
    </row>
    <row r="4426" spans="1:13" x14ac:dyDescent="0.25">
      <c r="A4426" s="24" t="s">
        <v>9</v>
      </c>
      <c r="B4426" s="25" t="s">
        <v>57</v>
      </c>
      <c r="C4426" s="25" t="s">
        <v>20</v>
      </c>
      <c r="D4426" s="25" t="s">
        <v>59</v>
      </c>
      <c r="E4426" s="25" t="s">
        <v>15</v>
      </c>
      <c r="F4426" s="25">
        <v>2022</v>
      </c>
      <c r="G4426" s="25">
        <v>8</v>
      </c>
      <c r="H4426" s="25">
        <v>37975</v>
      </c>
      <c r="I4426" s="26">
        <v>219023</v>
      </c>
      <c r="J4426" s="26">
        <f>SUMIFS(H:H, D:D, ExternalData!$D4426, E:E, ExternalData!$E4426, F:F, ExternalData!$F4426, G:G, "&lt;="&amp;ExternalData!$G4426)</f>
        <v>336455</v>
      </c>
      <c r="K4426" s="27">
        <f>SUMIFS(I:I, D:D, ExternalData!$D4426, E:E, ExternalData!$E4426, F:F, ExternalData!$F4426, G:G, "&lt;="&amp;ExternalData!$G4426)</f>
        <v>1893479</v>
      </c>
      <c r="L4426" s="26">
        <f>ExternalData!$J4426 + SUMIFS(H:H, D:D, ExternalData!$D4426, E:E, ExternalData!$E4426, F:F, ExternalData!$F4426-1, G:G, "&gt;"&amp;ExternalData!$G4426)</f>
        <v>511805</v>
      </c>
      <c r="M4426" s="28">
        <f>ExternalData!$K4426 + SUMIFS(I:I, D:D, ExternalData!$D4426, E:E, ExternalData!$E4426, F:F, ExternalData!$F4426-1, G:G, "&gt;"&amp;ExternalData!$G4426)</f>
        <v>2873794</v>
      </c>
    </row>
    <row r="4427" spans="1:13" x14ac:dyDescent="0.25">
      <c r="A4427" s="29" t="s">
        <v>9</v>
      </c>
      <c r="B4427" s="30" t="s">
        <v>57</v>
      </c>
      <c r="C4427" s="30" t="s">
        <v>20</v>
      </c>
      <c r="D4427" s="30" t="s">
        <v>59</v>
      </c>
      <c r="E4427" s="30" t="s">
        <v>15</v>
      </c>
      <c r="F4427" s="30">
        <v>2022</v>
      </c>
      <c r="G4427" s="30">
        <v>9</v>
      </c>
      <c r="H4427" s="30">
        <v>43960</v>
      </c>
      <c r="I4427" s="31">
        <v>268142</v>
      </c>
      <c r="J4427" s="31">
        <f>SUMIFS(H:H, D:D, ExternalData!$D4427, E:E, ExternalData!$E4427, F:F, ExternalData!$F4427, G:G, "&lt;="&amp;ExternalData!$G4427)</f>
        <v>380415</v>
      </c>
      <c r="K4427" s="32">
        <f>SUMIFS(I:I, D:D, ExternalData!$D4427, E:E, ExternalData!$E4427, F:F, ExternalData!$F4427, G:G, "&lt;="&amp;ExternalData!$G4427)</f>
        <v>2161621</v>
      </c>
      <c r="L4427" s="31">
        <f>ExternalData!$J4427 + SUMIFS(H:H, D:D, ExternalData!$D4427, E:E, ExternalData!$E4427, F:F, ExternalData!$F4427-1, G:G, "&gt;"&amp;ExternalData!$G4427)</f>
        <v>514556</v>
      </c>
      <c r="M4427" s="33">
        <f>ExternalData!$K4427 + SUMIFS(I:I, D:D, ExternalData!$D4427, E:E, ExternalData!$E4427, F:F, ExternalData!$F4427-1, G:G, "&gt;"&amp;ExternalData!$G4427)</f>
        <v>2912021</v>
      </c>
    </row>
    <row r="4428" spans="1:13" x14ac:dyDescent="0.25">
      <c r="A4428" s="24" t="s">
        <v>9</v>
      </c>
      <c r="B4428" s="25" t="s">
        <v>57</v>
      </c>
      <c r="C4428" s="25" t="s">
        <v>20</v>
      </c>
      <c r="D4428" s="25" t="s">
        <v>59</v>
      </c>
      <c r="E4428" s="25" t="s">
        <v>15</v>
      </c>
      <c r="F4428" s="25">
        <v>2022</v>
      </c>
      <c r="G4428" s="25">
        <v>10</v>
      </c>
      <c r="H4428" s="25">
        <v>45598</v>
      </c>
      <c r="I4428" s="26">
        <v>281169</v>
      </c>
      <c r="J4428" s="26">
        <f>SUMIFS(H:H, D:D, ExternalData!$D4428, E:E, ExternalData!$E4428, F:F, ExternalData!$F4428, G:G, "&lt;="&amp;ExternalData!$G4428)</f>
        <v>426013</v>
      </c>
      <c r="K4428" s="27">
        <f>SUMIFS(I:I, D:D, ExternalData!$D4428, E:E, ExternalData!$E4428, F:F, ExternalData!$F4428, G:G, "&lt;="&amp;ExternalData!$G4428)</f>
        <v>2442790</v>
      </c>
      <c r="L4428" s="26">
        <f>ExternalData!$J4428 + SUMIFS(H:H, D:D, ExternalData!$D4428, E:E, ExternalData!$E4428, F:F, ExternalData!$F4428-1, G:G, "&gt;"&amp;ExternalData!$G4428)</f>
        <v>515305</v>
      </c>
      <c r="M4428" s="28">
        <f>ExternalData!$K4428 + SUMIFS(I:I, D:D, ExternalData!$D4428, E:E, ExternalData!$E4428, F:F, ExternalData!$F4428-1, G:G, "&gt;"&amp;ExternalData!$G4428)</f>
        <v>2942786</v>
      </c>
    </row>
    <row r="4429" spans="1:13" x14ac:dyDescent="0.25">
      <c r="A4429" s="29" t="s">
        <v>9</v>
      </c>
      <c r="B4429" s="30" t="s">
        <v>57</v>
      </c>
      <c r="C4429" s="30" t="s">
        <v>20</v>
      </c>
      <c r="D4429" s="30" t="s">
        <v>59</v>
      </c>
      <c r="E4429" s="30" t="s">
        <v>15</v>
      </c>
      <c r="F4429" s="30">
        <v>2022</v>
      </c>
      <c r="G4429" s="30">
        <v>11</v>
      </c>
      <c r="H4429" s="30">
        <v>46683</v>
      </c>
      <c r="I4429" s="31">
        <v>289331</v>
      </c>
      <c r="J4429" s="31">
        <f>SUMIFS(H:H, D:D, ExternalData!$D4429, E:E, ExternalData!$E4429, F:F, ExternalData!$F4429, G:G, "&lt;="&amp;ExternalData!$G4429)</f>
        <v>472696</v>
      </c>
      <c r="K4429" s="32">
        <f>SUMIFS(I:I, D:D, ExternalData!$D4429, E:E, ExternalData!$E4429, F:F, ExternalData!$F4429, G:G, "&lt;="&amp;ExternalData!$G4429)</f>
        <v>2732121</v>
      </c>
      <c r="L4429" s="31">
        <f>ExternalData!$J4429 + SUMIFS(H:H, D:D, ExternalData!$D4429, E:E, ExternalData!$E4429, F:F, ExternalData!$F4429-1, G:G, "&gt;"&amp;ExternalData!$G4429)</f>
        <v>517160</v>
      </c>
      <c r="M4429" s="33">
        <f>ExternalData!$K4429 + SUMIFS(I:I, D:D, ExternalData!$D4429, E:E, ExternalData!$E4429, F:F, ExternalData!$F4429-1, G:G, "&gt;"&amp;ExternalData!$G4429)</f>
        <v>2980537</v>
      </c>
    </row>
    <row r="4430" spans="1:13" x14ac:dyDescent="0.25">
      <c r="A4430" s="24" t="s">
        <v>9</v>
      </c>
      <c r="B4430" s="25" t="s">
        <v>57</v>
      </c>
      <c r="C4430" s="25" t="s">
        <v>20</v>
      </c>
      <c r="D4430" s="25" t="s">
        <v>59</v>
      </c>
      <c r="E4430" s="25" t="s">
        <v>15</v>
      </c>
      <c r="F4430" s="25">
        <v>2022</v>
      </c>
      <c r="G4430" s="25">
        <v>12</v>
      </c>
      <c r="H4430" s="25">
        <v>46326</v>
      </c>
      <c r="I4430" s="26">
        <v>284382</v>
      </c>
      <c r="J4430" s="26">
        <f>SUMIFS(H:H, D:D, ExternalData!$D4430, E:E, ExternalData!$E4430, F:F, ExternalData!$F4430, G:G, "&lt;="&amp;ExternalData!$G4430)</f>
        <v>519022</v>
      </c>
      <c r="K4430" s="27">
        <f>SUMIFS(I:I, D:D, ExternalData!$D4430, E:E, ExternalData!$E4430, F:F, ExternalData!$F4430, G:G, "&lt;="&amp;ExternalData!$G4430)</f>
        <v>3016503</v>
      </c>
      <c r="L4430" s="26">
        <f>ExternalData!$J4430 + SUMIFS(H:H, D:D, ExternalData!$D4430, E:E, ExternalData!$E4430, F:F, ExternalData!$F4430-1, G:G, "&gt;"&amp;ExternalData!$G4430)</f>
        <v>519022</v>
      </c>
      <c r="M4430" s="28">
        <f>ExternalData!$K4430 + SUMIFS(I:I, D:D, ExternalData!$D4430, E:E, ExternalData!$E4430, F:F, ExternalData!$F4430-1, G:G, "&gt;"&amp;ExternalData!$G4430)</f>
        <v>3016503</v>
      </c>
    </row>
    <row r="4431" spans="1:13" x14ac:dyDescent="0.25">
      <c r="A4431" s="29" t="s">
        <v>9</v>
      </c>
      <c r="B4431" s="30" t="s">
        <v>57</v>
      </c>
      <c r="C4431" s="30" t="s">
        <v>20</v>
      </c>
      <c r="D4431" s="30" t="s">
        <v>59</v>
      </c>
      <c r="E4431" s="30" t="s">
        <v>15</v>
      </c>
      <c r="F4431" s="30">
        <v>2023</v>
      </c>
      <c r="G4431" s="30">
        <v>1</v>
      </c>
      <c r="H4431" s="30">
        <v>49637</v>
      </c>
      <c r="I4431" s="31">
        <v>305865</v>
      </c>
      <c r="J4431" s="31">
        <f>SUMIFS(H:H, D:D, ExternalData!$D4431, E:E, ExternalData!$E4431, F:F, ExternalData!$F4431, G:G, "&lt;="&amp;ExternalData!$G4431)</f>
        <v>49637</v>
      </c>
      <c r="K4431" s="32">
        <f>SUMIFS(I:I, D:D, ExternalData!$D4431, E:E, ExternalData!$E4431, F:F, ExternalData!$F4431, G:G, "&lt;="&amp;ExternalData!$G4431)</f>
        <v>305865</v>
      </c>
      <c r="L4431" s="31">
        <f>ExternalData!$J4431 + SUMIFS(H:H, D:D, ExternalData!$D4431, E:E, ExternalData!$E4431, F:F, ExternalData!$F4431-1, G:G, "&gt;"&amp;ExternalData!$G4431)</f>
        <v>529935</v>
      </c>
      <c r="M4431" s="33">
        <f>ExternalData!$K4431 + SUMIFS(I:I, D:D, ExternalData!$D4431, E:E, ExternalData!$E4431, F:F, ExternalData!$F4431-1, G:G, "&gt;"&amp;ExternalData!$G4431)</f>
        <v>3105312</v>
      </c>
    </row>
    <row r="4432" spans="1:13" x14ac:dyDescent="0.25">
      <c r="A4432" s="24" t="s">
        <v>9</v>
      </c>
      <c r="B4432" s="25" t="s">
        <v>57</v>
      </c>
      <c r="C4432" s="25" t="s">
        <v>20</v>
      </c>
      <c r="D4432" s="25" t="s">
        <v>59</v>
      </c>
      <c r="E4432" s="25" t="s">
        <v>15</v>
      </c>
      <c r="F4432" s="25">
        <v>2023</v>
      </c>
      <c r="G4432" s="25">
        <v>2</v>
      </c>
      <c r="H4432" s="25">
        <v>47831</v>
      </c>
      <c r="I4432" s="26">
        <v>292299</v>
      </c>
      <c r="J4432" s="26">
        <f>SUMIFS(H:H, D:D, ExternalData!$D4432, E:E, ExternalData!$E4432, F:F, ExternalData!$F4432, G:G, "&lt;="&amp;ExternalData!$G4432)</f>
        <v>97468</v>
      </c>
      <c r="K4432" s="27">
        <f>SUMIFS(I:I, D:D, ExternalData!$D4432, E:E, ExternalData!$E4432, F:F, ExternalData!$F4432, G:G, "&lt;="&amp;ExternalData!$G4432)</f>
        <v>598164</v>
      </c>
      <c r="L4432" s="26">
        <f>ExternalData!$J4432 + SUMIFS(H:H, D:D, ExternalData!$D4432, E:E, ExternalData!$E4432, F:F, ExternalData!$F4432-1, G:G, "&gt;"&amp;ExternalData!$G4432)</f>
        <v>537047</v>
      </c>
      <c r="M4432" s="28">
        <f>ExternalData!$K4432 + SUMIFS(I:I, D:D, ExternalData!$D4432, E:E, ExternalData!$E4432, F:F, ExternalData!$F4432-1, G:G, "&gt;"&amp;ExternalData!$G4432)</f>
        <v>3170573</v>
      </c>
    </row>
    <row r="4433" spans="1:13" x14ac:dyDescent="0.25">
      <c r="A4433" s="17" t="s">
        <v>9</v>
      </c>
      <c r="B4433" s="18" t="s">
        <v>57</v>
      </c>
      <c r="C4433" s="18" t="s">
        <v>20</v>
      </c>
      <c r="D4433" s="18" t="s">
        <v>59</v>
      </c>
      <c r="E4433" s="18" t="s">
        <v>15</v>
      </c>
      <c r="F4433" s="18">
        <v>2023</v>
      </c>
      <c r="G4433" s="18">
        <v>3</v>
      </c>
      <c r="H4433" s="18">
        <v>54215</v>
      </c>
      <c r="I4433" s="34">
        <v>340095</v>
      </c>
      <c r="J4433" s="34">
        <f>SUMIFS(H:H, D:D, ExternalData!$D4433, E:E, ExternalData!$E4433, F:F, ExternalData!$F4433, G:G, "&lt;="&amp;ExternalData!$G4433)</f>
        <v>151683</v>
      </c>
      <c r="K4433" s="35">
        <f>SUMIFS(I:I, D:D, ExternalData!$D4433, E:E, ExternalData!$E4433, F:F, ExternalData!$F4433, G:G, "&lt;="&amp;ExternalData!$G4433)</f>
        <v>938259</v>
      </c>
      <c r="L4433" s="34">
        <f>ExternalData!$J4433 + SUMIFS(H:H, D:D, ExternalData!$D4433, E:E, ExternalData!$E4433, F:F, ExternalData!$F4433-1, G:G, "&gt;"&amp;ExternalData!$G4433)</f>
        <v>544411</v>
      </c>
      <c r="M4433" s="36">
        <f>ExternalData!$K4433 + SUMIFS(I:I, D:D, ExternalData!$D4433, E:E, ExternalData!$E4433, F:F, ExternalData!$F4433-1, G:G, "&gt;"&amp;ExternalData!$G4433)</f>
        <v>3250114</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E85AC-6976-4395-A0A1-C12E99DE491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B9B3AC-D284-45E2-8E27-CF5C46B1AF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Profitability Matrix</vt:lpstr>
      <vt:lpstr>Internal Sales Data</vt:lpstr>
      <vt:lpstr>Brands per Supplier</vt:lpstr>
      <vt:lpstr>HealthMax Growth</vt:lpstr>
      <vt:lpstr>Market Share</vt:lpstr>
      <vt:lpstr>MarketShareAfter</vt:lpstr>
      <vt:lpstr>new_product_launch (2)</vt:lpstr>
      <vt:lpstr>Table6</vt:lpstr>
      <vt:lpstr>Organic Shampoo Launch</vt:lpstr>
      <vt:lpstr>New Category Opportunity</vt:lpstr>
      <vt:lpstr> Units MAT (March 2023)</vt:lpstr>
      <vt:lpstr>ExternalData</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reham bderat</dc:creator>
  <cp:lastModifiedBy>reham bderat</cp:lastModifiedBy>
  <dcterms:created xsi:type="dcterms:W3CDTF">2025-02-24T19:35:30Z</dcterms:created>
  <dcterms:modified xsi:type="dcterms:W3CDTF">2025-02-25T22:14:58Z</dcterms:modified>
</cp:coreProperties>
</file>