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1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'Data'!$A$1:$K$348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  <xf numFmtId="2" fontId="0" fillId="0" borderId="2" applyAlignment="1" pivotButton="0" quotePrefix="0" xfId="0">
      <alignment horizontal="left"/>
    </xf>
    <xf numFmtId="0" fontId="4" fillId="3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63"/>
  <sheetViews>
    <sheetView topLeftCell="C1" workbookViewId="0">
      <selection activeCell="H6" sqref="H6"/>
    </sheetView>
  </sheetViews>
  <sheetFormatPr baseColWidth="8" defaultRowHeight="15"/>
  <cols>
    <col width="73.140625" customWidth="1" min="1" max="1"/>
    <col width="30" customWidth="1" min="2" max="2"/>
    <col width="18" customWidth="1" min="3" max="4"/>
    <col width="30" customWidth="1" min="5" max="5"/>
    <col width="24.7109375" customWidth="1" min="6" max="6"/>
    <col width="33.5703125" customWidth="1" min="7" max="8"/>
    <col width="32.42578125" customWidth="1" min="9" max="10"/>
    <col width="39.42578125" customWidth="1" min="11" max="11"/>
  </cols>
  <sheetData>
    <row r="1">
      <c r="A1" s="1" t="inlineStr">
        <is>
          <t>Card Name</t>
        </is>
      </c>
      <c r="B1" s="1" t="inlineStr">
        <is>
          <t>Rarity</t>
        </is>
      </c>
      <c r="C1" s="1" t="inlineStr">
        <is>
          <t>Pull Rate (1/X)</t>
        </is>
      </c>
      <c r="D1" s="1" t="inlineStr">
        <is>
          <t>Price ($)</t>
        </is>
      </c>
      <c r="E1" s="4" t="inlineStr">
        <is>
          <t>Reverse Variant Price ($)</t>
        </is>
      </c>
      <c r="F1" s="4" t="inlineStr">
        <is>
          <t>Copies In Pack</t>
        </is>
      </c>
      <c r="G1" s="1" t="inlineStr">
        <is>
          <t>Category Sums</t>
        </is>
      </c>
      <c r="H1" s="1" t="inlineStr">
        <is>
          <t>Category Evs</t>
        </is>
      </c>
      <c r="I1" s="1" t="inlineStr">
        <is>
          <t>Current Market Pack Price</t>
        </is>
      </c>
      <c r="J1" s="1" t="inlineStr">
        <is>
          <t>Current ETB Market Price</t>
        </is>
      </c>
      <c r="K1" s="1" t="inlineStr">
        <is>
          <t>Current Market Price of ETB Promo Card</t>
        </is>
      </c>
    </row>
    <row r="2" ht="17.25" customHeight="1">
      <c r="A2" s="3" t="inlineStr">
        <is>
          <t>Amarys - 093/131</t>
        </is>
      </c>
      <c r="B2" s="3" t="inlineStr">
        <is>
          <t>common</t>
        </is>
      </c>
      <c r="C2" s="3" t="n">
        <v>46</v>
      </c>
      <c r="D2" s="3" t="n">
        <v>0.03</v>
      </c>
      <c r="E2" s="3" t="n">
        <v>0.12</v>
      </c>
      <c r="F2" s="3">
        <f>IF(B2="common", 4, IF(B2="uncommon", 3, IF(B2="rare", 0.75, 1)))</f>
        <v/>
      </c>
      <c r="G2" s="3">
        <f>SUM(H2:H12)</f>
        <v/>
      </c>
      <c r="H2">
        <f>4*SUMPRODUCT(
  (B2:B348="common") *
  ISERROR(SEARCH("Master Ball Pattern", A2:A348)) *
  ISERROR(SEARCH("Poke Ball Pattern", A2:A348)) *
  D2:D348 / C2:C348
)</f>
        <v/>
      </c>
      <c r="I2" s="3" t="n">
        <v>12.15</v>
      </c>
      <c r="J2" s="3" t="n"/>
      <c r="K2" s="3" t="n"/>
    </row>
    <row r="3">
      <c r="A3" s="3" t="inlineStr">
        <is>
          <t>Amarys - 093/131 (Poke Ball Pattern)</t>
        </is>
      </c>
      <c r="B3" s="3" t="inlineStr">
        <is>
          <t>poke ball pattern</t>
        </is>
      </c>
      <c r="C3" s="3" t="n">
        <v>302</v>
      </c>
      <c r="D3" s="3" t="n">
        <v>0.28</v>
      </c>
      <c r="E3" s="3" t="n"/>
      <c r="F3" s="3">
        <f>IF(B3="common", 4, IF(B3="uncommon", 3, IF(B3="rare", 0.75, 1)))</f>
        <v/>
      </c>
      <c r="G3" s="3" t="n"/>
      <c r="H3">
        <f>3*SUMPRODUCT(
  (ISNUMBER(SEARCH("uncommon", B2:B348))) *
  ISERROR(SEARCH("Master Ball Pattern", A2:A348)) *
  ISERROR(SEARCH("Poke Ball Pattern", A2:A348)) *
  D2:D348 / C2:C348
)</f>
        <v/>
      </c>
    </row>
    <row r="4">
      <c r="A4" s="3" t="inlineStr">
        <is>
          <t>Amarys - 132/131</t>
        </is>
      </c>
      <c r="B4" s="3" t="inlineStr">
        <is>
          <t>ultra rare</t>
        </is>
      </c>
      <c r="C4" s="3" t="n">
        <v>161</v>
      </c>
      <c r="D4" s="3" t="n">
        <v>0.74</v>
      </c>
      <c r="E4" s="3" t="n"/>
      <c r="F4" s="3">
        <f>IF(B4="common", 4, IF(B4="uncommon", 3, IF(B4="rare", 0.75, 1)))</f>
        <v/>
      </c>
      <c r="G4" s="3" t="n"/>
      <c r="H4">
        <f>0.75*SUMPRODUCT(
  (B2:B348="Rare") *
  ISERROR(SEARCH("Master Ball Pattern", A2:A348)) *
  ISERROR(SEARCH("Poke Ball Pattern", A2:A348)) *
  D2:D348  / C2:C348
)</f>
        <v/>
      </c>
    </row>
    <row r="5">
      <c r="A5" s="3" t="inlineStr">
        <is>
          <t>Amarys - 170/131</t>
        </is>
      </c>
      <c r="B5" s="3" t="inlineStr">
        <is>
          <t>special illustration rare</t>
        </is>
      </c>
      <c r="C5" s="3" t="n">
        <v>1440</v>
      </c>
      <c r="D5" s="3" t="n">
        <v>31.75</v>
      </c>
      <c r="E5" s="3" t="n"/>
      <c r="F5" s="3">
        <f>IF(B5="common", 4, IF(B5="uncommon", 3, IF(B5="rare", 0.75, 1)))</f>
        <v/>
      </c>
      <c r="G5" s="3" t="n"/>
      <c r="H5">
        <f>1.47 * SUMPRODUCT((C2:C348&lt;&gt;"") * (E2:E348&lt;&gt;"") * (E2:E348 / C2:C348))</f>
        <v/>
      </c>
    </row>
    <row r="6">
      <c r="A6" s="3" t="inlineStr">
        <is>
          <t>Applin</t>
        </is>
      </c>
      <c r="B6" s="3" t="inlineStr">
        <is>
          <t>common</t>
        </is>
      </c>
      <c r="C6" s="3" t="n">
        <v>46</v>
      </c>
      <c r="D6" s="3" t="n">
        <v>0.04</v>
      </c>
      <c r="E6" s="3" t="n">
        <v>0.14</v>
      </c>
      <c r="F6" s="3">
        <f>IF(B6="common", 4, IF(B6="uncommon", 3, IF(B6="rare", 0.75, 1)))</f>
        <v/>
      </c>
      <c r="G6" s="3" t="n"/>
      <c r="H6">
        <f>SUMPRODUCT((B2:B348="ACE SPEC Rare") * D2:D348 * F2:F348 / C2:C348)</f>
        <v/>
      </c>
    </row>
    <row r="7">
      <c r="A7" s="3" t="inlineStr">
        <is>
          <t>Applin (Master Ball Pattern)</t>
        </is>
      </c>
      <c r="B7" s="3" t="inlineStr">
        <is>
          <t>master ball pattern</t>
        </is>
      </c>
      <c r="C7" s="3" t="n">
        <v>1362</v>
      </c>
      <c r="D7" s="3" t="n">
        <v>3.44</v>
      </c>
      <c r="E7" s="3" t="n"/>
      <c r="F7" s="3">
        <f>IF(B7="common", 4, IF(B7="uncommon", 3, IF(B7="rare", 0.75, 1)))</f>
        <v/>
      </c>
      <c r="G7" s="3" t="n"/>
      <c r="H7">
        <f>SUMPRODUCT(
  ISNUMBER(SEARCH("Poke Ball Pattern", A2:A348)) *
  D2:D348 * 1 / C2:C348
)</f>
        <v/>
      </c>
    </row>
    <row r="8">
      <c r="A8" s="3" t="inlineStr">
        <is>
          <t>Applin (Poke Ball Pattern)</t>
        </is>
      </c>
      <c r="B8" s="3" t="inlineStr">
        <is>
          <t>poke ball pattern</t>
        </is>
      </c>
      <c r="C8" s="3" t="n">
        <v>302</v>
      </c>
      <c r="D8" s="3" t="n">
        <v>0.53</v>
      </c>
      <c r="E8" s="3" t="n"/>
      <c r="F8" s="3">
        <f>IF(B8="common", 4, IF(B8="uncommon", 3, IF(B8="rare", 0.75, 1)))</f>
        <v/>
      </c>
      <c r="G8" s="3" t="n"/>
      <c r="H8">
        <f>SUMPRODUCT(
  ISNUMBER(SEARCH("Master Ball Pattern", A2:A348)) *
  D2:D348 * 1 / C2:C348
)</f>
        <v/>
      </c>
    </row>
    <row r="9">
      <c r="A9" s="3" t="inlineStr">
        <is>
          <t>Archaludon</t>
        </is>
      </c>
      <c r="B9" s="3" t="inlineStr">
        <is>
          <t>rare</t>
        </is>
      </c>
      <c r="C9" s="3" t="n">
        <v>21</v>
      </c>
      <c r="D9" s="3" t="n">
        <v>0.07000000000000001</v>
      </c>
      <c r="E9" s="3" t="n">
        <v>0.16</v>
      </c>
      <c r="F9" s="3">
        <f>IF(B9="common", 4, IF(B9="uncommon", 3, IF(B9="rare", 0.75, 1)))</f>
        <v/>
      </c>
      <c r="G9" s="3" t="n"/>
      <c r="H9">
        <f>SUMPRODUCT((B2:B348="Special Illustration Rare") * D2:D348 * F2:F348 / C2:C348)</f>
        <v/>
      </c>
    </row>
    <row r="10">
      <c r="A10" s="3" t="inlineStr">
        <is>
          <t>Archaludon (Master Ball Pattern)</t>
        </is>
      </c>
      <c r="B10" s="3" t="inlineStr">
        <is>
          <t>master ball pattern</t>
        </is>
      </c>
      <c r="C10" s="3" t="n">
        <v>1362</v>
      </c>
      <c r="D10" s="3" t="n">
        <v>6.14</v>
      </c>
      <c r="E10" s="3" t="n"/>
      <c r="F10" s="3">
        <f>IF(B10="common", 4, IF(B10="uncommon", 3, IF(B10="rare", 0.75, 1)))</f>
        <v/>
      </c>
      <c r="G10" s="3" t="n"/>
      <c r="H10">
        <f>SUMPRODUCT((B2:B348="Double Rare") * D2:D348 * F2:F348 / C2:C348)</f>
        <v/>
      </c>
    </row>
    <row r="11">
      <c r="A11" s="3" t="inlineStr">
        <is>
          <t>Archaludon (Poke Ball Pattern)</t>
        </is>
      </c>
      <c r="B11" s="3" t="inlineStr">
        <is>
          <t>poke ball pattern</t>
        </is>
      </c>
      <c r="C11" s="3" t="n">
        <v>302</v>
      </c>
      <c r="D11" s="3" t="n">
        <v>0.35</v>
      </c>
      <c r="E11" s="3" t="n"/>
      <c r="F11" s="3">
        <f>IF(B11="common", 4, IF(B11="uncommon", 3, IF(B11="rare", 0.75, 1)))</f>
        <v/>
      </c>
      <c r="G11" s="3" t="n"/>
      <c r="H11">
        <f>SUMPRODUCT((B2:B348="Hyper Rare") * D2:D348 * F2:F348 / C2:C348)</f>
        <v/>
      </c>
    </row>
    <row r="12">
      <c r="A12" s="3" t="inlineStr">
        <is>
          <t>Area Zero Underdepths</t>
        </is>
      </c>
      <c r="B12" s="3" t="inlineStr">
        <is>
          <t>uncommon</t>
        </is>
      </c>
      <c r="C12" s="3" t="n">
        <v>33</v>
      </c>
      <c r="D12" s="3" t="n">
        <v>0.12</v>
      </c>
      <c r="E12" s="3" t="n">
        <v>0.25</v>
      </c>
      <c r="F12" s="3">
        <f>IF(B12="common", 4, IF(B12="uncommon", 3, IF(B12="rare", 0.75, 1)))</f>
        <v/>
      </c>
      <c r="H12">
        <f>SUMPRODUCT((B2:B348="Ultra Rare") * D2:D348 * F2:F348 / C2:C348)</f>
        <v/>
      </c>
    </row>
    <row r="13">
      <c r="A13" s="3" t="inlineStr">
        <is>
          <t>Area Zero Underdepths (Poke Ball Pattern)</t>
        </is>
      </c>
      <c r="B13" s="3" t="inlineStr">
        <is>
          <t>poke ball pattern</t>
        </is>
      </c>
      <c r="C13" s="3" t="n">
        <v>302</v>
      </c>
      <c r="D13" s="3" t="n">
        <v>0.87</v>
      </c>
      <c r="E13" s="3" t="n"/>
      <c r="F13" s="3">
        <f>IF(B13="common", 4, IF(B13="uncommon", 3, IF(B13="rare", 0.75, 1)))</f>
        <v/>
      </c>
    </row>
    <row r="14">
      <c r="A14" s="3" t="inlineStr">
        <is>
          <t>Aromatisse</t>
        </is>
      </c>
      <c r="B14" s="3" t="inlineStr">
        <is>
          <t>common</t>
        </is>
      </c>
      <c r="C14" s="3" t="n">
        <v>46</v>
      </c>
      <c r="D14" s="3" t="n">
        <v>0.05</v>
      </c>
      <c r="E14" s="3" t="n">
        <v>0.15</v>
      </c>
      <c r="F14" s="3">
        <f>IF(B14="common", 4, IF(B14="uncommon", 3, IF(B14="rare", 0.75, 1)))</f>
        <v/>
      </c>
    </row>
    <row r="15">
      <c r="A15" s="3" t="inlineStr">
        <is>
          <t>Aromatisse (Master Ball Pattern)</t>
        </is>
      </c>
      <c r="B15" s="3" t="inlineStr">
        <is>
          <t>master ball pattern</t>
        </is>
      </c>
      <c r="C15" s="3" t="n">
        <v>1362</v>
      </c>
      <c r="D15" s="3" t="n">
        <v>6.22</v>
      </c>
      <c r="E15" s="3" t="n"/>
      <c r="F15" s="3">
        <f>IF(B15="common", 4, IF(B15="uncommon", 3, IF(B15="rare", 0.75, 1)))</f>
        <v/>
      </c>
    </row>
    <row r="16">
      <c r="A16" s="3" t="inlineStr">
        <is>
          <t>Aromatisse (Poke Ball Pattern)</t>
        </is>
      </c>
      <c r="B16" s="3" t="inlineStr">
        <is>
          <t>poke ball pattern</t>
        </is>
      </c>
      <c r="C16" s="3" t="n">
        <v>302</v>
      </c>
      <c r="D16" s="3" t="n">
        <v>0.42</v>
      </c>
      <c r="E16" s="3" t="n"/>
      <c r="F16" s="3">
        <f>IF(B16="common", 4, IF(B16="uncommon", 3, IF(B16="rare", 0.75, 1)))</f>
        <v/>
      </c>
    </row>
    <row r="17">
      <c r="A17" s="3" t="inlineStr">
        <is>
          <t>Atticus - 133/131</t>
        </is>
      </c>
      <c r="B17" s="3" t="inlineStr">
        <is>
          <t>ultra rare</t>
        </is>
      </c>
      <c r="C17" s="3" t="n">
        <v>161</v>
      </c>
      <c r="D17" s="3" t="n">
        <v>0.98</v>
      </c>
      <c r="E17" s="3" t="n"/>
      <c r="F17" s="3">
        <f>IF(B17="common", 4, IF(B17="uncommon", 3, IF(B17="rare", 0.75, 1)))</f>
        <v/>
      </c>
    </row>
    <row r="18">
      <c r="A18" s="3" t="inlineStr">
        <is>
          <t>Atticus - 134/131</t>
        </is>
      </c>
      <c r="B18" s="3" t="inlineStr">
        <is>
          <t>ultra rare</t>
        </is>
      </c>
      <c r="C18" s="3" t="n">
        <v>161</v>
      </c>
      <c r="D18" s="3" t="n">
        <v>0.62</v>
      </c>
      <c r="E18" s="3" t="n"/>
      <c r="F18" s="3">
        <f>IF(B18="common", 4, IF(B18="uncommon", 3, IF(B18="rare", 0.75, 1)))</f>
        <v/>
      </c>
    </row>
    <row r="19">
      <c r="A19" s="3" t="inlineStr">
        <is>
          <t>Binding Mochi</t>
        </is>
      </c>
      <c r="B19" s="3" t="inlineStr">
        <is>
          <t>uncommon</t>
        </is>
      </c>
      <c r="C19" s="3" t="n">
        <v>33</v>
      </c>
      <c r="D19" s="3" t="n">
        <v>0.06</v>
      </c>
      <c r="E19" s="3" t="n">
        <v>0.17</v>
      </c>
      <c r="F19" s="3">
        <f>IF(B19="common", 4, IF(B19="uncommon", 3, IF(B19="rare", 0.75, 1)))</f>
        <v/>
      </c>
    </row>
    <row r="20">
      <c r="A20" s="3" t="inlineStr">
        <is>
          <t>Binding Mochi (Poke Ball Pattern)</t>
        </is>
      </c>
      <c r="B20" s="3" t="inlineStr">
        <is>
          <t>poke ball pattern</t>
        </is>
      </c>
      <c r="C20" s="3" t="n">
        <v>302</v>
      </c>
      <c r="D20" s="3" t="n">
        <v>0.9</v>
      </c>
      <c r="E20" s="3" t="n"/>
      <c r="F20" s="3">
        <f>IF(B20="common", 4, IF(B20="uncommon", 3, IF(B20="rare", 0.75, 1)))</f>
        <v/>
      </c>
    </row>
    <row r="21">
      <c r="A21" s="3" t="inlineStr">
        <is>
          <t>Black Belt's Training - 096/131</t>
        </is>
      </c>
      <c r="B21" s="3" t="inlineStr">
        <is>
          <t>common</t>
        </is>
      </c>
      <c r="C21" s="3" t="n">
        <v>46</v>
      </c>
      <c r="D21" s="3" t="n">
        <v>0.06</v>
      </c>
      <c r="E21" s="3" t="n">
        <v>0.19</v>
      </c>
      <c r="F21" s="3">
        <f>IF(B21="common", 4, IF(B21="uncommon", 3, IF(B21="rare", 0.75, 1)))</f>
        <v/>
      </c>
    </row>
    <row r="22">
      <c r="A22" s="3" t="inlineStr">
        <is>
          <t>Black Belt's Training - 096/131 (Poke Ball Pattern)</t>
        </is>
      </c>
      <c r="B22" s="3" t="inlineStr">
        <is>
          <t>poke ball pattern</t>
        </is>
      </c>
      <c r="C22" s="3" t="n">
        <v>302</v>
      </c>
      <c r="D22" s="3" t="n">
        <v>0.53</v>
      </c>
      <c r="E22" s="3" t="n"/>
      <c r="F22" s="3">
        <f>IF(B22="common", 4, IF(B22="uncommon", 3, IF(B22="rare", 0.75, 1)))</f>
        <v/>
      </c>
    </row>
    <row r="23">
      <c r="A23" s="3" t="inlineStr">
        <is>
          <t>Black Belt's Training - 097/131</t>
        </is>
      </c>
      <c r="B23" s="3" t="inlineStr">
        <is>
          <t>common</t>
        </is>
      </c>
      <c r="C23" s="3" t="n">
        <v>46</v>
      </c>
      <c r="D23" s="3" t="n">
        <v>0.07000000000000001</v>
      </c>
      <c r="E23" s="3" t="n">
        <v>0.15</v>
      </c>
      <c r="F23" s="3">
        <f>IF(B23="common", 4, IF(B23="uncommon", 3, IF(B23="rare", 0.75, 1)))</f>
        <v/>
      </c>
    </row>
    <row r="24">
      <c r="A24" s="3" t="inlineStr">
        <is>
          <t>Black Belt's Training - 097/131 (Poke Ball Pattern)</t>
        </is>
      </c>
      <c r="B24" s="3" t="inlineStr">
        <is>
          <t>poke ball pattern</t>
        </is>
      </c>
      <c r="C24" s="3" t="n">
        <v>302</v>
      </c>
      <c r="D24" s="3" t="n">
        <v>0.52</v>
      </c>
      <c r="E24" s="3" t="n"/>
      <c r="F24" s="3">
        <f>IF(B24="common", 4, IF(B24="uncommon", 3, IF(B24="rare", 0.75, 1)))</f>
        <v/>
      </c>
    </row>
    <row r="25">
      <c r="A25" s="3" t="inlineStr">
        <is>
          <t>Black Belt's Training - 098/131</t>
        </is>
      </c>
      <c r="B25" s="3" t="inlineStr">
        <is>
          <t>common</t>
        </is>
      </c>
      <c r="C25" s="3" t="n">
        <v>46</v>
      </c>
      <c r="D25" s="3" t="n">
        <v>0.05</v>
      </c>
      <c r="E25" s="3" t="n">
        <v>0.13</v>
      </c>
      <c r="F25" s="3">
        <f>IF(B25="common", 4, IF(B25="uncommon", 3, IF(B25="rare", 0.75, 1)))</f>
        <v/>
      </c>
    </row>
    <row r="26">
      <c r="A26" s="3" t="inlineStr">
        <is>
          <t>Black Belt's Training - 098/131 (Poke Ball Pattern)</t>
        </is>
      </c>
      <c r="B26" s="3" t="inlineStr">
        <is>
          <t>poke ball pattern</t>
        </is>
      </c>
      <c r="C26" s="3" t="n">
        <v>302</v>
      </c>
      <c r="D26" s="3" t="n">
        <v>0.54</v>
      </c>
      <c r="E26" s="3" t="n"/>
      <c r="F26" s="3">
        <f>IF(B26="common", 4, IF(B26="uncommon", 3, IF(B26="rare", 0.75, 1)))</f>
        <v/>
      </c>
    </row>
    <row r="27">
      <c r="A27" s="3" t="inlineStr">
        <is>
          <t>Black Belt's Training - 099/131</t>
        </is>
      </c>
      <c r="B27" s="3" t="inlineStr">
        <is>
          <t>common</t>
        </is>
      </c>
      <c r="C27" s="3" t="n">
        <v>46</v>
      </c>
      <c r="D27" s="3" t="n">
        <v>0.05</v>
      </c>
      <c r="E27" s="3" t="n">
        <v>0.15</v>
      </c>
      <c r="F27" s="3">
        <f>IF(B27="common", 4, IF(B27="uncommon", 3, IF(B27="rare", 0.75, 1)))</f>
        <v/>
      </c>
    </row>
    <row r="28">
      <c r="A28" s="3" t="inlineStr">
        <is>
          <t>Black Belt's Training - 099/131 (Poke Ball Pattern)</t>
        </is>
      </c>
      <c r="B28" s="3" t="inlineStr">
        <is>
          <t>poke ball pattern</t>
        </is>
      </c>
      <c r="C28" s="3" t="n">
        <v>302</v>
      </c>
      <c r="D28" s="3" t="n">
        <v>0.42</v>
      </c>
      <c r="E28" s="3" t="n"/>
      <c r="F28" s="3">
        <f>IF(B28="common", 4, IF(B28="uncommon", 3, IF(B28="rare", 0.75, 1)))</f>
        <v/>
      </c>
    </row>
    <row r="29">
      <c r="A29" s="3" t="inlineStr">
        <is>
          <t>Bloodmoon Ursaluna</t>
        </is>
      </c>
      <c r="B29" s="3" t="inlineStr">
        <is>
          <t>rare</t>
        </is>
      </c>
      <c r="C29" s="3" t="n">
        <v>21</v>
      </c>
      <c r="D29" s="3" t="n">
        <v>0.07000000000000001</v>
      </c>
      <c r="E29" s="3" t="n">
        <v>0.14</v>
      </c>
      <c r="F29" s="3">
        <f>IF(B29="common", 4, IF(B29="uncommon", 3, IF(B29="rare", 0.75, 1)))</f>
        <v/>
      </c>
    </row>
    <row r="30">
      <c r="A30" s="3" t="inlineStr">
        <is>
          <t>Bloodmoon Ursaluna (Master Ball Pattern)</t>
        </is>
      </c>
      <c r="B30" s="3" t="inlineStr">
        <is>
          <t>master ball pattern</t>
        </is>
      </c>
      <c r="C30" s="3" t="n">
        <v>1362</v>
      </c>
      <c r="D30" s="3" t="n">
        <v>9.08</v>
      </c>
      <c r="E30" s="3" t="n"/>
      <c r="F30" s="3">
        <f>IF(B30="common", 4, IF(B30="uncommon", 3, IF(B30="rare", 0.75, 1)))</f>
        <v/>
      </c>
    </row>
    <row r="31">
      <c r="A31" s="3" t="inlineStr">
        <is>
          <t>Bloodmoon Ursaluna (Poke Ball Pattern)</t>
        </is>
      </c>
      <c r="B31" s="3" t="inlineStr">
        <is>
          <t>poke ball pattern</t>
        </is>
      </c>
      <c r="C31" s="3" t="n">
        <v>302</v>
      </c>
      <c r="D31" s="3" t="n">
        <v>0.38</v>
      </c>
      <c r="E31" s="3" t="n"/>
      <c r="F31" s="3">
        <f>IF(B31="common", 4, IF(B31="uncommon", 3, IF(B31="rare", 0.75, 1)))</f>
        <v/>
      </c>
    </row>
    <row r="32">
      <c r="A32" s="3" t="inlineStr">
        <is>
          <t>Bloodmoon Ursaluna ex</t>
        </is>
      </c>
      <c r="B32" s="3" t="inlineStr">
        <is>
          <t>special illustration rare</t>
        </is>
      </c>
      <c r="C32" s="3" t="n">
        <v>1440</v>
      </c>
      <c r="D32" s="3" t="n">
        <v>107.98</v>
      </c>
      <c r="E32" s="3" t="n"/>
      <c r="F32" s="3">
        <f>IF(B32="common", 4, IF(B32="uncommon", 3, IF(B32="rare", 0.75, 1)))</f>
        <v/>
      </c>
    </row>
    <row r="33">
      <c r="A33" s="3" t="inlineStr">
        <is>
          <t>Brassius</t>
        </is>
      </c>
      <c r="B33" s="3" t="inlineStr">
        <is>
          <t>ultra rare</t>
        </is>
      </c>
      <c r="C33" s="3" t="n">
        <v>161</v>
      </c>
      <c r="D33" s="3" t="n">
        <v>0.67</v>
      </c>
      <c r="E33" s="3" t="n"/>
      <c r="F33" s="3">
        <f>IF(B33="common", 4, IF(B33="uncommon", 3, IF(B33="rare", 0.75, 1)))</f>
        <v/>
      </c>
    </row>
    <row r="34">
      <c r="A34" s="3" t="inlineStr">
        <is>
          <t>Briar</t>
        </is>
      </c>
      <c r="B34" s="3" t="inlineStr">
        <is>
          <t>uncommon</t>
        </is>
      </c>
      <c r="C34" s="3" t="n">
        <v>33</v>
      </c>
      <c r="D34" s="3" t="n">
        <v>0.07000000000000001</v>
      </c>
      <c r="E34" s="3" t="n">
        <v>0.14</v>
      </c>
      <c r="F34" s="3">
        <f>IF(B34="common", 4, IF(B34="uncommon", 3, IF(B34="rare", 0.75, 1)))</f>
        <v/>
      </c>
    </row>
    <row r="35">
      <c r="A35" s="3" t="inlineStr">
        <is>
          <t>Briar (Poke Ball Pattern)</t>
        </is>
      </c>
      <c r="B35" s="3" t="inlineStr">
        <is>
          <t>poke ball pattern</t>
        </is>
      </c>
      <c r="C35" s="3" t="n">
        <v>302</v>
      </c>
      <c r="D35" s="3" t="n">
        <v>0.45</v>
      </c>
      <c r="E35" s="3" t="n"/>
      <c r="F35" s="3">
        <f>IF(B35="common", 4, IF(B35="uncommon", 3, IF(B35="rare", 0.75, 1)))</f>
        <v/>
      </c>
    </row>
    <row r="36">
      <c r="A36" s="3" t="inlineStr">
        <is>
          <t>Bronzong</t>
        </is>
      </c>
      <c r="B36" s="3" t="inlineStr">
        <is>
          <t>uncommon</t>
        </is>
      </c>
      <c r="C36" s="3" t="n">
        <v>33</v>
      </c>
      <c r="D36" s="3" t="n">
        <v>0.02</v>
      </c>
      <c r="E36" s="3" t="n">
        <v>0.1</v>
      </c>
      <c r="F36" s="3">
        <f>IF(B36="common", 4, IF(B36="uncommon", 3, IF(B36="rare", 0.75, 1)))</f>
        <v/>
      </c>
    </row>
    <row r="37">
      <c r="A37" s="3" t="inlineStr">
        <is>
          <t>Bronzong (Master Ball Pattern)</t>
        </is>
      </c>
      <c r="B37" s="3" t="inlineStr">
        <is>
          <t>master ball pattern</t>
        </is>
      </c>
      <c r="C37" s="3" t="n">
        <v>1362</v>
      </c>
      <c r="D37" s="3" t="n">
        <v>6.66</v>
      </c>
      <c r="E37" s="3" t="n"/>
      <c r="F37" s="3">
        <f>IF(B37="common", 4, IF(B37="uncommon", 3, IF(B37="rare", 0.75, 1)))</f>
        <v/>
      </c>
    </row>
    <row r="38">
      <c r="A38" s="3" t="inlineStr">
        <is>
          <t>Bronzong (Poke Ball Pattern)</t>
        </is>
      </c>
      <c r="B38" s="3" t="inlineStr">
        <is>
          <t>poke ball pattern</t>
        </is>
      </c>
      <c r="C38" s="3" t="n">
        <v>302</v>
      </c>
      <c r="D38" s="3" t="n">
        <v>0.36</v>
      </c>
      <c r="E38" s="3" t="n"/>
      <c r="F38" s="3">
        <f>IF(B38="common", 4, IF(B38="uncommon", 3, IF(B38="rare", 0.75, 1)))</f>
        <v/>
      </c>
    </row>
    <row r="39">
      <c r="A39" s="3" t="inlineStr">
        <is>
          <t>Bronzor</t>
        </is>
      </c>
      <c r="B39" s="3" t="inlineStr">
        <is>
          <t>common</t>
        </is>
      </c>
      <c r="C39" s="3" t="n">
        <v>46</v>
      </c>
      <c r="D39" s="3" t="n">
        <v>0.04</v>
      </c>
      <c r="E39" s="3" t="n">
        <v>0.09</v>
      </c>
      <c r="F39" s="3">
        <f>IF(B39="common", 4, IF(B39="uncommon", 3, IF(B39="rare", 0.75, 1)))</f>
        <v/>
      </c>
    </row>
    <row r="40">
      <c r="A40" s="3" t="inlineStr">
        <is>
          <t>Bronzor (Master Ball Pattern)</t>
        </is>
      </c>
      <c r="B40" s="3" t="inlineStr">
        <is>
          <t>master ball pattern</t>
        </is>
      </c>
      <c r="C40" s="3" t="n">
        <v>1362</v>
      </c>
      <c r="D40" s="3" t="n">
        <v>1.84</v>
      </c>
      <c r="E40" s="3" t="n"/>
      <c r="F40" s="3">
        <f>IF(B40="common", 4, IF(B40="uncommon", 3, IF(B40="rare", 0.75, 1)))</f>
        <v/>
      </c>
    </row>
    <row r="41">
      <c r="A41" s="3" t="inlineStr">
        <is>
          <t>Bronzor (Poke Ball Pattern)</t>
        </is>
      </c>
      <c r="B41" s="3" t="inlineStr">
        <is>
          <t>poke ball pattern</t>
        </is>
      </c>
      <c r="C41" s="3" t="n">
        <v>302</v>
      </c>
      <c r="D41" s="3" t="n">
        <v>0.3</v>
      </c>
      <c r="E41" s="3" t="n"/>
      <c r="F41" s="3">
        <f>IF(B41="common", 4, IF(B41="uncommon", 3, IF(B41="rare", 0.75, 1)))</f>
        <v/>
      </c>
    </row>
    <row r="42">
      <c r="A42" s="3" t="inlineStr">
        <is>
          <t>Buddy-Buddy Poffin</t>
        </is>
      </c>
      <c r="B42" s="3" t="inlineStr">
        <is>
          <t>uncommon</t>
        </is>
      </c>
      <c r="C42" s="3" t="n">
        <v>33</v>
      </c>
      <c r="D42" s="3" t="n">
        <v>0.21</v>
      </c>
      <c r="E42" s="3" t="n">
        <v>0.4</v>
      </c>
      <c r="F42" s="3">
        <f>IF(B42="common", 4, IF(B42="uncommon", 3, IF(B42="rare", 0.75, 1)))</f>
        <v/>
      </c>
    </row>
    <row r="43">
      <c r="A43" s="3" t="inlineStr">
        <is>
          <t>Buddy-Buddy Poffin (Poke Ball Pattern)</t>
        </is>
      </c>
      <c r="B43" s="3" t="inlineStr">
        <is>
          <t>poke ball pattern</t>
        </is>
      </c>
      <c r="C43" s="3" t="n">
        <v>302</v>
      </c>
      <c r="D43" s="3" t="n">
        <v>2.42</v>
      </c>
      <c r="E43" s="3" t="n"/>
      <c r="F43" s="3">
        <f>IF(B43="common", 4, IF(B43="uncommon", 3, IF(B43="rare", 0.75, 1)))</f>
        <v/>
      </c>
    </row>
    <row r="44">
      <c r="A44" s="3" t="inlineStr">
        <is>
          <t>Budew</t>
        </is>
      </c>
      <c r="B44" s="3" t="inlineStr">
        <is>
          <t>common</t>
        </is>
      </c>
      <c r="C44" s="3" t="n">
        <v>46</v>
      </c>
      <c r="D44" s="3" t="n">
        <v>0.51</v>
      </c>
      <c r="E44" s="3" t="n">
        <v>0.58</v>
      </c>
      <c r="F44" s="3">
        <f>IF(B44="common", 4, IF(B44="uncommon", 3, IF(B44="rare", 0.75, 1)))</f>
        <v/>
      </c>
    </row>
    <row r="45">
      <c r="A45" s="3" t="inlineStr">
        <is>
          <t>Budew (Master Ball Pattern)</t>
        </is>
      </c>
      <c r="B45" s="3" t="inlineStr">
        <is>
          <t>master ball pattern</t>
        </is>
      </c>
      <c r="C45" s="3" t="n">
        <v>1362</v>
      </c>
      <c r="D45" s="3" t="n">
        <v>15.25</v>
      </c>
      <c r="E45" s="3" t="n"/>
      <c r="F45" s="3">
        <f>IF(B45="common", 4, IF(B45="uncommon", 3, IF(B45="rare", 0.75, 1)))</f>
        <v/>
      </c>
    </row>
    <row r="46">
      <c r="A46" s="3" t="inlineStr">
        <is>
          <t>Budew (Poke Ball Pattern)</t>
        </is>
      </c>
      <c r="B46" s="3" t="inlineStr">
        <is>
          <t>poke ball pattern</t>
        </is>
      </c>
      <c r="C46" s="3" t="n">
        <v>302</v>
      </c>
      <c r="D46" s="3" t="n">
        <v>4.61</v>
      </c>
      <c r="E46" s="3" t="n"/>
      <c r="F46" s="3">
        <f>IF(B46="common", 4, IF(B46="uncommon", 3, IF(B46="rare", 0.75, 1)))</f>
        <v/>
      </c>
    </row>
    <row r="47">
      <c r="A47" s="3" t="inlineStr">
        <is>
          <t>Bug Catching Set</t>
        </is>
      </c>
      <c r="B47" s="3" t="inlineStr">
        <is>
          <t>uncommon</t>
        </is>
      </c>
      <c r="C47" s="3" t="n">
        <v>33</v>
      </c>
      <c r="D47" s="3" t="n">
        <v>0.09</v>
      </c>
      <c r="E47" s="3" t="n">
        <v>0.15</v>
      </c>
      <c r="F47" s="3">
        <f>IF(B47="common", 4, IF(B47="uncommon", 3, IF(B47="rare", 0.75, 1)))</f>
        <v/>
      </c>
    </row>
    <row r="48">
      <c r="A48" s="3" t="inlineStr">
        <is>
          <t>Bug Catching Set (Poke Ball Pattern)</t>
        </is>
      </c>
      <c r="B48" s="3" t="inlineStr">
        <is>
          <t>poke ball pattern</t>
        </is>
      </c>
      <c r="C48" s="3" t="n">
        <v>302</v>
      </c>
      <c r="D48" s="3" t="n">
        <v>0.64</v>
      </c>
      <c r="E48" s="3" t="n"/>
      <c r="F48" s="3">
        <f>IF(B48="common", 4, IF(B48="uncommon", 3, IF(B48="rare", 0.75, 1)))</f>
        <v/>
      </c>
    </row>
    <row r="49">
      <c r="A49" s="3" t="inlineStr">
        <is>
          <t>Buneary</t>
        </is>
      </c>
      <c r="B49" s="3" t="inlineStr">
        <is>
          <t>common</t>
        </is>
      </c>
      <c r="C49" s="3" t="n">
        <v>46</v>
      </c>
      <c r="D49" s="3" t="n">
        <v>0.04</v>
      </c>
      <c r="E49" s="3" t="n">
        <v>0.12</v>
      </c>
      <c r="F49" s="3">
        <f>IF(B49="common", 4, IF(B49="uncommon", 3, IF(B49="rare", 0.75, 1)))</f>
        <v/>
      </c>
    </row>
    <row r="50">
      <c r="A50" s="3" t="inlineStr">
        <is>
          <t>Buneary (Master Ball Pattern)</t>
        </is>
      </c>
      <c r="B50" s="3" t="inlineStr">
        <is>
          <t>master ball pattern</t>
        </is>
      </c>
      <c r="C50" s="3" t="n">
        <v>1362</v>
      </c>
      <c r="D50" s="3" t="n">
        <v>2.53</v>
      </c>
      <c r="E50" s="3" t="n"/>
      <c r="F50" s="3">
        <f>IF(B50="common", 4, IF(B50="uncommon", 3, IF(B50="rare", 0.75, 1)))</f>
        <v/>
      </c>
    </row>
    <row r="51">
      <c r="A51" s="3" t="inlineStr">
        <is>
          <t>Buneary (Poke Ball Pattern)</t>
        </is>
      </c>
      <c r="B51" s="3" t="inlineStr">
        <is>
          <t>poke ball pattern</t>
        </is>
      </c>
      <c r="C51" s="3" t="n">
        <v>302</v>
      </c>
      <c r="D51" s="3" t="n">
        <v>0.32</v>
      </c>
      <c r="E51" s="3" t="n"/>
      <c r="F51" s="3">
        <f>IF(B51="common", 4, IF(B51="uncommon", 3, IF(B51="rare", 0.75, 1)))</f>
        <v/>
      </c>
    </row>
    <row r="52">
      <c r="A52" s="3" t="inlineStr">
        <is>
          <t>Carmine</t>
        </is>
      </c>
      <c r="B52" s="3" t="inlineStr">
        <is>
          <t>uncommon</t>
        </is>
      </c>
      <c r="C52" s="3" t="n">
        <v>33</v>
      </c>
      <c r="D52" s="3" t="n">
        <v>0.11</v>
      </c>
      <c r="E52" s="3" t="n">
        <v>0.15</v>
      </c>
      <c r="F52" s="3">
        <f>IF(B52="common", 4, IF(B52="uncommon", 3, IF(B52="rare", 0.75, 1)))</f>
        <v/>
      </c>
    </row>
    <row r="53">
      <c r="A53" s="3" t="inlineStr">
        <is>
          <t>Carmine (Poke Ball Pattern)</t>
        </is>
      </c>
      <c r="B53" s="3" t="inlineStr">
        <is>
          <t>poke ball pattern</t>
        </is>
      </c>
      <c r="C53" s="3" t="n">
        <v>302</v>
      </c>
      <c r="D53" s="3" t="n">
        <v>0.59</v>
      </c>
      <c r="E53" s="3" t="n"/>
      <c r="F53" s="3">
        <f>IF(B53="common", 4, IF(B53="uncommon", 3, IF(B53="rare", 0.75, 1)))</f>
        <v/>
      </c>
    </row>
    <row r="54">
      <c r="A54" s="3" t="inlineStr">
        <is>
          <t>Ceruledge ex</t>
        </is>
      </c>
      <c r="B54" s="3" t="inlineStr">
        <is>
          <t>special illustration rare</t>
        </is>
      </c>
      <c r="C54" s="3" t="n">
        <v>1440</v>
      </c>
      <c r="D54" s="3" t="n">
        <v>177.52</v>
      </c>
      <c r="E54" s="3" t="n"/>
      <c r="F54" s="3">
        <f>IF(B54="common", 4, IF(B54="uncommon", 3, IF(B54="rare", 0.75, 1)))</f>
        <v/>
      </c>
    </row>
    <row r="55">
      <c r="A55" s="3" t="inlineStr">
        <is>
          <t>Ciphermaniac's Codebreaking</t>
        </is>
      </c>
      <c r="B55" s="3" t="inlineStr">
        <is>
          <t>uncommon</t>
        </is>
      </c>
      <c r="C55" s="3" t="n">
        <v>33</v>
      </c>
      <c r="D55" s="3" t="n">
        <v>0.09</v>
      </c>
      <c r="E55" s="3" t="n">
        <v>0.17</v>
      </c>
      <c r="F55" s="3">
        <f>IF(B55="common", 4, IF(B55="uncommon", 3, IF(B55="rare", 0.75, 1)))</f>
        <v/>
      </c>
    </row>
    <row r="56">
      <c r="A56" s="3" t="inlineStr">
        <is>
          <t>Ciphermaniac's Codebreaking (Poke Ball Pattern)</t>
        </is>
      </c>
      <c r="B56" s="3" t="inlineStr">
        <is>
          <t>poke ball pattern</t>
        </is>
      </c>
      <c r="C56" s="3" t="n">
        <v>302</v>
      </c>
      <c r="D56" s="3" t="n">
        <v>0.68</v>
      </c>
      <c r="E56" s="3" t="n"/>
      <c r="F56" s="3">
        <f>IF(B56="common", 4, IF(B56="uncommon", 3, IF(B56="rare", 0.75, 1)))</f>
        <v/>
      </c>
    </row>
    <row r="57">
      <c r="A57" s="3" t="inlineStr">
        <is>
          <t>Cornerstone Mask Ogerpon ex - 058/131</t>
        </is>
      </c>
      <c r="B57" s="3" t="inlineStr">
        <is>
          <t>double rare</t>
        </is>
      </c>
      <c r="C57" s="3" t="n">
        <v>106</v>
      </c>
      <c r="D57" s="3" t="n">
        <v>0.77</v>
      </c>
      <c r="E57" s="3" t="n"/>
      <c r="F57" s="3">
        <f>IF(B57="common", 4, IF(B57="uncommon", 3, IF(B57="rare", 0.75, 1)))</f>
        <v/>
      </c>
    </row>
    <row r="58">
      <c r="A58" s="3" t="inlineStr">
        <is>
          <t>Cornerstone Mask Ogerpon ex - 160/131</t>
        </is>
      </c>
      <c r="B58" s="3" t="inlineStr">
        <is>
          <t>special illustration rare</t>
        </is>
      </c>
      <c r="C58" s="3" t="n">
        <v>1440</v>
      </c>
      <c r="D58" s="3" t="n">
        <v>25.69</v>
      </c>
      <c r="E58" s="3" t="n"/>
      <c r="F58" s="3">
        <f>IF(B58="common", 4, IF(B58="uncommon", 3, IF(B58="rare", 0.75, 1)))</f>
        <v/>
      </c>
    </row>
    <row r="59">
      <c r="A59" s="3" t="inlineStr">
        <is>
          <t>Cottonee</t>
        </is>
      </c>
      <c r="B59" s="3" t="inlineStr">
        <is>
          <t>common</t>
        </is>
      </c>
      <c r="C59" s="3" t="n">
        <v>46</v>
      </c>
      <c r="D59" s="3" t="n">
        <v>0.04</v>
      </c>
      <c r="E59" s="3" t="n">
        <v>0.06</v>
      </c>
      <c r="F59" s="3">
        <f>IF(B59="common", 4, IF(B59="uncommon", 3, IF(B59="rare", 0.75, 1)))</f>
        <v/>
      </c>
    </row>
    <row r="60">
      <c r="A60" s="3" t="inlineStr">
        <is>
          <t>Cottonee (Master Ball Pattern)</t>
        </is>
      </c>
      <c r="B60" s="3" t="inlineStr">
        <is>
          <t>master ball pattern</t>
        </is>
      </c>
      <c r="C60" s="3" t="n">
        <v>1362</v>
      </c>
      <c r="D60" s="3" t="n">
        <v>2</v>
      </c>
      <c r="E60" s="3" t="n"/>
      <c r="F60" s="3">
        <f>IF(B60="common", 4, IF(B60="uncommon", 3, IF(B60="rare", 0.75, 1)))</f>
        <v/>
      </c>
    </row>
    <row r="61">
      <c r="A61" s="3" t="inlineStr">
        <is>
          <t>Cottonee (Poke Ball Pattern)</t>
        </is>
      </c>
      <c r="B61" s="3" t="inlineStr">
        <is>
          <t>poke ball pattern</t>
        </is>
      </c>
      <c r="C61" s="3" t="n">
        <v>302</v>
      </c>
      <c r="D61" s="3" t="n">
        <v>0.37</v>
      </c>
      <c r="E61" s="3" t="n"/>
      <c r="F61" s="3">
        <f>IF(B61="common", 4, IF(B61="uncommon", 3, IF(B61="rare", 0.75, 1)))</f>
        <v/>
      </c>
    </row>
    <row r="62">
      <c r="A62" s="3" t="inlineStr">
        <is>
          <t>Crispin - 105/131</t>
        </is>
      </c>
      <c r="B62" s="3" t="inlineStr">
        <is>
          <t>uncommon</t>
        </is>
      </c>
      <c r="C62" s="3" t="n">
        <v>33</v>
      </c>
      <c r="D62" s="3" t="n">
        <v>0.34</v>
      </c>
      <c r="E62" s="3" t="n">
        <v>0.42</v>
      </c>
      <c r="F62" s="3">
        <f>IF(B62="common", 4, IF(B62="uncommon", 3, IF(B62="rare", 0.75, 1)))</f>
        <v/>
      </c>
    </row>
    <row r="63">
      <c r="A63" s="3" t="inlineStr">
        <is>
          <t>Crispin - 105/131 (Poke Ball Pattern)</t>
        </is>
      </c>
      <c r="B63" s="3" t="inlineStr">
        <is>
          <t>poke ball pattern</t>
        </is>
      </c>
      <c r="C63" s="3" t="n">
        <v>302</v>
      </c>
      <c r="D63" s="3" t="n">
        <v>2.33</v>
      </c>
      <c r="E63" s="3" t="n"/>
      <c r="F63" s="3">
        <f>IF(B63="common", 4, IF(B63="uncommon", 3, IF(B63="rare", 0.75, 1)))</f>
        <v/>
      </c>
    </row>
    <row r="64">
      <c r="A64" s="3" t="inlineStr">
        <is>
          <t>Crispin - 171/131</t>
        </is>
      </c>
      <c r="B64" s="3" t="inlineStr">
        <is>
          <t>special illustration rare</t>
        </is>
      </c>
      <c r="C64" s="3" t="n">
        <v>1440</v>
      </c>
      <c r="D64" s="3" t="n">
        <v>49.4</v>
      </c>
      <c r="E64" s="3" t="n"/>
      <c r="F64" s="3">
        <f>IF(B64="common", 4, IF(B64="uncommon", 3, IF(B64="rare", 0.75, 1)))</f>
        <v/>
      </c>
    </row>
    <row r="65">
      <c r="A65" s="3" t="inlineStr">
        <is>
          <t>Dipplin</t>
        </is>
      </c>
      <c r="B65" s="3" t="inlineStr">
        <is>
          <t>uncommon</t>
        </is>
      </c>
      <c r="C65" s="3" t="n">
        <v>33</v>
      </c>
      <c r="D65" s="3" t="n">
        <v>0.06</v>
      </c>
      <c r="E65" s="3" t="n">
        <v>0.12</v>
      </c>
      <c r="F65" s="3">
        <f>IF(B65="common", 4, IF(B65="uncommon", 3, IF(B65="rare", 0.75, 1)))</f>
        <v/>
      </c>
    </row>
    <row r="66">
      <c r="A66" s="3" t="inlineStr">
        <is>
          <t>Dipplin (Master Ball Pattern)</t>
        </is>
      </c>
      <c r="B66" s="3" t="inlineStr">
        <is>
          <t>master ball pattern</t>
        </is>
      </c>
      <c r="C66" s="3" t="n">
        <v>1362</v>
      </c>
      <c r="D66" s="3" t="n">
        <v>3.22</v>
      </c>
      <c r="E66" s="3" t="n"/>
      <c r="F66" s="3">
        <f>IF(B66="common", 4, IF(B66="uncommon", 3, IF(B66="rare", 0.75, 1)))</f>
        <v/>
      </c>
    </row>
    <row r="67">
      <c r="A67" s="3" t="inlineStr">
        <is>
          <t>Dipplin (Poke Ball Pattern)</t>
        </is>
      </c>
      <c r="B67" s="3" t="inlineStr">
        <is>
          <t>poke ball pattern</t>
        </is>
      </c>
      <c r="C67" s="3" t="n">
        <v>302</v>
      </c>
      <c r="D67" s="3" t="n">
        <v>0.54</v>
      </c>
      <c r="E67" s="3" t="n"/>
      <c r="F67" s="3">
        <f>IF(B67="common", 4, IF(B67="uncommon", 3, IF(B67="rare", 0.75, 1)))</f>
        <v/>
      </c>
    </row>
    <row r="68">
      <c r="A68" s="3" t="inlineStr">
        <is>
          <t>Dragapult ex - 073/131</t>
        </is>
      </c>
      <c r="B68" s="3" t="inlineStr">
        <is>
          <t>double rare</t>
        </is>
      </c>
      <c r="C68" s="3" t="n">
        <v>106</v>
      </c>
      <c r="D68" s="3" t="n">
        <v>2.26</v>
      </c>
      <c r="E68" s="3" t="n"/>
      <c r="F68" s="3">
        <f>IF(B68="common", 4, IF(B68="uncommon", 3, IF(B68="rare", 0.75, 1)))</f>
        <v/>
      </c>
    </row>
    <row r="69">
      <c r="A69" s="3" t="inlineStr">
        <is>
          <t>Dragapult ex - 165/131</t>
        </is>
      </c>
      <c r="B69" s="3" t="inlineStr">
        <is>
          <t>special illustration rare</t>
        </is>
      </c>
      <c r="C69" s="3" t="n">
        <v>1440</v>
      </c>
      <c r="D69" s="3" t="n">
        <v>149.52</v>
      </c>
      <c r="E69" s="3" t="n"/>
      <c r="F69" s="3">
        <f>IF(B69="common", 4, IF(B69="uncommon", 3, IF(B69="rare", 0.75, 1)))</f>
        <v/>
      </c>
    </row>
    <row r="70">
      <c r="A70" s="3" t="inlineStr">
        <is>
          <t>Drakloak</t>
        </is>
      </c>
      <c r="B70" s="3" t="inlineStr">
        <is>
          <t>common</t>
        </is>
      </c>
      <c r="C70" s="3" t="n">
        <v>46</v>
      </c>
      <c r="D70" s="3" t="n">
        <v>0.11</v>
      </c>
      <c r="E70" s="3" t="n">
        <v>0.25</v>
      </c>
      <c r="F70" s="3">
        <f>IF(B70="common", 4, IF(B70="uncommon", 3, IF(B70="rare", 0.75, 1)))</f>
        <v/>
      </c>
    </row>
    <row r="71">
      <c r="A71" s="3" t="inlineStr">
        <is>
          <t>Drakloak (Master Ball Pattern)</t>
        </is>
      </c>
      <c r="B71" s="3" t="inlineStr">
        <is>
          <t>master ball pattern</t>
        </is>
      </c>
      <c r="C71" s="3" t="n">
        <v>1362</v>
      </c>
      <c r="D71" s="3" t="n">
        <v>10.94</v>
      </c>
      <c r="E71" s="3" t="n"/>
      <c r="F71" s="3">
        <f>IF(B71="common", 4, IF(B71="uncommon", 3, IF(B71="rare", 0.75, 1)))</f>
        <v/>
      </c>
    </row>
    <row r="72">
      <c r="A72" s="3" t="inlineStr">
        <is>
          <t>Drakloak (Poke Ball Pattern)</t>
        </is>
      </c>
      <c r="B72" s="3" t="inlineStr">
        <is>
          <t>poke ball pattern</t>
        </is>
      </c>
      <c r="C72" s="3" t="n">
        <v>302</v>
      </c>
      <c r="D72" s="3" t="n">
        <v>2.18</v>
      </c>
      <c r="E72" s="3" t="n"/>
      <c r="F72" s="3">
        <f>IF(B72="common", 4, IF(B72="uncommon", 3, IF(B72="rare", 0.75, 1)))</f>
        <v/>
      </c>
    </row>
    <row r="73">
      <c r="A73" s="3" t="inlineStr">
        <is>
          <t>Drayton</t>
        </is>
      </c>
      <c r="B73" s="3" t="inlineStr">
        <is>
          <t>special illustration rare</t>
        </is>
      </c>
      <c r="C73" s="3" t="n">
        <v>1440</v>
      </c>
      <c r="D73" s="3" t="n">
        <v>32.87</v>
      </c>
      <c r="E73" s="3" t="n"/>
      <c r="F73" s="3">
        <f>IF(B73="common", 4, IF(B73="uncommon", 3, IF(B73="rare", 0.75, 1)))</f>
        <v/>
      </c>
    </row>
    <row r="74">
      <c r="A74" s="3" t="inlineStr">
        <is>
          <t>Dreepy</t>
        </is>
      </c>
      <c r="B74" s="3" t="inlineStr">
        <is>
          <t>common</t>
        </is>
      </c>
      <c r="C74" s="3" t="n">
        <v>46</v>
      </c>
      <c r="D74" s="3" t="n">
        <v>0.1</v>
      </c>
      <c r="E74" s="3" t="n">
        <v>0.15</v>
      </c>
      <c r="F74" s="3">
        <f>IF(B74="common", 4, IF(B74="uncommon", 3, IF(B74="rare", 0.75, 1)))</f>
        <v/>
      </c>
    </row>
    <row r="75">
      <c r="A75" s="3" t="inlineStr">
        <is>
          <t>Dreepy (Master Ball Pattern)</t>
        </is>
      </c>
      <c r="B75" s="3" t="inlineStr">
        <is>
          <t>master ball pattern</t>
        </is>
      </c>
      <c r="C75" s="3" t="n">
        <v>1362</v>
      </c>
      <c r="D75" s="3" t="n">
        <v>9.369999999999999</v>
      </c>
      <c r="E75" s="3" t="n"/>
      <c r="F75" s="3">
        <f>IF(B75="common", 4, IF(B75="uncommon", 3, IF(B75="rare", 0.75, 1)))</f>
        <v/>
      </c>
    </row>
    <row r="76">
      <c r="A76" s="3" t="inlineStr">
        <is>
          <t>Dreepy (Poke Ball Pattern)</t>
        </is>
      </c>
      <c r="B76" s="3" t="inlineStr">
        <is>
          <t>poke ball pattern</t>
        </is>
      </c>
      <c r="C76" s="3" t="n">
        <v>302</v>
      </c>
      <c r="D76" s="3" t="n">
        <v>3.07</v>
      </c>
      <c r="E76" s="3" t="n"/>
      <c r="F76" s="3">
        <f>IF(B76="common", 4, IF(B76="uncommon", 3, IF(B76="rare", 0.75, 1)))</f>
        <v/>
      </c>
    </row>
    <row r="77">
      <c r="A77" s="3" t="inlineStr">
        <is>
          <t>Dudunsparce</t>
        </is>
      </c>
      <c r="B77" s="3" t="inlineStr">
        <is>
          <t>rare</t>
        </is>
      </c>
      <c r="C77" s="3" t="n">
        <v>21</v>
      </c>
      <c r="D77" s="3" t="n">
        <v>0.25</v>
      </c>
      <c r="E77" s="3" t="n">
        <v>0.26</v>
      </c>
      <c r="F77" s="3">
        <f>IF(B77="common", 4, IF(B77="uncommon", 3, IF(B77="rare", 0.75, 1)))</f>
        <v/>
      </c>
    </row>
    <row r="78">
      <c r="A78" s="3" t="inlineStr">
        <is>
          <t>Dudunsparce (Master Ball Pattern)</t>
        </is>
      </c>
      <c r="B78" s="3" t="inlineStr">
        <is>
          <t>master ball pattern</t>
        </is>
      </c>
      <c r="C78" s="3" t="n">
        <v>1362</v>
      </c>
      <c r="D78" s="3" t="n">
        <v>15.22</v>
      </c>
      <c r="E78" s="3" t="n"/>
      <c r="F78" s="3">
        <f>IF(B78="common", 4, IF(B78="uncommon", 3, IF(B78="rare", 0.75, 1)))</f>
        <v/>
      </c>
    </row>
    <row r="79">
      <c r="A79" s="3" t="inlineStr">
        <is>
          <t>Dudunsparce (Poke Ball Pattern)</t>
        </is>
      </c>
      <c r="B79" s="3" t="inlineStr">
        <is>
          <t>poke ball pattern</t>
        </is>
      </c>
      <c r="C79" s="3" t="n">
        <v>302</v>
      </c>
      <c r="D79" s="3" t="n">
        <v>1</v>
      </c>
      <c r="E79" s="3" t="n"/>
      <c r="F79" s="3">
        <f>IF(B79="common", 4, IF(B79="uncommon", 3, IF(B79="rare", 0.75, 1)))</f>
        <v/>
      </c>
    </row>
    <row r="80">
      <c r="A80" s="3" t="inlineStr">
        <is>
          <t>Dunsparce</t>
        </is>
      </c>
      <c r="B80" s="3" t="inlineStr">
        <is>
          <t>common</t>
        </is>
      </c>
      <c r="C80" s="3" t="n">
        <v>46</v>
      </c>
      <c r="D80" s="3" t="n">
        <v>0.05</v>
      </c>
      <c r="E80" s="3" t="n">
        <v>0.08</v>
      </c>
      <c r="F80" s="3">
        <f>IF(B80="common", 4, IF(B80="uncommon", 3, IF(B80="rare", 0.75, 1)))</f>
        <v/>
      </c>
    </row>
    <row r="81">
      <c r="A81" s="3" t="inlineStr">
        <is>
          <t>Dunsparce (Master Ball Pattern)</t>
        </is>
      </c>
      <c r="B81" s="3" t="inlineStr">
        <is>
          <t>master ball pattern</t>
        </is>
      </c>
      <c r="C81" s="3" t="n">
        <v>1362</v>
      </c>
      <c r="D81" s="3" t="n">
        <v>3.34</v>
      </c>
      <c r="E81" s="3" t="n"/>
      <c r="F81" s="3">
        <f>IF(B81="common", 4, IF(B81="uncommon", 3, IF(B81="rare", 0.75, 1)))</f>
        <v/>
      </c>
    </row>
    <row r="82">
      <c r="A82" s="3" t="inlineStr">
        <is>
          <t>Dunsparce (Poke Ball Pattern)</t>
        </is>
      </c>
      <c r="B82" s="3" t="inlineStr">
        <is>
          <t>poke ball pattern</t>
        </is>
      </c>
      <c r="C82" s="3" t="n">
        <v>302</v>
      </c>
      <c r="D82" s="3" t="n">
        <v>0.64</v>
      </c>
      <c r="E82" s="3" t="n"/>
      <c r="F82" s="3">
        <f>IF(B82="common", 4, IF(B82="uncommon", 3, IF(B82="rare", 0.75, 1)))</f>
        <v/>
      </c>
    </row>
    <row r="83">
      <c r="A83" s="3" t="inlineStr">
        <is>
          <t>Duraludon</t>
        </is>
      </c>
      <c r="B83" s="3" t="inlineStr">
        <is>
          <t>common</t>
        </is>
      </c>
      <c r="C83" s="3" t="n">
        <v>46</v>
      </c>
      <c r="D83" s="3" t="n">
        <v>0.05</v>
      </c>
      <c r="E83" s="3" t="n">
        <v>0.15</v>
      </c>
      <c r="F83" s="3">
        <f>IF(B83="common", 4, IF(B83="uncommon", 3, IF(B83="rare", 0.75, 1)))</f>
        <v/>
      </c>
    </row>
    <row r="84">
      <c r="A84" s="3" t="inlineStr">
        <is>
          <t>Duraludon (Master Ball Pattern)</t>
        </is>
      </c>
      <c r="B84" s="3" t="inlineStr">
        <is>
          <t>master ball pattern</t>
        </is>
      </c>
      <c r="C84" s="3" t="n">
        <v>1362</v>
      </c>
      <c r="D84" s="3" t="n">
        <v>5.41</v>
      </c>
      <c r="E84" s="3" t="n"/>
      <c r="F84" s="3">
        <f>IF(B84="common", 4, IF(B84="uncommon", 3, IF(B84="rare", 0.75, 1)))</f>
        <v/>
      </c>
    </row>
    <row r="85">
      <c r="A85" s="3" t="inlineStr">
        <is>
          <t>Duraludon (Poke Ball Pattern)</t>
        </is>
      </c>
      <c r="B85" s="3" t="inlineStr">
        <is>
          <t>poke ball pattern</t>
        </is>
      </c>
      <c r="C85" s="3" t="n">
        <v>302</v>
      </c>
      <c r="D85" s="3" t="n">
        <v>1.27</v>
      </c>
      <c r="E85" s="3" t="n"/>
      <c r="F85" s="3">
        <f>IF(B85="common", 4, IF(B85="uncommon", 3, IF(B85="rare", 0.75, 1)))</f>
        <v/>
      </c>
    </row>
    <row r="86">
      <c r="A86" s="3" t="inlineStr">
        <is>
          <t>Dusclops</t>
        </is>
      </c>
      <c r="B86" s="3" t="inlineStr">
        <is>
          <t>common</t>
        </is>
      </c>
      <c r="C86" s="3" t="n">
        <v>46</v>
      </c>
      <c r="D86" s="3" t="n">
        <v>0.07000000000000001</v>
      </c>
      <c r="E86" s="3" t="n">
        <v>0.22</v>
      </c>
      <c r="F86" s="3">
        <f>IF(B86="common", 4, IF(B86="uncommon", 3, IF(B86="rare", 0.75, 1)))</f>
        <v/>
      </c>
    </row>
    <row r="87">
      <c r="A87" s="3" t="inlineStr">
        <is>
          <t>Dusclops (Master Ball Pattern)</t>
        </is>
      </c>
      <c r="B87" s="3" t="inlineStr">
        <is>
          <t>master ball pattern</t>
        </is>
      </c>
      <c r="C87" s="3" t="n">
        <v>1362</v>
      </c>
      <c r="D87" s="3" t="n">
        <v>3.58</v>
      </c>
      <c r="E87" s="3" t="n"/>
      <c r="F87" s="3">
        <f>IF(B87="common", 4, IF(B87="uncommon", 3, IF(B87="rare", 0.75, 1)))</f>
        <v/>
      </c>
    </row>
    <row r="88">
      <c r="A88" s="3" t="inlineStr">
        <is>
          <t>Dusclops (Poke Ball Pattern)</t>
        </is>
      </c>
      <c r="B88" s="3" t="inlineStr">
        <is>
          <t>poke ball pattern</t>
        </is>
      </c>
      <c r="C88" s="3" t="n">
        <v>302</v>
      </c>
      <c r="D88" s="3" t="n">
        <v>1.05</v>
      </c>
      <c r="E88" s="3" t="n"/>
      <c r="F88" s="3">
        <f>IF(B88="common", 4, IF(B88="uncommon", 3, IF(B88="rare", 0.75, 1)))</f>
        <v/>
      </c>
    </row>
    <row r="89">
      <c r="A89" s="3" t="inlineStr">
        <is>
          <t>Dusknoir</t>
        </is>
      </c>
      <c r="B89" s="3" t="inlineStr">
        <is>
          <t>rare</t>
        </is>
      </c>
      <c r="C89" s="3" t="n">
        <v>21</v>
      </c>
      <c r="D89" s="3" t="n">
        <v>0.26</v>
      </c>
      <c r="E89" s="3" t="n">
        <v>0.3</v>
      </c>
      <c r="F89" s="3">
        <f>IF(B89="common", 4, IF(B89="uncommon", 3, IF(B89="rare", 0.75, 1)))</f>
        <v/>
      </c>
    </row>
    <row r="90">
      <c r="A90" s="3" t="inlineStr">
        <is>
          <t>Dusknoir (Master Ball Pattern)</t>
        </is>
      </c>
      <c r="B90" s="3" t="inlineStr">
        <is>
          <t>master ball pattern</t>
        </is>
      </c>
      <c r="C90" s="3" t="n">
        <v>1362</v>
      </c>
      <c r="D90" s="3" t="n">
        <v>9.699999999999999</v>
      </c>
      <c r="E90" s="3" t="n"/>
      <c r="F90" s="3">
        <f>IF(B90="common", 4, IF(B90="uncommon", 3, IF(B90="rare", 0.75, 1)))</f>
        <v/>
      </c>
    </row>
    <row r="91">
      <c r="A91" s="3" t="inlineStr">
        <is>
          <t>Dusknoir (Poke Ball Pattern)</t>
        </is>
      </c>
      <c r="B91" s="3" t="inlineStr">
        <is>
          <t>poke ball pattern</t>
        </is>
      </c>
      <c r="C91" s="3" t="n">
        <v>302</v>
      </c>
      <c r="D91" s="3" t="n">
        <v>1.27</v>
      </c>
      <c r="E91" s="3" t="n"/>
      <c r="F91" s="3">
        <f>IF(B91="common", 4, IF(B91="uncommon", 3, IF(B91="rare", 0.75, 1)))</f>
        <v/>
      </c>
    </row>
    <row r="92">
      <c r="A92" s="3" t="inlineStr">
        <is>
          <t>Duskull</t>
        </is>
      </c>
      <c r="B92" s="3" t="inlineStr">
        <is>
          <t>common</t>
        </is>
      </c>
      <c r="C92" s="3" t="n">
        <v>46</v>
      </c>
      <c r="D92" s="3" t="n">
        <v>0.09</v>
      </c>
      <c r="E92" s="3" t="n">
        <v>0.16</v>
      </c>
      <c r="F92" s="3">
        <f>IF(B92="common", 4, IF(B92="uncommon", 3, IF(B92="rare", 0.75, 1)))</f>
        <v/>
      </c>
    </row>
    <row r="93">
      <c r="A93" s="3" t="inlineStr">
        <is>
          <t>Duskull (Master Ball Pattern)</t>
        </is>
      </c>
      <c r="B93" s="3" t="inlineStr">
        <is>
          <t>master ball pattern</t>
        </is>
      </c>
      <c r="C93" s="3" t="n">
        <v>1362</v>
      </c>
      <c r="D93" s="3" t="n">
        <v>4.46</v>
      </c>
      <c r="E93" s="3" t="n"/>
      <c r="F93" s="3">
        <f>IF(B93="common", 4, IF(B93="uncommon", 3, IF(B93="rare", 0.75, 1)))</f>
        <v/>
      </c>
    </row>
    <row r="94">
      <c r="A94" s="3" t="inlineStr">
        <is>
          <t>Duskull (Poke Ball Pattern)</t>
        </is>
      </c>
      <c r="B94" s="3" t="inlineStr">
        <is>
          <t>poke ball pattern</t>
        </is>
      </c>
      <c r="C94" s="3" t="n">
        <v>302</v>
      </c>
      <c r="D94" s="3" t="n">
        <v>1.08</v>
      </c>
      <c r="E94" s="3" t="n"/>
      <c r="F94" s="3">
        <f>IF(B94="common", 4, IF(B94="uncommon", 3, IF(B94="rare", 0.75, 1)))</f>
        <v/>
      </c>
    </row>
    <row r="95">
      <c r="A95" s="3" t="inlineStr">
        <is>
          <t>Earthen Vessel</t>
        </is>
      </c>
      <c r="B95" s="3" t="inlineStr">
        <is>
          <t>uncommon</t>
        </is>
      </c>
      <c r="C95" s="3" t="n">
        <v>33</v>
      </c>
      <c r="D95" s="3" t="n">
        <v>0.23</v>
      </c>
      <c r="E95" s="3" t="n">
        <v>0.32</v>
      </c>
      <c r="F95" s="3">
        <f>IF(B95="common", 4, IF(B95="uncommon", 3, IF(B95="rare", 0.75, 1)))</f>
        <v/>
      </c>
    </row>
    <row r="96">
      <c r="A96" s="3" t="inlineStr">
        <is>
          <t>Earthen Vessel (Poke Ball Pattern)</t>
        </is>
      </c>
      <c r="B96" s="3" t="inlineStr">
        <is>
          <t>poke ball pattern</t>
        </is>
      </c>
      <c r="C96" s="3" t="n">
        <v>302</v>
      </c>
      <c r="D96" s="3" t="n">
        <v>1.67</v>
      </c>
      <c r="E96" s="3" t="n"/>
      <c r="F96" s="3">
        <f>IF(B96="common", 4, IF(B96="uncommon", 3, IF(B96="rare", 0.75, 1)))</f>
        <v/>
      </c>
    </row>
    <row r="97">
      <c r="A97" s="3" t="inlineStr">
        <is>
          <t>Eevee</t>
        </is>
      </c>
      <c r="B97" s="3" t="inlineStr">
        <is>
          <t>common</t>
        </is>
      </c>
      <c r="C97" s="3" t="n">
        <v>46</v>
      </c>
      <c r="D97" s="3" t="n">
        <v>0.12</v>
      </c>
      <c r="E97" s="3" t="n">
        <v>0.22</v>
      </c>
      <c r="F97" s="3">
        <f>IF(B97="common", 4, IF(B97="uncommon", 3, IF(B97="rare", 0.75, 1)))</f>
        <v/>
      </c>
    </row>
    <row r="98">
      <c r="A98" s="3" t="inlineStr">
        <is>
          <t>Eevee (Master Ball Pattern)</t>
        </is>
      </c>
      <c r="B98" s="3" t="inlineStr">
        <is>
          <t>master ball pattern</t>
        </is>
      </c>
      <c r="C98" s="3" t="n">
        <v>1362</v>
      </c>
      <c r="D98" s="3" t="n">
        <v>13.54</v>
      </c>
      <c r="E98" s="3" t="n"/>
      <c r="F98" s="3">
        <f>IF(B98="common", 4, IF(B98="uncommon", 3, IF(B98="rare", 0.75, 1)))</f>
        <v/>
      </c>
    </row>
    <row r="99">
      <c r="A99" s="3" t="inlineStr">
        <is>
          <t>Eevee (Poke Ball Pattern)</t>
        </is>
      </c>
      <c r="B99" s="3" t="inlineStr">
        <is>
          <t>poke ball pattern</t>
        </is>
      </c>
      <c r="C99" s="3" t="n">
        <v>302</v>
      </c>
      <c r="D99" s="3" t="n">
        <v>1.68</v>
      </c>
      <c r="E99" s="3" t="n"/>
      <c r="F99" s="3">
        <f>IF(B99="common", 4, IF(B99="uncommon", 3, IF(B99="rare", 0.75, 1)))</f>
        <v/>
      </c>
    </row>
    <row r="100">
      <c r="A100" s="3" t="inlineStr">
        <is>
          <t>Eevee ex - 075/131</t>
        </is>
      </c>
      <c r="B100" s="3" t="inlineStr">
        <is>
          <t>double rare</t>
        </is>
      </c>
      <c r="C100" s="3" t="n">
        <v>106</v>
      </c>
      <c r="D100" s="3" t="n">
        <v>9.199999999999999</v>
      </c>
      <c r="E100" s="3" t="n"/>
      <c r="F100" s="3">
        <f>IF(B100="common", 4, IF(B100="uncommon", 3, IF(B100="rare", 0.75, 1)))</f>
        <v/>
      </c>
    </row>
    <row r="101">
      <c r="A101" s="3" t="inlineStr">
        <is>
          <t>Eevee ex - 167/131</t>
        </is>
      </c>
      <c r="B101" s="3" t="inlineStr">
        <is>
          <t>special illustration rare</t>
        </is>
      </c>
      <c r="C101" s="3" t="n">
        <v>1440</v>
      </c>
      <c r="D101" s="3" t="n">
        <v>171.68</v>
      </c>
      <c r="E101" s="3" t="n"/>
      <c r="F101" s="3">
        <f>IF(B101="common", 4, IF(B101="uncommon", 3, IF(B101="rare", 0.75, 1)))</f>
        <v/>
      </c>
    </row>
    <row r="102">
      <c r="A102" s="3" t="inlineStr">
        <is>
          <t>Eri</t>
        </is>
      </c>
      <c r="B102" s="3" t="inlineStr">
        <is>
          <t>ultra rare</t>
        </is>
      </c>
      <c r="C102" s="3" t="n">
        <v>161</v>
      </c>
      <c r="D102" s="3" t="n">
        <v>1.98</v>
      </c>
      <c r="E102" s="3" t="n"/>
      <c r="F102" s="3">
        <f>IF(B102="common", 4, IF(B102="uncommon", 3, IF(B102="rare", 0.75, 1)))</f>
        <v/>
      </c>
    </row>
    <row r="103">
      <c r="A103" s="3" t="inlineStr">
        <is>
          <t>Espeon</t>
        </is>
      </c>
      <c r="B103" s="3" t="inlineStr">
        <is>
          <t>rare</t>
        </is>
      </c>
      <c r="C103" s="3" t="n">
        <v>21</v>
      </c>
      <c r="D103" s="3" t="n">
        <v>0.22</v>
      </c>
      <c r="E103" s="3" t="n">
        <v>0.46</v>
      </c>
      <c r="F103" s="3">
        <f>IF(B103="common", 4, IF(B103="uncommon", 3, IF(B103="rare", 0.75, 1)))</f>
        <v/>
      </c>
    </row>
    <row r="104">
      <c r="A104" s="3" t="inlineStr">
        <is>
          <t>Espeon (Master Ball Pattern)</t>
        </is>
      </c>
      <c r="B104" s="3" t="inlineStr">
        <is>
          <t>master ball pattern</t>
        </is>
      </c>
      <c r="C104" s="3" t="n">
        <v>1362</v>
      </c>
      <c r="D104" s="3" t="n">
        <v>43.75</v>
      </c>
      <c r="E104" s="3" t="n"/>
      <c r="F104" s="3">
        <f>IF(B104="common", 4, IF(B104="uncommon", 3, IF(B104="rare", 0.75, 1)))</f>
        <v/>
      </c>
    </row>
    <row r="105">
      <c r="A105" s="3" t="inlineStr">
        <is>
          <t>Espeon (Poke Ball Pattern)</t>
        </is>
      </c>
      <c r="B105" s="3" t="inlineStr">
        <is>
          <t>poke ball pattern</t>
        </is>
      </c>
      <c r="C105" s="3" t="n">
        <v>302</v>
      </c>
      <c r="D105" s="3" t="n">
        <v>2.12</v>
      </c>
      <c r="E105" s="3" t="n"/>
      <c r="F105" s="3">
        <f>IF(B105="common", 4, IF(B105="uncommon", 3, IF(B105="rare", 0.75, 1)))</f>
        <v/>
      </c>
    </row>
    <row r="106">
      <c r="A106" s="3" t="inlineStr">
        <is>
          <t>Espeon ex - 034/131</t>
        </is>
      </c>
      <c r="B106" s="3" t="inlineStr">
        <is>
          <t>double rare</t>
        </is>
      </c>
      <c r="C106" s="3" t="n">
        <v>106</v>
      </c>
      <c r="D106" s="3" t="n">
        <v>3.4</v>
      </c>
      <c r="E106" s="3" t="n"/>
      <c r="F106" s="3">
        <f>IF(B106="common", 4, IF(B106="uncommon", 3, IF(B106="rare", 0.75, 1)))</f>
        <v/>
      </c>
    </row>
    <row r="107">
      <c r="A107" s="3" t="inlineStr">
        <is>
          <t>Espeon ex - 155/131</t>
        </is>
      </c>
      <c r="B107" s="3" t="inlineStr">
        <is>
          <t>special illustration rare</t>
        </is>
      </c>
      <c r="C107" s="3" t="n">
        <v>1440</v>
      </c>
      <c r="D107" s="3" t="n">
        <v>344.29</v>
      </c>
      <c r="E107" s="3" t="n"/>
      <c r="F107" s="3">
        <f>IF(B107="common", 4, IF(B107="uncommon", 3, IF(B107="rare", 0.75, 1)))</f>
        <v/>
      </c>
    </row>
    <row r="108">
      <c r="A108" s="3" t="inlineStr">
        <is>
          <t>Exeggcute</t>
        </is>
      </c>
      <c r="B108" s="3" t="inlineStr">
        <is>
          <t>common</t>
        </is>
      </c>
      <c r="C108" s="3" t="n">
        <v>46</v>
      </c>
      <c r="D108" s="3" t="n">
        <v>0.03</v>
      </c>
      <c r="E108" s="3" t="n">
        <v>0.08</v>
      </c>
      <c r="F108" s="3">
        <f>IF(B108="common", 4, IF(B108="uncommon", 3, IF(B108="rare", 0.75, 1)))</f>
        <v/>
      </c>
    </row>
    <row r="109">
      <c r="A109" s="3" t="inlineStr">
        <is>
          <t>Exeggcute (Master Ball Pattern)</t>
        </is>
      </c>
      <c r="B109" s="3" t="inlineStr">
        <is>
          <t>master ball pattern</t>
        </is>
      </c>
      <c r="C109" s="3" t="n">
        <v>1362</v>
      </c>
      <c r="D109" s="3" t="n">
        <v>3.33</v>
      </c>
      <c r="E109" s="3" t="n"/>
      <c r="F109" s="3">
        <f>IF(B109="common", 4, IF(B109="uncommon", 3, IF(B109="rare", 0.75, 1)))</f>
        <v/>
      </c>
    </row>
    <row r="110">
      <c r="A110" s="3" t="inlineStr">
        <is>
          <t>Exeggcute (Poke Ball Pattern)</t>
        </is>
      </c>
      <c r="B110" s="3" t="inlineStr">
        <is>
          <t>poke ball pattern</t>
        </is>
      </c>
      <c r="C110" s="3" t="n">
        <v>302</v>
      </c>
      <c r="D110" s="3" t="n">
        <v>0.42</v>
      </c>
      <c r="E110" s="3" t="n"/>
      <c r="F110" s="3">
        <f>IF(B110="common", 4, IF(B110="uncommon", 3, IF(B110="rare", 0.75, 1)))</f>
        <v/>
      </c>
    </row>
    <row r="111">
      <c r="A111" s="3" t="inlineStr">
        <is>
          <t>Exeggutor</t>
        </is>
      </c>
      <c r="B111" s="3" t="inlineStr">
        <is>
          <t>uncommon</t>
        </is>
      </c>
      <c r="C111" s="3" t="n">
        <v>33</v>
      </c>
      <c r="D111" s="3" t="n">
        <v>0.06</v>
      </c>
      <c r="E111" s="3" t="n">
        <v>0.1</v>
      </c>
      <c r="F111" s="3">
        <f>IF(B111="common", 4, IF(B111="uncommon", 3, IF(B111="rare", 0.75, 1)))</f>
        <v/>
      </c>
    </row>
    <row r="112">
      <c r="A112" s="3" t="inlineStr">
        <is>
          <t>Exeggutor (Master Ball Pattern)</t>
        </is>
      </c>
      <c r="B112" s="3" t="inlineStr">
        <is>
          <t>master ball pattern</t>
        </is>
      </c>
      <c r="C112" s="3" t="n">
        <v>1362</v>
      </c>
      <c r="D112" s="3" t="n">
        <v>10.41</v>
      </c>
      <c r="E112" s="3" t="n"/>
      <c r="F112" s="3">
        <f>IF(B112="common", 4, IF(B112="uncommon", 3, IF(B112="rare", 0.75, 1)))</f>
        <v/>
      </c>
    </row>
    <row r="113">
      <c r="A113" s="3" t="inlineStr">
        <is>
          <t>Exeggutor (Poke Ball Pattern)</t>
        </is>
      </c>
      <c r="B113" s="3" t="inlineStr">
        <is>
          <t>poke ball pattern</t>
        </is>
      </c>
      <c r="C113" s="3" t="n">
        <v>302</v>
      </c>
      <c r="D113" s="3" t="n">
        <v>0.43</v>
      </c>
      <c r="E113" s="3" t="n"/>
      <c r="F113" s="3">
        <f>IF(B113="common", 4, IF(B113="uncommon", 3, IF(B113="rare", 0.75, 1)))</f>
        <v/>
      </c>
    </row>
    <row r="114">
      <c r="A114" s="3" t="inlineStr">
        <is>
          <t>Explorer's Guidance</t>
        </is>
      </c>
      <c r="B114" s="3" t="inlineStr">
        <is>
          <t>uncommon</t>
        </is>
      </c>
      <c r="C114" s="3" t="n">
        <v>33</v>
      </c>
      <c r="D114" s="3" t="n">
        <v>0.06</v>
      </c>
      <c r="E114" s="3" t="n">
        <v>0.12</v>
      </c>
      <c r="F114" s="3">
        <f>IF(B114="common", 4, IF(B114="uncommon", 3, IF(B114="rare", 0.75, 1)))</f>
        <v/>
      </c>
    </row>
    <row r="115">
      <c r="A115" s="3" t="inlineStr">
        <is>
          <t>Explorer's Guidance (Poke Ball Pattern)</t>
        </is>
      </c>
      <c r="B115" s="3" t="inlineStr">
        <is>
          <t>poke ball pattern</t>
        </is>
      </c>
      <c r="C115" s="3" t="n">
        <v>302</v>
      </c>
      <c r="D115" s="3" t="n">
        <v>0.37</v>
      </c>
      <c r="E115" s="3" t="n"/>
      <c r="F115" s="3">
        <f>IF(B115="common", 4, IF(B115="uncommon", 3, IF(B115="rare", 0.75, 1)))</f>
        <v/>
      </c>
    </row>
    <row r="116">
      <c r="A116" s="3" t="inlineStr">
        <is>
          <t>Fan Rotom</t>
        </is>
      </c>
      <c r="B116" s="3" t="inlineStr">
        <is>
          <t>common</t>
        </is>
      </c>
      <c r="C116" s="3" t="n">
        <v>46</v>
      </c>
      <c r="D116" s="3" t="n">
        <v>0.1</v>
      </c>
      <c r="E116" s="3" t="n">
        <v>0.21</v>
      </c>
      <c r="F116" s="3">
        <f>IF(B116="common", 4, IF(B116="uncommon", 3, IF(B116="rare", 0.75, 1)))</f>
        <v/>
      </c>
    </row>
    <row r="117">
      <c r="A117" s="3" t="inlineStr">
        <is>
          <t>Fan Rotom (Master Ball Pattern)</t>
        </is>
      </c>
      <c r="B117" s="3" t="inlineStr">
        <is>
          <t>master ball pattern</t>
        </is>
      </c>
      <c r="C117" s="3" t="n">
        <v>1362</v>
      </c>
      <c r="D117" s="3" t="n">
        <v>8.83</v>
      </c>
      <c r="E117" s="3" t="n"/>
      <c r="F117" s="3">
        <f>IF(B117="common", 4, IF(B117="uncommon", 3, IF(B117="rare", 0.75, 1)))</f>
        <v/>
      </c>
    </row>
    <row r="118">
      <c r="A118" s="3" t="inlineStr">
        <is>
          <t>Fan Rotom (Poke Ball Pattern)</t>
        </is>
      </c>
      <c r="B118" s="3" t="inlineStr">
        <is>
          <t>poke ball pattern</t>
        </is>
      </c>
      <c r="C118" s="3" t="n">
        <v>302</v>
      </c>
      <c r="D118" s="3" t="n">
        <v>1.21</v>
      </c>
      <c r="E118" s="3" t="n"/>
      <c r="F118" s="3">
        <f>IF(B118="common", 4, IF(B118="uncommon", 3, IF(B118="rare", 0.75, 1)))</f>
        <v/>
      </c>
    </row>
    <row r="119">
      <c r="A119" s="3" t="inlineStr">
        <is>
          <t>Festival Grounds</t>
        </is>
      </c>
      <c r="B119" s="3" t="inlineStr">
        <is>
          <t>uncommon</t>
        </is>
      </c>
      <c r="C119" s="3" t="n">
        <v>33</v>
      </c>
      <c r="D119" s="3" t="n">
        <v>0.06</v>
      </c>
      <c r="E119" s="3" t="n">
        <v>0.15</v>
      </c>
      <c r="F119" s="3">
        <f>IF(B119="common", 4, IF(B119="uncommon", 3, IF(B119="rare", 0.75, 1)))</f>
        <v/>
      </c>
    </row>
    <row r="120">
      <c r="A120" s="3" t="inlineStr">
        <is>
          <t>Festival Grounds (Poke Ball Pattern)</t>
        </is>
      </c>
      <c r="B120" s="3" t="inlineStr">
        <is>
          <t>poke ball pattern</t>
        </is>
      </c>
      <c r="C120" s="3" t="n">
        <v>302</v>
      </c>
      <c r="D120" s="3" t="n">
        <v>0.43</v>
      </c>
      <c r="E120" s="3" t="n"/>
      <c r="F120" s="3">
        <f>IF(B120="common", 4, IF(B120="uncommon", 3, IF(B120="rare", 0.75, 1)))</f>
        <v/>
      </c>
    </row>
    <row r="121">
      <c r="A121" s="3" t="inlineStr">
        <is>
          <t>Fezandipiti</t>
        </is>
      </c>
      <c r="B121" s="3" t="inlineStr">
        <is>
          <t>rare</t>
        </is>
      </c>
      <c r="C121" s="3" t="n">
        <v>21</v>
      </c>
      <c r="D121" s="3" t="n">
        <v>0.07000000000000001</v>
      </c>
      <c r="E121" s="3" t="n">
        <v>0.11</v>
      </c>
      <c r="F121" s="3">
        <f>IF(B121="common", 4, IF(B121="uncommon", 3, IF(B121="rare", 0.75, 1)))</f>
        <v/>
      </c>
    </row>
    <row r="122">
      <c r="A122" s="3" t="inlineStr">
        <is>
          <t>Fezandipiti (Master Ball Pattern)</t>
        </is>
      </c>
      <c r="B122" s="3" t="inlineStr">
        <is>
          <t>master ball pattern</t>
        </is>
      </c>
      <c r="C122" s="3" t="n">
        <v>1362</v>
      </c>
      <c r="D122" s="3" t="n">
        <v>6.99</v>
      </c>
      <c r="E122" s="3" t="n"/>
      <c r="F122" s="3">
        <f>IF(B122="common", 4, IF(B122="uncommon", 3, IF(B122="rare", 0.75, 1)))</f>
        <v/>
      </c>
    </row>
    <row r="123">
      <c r="A123" s="3" t="inlineStr">
        <is>
          <t>Fezandipiti (Poke Ball Pattern)</t>
        </is>
      </c>
      <c r="B123" s="3" t="inlineStr">
        <is>
          <t>poke ball pattern</t>
        </is>
      </c>
      <c r="C123" s="3" t="n">
        <v>302</v>
      </c>
      <c r="D123" s="3" t="n">
        <v>0.36</v>
      </c>
      <c r="E123" s="3" t="n"/>
      <c r="F123" s="3">
        <f>IF(B123="common", 4, IF(B123="uncommon", 3, IF(B123="rare", 0.75, 1)))</f>
        <v/>
      </c>
    </row>
    <row r="124">
      <c r="A124" s="3" t="inlineStr">
        <is>
          <t>Flareon</t>
        </is>
      </c>
      <c r="B124" s="3" t="inlineStr">
        <is>
          <t>rare</t>
        </is>
      </c>
      <c r="C124" s="3" t="n">
        <v>21</v>
      </c>
      <c r="D124" s="3" t="n">
        <v>0.16</v>
      </c>
      <c r="E124" s="3" t="n">
        <v>0.25</v>
      </c>
      <c r="F124" s="3">
        <f>IF(B124="common", 4, IF(B124="uncommon", 3, IF(B124="rare", 0.75, 1)))</f>
        <v/>
      </c>
    </row>
    <row r="125">
      <c r="A125" s="3" t="inlineStr">
        <is>
          <t>Flareon (Master Ball Pattern)</t>
        </is>
      </c>
      <c r="B125" s="3" t="inlineStr">
        <is>
          <t>master ball pattern</t>
        </is>
      </c>
      <c r="C125" s="3" t="n">
        <v>1362</v>
      </c>
      <c r="D125" s="3" t="n">
        <v>34.96</v>
      </c>
      <c r="E125" s="3" t="n"/>
      <c r="F125" s="3">
        <f>IF(B125="common", 4, IF(B125="uncommon", 3, IF(B125="rare", 0.75, 1)))</f>
        <v/>
      </c>
    </row>
    <row r="126">
      <c r="A126" s="3" t="inlineStr">
        <is>
          <t>Flareon (Poke Ball Pattern)</t>
        </is>
      </c>
      <c r="B126" s="3" t="inlineStr">
        <is>
          <t>poke ball pattern</t>
        </is>
      </c>
      <c r="C126" s="3" t="n">
        <v>302</v>
      </c>
      <c r="D126" s="3" t="n">
        <v>1.6</v>
      </c>
      <c r="E126" s="3" t="n"/>
      <c r="F126" s="3">
        <f>IF(B126="common", 4, IF(B126="uncommon", 3, IF(B126="rare", 0.75, 1)))</f>
        <v/>
      </c>
    </row>
    <row r="127">
      <c r="A127" s="3" t="inlineStr">
        <is>
          <t>Flareon ex - 014/131</t>
        </is>
      </c>
      <c r="B127" s="3" t="inlineStr">
        <is>
          <t>double rare</t>
        </is>
      </c>
      <c r="C127" s="3" t="n">
        <v>106</v>
      </c>
      <c r="D127" s="3" t="n">
        <v>11.97</v>
      </c>
      <c r="E127" s="3" t="n"/>
      <c r="F127" s="3">
        <f>IF(B127="common", 4, IF(B127="uncommon", 3, IF(B127="rare", 0.75, 1)))</f>
        <v/>
      </c>
    </row>
    <row r="128">
      <c r="A128" s="3" t="inlineStr">
        <is>
          <t>Flareon ex - 146/131</t>
        </is>
      </c>
      <c r="B128" s="3" t="inlineStr">
        <is>
          <t>special illustration rare</t>
        </is>
      </c>
      <c r="C128" s="3" t="n">
        <v>1440</v>
      </c>
      <c r="D128" s="3" t="n">
        <v>286.72</v>
      </c>
      <c r="E128" s="3" t="n"/>
      <c r="F128" s="3">
        <f>IF(B128="common", 4, IF(B128="uncommon", 3, IF(B128="rare", 0.75, 1)))</f>
        <v/>
      </c>
    </row>
    <row r="129">
      <c r="A129" s="3" t="inlineStr">
        <is>
          <t>Flutter Mane</t>
        </is>
      </c>
      <c r="B129" s="3" t="inlineStr">
        <is>
          <t>rare</t>
        </is>
      </c>
      <c r="C129" s="3" t="n">
        <v>21</v>
      </c>
      <c r="D129" s="3" t="n">
        <v>0.13</v>
      </c>
      <c r="E129" s="3" t="n">
        <v>0.16</v>
      </c>
      <c r="F129" s="3">
        <f>IF(B129="common", 4, IF(B129="uncommon", 3, IF(B129="rare", 0.75, 1)))</f>
        <v/>
      </c>
    </row>
    <row r="130">
      <c r="A130" s="3" t="inlineStr">
        <is>
          <t>Flutter Mane (Master Ball Pattern)</t>
        </is>
      </c>
      <c r="B130" s="3" t="inlineStr">
        <is>
          <t>master ball pattern</t>
        </is>
      </c>
      <c r="C130" s="3" t="n">
        <v>1362</v>
      </c>
      <c r="D130" s="3" t="n">
        <v>9.300000000000001</v>
      </c>
      <c r="E130" s="3" t="n"/>
      <c r="F130" s="3">
        <f>IF(B130="common", 4, IF(B130="uncommon", 3, IF(B130="rare", 0.75, 1)))</f>
        <v/>
      </c>
    </row>
    <row r="131">
      <c r="A131" s="3" t="inlineStr">
        <is>
          <t>Flutter Mane (Poke Ball Pattern)</t>
        </is>
      </c>
      <c r="B131" s="3" t="inlineStr">
        <is>
          <t>poke ball pattern</t>
        </is>
      </c>
      <c r="C131" s="3" t="n">
        <v>302</v>
      </c>
      <c r="D131" s="3" t="n">
        <v>0.45</v>
      </c>
      <c r="E131" s="3" t="n"/>
      <c r="F131" s="3">
        <f>IF(B131="common", 4, IF(B131="uncommon", 3, IF(B131="rare", 0.75, 1)))</f>
        <v/>
      </c>
    </row>
    <row r="132">
      <c r="A132" s="3" t="inlineStr">
        <is>
          <t>Friends in Paldea - 109/131</t>
        </is>
      </c>
      <c r="B132" s="3" t="inlineStr">
        <is>
          <t>common</t>
        </is>
      </c>
      <c r="C132" s="3" t="n">
        <v>46</v>
      </c>
      <c r="D132" s="3" t="n">
        <v>0.05</v>
      </c>
      <c r="E132" s="3" t="n">
        <v>0.1</v>
      </c>
      <c r="F132" s="3">
        <f>IF(B132="common", 4, IF(B132="uncommon", 3, IF(B132="rare", 0.75, 1)))</f>
        <v/>
      </c>
    </row>
    <row r="133">
      <c r="A133" s="3" t="inlineStr">
        <is>
          <t>Friends in Paldea - 109/131 (Poke Ball Pattern)</t>
        </is>
      </c>
      <c r="B133" s="3" t="inlineStr">
        <is>
          <t>poke ball pattern</t>
        </is>
      </c>
      <c r="C133" s="3" t="n">
        <v>302</v>
      </c>
      <c r="D133" s="3" t="n">
        <v>0.32</v>
      </c>
      <c r="E133" s="3" t="n"/>
      <c r="F133" s="3">
        <f>IF(B133="common", 4, IF(B133="uncommon", 3, IF(B133="rare", 0.75, 1)))</f>
        <v/>
      </c>
    </row>
    <row r="134">
      <c r="A134" s="3" t="inlineStr">
        <is>
          <t>Friends in Paldea - 137/131</t>
        </is>
      </c>
      <c r="B134" s="3" t="inlineStr">
        <is>
          <t>ultra rare</t>
        </is>
      </c>
      <c r="C134" s="3" t="n">
        <v>161</v>
      </c>
      <c r="D134" s="3" t="n">
        <v>1.87</v>
      </c>
      <c r="E134" s="3" t="n"/>
      <c r="F134" s="3">
        <f>IF(B134="common", 4, IF(B134="uncommon", 3, IF(B134="rare", 0.75, 1)))</f>
        <v/>
      </c>
    </row>
    <row r="135">
      <c r="A135" s="3" t="inlineStr">
        <is>
          <t>Furfrou</t>
        </is>
      </c>
      <c r="B135" s="3" t="inlineStr">
        <is>
          <t>common</t>
        </is>
      </c>
      <c r="C135" s="3" t="n">
        <v>46</v>
      </c>
      <c r="D135" s="3" t="n">
        <v>0.03</v>
      </c>
      <c r="E135" s="3" t="n">
        <v>0.1</v>
      </c>
      <c r="F135" s="3">
        <f>IF(B135="common", 4, IF(B135="uncommon", 3, IF(B135="rare", 0.75, 1)))</f>
        <v/>
      </c>
    </row>
    <row r="136">
      <c r="A136" s="3" t="inlineStr">
        <is>
          <t>Furfrou (Master Ball Pattern)</t>
        </is>
      </c>
      <c r="B136" s="3" t="inlineStr">
        <is>
          <t>master ball pattern</t>
        </is>
      </c>
      <c r="C136" s="3" t="n">
        <v>1362</v>
      </c>
      <c r="D136" s="3" t="n">
        <v>6.76</v>
      </c>
      <c r="E136" s="3" t="n"/>
      <c r="F136" s="3">
        <f>IF(B136="common", 4, IF(B136="uncommon", 3, IF(B136="rare", 0.75, 1)))</f>
        <v/>
      </c>
    </row>
    <row r="137">
      <c r="A137" s="3" t="inlineStr">
        <is>
          <t>Furfrou (Poke Ball Pattern)</t>
        </is>
      </c>
      <c r="B137" s="3" t="inlineStr">
        <is>
          <t>poke ball pattern</t>
        </is>
      </c>
      <c r="C137" s="3" t="n">
        <v>302</v>
      </c>
      <c r="D137" s="3" t="n">
        <v>0.35</v>
      </c>
      <c r="E137" s="3" t="n"/>
      <c r="F137" s="3">
        <f>IF(B137="common", 4, IF(B137="uncommon", 3, IF(B137="rare", 0.75, 1)))</f>
        <v/>
      </c>
    </row>
    <row r="138">
      <c r="A138" s="3" t="inlineStr">
        <is>
          <t>Gholdengo ex</t>
        </is>
      </c>
      <c r="B138" s="3" t="inlineStr">
        <is>
          <t>special illustration rare</t>
        </is>
      </c>
      <c r="C138" s="3" t="n">
        <v>1440</v>
      </c>
      <c r="D138" s="3" t="n">
        <v>93.89</v>
      </c>
      <c r="E138" s="3" t="n"/>
      <c r="F138" s="3">
        <f>IF(B138="common", 4, IF(B138="uncommon", 3, IF(B138="rare", 0.75, 1)))</f>
        <v/>
      </c>
    </row>
    <row r="139">
      <c r="A139" s="3" t="inlineStr">
        <is>
          <t>Giacomo</t>
        </is>
      </c>
      <c r="B139" s="3" t="inlineStr">
        <is>
          <t>ultra rare</t>
        </is>
      </c>
      <c r="C139" s="3" t="n">
        <v>161</v>
      </c>
      <c r="D139" s="3" t="n">
        <v>0.63</v>
      </c>
      <c r="E139" s="3" t="n"/>
      <c r="F139" s="3">
        <f>IF(B139="common", 4, IF(B139="uncommon", 3, IF(B139="rare", 0.75, 1)))</f>
        <v/>
      </c>
    </row>
    <row r="140">
      <c r="A140" s="3" t="inlineStr">
        <is>
          <t>Glaceon</t>
        </is>
      </c>
      <c r="B140" s="3" t="inlineStr">
        <is>
          <t>rare</t>
        </is>
      </c>
      <c r="C140" s="3" t="n">
        <v>21</v>
      </c>
      <c r="D140" s="3" t="n">
        <v>0.23</v>
      </c>
      <c r="E140" s="3" t="n">
        <v>0.27</v>
      </c>
      <c r="F140" s="3">
        <f>IF(B140="common", 4, IF(B140="uncommon", 3, IF(B140="rare", 0.75, 1)))</f>
        <v/>
      </c>
    </row>
    <row r="141">
      <c r="A141" s="3" t="inlineStr">
        <is>
          <t>Glaceon (Master Ball Pattern)</t>
        </is>
      </c>
      <c r="B141" s="3" t="inlineStr">
        <is>
          <t>master ball pattern</t>
        </is>
      </c>
      <c r="C141" s="3" t="n">
        <v>1362</v>
      </c>
      <c r="D141" s="3" t="n">
        <v>34.26</v>
      </c>
      <c r="E141" s="3" t="n"/>
      <c r="F141" s="3">
        <f>IF(B141="common", 4, IF(B141="uncommon", 3, IF(B141="rare", 0.75, 1)))</f>
        <v/>
      </c>
    </row>
    <row r="142">
      <c r="A142" s="3" t="inlineStr">
        <is>
          <t>Glaceon (Poke Ball Pattern)</t>
        </is>
      </c>
      <c r="B142" s="3" t="inlineStr">
        <is>
          <t>poke ball pattern</t>
        </is>
      </c>
      <c r="C142" s="3" t="n">
        <v>302</v>
      </c>
      <c r="D142" s="3" t="n">
        <v>1.48</v>
      </c>
      <c r="E142" s="3" t="n"/>
      <c r="F142" s="3">
        <f>IF(B142="common", 4, IF(B142="uncommon", 3, IF(B142="rare", 0.75, 1)))</f>
        <v/>
      </c>
    </row>
    <row r="143">
      <c r="A143" s="3" t="inlineStr">
        <is>
          <t>Glaceon ex - 026/131</t>
        </is>
      </c>
      <c r="B143" s="3" t="inlineStr">
        <is>
          <t>double rare</t>
        </is>
      </c>
      <c r="C143" s="3" t="n">
        <v>106</v>
      </c>
      <c r="D143" s="3" t="n">
        <v>2.04</v>
      </c>
      <c r="E143" s="3" t="n"/>
      <c r="F143" s="3">
        <f>IF(B143="common", 4, IF(B143="uncommon", 3, IF(B143="rare", 0.75, 1)))</f>
        <v/>
      </c>
    </row>
    <row r="144">
      <c r="A144" s="3" t="inlineStr">
        <is>
          <t>Glaceon ex - 150/131</t>
        </is>
      </c>
      <c r="B144" s="3" t="inlineStr">
        <is>
          <t>special illustration rare</t>
        </is>
      </c>
      <c r="C144" s="3" t="n">
        <v>1440</v>
      </c>
      <c r="D144" s="3" t="n">
        <v>301.89</v>
      </c>
      <c r="E144" s="3" t="n"/>
      <c r="F144" s="3">
        <f>IF(B144="common", 4, IF(B144="uncommon", 3, IF(B144="rare", 0.75, 1)))</f>
        <v/>
      </c>
    </row>
    <row r="145">
      <c r="A145" s="3" t="inlineStr">
        <is>
          <t>Glass Trumpet</t>
        </is>
      </c>
      <c r="B145" s="3" t="inlineStr">
        <is>
          <t>uncommon</t>
        </is>
      </c>
      <c r="C145" s="3" t="n">
        <v>33</v>
      </c>
      <c r="D145" s="3" t="n">
        <v>0.07000000000000001</v>
      </c>
      <c r="E145" s="3" t="n">
        <v>0.14</v>
      </c>
      <c r="F145" s="3">
        <f>IF(B145="common", 4, IF(B145="uncommon", 3, IF(B145="rare", 0.75, 1)))</f>
        <v/>
      </c>
    </row>
    <row r="146">
      <c r="A146" s="3" t="inlineStr">
        <is>
          <t>Glass Trumpet (Poke Ball Pattern)</t>
        </is>
      </c>
      <c r="B146" s="3" t="inlineStr">
        <is>
          <t>poke ball pattern</t>
        </is>
      </c>
      <c r="C146" s="3" t="n">
        <v>302</v>
      </c>
      <c r="D146" s="3" t="n">
        <v>0.79</v>
      </c>
      <c r="E146" s="3" t="n"/>
      <c r="F146" s="3">
        <f>IF(B146="common", 4, IF(B146="uncommon", 3, IF(B146="rare", 0.75, 1)))</f>
        <v/>
      </c>
    </row>
    <row r="147">
      <c r="A147" s="3" t="inlineStr">
        <is>
          <t>Goldeen</t>
        </is>
      </c>
      <c r="B147" s="3" t="inlineStr">
        <is>
          <t>common</t>
        </is>
      </c>
      <c r="C147" s="3" t="n">
        <v>46</v>
      </c>
      <c r="D147" s="3" t="n">
        <v>0.05</v>
      </c>
      <c r="E147" s="3" t="n">
        <v>0.08</v>
      </c>
      <c r="F147" s="3">
        <f>IF(B147="common", 4, IF(B147="uncommon", 3, IF(B147="rare", 0.75, 1)))</f>
        <v/>
      </c>
    </row>
    <row r="148">
      <c r="A148" s="3" t="inlineStr">
        <is>
          <t>Goldeen (Master Ball Pattern)</t>
        </is>
      </c>
      <c r="B148" s="3" t="inlineStr">
        <is>
          <t>master ball pattern</t>
        </is>
      </c>
      <c r="C148" s="3" t="n">
        <v>1362</v>
      </c>
      <c r="D148" s="3" t="n">
        <v>4.16</v>
      </c>
      <c r="E148" s="3" t="n"/>
      <c r="F148" s="3">
        <f>IF(B148="common", 4, IF(B148="uncommon", 3, IF(B148="rare", 0.75, 1)))</f>
        <v/>
      </c>
    </row>
    <row r="149">
      <c r="A149" s="3" t="inlineStr">
        <is>
          <t>Goldeen (Poke Ball Pattern)</t>
        </is>
      </c>
      <c r="B149" s="3" t="inlineStr">
        <is>
          <t>poke ball pattern</t>
        </is>
      </c>
      <c r="C149" s="3" t="n">
        <v>302</v>
      </c>
      <c r="D149" s="3" t="n">
        <v>0.5600000000000001</v>
      </c>
      <c r="E149" s="3" t="n"/>
      <c r="F149" s="3">
        <f>IF(B149="common", 4, IF(B149="uncommon", 3, IF(B149="rare", 0.75, 1)))</f>
        <v/>
      </c>
    </row>
    <row r="150">
      <c r="A150" s="3" t="inlineStr">
        <is>
          <t>Great Tusk</t>
        </is>
      </c>
      <c r="B150" s="3" t="inlineStr">
        <is>
          <t>uncommon</t>
        </is>
      </c>
      <c r="C150" s="3" t="n">
        <v>33</v>
      </c>
      <c r="D150" s="3" t="n">
        <v>0.06</v>
      </c>
      <c r="E150" s="3" t="n">
        <v>0.15</v>
      </c>
      <c r="F150" s="3">
        <f>IF(B150="common", 4, IF(B150="uncommon", 3, IF(B150="rare", 0.75, 1)))</f>
        <v/>
      </c>
    </row>
    <row r="151">
      <c r="A151" s="3" t="inlineStr">
        <is>
          <t>Great Tusk (Master Ball Pattern)</t>
        </is>
      </c>
      <c r="B151" s="3" t="inlineStr">
        <is>
          <t>master ball pattern</t>
        </is>
      </c>
      <c r="C151" s="3" t="n">
        <v>1362</v>
      </c>
      <c r="D151" s="3" t="n">
        <v>6.94</v>
      </c>
      <c r="E151" s="3" t="n"/>
      <c r="F151" s="3">
        <f>IF(B151="common", 4, IF(B151="uncommon", 3, IF(B151="rare", 0.75, 1)))</f>
        <v/>
      </c>
    </row>
    <row r="152">
      <c r="A152" s="3" t="inlineStr">
        <is>
          <t>Great Tusk (Poke Ball Pattern)</t>
        </is>
      </c>
      <c r="B152" s="3" t="inlineStr">
        <is>
          <t>poke ball pattern</t>
        </is>
      </c>
      <c r="C152" s="3" t="n">
        <v>302</v>
      </c>
      <c r="D152" s="3" t="n">
        <v>0.5</v>
      </c>
      <c r="E152" s="3" t="n"/>
      <c r="F152" s="3">
        <f>IF(B152="common", 4, IF(B152="uncommon", 3, IF(B152="rare", 0.75, 1)))</f>
        <v/>
      </c>
    </row>
    <row r="153">
      <c r="A153" s="3" t="inlineStr">
        <is>
          <t>Groudon</t>
        </is>
      </c>
      <c r="B153" s="3" t="inlineStr">
        <is>
          <t>rare</t>
        </is>
      </c>
      <c r="C153" s="3" t="n">
        <v>21</v>
      </c>
      <c r="D153" s="3" t="n">
        <v>0.08</v>
      </c>
      <c r="E153" s="3" t="n">
        <v>0.13</v>
      </c>
      <c r="F153" s="3">
        <f>IF(B153="common", 4, IF(B153="uncommon", 3, IF(B153="rare", 0.75, 1)))</f>
        <v/>
      </c>
    </row>
    <row r="154">
      <c r="A154" s="3" t="inlineStr">
        <is>
          <t>Groudon (Master Ball Pattern)</t>
        </is>
      </c>
      <c r="B154" s="3" t="inlineStr">
        <is>
          <t>master ball pattern</t>
        </is>
      </c>
      <c r="C154" s="3" t="n">
        <v>1362</v>
      </c>
      <c r="D154" s="3" t="n">
        <v>15.04</v>
      </c>
      <c r="E154" s="3" t="n"/>
      <c r="F154" s="3">
        <f>IF(B154="common", 4, IF(B154="uncommon", 3, IF(B154="rare", 0.75, 1)))</f>
        <v/>
      </c>
    </row>
    <row r="155">
      <c r="A155" s="3" t="inlineStr">
        <is>
          <t>Groudon (Poke Ball Pattern)</t>
        </is>
      </c>
      <c r="B155" s="3" t="inlineStr">
        <is>
          <t>poke ball pattern</t>
        </is>
      </c>
      <c r="C155" s="3" t="n">
        <v>302</v>
      </c>
      <c r="D155" s="3" t="n">
        <v>0.46</v>
      </c>
      <c r="E155" s="3" t="n"/>
      <c r="F155" s="3">
        <f>IF(B155="common", 4, IF(B155="uncommon", 3, IF(B155="rare", 0.75, 1)))</f>
        <v/>
      </c>
    </row>
    <row r="156">
      <c r="A156" s="3" t="inlineStr">
        <is>
          <t>Haban Berry</t>
        </is>
      </c>
      <c r="B156" s="3" t="inlineStr">
        <is>
          <t>common</t>
        </is>
      </c>
      <c r="C156" s="3" t="n">
        <v>46</v>
      </c>
      <c r="D156" s="3" t="n">
        <v>0.04</v>
      </c>
      <c r="E156" s="3" t="n">
        <v>0.1</v>
      </c>
      <c r="F156" s="3">
        <f>IF(B156="common", 4, IF(B156="uncommon", 3, IF(B156="rare", 0.75, 1)))</f>
        <v/>
      </c>
    </row>
    <row r="157">
      <c r="A157" s="3" t="inlineStr">
        <is>
          <t>Haban Berry (Poke Ball Pattern)</t>
        </is>
      </c>
      <c r="B157" s="3" t="inlineStr">
        <is>
          <t>poke ball pattern</t>
        </is>
      </c>
      <c r="C157" s="3" t="n">
        <v>302</v>
      </c>
      <c r="D157" s="3" t="n">
        <v>0.35</v>
      </c>
      <c r="E157" s="3" t="n"/>
      <c r="F157" s="3">
        <f>IF(B157="common", 4, IF(B157="uncommon", 3, IF(B157="rare", 0.75, 1)))</f>
        <v/>
      </c>
    </row>
    <row r="158">
      <c r="A158" s="3" t="inlineStr">
        <is>
          <t>Hawlucha</t>
        </is>
      </c>
      <c r="B158" s="3" t="inlineStr">
        <is>
          <t>uncommon</t>
        </is>
      </c>
      <c r="C158" s="3" t="n">
        <v>33</v>
      </c>
      <c r="D158" s="3" t="n">
        <v>0.05</v>
      </c>
      <c r="E158" s="3" t="n">
        <v>0.13</v>
      </c>
      <c r="F158" s="3">
        <f>IF(B158="common", 4, IF(B158="uncommon", 3, IF(B158="rare", 0.75, 1)))</f>
        <v/>
      </c>
    </row>
    <row r="159">
      <c r="A159" s="3" t="inlineStr">
        <is>
          <t>Hawlucha (Master Ball Pattern)</t>
        </is>
      </c>
      <c r="B159" s="3" t="inlineStr">
        <is>
          <t>master ball pattern</t>
        </is>
      </c>
      <c r="C159" s="3" t="n">
        <v>1362</v>
      </c>
      <c r="D159" s="3" t="n">
        <v>2.82</v>
      </c>
      <c r="E159" s="3" t="n"/>
      <c r="F159" s="3">
        <f>IF(B159="common", 4, IF(B159="uncommon", 3, IF(B159="rare", 0.75, 1)))</f>
        <v/>
      </c>
    </row>
    <row r="160">
      <c r="A160" s="3" t="inlineStr">
        <is>
          <t>Hawlucha (Poke Ball Pattern)</t>
        </is>
      </c>
      <c r="B160" s="3" t="inlineStr">
        <is>
          <t>poke ball pattern</t>
        </is>
      </c>
      <c r="C160" s="3" t="n">
        <v>302</v>
      </c>
      <c r="D160" s="3" t="n">
        <v>0.39</v>
      </c>
      <c r="E160" s="3" t="n"/>
      <c r="F160" s="3">
        <f>IF(B160="common", 4, IF(B160="uncommon", 3, IF(B160="rare", 0.75, 1)))</f>
        <v/>
      </c>
    </row>
    <row r="161">
      <c r="A161" s="3" t="inlineStr">
        <is>
          <t>Hearthflame Mask Ogerpon ex - 017/131</t>
        </is>
      </c>
      <c r="B161" s="3" t="inlineStr">
        <is>
          <t>double rare</t>
        </is>
      </c>
      <c r="C161" s="3" t="n">
        <v>106</v>
      </c>
      <c r="D161" s="3" t="n">
        <v>0.53</v>
      </c>
      <c r="E161" s="3" t="n"/>
      <c r="F161" s="3">
        <f>IF(B161="common", 4, IF(B161="uncommon", 3, IF(B161="rare", 0.75, 1)))</f>
        <v/>
      </c>
    </row>
    <row r="162">
      <c r="A162" s="3" t="inlineStr">
        <is>
          <t>Hearthflame Mask Ogerpon ex - 148/131</t>
        </is>
      </c>
      <c r="B162" s="3" t="inlineStr">
        <is>
          <t>special illustration rare</t>
        </is>
      </c>
      <c r="C162" s="3" t="n">
        <v>1440</v>
      </c>
      <c r="D162" s="3" t="n">
        <v>25.45</v>
      </c>
      <c r="E162" s="3" t="n"/>
      <c r="F162" s="3">
        <f>IF(B162="common", 4, IF(B162="uncommon", 3, IF(B162="rare", 0.75, 1)))</f>
        <v/>
      </c>
    </row>
    <row r="163">
      <c r="A163" s="3" t="inlineStr">
        <is>
          <t>Heatran</t>
        </is>
      </c>
      <c r="B163" s="3" t="inlineStr">
        <is>
          <t>uncommon</t>
        </is>
      </c>
      <c r="C163" s="3" t="n">
        <v>33</v>
      </c>
      <c r="D163" s="3" t="n">
        <v>0.04</v>
      </c>
      <c r="E163" s="3" t="n">
        <v>0.12</v>
      </c>
      <c r="F163" s="3">
        <f>IF(B163="common", 4, IF(B163="uncommon", 3, IF(B163="rare", 0.75, 1)))</f>
        <v/>
      </c>
    </row>
    <row r="164">
      <c r="A164" s="3" t="inlineStr">
        <is>
          <t>Heatran (Master Ball Pattern)</t>
        </is>
      </c>
      <c r="B164" s="3" t="inlineStr">
        <is>
          <t>master ball pattern</t>
        </is>
      </c>
      <c r="C164" s="3" t="n">
        <v>1362</v>
      </c>
      <c r="D164" s="3" t="n">
        <v>2.25</v>
      </c>
      <c r="E164" s="3" t="n"/>
      <c r="F164" s="3">
        <f>IF(B164="common", 4, IF(B164="uncommon", 3, IF(B164="rare", 0.75, 1)))</f>
        <v/>
      </c>
    </row>
    <row r="165">
      <c r="A165" s="3" t="inlineStr">
        <is>
          <t>Heatran (Poke Ball Pattern)</t>
        </is>
      </c>
      <c r="B165" s="3" t="inlineStr">
        <is>
          <t>poke ball pattern</t>
        </is>
      </c>
      <c r="C165" s="3" t="n">
        <v>302</v>
      </c>
      <c r="D165" s="3" t="n">
        <v>0.41</v>
      </c>
      <c r="E165" s="3" t="n"/>
      <c r="F165" s="3">
        <f>IF(B165="common", 4, IF(B165="uncommon", 3, IF(B165="rare", 0.75, 1)))</f>
        <v/>
      </c>
    </row>
    <row r="166">
      <c r="A166" s="3" t="inlineStr">
        <is>
          <t>Hippopotas</t>
        </is>
      </c>
      <c r="B166" s="3" t="inlineStr">
        <is>
          <t>common</t>
        </is>
      </c>
      <c r="C166" s="3" t="n">
        <v>46</v>
      </c>
      <c r="D166" s="3" t="n">
        <v>0.03</v>
      </c>
      <c r="E166" s="3" t="n">
        <v>0.09</v>
      </c>
      <c r="F166" s="3">
        <f>IF(B166="common", 4, IF(B166="uncommon", 3, IF(B166="rare", 0.75, 1)))</f>
        <v/>
      </c>
    </row>
    <row r="167">
      <c r="A167" s="3" t="inlineStr">
        <is>
          <t>Hippopotas (Master Ball Pattern)</t>
        </is>
      </c>
      <c r="B167" s="3" t="inlineStr">
        <is>
          <t>master ball pattern</t>
        </is>
      </c>
      <c r="C167" s="3" t="n">
        <v>1362</v>
      </c>
      <c r="D167" s="3" t="n">
        <v>3.01</v>
      </c>
      <c r="E167" s="3" t="n"/>
      <c r="F167" s="3">
        <f>IF(B167="common", 4, IF(B167="uncommon", 3, IF(B167="rare", 0.75, 1)))</f>
        <v/>
      </c>
    </row>
    <row r="168">
      <c r="A168" s="3" t="inlineStr">
        <is>
          <t>Hippopotas (Poke Ball Pattern)</t>
        </is>
      </c>
      <c r="B168" s="3" t="inlineStr">
        <is>
          <t>poke ball pattern</t>
        </is>
      </c>
      <c r="C168" s="3" t="n">
        <v>302</v>
      </c>
      <c r="D168" s="3" t="n">
        <v>0.39</v>
      </c>
      <c r="E168" s="3" t="n"/>
      <c r="F168" s="3">
        <f>IF(B168="common", 4, IF(B168="uncommon", 3, IF(B168="rare", 0.75, 1)))</f>
        <v/>
      </c>
    </row>
    <row r="169">
      <c r="A169" s="3" t="inlineStr">
        <is>
          <t>Hippowdon</t>
        </is>
      </c>
      <c r="B169" s="3" t="inlineStr">
        <is>
          <t>common</t>
        </is>
      </c>
      <c r="C169" s="3" t="n">
        <v>46</v>
      </c>
      <c r="D169" s="3" t="n">
        <v>0.03</v>
      </c>
      <c r="E169" s="3" t="n">
        <v>0.15</v>
      </c>
      <c r="F169" s="3">
        <f>IF(B169="common", 4, IF(B169="uncommon", 3, IF(B169="rare", 0.75, 1)))</f>
        <v/>
      </c>
    </row>
    <row r="170">
      <c r="A170" s="3" t="inlineStr">
        <is>
          <t>Hippowdon (Master Ball Pattern)</t>
        </is>
      </c>
      <c r="B170" s="3" t="inlineStr">
        <is>
          <t>master ball pattern</t>
        </is>
      </c>
      <c r="C170" s="3" t="n">
        <v>1362</v>
      </c>
      <c r="D170" s="3" t="n">
        <v>7.79</v>
      </c>
      <c r="E170" s="3" t="n"/>
      <c r="F170" s="3">
        <f>IF(B170="common", 4, IF(B170="uncommon", 3, IF(B170="rare", 0.75, 1)))</f>
        <v/>
      </c>
    </row>
    <row r="171">
      <c r="A171" s="3" t="inlineStr">
        <is>
          <t>Hippowdon (Poke Ball Pattern)</t>
        </is>
      </c>
      <c r="B171" s="3" t="inlineStr">
        <is>
          <t>poke ball pattern</t>
        </is>
      </c>
      <c r="C171" s="3" t="n">
        <v>302</v>
      </c>
      <c r="D171" s="3" t="n">
        <v>0.43</v>
      </c>
      <c r="E171" s="3" t="n"/>
      <c r="F171" s="3">
        <f>IF(B171="common", 4, IF(B171="uncommon", 3, IF(B171="rare", 0.75, 1)))</f>
        <v/>
      </c>
    </row>
    <row r="172">
      <c r="A172" s="3" t="inlineStr">
        <is>
          <t>Hoothoot</t>
        </is>
      </c>
      <c r="B172" s="3" t="inlineStr">
        <is>
          <t>common</t>
        </is>
      </c>
      <c r="C172" s="3" t="n">
        <v>46</v>
      </c>
      <c r="D172" s="3" t="n">
        <v>0.1</v>
      </c>
      <c r="E172" s="3" t="n">
        <v>0.2</v>
      </c>
      <c r="F172" s="3">
        <f>IF(B172="common", 4, IF(B172="uncommon", 3, IF(B172="rare", 0.75, 1)))</f>
        <v/>
      </c>
    </row>
    <row r="173">
      <c r="A173" s="3" t="inlineStr">
        <is>
          <t>Hoothoot (Master Ball Pattern)</t>
        </is>
      </c>
      <c r="B173" s="3" t="inlineStr">
        <is>
          <t>master ball pattern</t>
        </is>
      </c>
      <c r="C173" s="3" t="n">
        <v>1362</v>
      </c>
      <c r="D173" s="3" t="n">
        <v>4.96</v>
      </c>
      <c r="E173" s="3" t="n"/>
      <c r="F173" s="3">
        <f>IF(B173="common", 4, IF(B173="uncommon", 3, IF(B173="rare", 0.75, 1)))</f>
        <v/>
      </c>
    </row>
    <row r="174">
      <c r="A174" s="3" t="inlineStr">
        <is>
          <t>Hoothoot (Poke Ball Pattern)</t>
        </is>
      </c>
      <c r="B174" s="3" t="inlineStr">
        <is>
          <t>poke ball pattern</t>
        </is>
      </c>
      <c r="C174" s="3" t="n">
        <v>302</v>
      </c>
      <c r="D174" s="3" t="n">
        <v>0.77</v>
      </c>
      <c r="E174" s="3" t="n"/>
      <c r="F174" s="3">
        <f>IF(B174="common", 4, IF(B174="uncommon", 3, IF(B174="rare", 0.75, 1)))</f>
        <v/>
      </c>
    </row>
    <row r="175">
      <c r="A175" s="3" t="inlineStr">
        <is>
          <t>Houndoom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0.15</v>
      </c>
      <c r="F175" s="3">
        <f>IF(B175="common", 4, IF(B175="uncommon", 3, IF(B175="rare", 0.75, 1)))</f>
        <v/>
      </c>
    </row>
    <row r="176">
      <c r="A176" s="3" t="inlineStr">
        <is>
          <t>Houndoom (Master Ball Pattern)</t>
        </is>
      </c>
      <c r="B176" s="3" t="inlineStr">
        <is>
          <t>master ball pattern</t>
        </is>
      </c>
      <c r="C176" s="3" t="n">
        <v>1362</v>
      </c>
      <c r="D176" s="3" t="n">
        <v>14.94</v>
      </c>
      <c r="E176" s="3" t="n"/>
      <c r="F176" s="3">
        <f>IF(B176="common", 4, IF(B176="uncommon", 3, IF(B176="rare", 0.75, 1)))</f>
        <v/>
      </c>
    </row>
    <row r="177">
      <c r="A177" s="3" t="inlineStr">
        <is>
          <t>Houndoom (Poke Ball Pattern)</t>
        </is>
      </c>
      <c r="B177" s="3" t="inlineStr">
        <is>
          <t>poke ball pattern</t>
        </is>
      </c>
      <c r="C177" s="3" t="n">
        <v>302</v>
      </c>
      <c r="D177" s="3" t="n">
        <v>0.61</v>
      </c>
      <c r="E177" s="3" t="n"/>
      <c r="F177" s="3">
        <f>IF(B177="common", 4, IF(B177="uncommon", 3, IF(B177="rare", 0.75, 1)))</f>
        <v/>
      </c>
    </row>
    <row r="178">
      <c r="A178" s="3" t="inlineStr">
        <is>
          <t>Houndour</t>
        </is>
      </c>
      <c r="B178" s="3" t="inlineStr">
        <is>
          <t>common</t>
        </is>
      </c>
      <c r="C178" s="3" t="n">
        <v>46</v>
      </c>
      <c r="D178" s="3" t="n">
        <v>0.04</v>
      </c>
      <c r="E178" s="3" t="n">
        <v>0.1</v>
      </c>
      <c r="F178" s="3">
        <f>IF(B178="common", 4, IF(B178="uncommon", 3, IF(B178="rare", 0.75, 1)))</f>
        <v/>
      </c>
    </row>
    <row r="179">
      <c r="A179" s="3" t="inlineStr">
        <is>
          <t>Houndour (Master Ball Pattern)</t>
        </is>
      </c>
      <c r="B179" s="3" t="inlineStr">
        <is>
          <t>master ball pattern</t>
        </is>
      </c>
      <c r="C179" s="3" t="n">
        <v>1362</v>
      </c>
      <c r="D179" s="3" t="n">
        <v>3.56</v>
      </c>
      <c r="E179" s="3" t="n"/>
      <c r="F179" s="3">
        <f>IF(B179="common", 4, IF(B179="uncommon", 3, IF(B179="rare", 0.75, 1)))</f>
        <v/>
      </c>
    </row>
    <row r="180">
      <c r="A180" s="3" t="inlineStr">
        <is>
          <t>Houndour (Poke Ball Pattern)</t>
        </is>
      </c>
      <c r="B180" s="3" t="inlineStr">
        <is>
          <t>poke ball pattern</t>
        </is>
      </c>
      <c r="C180" s="3" t="n">
        <v>302</v>
      </c>
      <c r="D180" s="3" t="n">
        <v>0.53</v>
      </c>
      <c r="E180" s="3" t="n"/>
      <c r="F180" s="3">
        <f>IF(B180="common", 4, IF(B180="uncommon", 3, IF(B180="rare", 0.75, 1)))</f>
        <v/>
      </c>
    </row>
    <row r="181">
      <c r="A181" s="3" t="inlineStr">
        <is>
          <t>Hydrapple ex</t>
        </is>
      </c>
      <c r="B181" s="3" t="inlineStr">
        <is>
          <t>double rare</t>
        </is>
      </c>
      <c r="C181" s="3" t="n">
        <v>106</v>
      </c>
      <c r="D181" s="3" t="n">
        <v>0.64</v>
      </c>
      <c r="E181" s="3" t="n"/>
      <c r="F181" s="3">
        <f>IF(B181="common", 4, IF(B181="uncommon", 3, IF(B181="rare", 0.75, 1)))</f>
        <v/>
      </c>
    </row>
    <row r="182">
      <c r="A182" s="3" t="inlineStr">
        <is>
          <t>Iron Boulder</t>
        </is>
      </c>
      <c r="B182" s="3" t="inlineStr">
        <is>
          <t>rare</t>
        </is>
      </c>
      <c r="C182" s="3" t="n">
        <v>21</v>
      </c>
      <c r="D182" s="3" t="n">
        <v>0.1</v>
      </c>
      <c r="E182" s="3" t="n">
        <v>0.09</v>
      </c>
      <c r="F182" s="3">
        <f>IF(B182="common", 4, IF(B182="uncommon", 3, IF(B182="rare", 0.75, 1)))</f>
        <v/>
      </c>
    </row>
    <row r="183">
      <c r="A183" s="3" t="inlineStr">
        <is>
          <t>Iron Boulder (Master Ball Pattern)</t>
        </is>
      </c>
      <c r="B183" s="3" t="inlineStr">
        <is>
          <t>master ball pattern</t>
        </is>
      </c>
      <c r="C183" s="3" t="n">
        <v>1362</v>
      </c>
      <c r="D183" s="3" t="n">
        <v>8.039999999999999</v>
      </c>
      <c r="E183" s="3" t="n"/>
      <c r="F183" s="3">
        <f>IF(B183="common", 4, IF(B183="uncommon", 3, IF(B183="rare", 0.75, 1)))</f>
        <v/>
      </c>
    </row>
    <row r="184">
      <c r="A184" s="3" t="inlineStr">
        <is>
          <t>Iron Boulder (Poke Ball Pattern)</t>
        </is>
      </c>
      <c r="B184" s="3" t="inlineStr">
        <is>
          <t>poke ball pattern</t>
        </is>
      </c>
      <c r="C184" s="3" t="n">
        <v>302</v>
      </c>
      <c r="D184" s="3" t="n">
        <v>0.36</v>
      </c>
      <c r="E184" s="3" t="n"/>
      <c r="F184" s="3">
        <f>IF(B184="common", 4, IF(B184="uncommon", 3, IF(B184="rare", 0.75, 1)))</f>
        <v/>
      </c>
    </row>
    <row r="185">
      <c r="A185" s="3" t="inlineStr">
        <is>
          <t>Iron Crown ex</t>
        </is>
      </c>
      <c r="B185" s="3" t="inlineStr">
        <is>
          <t>special illustration rare</t>
        </is>
      </c>
      <c r="C185" s="3" t="n">
        <v>1440</v>
      </c>
      <c r="D185" s="3" t="n">
        <v>72.34999999999999</v>
      </c>
      <c r="E185" s="3" t="n"/>
      <c r="F185" s="3">
        <f>IF(B185="common", 4, IF(B185="uncommon", 3, IF(B185="rare", 0.75, 1)))</f>
        <v/>
      </c>
    </row>
    <row r="186">
      <c r="A186" s="3" t="inlineStr">
        <is>
          <t>Iron Hands ex - 031/131</t>
        </is>
      </c>
      <c r="B186" s="3" t="inlineStr">
        <is>
          <t>double rare</t>
        </is>
      </c>
      <c r="C186" s="3" t="n">
        <v>106</v>
      </c>
      <c r="D186" s="3" t="n">
        <v>1.14</v>
      </c>
      <c r="E186" s="3" t="n"/>
      <c r="F186" s="3">
        <f>IF(B186="common", 4, IF(B186="uncommon", 3, IF(B186="rare", 0.75, 1)))</f>
        <v/>
      </c>
    </row>
    <row r="187">
      <c r="A187" s="3" t="inlineStr">
        <is>
          <t>Iron Hands ex - 154/131</t>
        </is>
      </c>
      <c r="B187" s="3" t="inlineStr">
        <is>
          <t>special illustration rare</t>
        </is>
      </c>
      <c r="C187" s="3" t="n">
        <v>1440</v>
      </c>
      <c r="D187" s="3" t="n">
        <v>54.27</v>
      </c>
      <c r="E187" s="3" t="n"/>
      <c r="F187" s="3">
        <f>IF(B187="common", 4, IF(B187="uncommon", 3, IF(B187="rare", 0.75, 1)))</f>
        <v/>
      </c>
    </row>
    <row r="188">
      <c r="A188" s="3" t="inlineStr">
        <is>
          <t>Iron Leaves ex</t>
        </is>
      </c>
      <c r="B188" s="3" t="inlineStr">
        <is>
          <t>hyper rare</t>
        </is>
      </c>
      <c r="C188" s="3" t="n">
        <v>900</v>
      </c>
      <c r="D188" s="3" t="n">
        <v>8.81</v>
      </c>
      <c r="E188" s="3" t="n"/>
      <c r="F188" s="3">
        <f>IF(B188="common", 4, IF(B188="uncommon", 3, IF(B188="rare", 0.75, 1)))</f>
        <v/>
      </c>
    </row>
    <row r="189">
      <c r="A189" s="3" t="inlineStr">
        <is>
          <t>Iron Thorns ex</t>
        </is>
      </c>
      <c r="B189" s="3" t="inlineStr">
        <is>
          <t>double rare</t>
        </is>
      </c>
      <c r="C189" s="3" t="n">
        <v>106</v>
      </c>
      <c r="D189" s="3" t="n">
        <v>0.43</v>
      </c>
      <c r="E189" s="3" t="n"/>
      <c r="F189" s="3">
        <f>IF(B189="common", 4, IF(B189="uncommon", 3, IF(B189="rare", 0.75, 1)))</f>
        <v/>
      </c>
    </row>
    <row r="190">
      <c r="A190" s="3" t="inlineStr">
        <is>
          <t>Iron Valiant ex</t>
        </is>
      </c>
      <c r="B190" s="3" t="inlineStr">
        <is>
          <t>special illustration rare</t>
        </is>
      </c>
      <c r="C190" s="3" t="n">
        <v>1440</v>
      </c>
      <c r="D190" s="3" t="n">
        <v>69.65000000000001</v>
      </c>
      <c r="E190" s="3" t="n"/>
      <c r="F190" s="3">
        <f>IF(B190="common", 4, IF(B190="uncommon", 3, IF(B190="rare", 0.75, 1)))</f>
        <v/>
      </c>
    </row>
    <row r="191">
      <c r="A191" s="3" t="inlineStr">
        <is>
          <t>Janine's Secret Art - 112/131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0.13</v>
      </c>
      <c r="F191" s="3">
        <f>IF(B191="common", 4, IF(B191="uncommon", 3, IF(B191="rare", 0.75, 1)))</f>
        <v/>
      </c>
    </row>
    <row r="192">
      <c r="A192" s="3" t="inlineStr">
        <is>
          <t>Janine's Secret Art - 112/131 (Poke Ball Pattern)</t>
        </is>
      </c>
      <c r="B192" s="3" t="inlineStr">
        <is>
          <t>poke ball pattern</t>
        </is>
      </c>
      <c r="C192" s="3" t="n">
        <v>302</v>
      </c>
      <c r="D192" s="3" t="n">
        <v>0.37</v>
      </c>
      <c r="E192" s="3" t="n"/>
      <c r="F192" s="3">
        <f>IF(B192="common", 4, IF(B192="uncommon", 3, IF(B192="rare", 0.75, 1)))</f>
        <v/>
      </c>
    </row>
    <row r="193">
      <c r="A193" s="3" t="inlineStr">
        <is>
          <t>Janine's Secret Art - 173/131</t>
        </is>
      </c>
      <c r="B193" s="3" t="inlineStr">
        <is>
          <t>special illustration rare</t>
        </is>
      </c>
      <c r="C193" s="3" t="n">
        <v>1440</v>
      </c>
      <c r="D193" s="3" t="n">
        <v>42.84</v>
      </c>
      <c r="E193" s="3" t="n"/>
      <c r="F193" s="3">
        <f>IF(B193="common", 4, IF(B193="uncommon", 3, IF(B193="rare", 0.75, 1)))</f>
        <v/>
      </c>
    </row>
    <row r="194">
      <c r="A194" s="3" t="inlineStr">
        <is>
          <t>Jolteon</t>
        </is>
      </c>
      <c r="B194" s="3" t="inlineStr">
        <is>
          <t>rare</t>
        </is>
      </c>
      <c r="C194" s="3" t="n">
        <v>21</v>
      </c>
      <c r="D194" s="3" t="n">
        <v>0.22</v>
      </c>
      <c r="E194" s="3" t="n">
        <v>0.25</v>
      </c>
      <c r="F194" s="3">
        <f>IF(B194="common", 4, IF(B194="uncommon", 3, IF(B194="rare", 0.75, 1)))</f>
        <v/>
      </c>
    </row>
    <row r="195">
      <c r="A195" s="3" t="inlineStr">
        <is>
          <t>Jolteon (Master Ball Pattern)</t>
        </is>
      </c>
      <c r="B195" s="3" t="inlineStr">
        <is>
          <t>master ball pattern</t>
        </is>
      </c>
      <c r="C195" s="3" t="n">
        <v>1362</v>
      </c>
      <c r="D195" s="3" t="n">
        <v>34.84</v>
      </c>
      <c r="E195" s="3" t="n"/>
      <c r="F195" s="3">
        <f>IF(B195="common", 4, IF(B195="uncommon", 3, IF(B195="rare", 0.75, 1)))</f>
        <v/>
      </c>
    </row>
    <row r="196">
      <c r="A196" s="3" t="inlineStr">
        <is>
          <t>Jolteon (Poke Ball Pattern)</t>
        </is>
      </c>
      <c r="B196" s="3" t="inlineStr">
        <is>
          <t>poke ball pattern</t>
        </is>
      </c>
      <c r="C196" s="3" t="n">
        <v>302</v>
      </c>
      <c r="D196" s="3" t="n">
        <v>1.69</v>
      </c>
      <c r="E196" s="3" t="n"/>
      <c r="F196" s="3">
        <f>IF(B196="common", 4, IF(B196="uncommon", 3, IF(B196="rare", 0.75, 1)))</f>
        <v/>
      </c>
    </row>
    <row r="197">
      <c r="A197" s="3" t="inlineStr">
        <is>
          <t>Jolteon ex - 030/131</t>
        </is>
      </c>
      <c r="B197" s="3" t="inlineStr">
        <is>
          <t>double rare</t>
        </is>
      </c>
      <c r="C197" s="3" t="n">
        <v>106</v>
      </c>
      <c r="D197" s="3" t="n">
        <v>2.65</v>
      </c>
      <c r="E197" s="3" t="n">
        <v>7.48</v>
      </c>
      <c r="F197" s="3">
        <f>IF(B197="common", 4, IF(B197="uncommon", 3, IF(B197="rare", 0.75, 1)))</f>
        <v/>
      </c>
    </row>
    <row r="198">
      <c r="A198" s="3" t="inlineStr">
        <is>
          <t>Jolteon ex - 153/131</t>
        </is>
      </c>
      <c r="B198" s="3" t="inlineStr">
        <is>
          <t>special illustration rare</t>
        </is>
      </c>
      <c r="C198" s="3" t="n">
        <v>1440</v>
      </c>
      <c r="D198" s="3" t="n">
        <v>325.72</v>
      </c>
      <c r="E198" s="3" t="n"/>
      <c r="F198" s="3">
        <f>IF(B198="common", 4, IF(B198="uncommon", 3, IF(B198="rare", 0.75, 1)))</f>
        <v/>
      </c>
    </row>
    <row r="199">
      <c r="A199" s="3" t="inlineStr">
        <is>
          <t>Kieran - 113/131</t>
        </is>
      </c>
      <c r="B199" s="3" t="inlineStr">
        <is>
          <t>uncommon</t>
        </is>
      </c>
      <c r="C199" s="3" t="n">
        <v>33</v>
      </c>
      <c r="D199" s="3" t="n">
        <v>0.04</v>
      </c>
      <c r="E199" s="3" t="n">
        <v>0.14</v>
      </c>
      <c r="F199" s="3">
        <f>IF(B199="common", 4, IF(B199="uncommon", 3, IF(B199="rare", 0.75, 1)))</f>
        <v/>
      </c>
    </row>
    <row r="200">
      <c r="A200" s="3" t="inlineStr">
        <is>
          <t>Kieran - 113/131 (Poke Ball Pattern)</t>
        </is>
      </c>
      <c r="B200" s="3" t="inlineStr">
        <is>
          <t>poke ball pattern</t>
        </is>
      </c>
      <c r="C200" s="3" t="n">
        <v>302</v>
      </c>
      <c r="D200" s="3" t="n">
        <v>0.44</v>
      </c>
      <c r="E200" s="3" t="n"/>
      <c r="F200" s="3">
        <f>IF(B200="common", 4, IF(B200="uncommon", 3, IF(B200="rare", 0.75, 1)))</f>
        <v/>
      </c>
    </row>
    <row r="201">
      <c r="A201" s="3" t="inlineStr">
        <is>
          <t>Kieran - 174/131</t>
        </is>
      </c>
      <c r="B201" s="3" t="inlineStr">
        <is>
          <t>special illustration rare</t>
        </is>
      </c>
      <c r="C201" s="3" t="n">
        <v>1440</v>
      </c>
      <c r="D201" s="3" t="n">
        <v>42.61</v>
      </c>
      <c r="E201" s="3" t="n"/>
      <c r="F201" s="3">
        <f>IF(B201="common", 4, IF(B201="uncommon", 3, IF(B201="rare", 0.75, 1)))</f>
        <v/>
      </c>
    </row>
    <row r="202">
      <c r="A202" s="3" t="inlineStr">
        <is>
          <t>Lacey - 114/131</t>
        </is>
      </c>
      <c r="B202" s="3" t="inlineStr">
        <is>
          <t>uncommon</t>
        </is>
      </c>
      <c r="C202" s="3" t="n">
        <v>33</v>
      </c>
      <c r="D202" s="3" t="n">
        <v>0.05</v>
      </c>
      <c r="E202" s="3" t="n">
        <v>0.12</v>
      </c>
      <c r="F202" s="3">
        <f>IF(B202="common", 4, IF(B202="uncommon", 3, IF(B202="rare", 0.75, 1)))</f>
        <v/>
      </c>
    </row>
    <row r="203">
      <c r="A203" s="3" t="inlineStr">
        <is>
          <t>Lacey - 114/131 (Poke Ball Pattern)</t>
        </is>
      </c>
      <c r="B203" s="3" t="inlineStr">
        <is>
          <t>poke ball pattern</t>
        </is>
      </c>
      <c r="C203" s="3" t="n">
        <v>302</v>
      </c>
      <c r="D203" s="3" t="n">
        <v>0.43</v>
      </c>
      <c r="E203" s="3" t="n"/>
      <c r="F203" s="3">
        <f>IF(B203="common", 4, IF(B203="uncommon", 3, IF(B203="rare", 0.75, 1)))</f>
        <v/>
      </c>
    </row>
    <row r="204">
      <c r="A204" s="3" t="inlineStr">
        <is>
          <t>Lacey - 175/131</t>
        </is>
      </c>
      <c r="B204" s="3" t="inlineStr">
        <is>
          <t>special illustration rare</t>
        </is>
      </c>
      <c r="C204" s="3" t="n">
        <v>1440</v>
      </c>
      <c r="D204" s="3" t="n">
        <v>50.55</v>
      </c>
      <c r="E204" s="3" t="n"/>
      <c r="F204" s="3">
        <f>IF(B204="common", 4, IF(B204="uncommon", 3, IF(B204="rare", 0.75, 1)))</f>
        <v/>
      </c>
    </row>
    <row r="205">
      <c r="A205" s="3" t="inlineStr">
        <is>
          <t>Larry's Skill - 115/131</t>
        </is>
      </c>
      <c r="B205" s="3" t="inlineStr">
        <is>
          <t>common</t>
        </is>
      </c>
      <c r="C205" s="3" t="n">
        <v>46</v>
      </c>
      <c r="D205" s="3" t="n">
        <v>0.06</v>
      </c>
      <c r="E205" s="3" t="n">
        <v>0.12</v>
      </c>
      <c r="F205" s="3">
        <f>IF(B205="common", 4, IF(B205="uncommon", 3, IF(B205="rare", 0.75, 1)))</f>
        <v/>
      </c>
    </row>
    <row r="206">
      <c r="A206" s="3" t="inlineStr">
        <is>
          <t>Larry's Skill - 115/131 (Poke Ball Pattern)</t>
        </is>
      </c>
      <c r="B206" s="3" t="inlineStr">
        <is>
          <t>poke ball pattern</t>
        </is>
      </c>
      <c r="C206" s="3" t="n">
        <v>302</v>
      </c>
      <c r="D206" s="3" t="n">
        <v>0.41</v>
      </c>
      <c r="E206" s="3" t="n"/>
      <c r="F206" s="3">
        <f>IF(B206="common", 4, IF(B206="uncommon", 3, IF(B206="rare", 0.75, 1)))</f>
        <v/>
      </c>
    </row>
    <row r="207">
      <c r="A207" s="3" t="inlineStr">
        <is>
          <t>Larry's Skill - 139/131</t>
        </is>
      </c>
      <c r="B207" s="3" t="inlineStr">
        <is>
          <t>ultra rare</t>
        </is>
      </c>
      <c r="C207" s="3" t="n">
        <v>161</v>
      </c>
      <c r="D207" s="3" t="n">
        <v>0.9</v>
      </c>
      <c r="E207" s="3" t="n"/>
      <c r="F207" s="3">
        <f>IF(B207="common", 4, IF(B207="uncommon", 3, IF(B207="rare", 0.75, 1)))</f>
        <v/>
      </c>
    </row>
    <row r="208">
      <c r="A208" s="3" t="inlineStr">
        <is>
          <t>Larvitar</t>
        </is>
      </c>
      <c r="B208" s="3" t="inlineStr">
        <is>
          <t>common</t>
        </is>
      </c>
      <c r="C208" s="3" t="n">
        <v>46</v>
      </c>
      <c r="D208" s="3" t="n">
        <v>0.04</v>
      </c>
      <c r="E208" s="3" t="n">
        <v>0.11</v>
      </c>
      <c r="F208" s="3">
        <f>IF(B208="common", 4, IF(B208="uncommon", 3, IF(B208="rare", 0.75, 1)))</f>
        <v/>
      </c>
    </row>
    <row r="209">
      <c r="A209" s="3" t="inlineStr">
        <is>
          <t>Larvitar (Master Ball Pattern)</t>
        </is>
      </c>
      <c r="B209" s="3" t="inlineStr">
        <is>
          <t>master ball pattern</t>
        </is>
      </c>
      <c r="C209" s="3" t="n">
        <v>1362</v>
      </c>
      <c r="D209" s="3" t="n">
        <v>4.22</v>
      </c>
      <c r="E209" s="3" t="n"/>
      <c r="F209" s="3">
        <f>IF(B209="common", 4, IF(B209="uncommon", 3, IF(B209="rare", 0.75, 1)))</f>
        <v/>
      </c>
    </row>
    <row r="210">
      <c r="A210" s="3" t="inlineStr">
        <is>
          <t>Larvitar (Poke Ball Pattern)</t>
        </is>
      </c>
      <c r="B210" s="3" t="inlineStr">
        <is>
          <t>poke ball pattern</t>
        </is>
      </c>
      <c r="C210" s="3" t="n">
        <v>302</v>
      </c>
      <c r="D210" s="3" t="n">
        <v>0.62</v>
      </c>
      <c r="E210" s="3" t="n"/>
      <c r="F210" s="3">
        <f>IF(B210="common", 4, IF(B210="uncommon", 3, IF(B210="rare", 0.75, 1)))</f>
        <v/>
      </c>
    </row>
    <row r="211">
      <c r="A211" s="3" t="inlineStr">
        <is>
          <t>Leafeon</t>
        </is>
      </c>
      <c r="B211" s="3" t="inlineStr">
        <is>
          <t>rare</t>
        </is>
      </c>
      <c r="C211" s="3" t="n">
        <v>21</v>
      </c>
      <c r="D211" s="3" t="n">
        <v>0.22</v>
      </c>
      <c r="E211" s="3" t="n">
        <v>0.27</v>
      </c>
      <c r="F211" s="3">
        <f>IF(B211="common", 4, IF(B211="uncommon", 3, IF(B211="rare", 0.75, 1)))</f>
        <v/>
      </c>
    </row>
    <row r="212">
      <c r="A212" s="3" t="inlineStr">
        <is>
          <t>Leafeon (Master Ball Pattern)</t>
        </is>
      </c>
      <c r="B212" s="3" t="inlineStr">
        <is>
          <t>master ball pattern</t>
        </is>
      </c>
      <c r="C212" s="3" t="n">
        <v>1362</v>
      </c>
      <c r="D212" s="3" t="n">
        <v>36.06</v>
      </c>
      <c r="E212" s="3" t="n"/>
      <c r="F212" s="3">
        <f>IF(B212="common", 4, IF(B212="uncommon", 3, IF(B212="rare", 0.75, 1)))</f>
        <v/>
      </c>
    </row>
    <row r="213">
      <c r="A213" s="3" t="inlineStr">
        <is>
          <t>Leafeon (Poke Ball Pattern)</t>
        </is>
      </c>
      <c r="B213" s="3" t="inlineStr">
        <is>
          <t>poke ball pattern</t>
        </is>
      </c>
      <c r="C213" s="3" t="n">
        <v>302</v>
      </c>
      <c r="D213" s="3" t="n">
        <v>1.94</v>
      </c>
      <c r="E213" s="3" t="n"/>
      <c r="F213" s="3">
        <f>IF(B213="common", 4, IF(B213="uncommon", 3, IF(B213="rare", 0.75, 1)))</f>
        <v/>
      </c>
    </row>
    <row r="214">
      <c r="A214" s="3" t="inlineStr">
        <is>
          <t>Leafeon ex - 006/131</t>
        </is>
      </c>
      <c r="B214" s="3" t="inlineStr">
        <is>
          <t>double rare</t>
        </is>
      </c>
      <c r="C214" s="3" t="n">
        <v>106</v>
      </c>
      <c r="D214" s="3" t="n">
        <v>3.7</v>
      </c>
      <c r="E214" s="3" t="n"/>
      <c r="F214" s="3">
        <f>IF(B214="common", 4, IF(B214="uncommon", 3, IF(B214="rare", 0.75, 1)))</f>
        <v/>
      </c>
    </row>
    <row r="215">
      <c r="A215" s="3" t="inlineStr">
        <is>
          <t>Leafeon ex - 144/131</t>
        </is>
      </c>
      <c r="B215" s="3" t="inlineStr">
        <is>
          <t>special illustration rare</t>
        </is>
      </c>
      <c r="C215" s="3" t="n">
        <v>1440</v>
      </c>
      <c r="D215" s="3" t="n">
        <v>388.94</v>
      </c>
      <c r="E215" s="3" t="n"/>
      <c r="F215" s="3">
        <f>IF(B215="common", 4, IF(B215="uncommon", 3, IF(B215="rare", 0.75, 1)))</f>
        <v/>
      </c>
    </row>
    <row r="216">
      <c r="A216" s="3" t="inlineStr">
        <is>
          <t>Litleo</t>
        </is>
      </c>
      <c r="B216" s="3" t="inlineStr">
        <is>
          <t>common</t>
        </is>
      </c>
      <c r="C216" s="3" t="n">
        <v>46</v>
      </c>
      <c r="D216" s="3" t="n">
        <v>0.03</v>
      </c>
      <c r="E216" s="3" t="n">
        <v>0.1</v>
      </c>
      <c r="F216" s="3">
        <f>IF(B216="common", 4, IF(B216="uncommon", 3, IF(B216="rare", 0.75, 1)))</f>
        <v/>
      </c>
    </row>
    <row r="217">
      <c r="A217" s="3" t="inlineStr">
        <is>
          <t>Litleo (Master Ball Pattern)</t>
        </is>
      </c>
      <c r="B217" s="3" t="inlineStr">
        <is>
          <t>master ball pattern</t>
        </is>
      </c>
      <c r="C217" s="3" t="n">
        <v>1362</v>
      </c>
      <c r="D217" s="3" t="n">
        <v>2.54</v>
      </c>
      <c r="E217" s="3" t="n"/>
      <c r="F217" s="3">
        <f>IF(B217="common", 4, IF(B217="uncommon", 3, IF(B217="rare", 0.75, 1)))</f>
        <v/>
      </c>
    </row>
    <row r="218">
      <c r="A218" s="3" t="inlineStr">
        <is>
          <t>Litleo (Poke Ball Pattern)</t>
        </is>
      </c>
      <c r="B218" s="3" t="inlineStr">
        <is>
          <t>poke ball pattern</t>
        </is>
      </c>
      <c r="C218" s="3" t="n">
        <v>302</v>
      </c>
      <c r="D218" s="3" t="n">
        <v>0.46</v>
      </c>
      <c r="E218" s="3" t="n"/>
      <c r="F218" s="3">
        <f>IF(B218="common", 4, IF(B218="uncommon", 3, IF(B218="rare", 0.75, 1)))</f>
        <v/>
      </c>
    </row>
    <row r="219">
      <c r="A219" s="3" t="inlineStr">
        <is>
          <t>Lopunny</t>
        </is>
      </c>
      <c r="B219" s="3" t="inlineStr">
        <is>
          <t>common</t>
        </is>
      </c>
      <c r="C219" s="3" t="n">
        <v>46</v>
      </c>
      <c r="D219" s="3" t="n">
        <v>0.06</v>
      </c>
      <c r="E219" s="3" t="n">
        <v>0.14</v>
      </c>
      <c r="F219" s="3">
        <f>IF(B219="common", 4, IF(B219="uncommon", 3, IF(B219="rare", 0.75, 1)))</f>
        <v/>
      </c>
    </row>
    <row r="220">
      <c r="A220" s="3" t="inlineStr">
        <is>
          <t>Lopunny (Master Ball Pattern)</t>
        </is>
      </c>
      <c r="B220" s="3" t="inlineStr">
        <is>
          <t>master ball pattern</t>
        </is>
      </c>
      <c r="C220" s="3" t="n">
        <v>1362</v>
      </c>
      <c r="D220" s="3" t="n">
        <v>10.18</v>
      </c>
      <c r="E220" s="3" t="n"/>
      <c r="F220" s="3">
        <f>IF(B220="common", 4, IF(B220="uncommon", 3, IF(B220="rare", 0.75, 1)))</f>
        <v/>
      </c>
    </row>
    <row r="221">
      <c r="A221" s="3" t="inlineStr">
        <is>
          <t>Lopunny (Poke Ball Pattern)</t>
        </is>
      </c>
      <c r="B221" s="3" t="inlineStr">
        <is>
          <t>poke ball pattern</t>
        </is>
      </c>
      <c r="C221" s="3" t="n">
        <v>302</v>
      </c>
      <c r="D221" s="3" t="n">
        <v>0.4</v>
      </c>
      <c r="E221" s="3" t="n"/>
      <c r="F221" s="3">
        <f>IF(B221="common", 4, IF(B221="uncommon", 3, IF(B221="rare", 0.75, 1)))</f>
        <v/>
      </c>
    </row>
    <row r="222">
      <c r="A222" s="3" t="inlineStr">
        <is>
          <t>Lucario ex</t>
        </is>
      </c>
      <c r="B222" s="3" t="inlineStr">
        <is>
          <t>double rare</t>
        </is>
      </c>
      <c r="C222" s="3" t="n">
        <v>106</v>
      </c>
      <c r="D222" s="3" t="n">
        <v>0.55</v>
      </c>
      <c r="E222" s="3" t="n"/>
      <c r="F222" s="3">
        <f>IF(B222="common", 4, IF(B222="uncommon", 3, IF(B222="rare", 0.75, 1)))</f>
        <v/>
      </c>
    </row>
    <row r="223">
      <c r="A223" s="3" t="inlineStr">
        <is>
          <t>Lugia ex</t>
        </is>
      </c>
      <c r="B223" s="3" t="inlineStr">
        <is>
          <t>double rare</t>
        </is>
      </c>
      <c r="C223" s="3" t="n">
        <v>106</v>
      </c>
      <c r="D223" s="3" t="n">
        <v>1.04</v>
      </c>
      <c r="E223" s="3" t="n"/>
      <c r="F223" s="3">
        <f>IF(B223="common", 4, IF(B223="uncommon", 3, IF(B223="rare", 0.75, 1)))</f>
        <v/>
      </c>
    </row>
    <row r="224">
      <c r="A224" s="3" t="inlineStr">
        <is>
          <t>Max Rod</t>
        </is>
      </c>
      <c r="B224" s="3" t="inlineStr">
        <is>
          <t>ace spec rare</t>
        </is>
      </c>
      <c r="C224" s="3" t="n">
        <v>128</v>
      </c>
      <c r="D224" s="3" t="n">
        <v>0.5600000000000001</v>
      </c>
      <c r="E224" s="3" t="n"/>
      <c r="F224" s="3">
        <f>IF(B224="common", 4, IF(B224="uncommon", 3, IF(B224="rare", 0.75, 1)))</f>
        <v/>
      </c>
    </row>
    <row r="225">
      <c r="A225" s="3" t="inlineStr">
        <is>
          <t>Maximum Belt</t>
        </is>
      </c>
      <c r="B225" s="3" t="inlineStr">
        <is>
          <t>ace spec rare</t>
        </is>
      </c>
      <c r="C225" s="3" t="n">
        <v>128</v>
      </c>
      <c r="D225" s="3" t="n">
        <v>0.44</v>
      </c>
      <c r="E225" s="3" t="n"/>
      <c r="F225" s="3">
        <f>IF(B225="common", 4, IF(B225="uncommon", 3, IF(B225="rare", 0.75, 1)))</f>
        <v/>
      </c>
    </row>
    <row r="226">
      <c r="A226" s="3" t="inlineStr">
        <is>
          <t>Mela</t>
        </is>
      </c>
      <c r="B226" s="3" t="inlineStr">
        <is>
          <t>ultra rare</t>
        </is>
      </c>
      <c r="C226" s="3" t="n">
        <v>161</v>
      </c>
      <c r="D226" s="3" t="n">
        <v>1.3</v>
      </c>
      <c r="E226" s="3" t="n"/>
      <c r="F226" s="3">
        <f>IF(B226="common", 4, IF(B226="uncommon", 3, IF(B226="rare", 0.75, 1)))</f>
        <v/>
      </c>
    </row>
    <row r="227">
      <c r="A227" s="3" t="inlineStr">
        <is>
          <t>Miltank</t>
        </is>
      </c>
      <c r="B227" s="3" t="inlineStr">
        <is>
          <t>common</t>
        </is>
      </c>
      <c r="C227" s="3" t="n">
        <v>46</v>
      </c>
      <c r="D227" s="3" t="n">
        <v>0.03</v>
      </c>
      <c r="E227" s="3" t="n">
        <v>0.14</v>
      </c>
      <c r="F227" s="3">
        <f>IF(B227="common", 4, IF(B227="uncommon", 3, IF(B227="rare", 0.75, 1)))</f>
        <v/>
      </c>
    </row>
    <row r="228">
      <c r="A228" s="3" t="inlineStr">
        <is>
          <t>Miltank (Master Ball Pattern)</t>
        </is>
      </c>
      <c r="B228" s="3" t="inlineStr">
        <is>
          <t>master ball pattern</t>
        </is>
      </c>
      <c r="C228" s="3" t="n">
        <v>1362</v>
      </c>
      <c r="D228" s="3" t="n">
        <v>3.27</v>
      </c>
      <c r="E228" s="3" t="n"/>
      <c r="F228" s="3">
        <f>IF(B228="common", 4, IF(B228="uncommon", 3, IF(B228="rare", 0.75, 1)))</f>
        <v/>
      </c>
    </row>
    <row r="229">
      <c r="A229" s="3" t="inlineStr">
        <is>
          <t>Miltank (Poke Ball Pattern)</t>
        </is>
      </c>
      <c r="B229" s="3" t="inlineStr">
        <is>
          <t>poke ball pattern</t>
        </is>
      </c>
      <c r="C229" s="3" t="n">
        <v>302</v>
      </c>
      <c r="D229" s="3" t="n">
        <v>0.48</v>
      </c>
      <c r="E229" s="3" t="n"/>
      <c r="F229" s="3">
        <f>IF(B229="common", 4, IF(B229="uncommon", 3, IF(B229="rare", 0.75, 1)))</f>
        <v/>
      </c>
    </row>
    <row r="230">
      <c r="A230" s="3" t="inlineStr">
        <is>
          <t>Munkidori</t>
        </is>
      </c>
      <c r="B230" s="3" t="inlineStr">
        <is>
          <t>rare</t>
        </is>
      </c>
      <c r="C230" s="3" t="n">
        <v>21</v>
      </c>
      <c r="D230" s="3" t="n">
        <v>0.47</v>
      </c>
      <c r="E230" s="3" t="n">
        <v>0.47</v>
      </c>
      <c r="F230" s="3">
        <f>IF(B230="common", 4, IF(B230="uncommon", 3, IF(B230="rare", 0.75, 1)))</f>
        <v/>
      </c>
    </row>
    <row r="231">
      <c r="A231" s="3" t="inlineStr">
        <is>
          <t>Munkidori (Master Ball Pattern)</t>
        </is>
      </c>
      <c r="B231" s="3" t="inlineStr">
        <is>
          <t>master ball pattern</t>
        </is>
      </c>
      <c r="C231" s="3" t="n">
        <v>1362</v>
      </c>
      <c r="D231" s="3" t="n">
        <v>13.17</v>
      </c>
      <c r="E231" s="3" t="n"/>
      <c r="F231" s="3">
        <f>IF(B231="common", 4, IF(B231="uncommon", 3, IF(B231="rare", 0.75, 1)))</f>
        <v/>
      </c>
    </row>
    <row r="232">
      <c r="A232" s="3" t="inlineStr">
        <is>
          <t>Munkidori (Poke Ball Pattern)</t>
        </is>
      </c>
      <c r="B232" s="3" t="inlineStr">
        <is>
          <t>poke ball pattern</t>
        </is>
      </c>
      <c r="C232" s="3" t="n">
        <v>302</v>
      </c>
      <c r="D232" s="3" t="n">
        <v>1.86</v>
      </c>
      <c r="E232" s="3" t="n"/>
      <c r="F232" s="3">
        <f>IF(B232="common", 4, IF(B232="uncommon", 3, IF(B232="rare", 0.75, 1)))</f>
        <v/>
      </c>
    </row>
    <row r="233">
      <c r="A233" s="3" t="inlineStr">
        <is>
          <t>Noctowl</t>
        </is>
      </c>
      <c r="B233" s="3" t="inlineStr">
        <is>
          <t>rare</t>
        </is>
      </c>
      <c r="C233" s="3" t="n">
        <v>21</v>
      </c>
      <c r="D233" s="3" t="n">
        <v>0.28</v>
      </c>
      <c r="E233" s="3" t="n">
        <v>0.29</v>
      </c>
      <c r="F233" s="3">
        <f>IF(B233="common", 4, IF(B233="uncommon", 3, IF(B233="rare", 0.75, 1)))</f>
        <v/>
      </c>
    </row>
    <row r="234">
      <c r="A234" s="3" t="inlineStr">
        <is>
          <t>Noctowl (Master Ball Pattern)</t>
        </is>
      </c>
      <c r="B234" s="3" t="inlineStr">
        <is>
          <t>master ball pattern</t>
        </is>
      </c>
      <c r="C234" s="3" t="n">
        <v>1362</v>
      </c>
      <c r="D234" s="3" t="n">
        <v>10.44</v>
      </c>
      <c r="E234" s="3" t="n"/>
      <c r="F234" s="3">
        <f>IF(B234="common", 4, IF(B234="uncommon", 3, IF(B234="rare", 0.75, 1)))</f>
        <v/>
      </c>
    </row>
    <row r="235">
      <c r="A235" s="3" t="inlineStr">
        <is>
          <t>Noctowl (Poke Ball Pattern)</t>
        </is>
      </c>
      <c r="B235" s="3" t="inlineStr">
        <is>
          <t>poke ball pattern</t>
        </is>
      </c>
      <c r="C235" s="3" t="n">
        <v>302</v>
      </c>
      <c r="D235" s="3" t="n">
        <v>0.8</v>
      </c>
      <c r="E235" s="3" t="n"/>
      <c r="F235" s="3">
        <f>IF(B235="common", 4, IF(B235="uncommon", 3, IF(B235="rare", 0.75, 1)))</f>
        <v/>
      </c>
    </row>
    <row r="236">
      <c r="A236" s="3" t="inlineStr">
        <is>
          <t>Noibat</t>
        </is>
      </c>
      <c r="B236" s="3" t="inlineStr">
        <is>
          <t>common</t>
        </is>
      </c>
      <c r="C236" s="3" t="n">
        <v>46</v>
      </c>
      <c r="D236" s="3" t="n">
        <v>0.06</v>
      </c>
      <c r="E236" s="3" t="n">
        <v>0.11</v>
      </c>
      <c r="F236" s="3">
        <f>IF(B236="common", 4, IF(B236="uncommon", 3, IF(B236="rare", 0.75, 1)))</f>
        <v/>
      </c>
    </row>
    <row r="237">
      <c r="A237" s="3" t="inlineStr">
        <is>
          <t>Noibat (Master Ball Pattern)</t>
        </is>
      </c>
      <c r="B237" s="3" t="inlineStr">
        <is>
          <t>master ball pattern</t>
        </is>
      </c>
      <c r="C237" s="3" t="n">
        <v>1362</v>
      </c>
      <c r="D237" s="3" t="n">
        <v>2.72</v>
      </c>
      <c r="E237" s="3" t="n"/>
      <c r="F237" s="3">
        <f>IF(B237="common", 4, IF(B237="uncommon", 3, IF(B237="rare", 0.75, 1)))</f>
        <v/>
      </c>
    </row>
    <row r="238">
      <c r="A238" s="3" t="inlineStr">
        <is>
          <t>Noibat (Poke Ball Pattern)</t>
        </is>
      </c>
      <c r="B238" s="3" t="inlineStr">
        <is>
          <t>poke ball pattern</t>
        </is>
      </c>
      <c r="C238" s="3" t="n">
        <v>302</v>
      </c>
      <c r="D238" s="3" t="n">
        <v>0.46</v>
      </c>
      <c r="E238" s="3" t="n"/>
      <c r="F238" s="3">
        <f>IF(B238="common", 4, IF(B238="uncommon", 3, IF(B238="rare", 0.75, 1)))</f>
        <v/>
      </c>
    </row>
    <row r="239">
      <c r="A239" s="3" t="inlineStr">
        <is>
          <t>Noivern ex</t>
        </is>
      </c>
      <c r="B239" s="3" t="inlineStr">
        <is>
          <t>double rare</t>
        </is>
      </c>
      <c r="C239" s="3" t="n">
        <v>106</v>
      </c>
      <c r="D239" s="3" t="n">
        <v>0.54</v>
      </c>
      <c r="E239" s="3" t="n"/>
      <c r="F239" s="3">
        <f>IF(B239="common", 4, IF(B239="uncommon", 3, IF(B239="rare", 0.75, 1)))</f>
        <v/>
      </c>
    </row>
    <row r="240">
      <c r="A240" s="3" t="inlineStr">
        <is>
          <t>Ogre's Mask</t>
        </is>
      </c>
      <c r="B240" s="3" t="inlineStr">
        <is>
          <t>uncommon</t>
        </is>
      </c>
      <c r="C240" s="3" t="n">
        <v>33</v>
      </c>
      <c r="D240" s="3" t="n">
        <v>0.03</v>
      </c>
      <c r="E240" s="3" t="n">
        <v>0.11</v>
      </c>
      <c r="F240" s="3">
        <f>IF(B240="common", 4, IF(B240="uncommon", 3, IF(B240="rare", 0.75, 1)))</f>
        <v/>
      </c>
    </row>
    <row r="241">
      <c r="A241" s="3" t="inlineStr">
        <is>
          <t>Ogre's Mask (Poke Ball Pattern)</t>
        </is>
      </c>
      <c r="B241" s="3" t="inlineStr">
        <is>
          <t>poke ball pattern</t>
        </is>
      </c>
      <c r="C241" s="3" t="n">
        <v>302</v>
      </c>
      <c r="D241" s="3" t="n">
        <v>0.36</v>
      </c>
      <c r="E241" s="3" t="n"/>
      <c r="F241" s="3">
        <f>IF(B241="common", 4, IF(B241="uncommon", 3, IF(B241="rare", 0.75, 1)))</f>
        <v/>
      </c>
    </row>
    <row r="242">
      <c r="A242" s="3" t="inlineStr">
        <is>
          <t>Okidogi</t>
        </is>
      </c>
      <c r="B242" s="3" t="inlineStr">
        <is>
          <t>rare</t>
        </is>
      </c>
      <c r="C242" s="3" t="n">
        <v>21</v>
      </c>
      <c r="D242" s="3" t="n">
        <v>0.08</v>
      </c>
      <c r="E242" s="3" t="n">
        <v>0.15</v>
      </c>
      <c r="F242" s="3">
        <f>IF(B242="common", 4, IF(B242="uncommon", 3, IF(B242="rare", 0.75, 1)))</f>
        <v/>
      </c>
    </row>
    <row r="243">
      <c r="A243" s="3" t="inlineStr">
        <is>
          <t>Okidogi (Master Ball Pattern)</t>
        </is>
      </c>
      <c r="B243" s="3" t="inlineStr">
        <is>
          <t>master ball pattern</t>
        </is>
      </c>
      <c r="C243" s="3" t="n">
        <v>1362</v>
      </c>
      <c r="D243" s="3" t="n">
        <v>6.79</v>
      </c>
      <c r="E243" s="3" t="n"/>
      <c r="F243" s="3">
        <f>IF(B243="common", 4, IF(B243="uncommon", 3, IF(B243="rare", 0.75, 1)))</f>
        <v/>
      </c>
    </row>
    <row r="244">
      <c r="A244" s="3" t="inlineStr">
        <is>
          <t>Okidogi (Poke Ball Pattern)</t>
        </is>
      </c>
      <c r="B244" s="3" t="inlineStr">
        <is>
          <t>poke ball pattern</t>
        </is>
      </c>
      <c r="C244" s="3" t="n">
        <v>302</v>
      </c>
      <c r="D244" s="3" t="n">
        <v>0.39</v>
      </c>
      <c r="E244" s="3" t="n"/>
      <c r="F244" s="3">
        <f>IF(B244="common", 4, IF(B244="uncommon", 3, IF(B244="rare", 0.75, 1)))</f>
        <v/>
      </c>
    </row>
    <row r="245">
      <c r="A245" s="3" t="inlineStr">
        <is>
          <t>Ortega</t>
        </is>
      </c>
      <c r="B245" s="3" t="inlineStr">
        <is>
          <t>ultra rare</t>
        </is>
      </c>
      <c r="C245" s="3" t="n">
        <v>161</v>
      </c>
      <c r="D245" s="3" t="n">
        <v>0.66</v>
      </c>
      <c r="E245" s="3" t="n"/>
      <c r="F245" s="3">
        <f>IF(B245="common", 4, IF(B245="uncommon", 3, IF(B245="rare", 0.75, 1)))</f>
        <v/>
      </c>
    </row>
    <row r="246">
      <c r="A246" s="3" t="inlineStr">
        <is>
          <t>Palafin ex</t>
        </is>
      </c>
      <c r="B246" s="3" t="inlineStr">
        <is>
          <t>special illustration rare</t>
        </is>
      </c>
      <c r="C246" s="3" t="n">
        <v>1440</v>
      </c>
      <c r="D246" s="3" t="n">
        <v>76.22</v>
      </c>
      <c r="E246" s="3" t="n"/>
      <c r="F246" s="3">
        <f>IF(B246="common", 4, IF(B246="uncommon", 3, IF(B246="rare", 0.75, 1)))</f>
        <v/>
      </c>
    </row>
    <row r="247">
      <c r="A247" s="3" t="inlineStr">
        <is>
          <t>Pecharunt ex</t>
        </is>
      </c>
      <c r="B247" s="3" t="inlineStr">
        <is>
          <t>special illustration rare</t>
        </is>
      </c>
      <c r="C247" s="3" t="n">
        <v>1440</v>
      </c>
      <c r="D247" s="3" t="n">
        <v>43.4</v>
      </c>
      <c r="E247" s="3" t="n"/>
      <c r="F247" s="3">
        <f>IF(B247="common", 4, IF(B247="uncommon", 3, IF(B247="rare", 0.75, 1)))</f>
        <v/>
      </c>
    </row>
    <row r="248">
      <c r="A248" s="3" t="inlineStr">
        <is>
          <t>Pikachu ex - 028/131</t>
        </is>
      </c>
      <c r="B248" s="3" t="inlineStr">
        <is>
          <t>double rare</t>
        </is>
      </c>
      <c r="C248" s="3" t="n">
        <v>106</v>
      </c>
      <c r="D248" s="3" t="n">
        <v>0.92</v>
      </c>
      <c r="E248" s="3" t="n"/>
      <c r="F248" s="3">
        <f>IF(B248="common", 4, IF(B248="uncommon", 3, IF(B248="rare", 0.75, 1)))</f>
        <v/>
      </c>
    </row>
    <row r="249">
      <c r="A249" s="3" t="inlineStr">
        <is>
          <t>Pikachu ex - 179/131</t>
        </is>
      </c>
      <c r="B249" s="3" t="inlineStr">
        <is>
          <t>hyper rare</t>
        </is>
      </c>
      <c r="C249" s="3" t="n">
        <v>900</v>
      </c>
      <c r="D249" s="3" t="n">
        <v>53.49</v>
      </c>
      <c r="E249" s="3" t="n"/>
      <c r="F249" s="3">
        <f>IF(B249="common", 4, IF(B249="uncommon", 3, IF(B249="rare", 0.75, 1)))</f>
        <v/>
      </c>
    </row>
    <row r="250">
      <c r="A250" s="3" t="inlineStr">
        <is>
          <t>Pinsir</t>
        </is>
      </c>
      <c r="B250" s="3" t="inlineStr">
        <is>
          <t>common</t>
        </is>
      </c>
      <c r="C250" s="3" t="n">
        <v>46</v>
      </c>
      <c r="D250" s="3" t="n">
        <v>0.03</v>
      </c>
      <c r="E250" s="3" t="n">
        <v>0.1</v>
      </c>
      <c r="F250" s="3">
        <f>IF(B250="common", 4, IF(B250="uncommon", 3, IF(B250="rare", 0.75, 1)))</f>
        <v/>
      </c>
    </row>
    <row r="251">
      <c r="A251" s="3" t="inlineStr">
        <is>
          <t>Pinsir (Master Ball Pattern)</t>
        </is>
      </c>
      <c r="B251" s="3" t="inlineStr">
        <is>
          <t>master ball pattern</t>
        </is>
      </c>
      <c r="C251" s="3" t="n">
        <v>1362</v>
      </c>
      <c r="D251" s="3" t="n">
        <v>3.43</v>
      </c>
      <c r="E251" s="3" t="n"/>
      <c r="F251" s="3">
        <f>IF(B251="common", 4, IF(B251="uncommon", 3, IF(B251="rare", 0.75, 1)))</f>
        <v/>
      </c>
    </row>
    <row r="252">
      <c r="A252" s="3" t="inlineStr">
        <is>
          <t>Pinsir (Poke Ball Pattern)</t>
        </is>
      </c>
      <c r="B252" s="3" t="inlineStr">
        <is>
          <t>poke ball pattern</t>
        </is>
      </c>
      <c r="C252" s="3" t="n">
        <v>302</v>
      </c>
      <c r="D252" s="3" t="n">
        <v>0.44</v>
      </c>
      <c r="E252" s="3" t="n"/>
      <c r="F252" s="3">
        <f>IF(B252="common", 4, IF(B252="uncommon", 3, IF(B252="rare", 0.75, 1)))</f>
        <v/>
      </c>
    </row>
    <row r="253">
      <c r="A253" s="3" t="inlineStr">
        <is>
          <t>Prime Catcher</t>
        </is>
      </c>
      <c r="B253" s="3" t="inlineStr">
        <is>
          <t>ace spec rare</t>
        </is>
      </c>
      <c r="C253" s="3" t="n">
        <v>128</v>
      </c>
      <c r="D253" s="3" t="n">
        <v>1.39</v>
      </c>
      <c r="E253" s="3" t="n"/>
      <c r="F253" s="3">
        <f>IF(B253="common", 4, IF(B253="uncommon", 3, IF(B253="rare", 0.75, 1)))</f>
        <v/>
      </c>
    </row>
    <row r="254">
      <c r="A254" s="3" t="inlineStr">
        <is>
          <t>Professor Sada's Vitality</t>
        </is>
      </c>
      <c r="B254" s="3" t="inlineStr">
        <is>
          <t>uncommon</t>
        </is>
      </c>
      <c r="C254" s="3" t="n">
        <v>33</v>
      </c>
      <c r="D254" s="3" t="n">
        <v>0.08</v>
      </c>
      <c r="E254" s="3" t="n">
        <v>0.23</v>
      </c>
      <c r="F254" s="3">
        <f>IF(B254="common", 4, IF(B254="uncommon", 3, IF(B254="rare", 0.75, 1)))</f>
        <v/>
      </c>
    </row>
    <row r="255">
      <c r="A255" s="3" t="inlineStr">
        <is>
          <t>Professor Sada's Vitality (Poke Ball Pattern)</t>
        </is>
      </c>
      <c r="B255" s="3" t="inlineStr">
        <is>
          <t>poke ball pattern</t>
        </is>
      </c>
      <c r="C255" s="3" t="n">
        <v>302</v>
      </c>
      <c r="D255" s="3" t="n">
        <v>0.52</v>
      </c>
      <c r="E255" s="3" t="n"/>
      <c r="F255" s="3">
        <f>IF(B255="common", 4, IF(B255="uncommon", 3, IF(B255="rare", 0.75, 1)))</f>
        <v/>
      </c>
    </row>
    <row r="256">
      <c r="A256" s="3" t="inlineStr">
        <is>
          <t>Professor Turo's Scenario</t>
        </is>
      </c>
      <c r="B256" s="3" t="inlineStr">
        <is>
          <t>uncommon</t>
        </is>
      </c>
      <c r="C256" s="3" t="n">
        <v>33</v>
      </c>
      <c r="D256" s="3" t="n">
        <v>0.1</v>
      </c>
      <c r="E256" s="3" t="n">
        <v>0.17</v>
      </c>
      <c r="F256" s="3">
        <f>IF(B256="common", 4, IF(B256="uncommon", 3, IF(B256="rare", 0.75, 1)))</f>
        <v/>
      </c>
    </row>
    <row r="257">
      <c r="A257" s="3" t="inlineStr">
        <is>
          <t>Professor Turo's Scenario (Poke Ball Pattern)</t>
        </is>
      </c>
      <c r="B257" s="3" t="inlineStr">
        <is>
          <t>poke ball pattern</t>
        </is>
      </c>
      <c r="C257" s="3" t="n">
        <v>302</v>
      </c>
      <c r="D257" s="3" t="n">
        <v>0.49</v>
      </c>
      <c r="E257" s="3" t="n"/>
      <c r="F257" s="3">
        <f>IF(B257="common", 4, IF(B257="uncommon", 3, IF(B257="rare", 0.75, 1)))</f>
        <v/>
      </c>
    </row>
    <row r="258">
      <c r="A258" s="3" t="inlineStr">
        <is>
          <t>Professor's Research [Professor Elm]</t>
        </is>
      </c>
      <c r="B258" s="3" t="inlineStr">
        <is>
          <t>common</t>
        </is>
      </c>
      <c r="C258" s="3" t="n">
        <v>46</v>
      </c>
      <c r="D258" s="3" t="n">
        <v>0.05</v>
      </c>
      <c r="E258" s="3" t="n">
        <v>0.14</v>
      </c>
      <c r="F258" s="3">
        <f>IF(B258="common", 4, IF(B258="uncommon", 3, IF(B258="rare", 0.75, 1)))</f>
        <v/>
      </c>
    </row>
    <row r="259">
      <c r="A259" s="3" t="inlineStr">
        <is>
          <t>Professor's Research [Professor Elm] (Poke Ball Pattern)</t>
        </is>
      </c>
      <c r="B259" s="3" t="inlineStr">
        <is>
          <t>poke ball pattern</t>
        </is>
      </c>
      <c r="C259" s="3" t="n">
        <v>302</v>
      </c>
      <c r="D259" s="3" t="n">
        <v>0.57</v>
      </c>
      <c r="E259" s="3" t="n"/>
      <c r="F259" s="3">
        <f>IF(B259="common", 4, IF(B259="uncommon", 3, IF(B259="rare", 0.75, 1)))</f>
        <v/>
      </c>
    </row>
    <row r="260">
      <c r="A260" s="3" t="inlineStr">
        <is>
          <t>Professor's Research [Professor Oak]</t>
        </is>
      </c>
      <c r="B260" s="3" t="inlineStr">
        <is>
          <t>common</t>
        </is>
      </c>
      <c r="C260" s="3" t="n">
        <v>46</v>
      </c>
      <c r="D260" s="3" t="n">
        <v>0.1</v>
      </c>
      <c r="E260" s="3" t="n">
        <v>0.19</v>
      </c>
      <c r="F260" s="3">
        <f>IF(B260="common", 4, IF(B260="uncommon", 3, IF(B260="rare", 0.75, 1)))</f>
        <v/>
      </c>
    </row>
    <row r="261">
      <c r="A261" s="3" t="inlineStr">
        <is>
          <t>Professor's Research [Professor Oak] (Poke Ball Pattern)</t>
        </is>
      </c>
      <c r="B261" s="3" t="inlineStr">
        <is>
          <t>poke ball pattern</t>
        </is>
      </c>
      <c r="C261" s="3" t="n">
        <v>302</v>
      </c>
      <c r="D261" s="3" t="n">
        <v>0.72</v>
      </c>
      <c r="E261" s="3" t="n"/>
      <c r="F261" s="3">
        <f>IF(B261="common", 4, IF(B261="uncommon", 3, IF(B261="rare", 0.75, 1)))</f>
        <v/>
      </c>
    </row>
    <row r="262">
      <c r="A262" s="3" t="inlineStr">
        <is>
          <t>Professor's Research [Professor Rowan]</t>
        </is>
      </c>
      <c r="B262" s="3" t="inlineStr">
        <is>
          <t>common</t>
        </is>
      </c>
      <c r="C262" s="3" t="n">
        <v>46</v>
      </c>
      <c r="D262" s="3" t="n">
        <v>0.07000000000000001</v>
      </c>
      <c r="E262" s="3" t="n">
        <v>0.16</v>
      </c>
      <c r="F262" s="3">
        <f>IF(B262="common", 4, IF(B262="uncommon", 3, IF(B262="rare", 0.75, 1)))</f>
        <v/>
      </c>
    </row>
    <row r="263">
      <c r="A263" s="3" t="inlineStr">
        <is>
          <t>Professor's Research [Professor Rowan] (Poke Ball Pattern)</t>
        </is>
      </c>
      <c r="B263" s="3" t="inlineStr">
        <is>
          <t>poke ball pattern</t>
        </is>
      </c>
      <c r="C263" s="3" t="n">
        <v>302</v>
      </c>
      <c r="D263" s="3" t="n">
        <v>0.5</v>
      </c>
      <c r="E263" s="3" t="n"/>
      <c r="F263" s="3">
        <f>IF(B263="common", 4, IF(B263="uncommon", 3, IF(B263="rare", 0.75, 1)))</f>
        <v/>
      </c>
    </row>
    <row r="264">
      <c r="A264" s="3" t="inlineStr">
        <is>
          <t>Professor's Research [Professor Sycamore]</t>
        </is>
      </c>
      <c r="B264" s="3" t="inlineStr">
        <is>
          <t>common</t>
        </is>
      </c>
      <c r="C264" s="3" t="n">
        <v>46</v>
      </c>
      <c r="D264" s="3" t="n">
        <v>0.07000000000000001</v>
      </c>
      <c r="E264" s="3" t="n">
        <v>0.13</v>
      </c>
      <c r="F264" s="3">
        <f>IF(B264="common", 4, IF(B264="uncommon", 3, IF(B264="rare", 0.75, 1)))</f>
        <v/>
      </c>
    </row>
    <row r="265">
      <c r="A265" s="3" t="inlineStr">
        <is>
          <t>Professor's Research [Professor Sycamore] (Poke Ball Pattern)</t>
        </is>
      </c>
      <c r="B265" s="3" t="inlineStr">
        <is>
          <t>poke ball pattern</t>
        </is>
      </c>
      <c r="C265" s="3" t="n">
        <v>302</v>
      </c>
      <c r="D265" s="3" t="n">
        <v>0.47</v>
      </c>
      <c r="E265" s="3" t="n"/>
      <c r="F265" s="3">
        <f>IF(B265="common", 4, IF(B265="uncommon", 3, IF(B265="rare", 0.75, 1)))</f>
        <v/>
      </c>
    </row>
    <row r="266">
      <c r="A266" s="3" t="inlineStr">
        <is>
          <t>Pupitar</t>
        </is>
      </c>
      <c r="B266" s="3" t="inlineStr">
        <is>
          <t>common</t>
        </is>
      </c>
      <c r="C266" s="3" t="n">
        <v>46</v>
      </c>
      <c r="D266" s="3" t="n">
        <v>0.03</v>
      </c>
      <c r="E266" s="3" t="n">
        <v>0.15</v>
      </c>
      <c r="F266" s="3">
        <f>IF(B266="common", 4, IF(B266="uncommon", 3, IF(B266="rare", 0.75, 1)))</f>
        <v/>
      </c>
    </row>
    <row r="267">
      <c r="A267" s="3" t="inlineStr">
        <is>
          <t>Pupitar (Master Ball Pattern)</t>
        </is>
      </c>
      <c r="B267" s="3" t="inlineStr">
        <is>
          <t>master ball pattern</t>
        </is>
      </c>
      <c r="C267" s="3" t="n">
        <v>1362</v>
      </c>
      <c r="D267" s="3" t="n">
        <v>6.86</v>
      </c>
      <c r="E267" s="3" t="n"/>
      <c r="F267" s="3">
        <f>IF(B267="common", 4, IF(B267="uncommon", 3, IF(B267="rare", 0.75, 1)))</f>
        <v/>
      </c>
    </row>
    <row r="268">
      <c r="A268" s="3" t="inlineStr">
        <is>
          <t>Pupitar (Poke Ball Pattern)</t>
        </is>
      </c>
      <c r="B268" s="3" t="inlineStr">
        <is>
          <t>poke ball pattern</t>
        </is>
      </c>
      <c r="C268" s="3" t="n">
        <v>302</v>
      </c>
      <c r="D268" s="3" t="n">
        <v>0.45</v>
      </c>
      <c r="E268" s="3" t="n"/>
      <c r="F268" s="3">
        <f>IF(B268="common", 4, IF(B268="uncommon", 3, IF(B268="rare", 0.75, 1)))</f>
        <v/>
      </c>
    </row>
    <row r="269">
      <c r="A269" s="3" t="inlineStr">
        <is>
          <t>Pyroar</t>
        </is>
      </c>
      <c r="B269" s="3" t="inlineStr">
        <is>
          <t>uncommon</t>
        </is>
      </c>
      <c r="C269" s="3" t="n">
        <v>33</v>
      </c>
      <c r="D269" s="3" t="n">
        <v>0.04</v>
      </c>
      <c r="E269" s="3" t="n">
        <v>0.11</v>
      </c>
      <c r="F269" s="3">
        <f>IF(B269="common", 4, IF(B269="uncommon", 3, IF(B269="rare", 0.75, 1)))</f>
        <v/>
      </c>
    </row>
    <row r="270">
      <c r="A270" s="3" t="inlineStr">
        <is>
          <t>Pyroar (Master Ball Pattern)</t>
        </is>
      </c>
      <c r="B270" s="3" t="inlineStr">
        <is>
          <t>master ball pattern</t>
        </is>
      </c>
      <c r="C270" s="3" t="n">
        <v>1362</v>
      </c>
      <c r="D270" s="3" t="n">
        <v>2.57</v>
      </c>
      <c r="E270" s="3" t="n"/>
      <c r="F270" s="3">
        <f>IF(B270="common", 4, IF(B270="uncommon", 3, IF(B270="rare", 0.75, 1)))</f>
        <v/>
      </c>
    </row>
    <row r="271">
      <c r="A271" s="3" t="inlineStr">
        <is>
          <t>Pyroar (Poke Ball Pattern)</t>
        </is>
      </c>
      <c r="B271" s="3" t="inlineStr">
        <is>
          <t>poke ball pattern</t>
        </is>
      </c>
      <c r="C271" s="3" t="n">
        <v>302</v>
      </c>
      <c r="D271" s="3" t="n">
        <v>0.4</v>
      </c>
      <c r="E271" s="3" t="n"/>
      <c r="F271" s="3">
        <f>IF(B271="common", 4, IF(B271="uncommon", 3, IF(B271="rare", 0.75, 1)))</f>
        <v/>
      </c>
    </row>
    <row r="272">
      <c r="A272" s="3" t="inlineStr">
        <is>
          <t>Raging Bolt ex</t>
        </is>
      </c>
      <c r="B272" s="3" t="inlineStr">
        <is>
          <t>special illustration rare</t>
        </is>
      </c>
      <c r="C272" s="3" t="n">
        <v>1440</v>
      </c>
      <c r="D272" s="3" t="n">
        <v>111.57</v>
      </c>
      <c r="E272" s="3" t="n"/>
      <c r="F272" s="3">
        <f>IF(B272="common", 4, IF(B272="uncommon", 3, IF(B272="rare", 0.75, 1)))</f>
        <v/>
      </c>
    </row>
    <row r="273">
      <c r="A273" s="3" t="inlineStr">
        <is>
          <t>Raifort</t>
        </is>
      </c>
      <c r="B273" s="3" t="inlineStr">
        <is>
          <t>ultra rare</t>
        </is>
      </c>
      <c r="C273" s="3" t="n">
        <v>161</v>
      </c>
      <c r="D273" s="3" t="n">
        <v>0.98</v>
      </c>
      <c r="E273" s="3" t="n"/>
      <c r="F273" s="3">
        <f>IF(B273="common", 4, IF(B273="uncommon", 3, IF(B273="rare", 0.75, 1)))</f>
        <v/>
      </c>
    </row>
    <row r="274">
      <c r="A274" s="3" t="inlineStr">
        <is>
          <t>Regigigas</t>
        </is>
      </c>
      <c r="B274" s="3" t="inlineStr">
        <is>
          <t>uncommon</t>
        </is>
      </c>
      <c r="C274" s="3" t="n">
        <v>33</v>
      </c>
      <c r="D274" s="3" t="n">
        <v>0.08</v>
      </c>
      <c r="E274" s="3" t="n">
        <v>0.23</v>
      </c>
      <c r="F274" s="3">
        <f>IF(B274="common", 4, IF(B274="uncommon", 3, IF(B274="rare", 0.75, 1)))</f>
        <v/>
      </c>
    </row>
    <row r="275">
      <c r="A275" s="3" t="inlineStr">
        <is>
          <t>Regigigas (Master Ball Pattern)</t>
        </is>
      </c>
      <c r="B275" s="3" t="inlineStr">
        <is>
          <t>master ball pattern</t>
        </is>
      </c>
      <c r="C275" s="3" t="n">
        <v>1362</v>
      </c>
      <c r="D275" s="3" t="n">
        <v>2.93</v>
      </c>
      <c r="E275" s="3" t="n"/>
      <c r="F275" s="3">
        <f>IF(B275="common", 4, IF(B275="uncommon", 3, IF(B275="rare", 0.75, 1)))</f>
        <v/>
      </c>
    </row>
    <row r="276">
      <c r="A276" s="3" t="inlineStr">
        <is>
          <t>Regigigas (Poke Ball Pattern)</t>
        </is>
      </c>
      <c r="B276" s="3" t="inlineStr">
        <is>
          <t>poke ball pattern</t>
        </is>
      </c>
      <c r="C276" s="3" t="n">
        <v>302</v>
      </c>
      <c r="D276" s="3" t="n">
        <v>0.65</v>
      </c>
      <c r="E276" s="3" t="n"/>
      <c r="F276" s="3">
        <f>IF(B276="common", 4, IF(B276="uncommon", 3, IF(B276="rare", 0.75, 1)))</f>
        <v/>
      </c>
    </row>
    <row r="277">
      <c r="A277" s="3" t="inlineStr">
        <is>
          <t>Rescue Board</t>
        </is>
      </c>
      <c r="B277" s="3" t="inlineStr">
        <is>
          <t>uncommon</t>
        </is>
      </c>
      <c r="C277" s="3" t="n">
        <v>33</v>
      </c>
      <c r="D277" s="3" t="n">
        <v>0.1</v>
      </c>
      <c r="E277" s="3" t="n">
        <v>0.2</v>
      </c>
      <c r="F277" s="3">
        <f>IF(B277="common", 4, IF(B277="uncommon", 3, IF(B277="rare", 0.75, 1)))</f>
        <v/>
      </c>
    </row>
    <row r="278">
      <c r="A278" s="3" t="inlineStr">
        <is>
          <t>Rescue Board (Poke Ball Pattern)</t>
        </is>
      </c>
      <c r="B278" s="3" t="inlineStr">
        <is>
          <t>poke ball pattern</t>
        </is>
      </c>
      <c r="C278" s="3" t="n">
        <v>302</v>
      </c>
      <c r="D278" s="3" t="n">
        <v>0.46</v>
      </c>
      <c r="E278" s="3" t="n"/>
      <c r="F278" s="3">
        <f>IF(B278="common", 4, IF(B278="uncommon", 3, IF(B278="rare", 0.75, 1)))</f>
        <v/>
      </c>
    </row>
    <row r="279">
      <c r="A279" s="3" t="inlineStr">
        <is>
          <t>Riolu</t>
        </is>
      </c>
      <c r="B279" s="3" t="inlineStr">
        <is>
          <t>common</t>
        </is>
      </c>
      <c r="C279" s="3" t="n">
        <v>46</v>
      </c>
      <c r="D279" s="3" t="n">
        <v>0.05</v>
      </c>
      <c r="E279" s="3" t="n">
        <v>0.1</v>
      </c>
      <c r="F279" s="3">
        <f>IF(B279="common", 4, IF(B279="uncommon", 3, IF(B279="rare", 0.75, 1)))</f>
        <v/>
      </c>
    </row>
    <row r="280">
      <c r="A280" s="3" t="inlineStr">
        <is>
          <t>Riolu (Master Ball Pattern)</t>
        </is>
      </c>
      <c r="B280" s="3" t="inlineStr">
        <is>
          <t>master ball pattern</t>
        </is>
      </c>
      <c r="C280" s="3" t="n">
        <v>1362</v>
      </c>
      <c r="D280" s="3" t="n">
        <v>14.67</v>
      </c>
      <c r="E280" s="3" t="n"/>
      <c r="F280" s="3">
        <f>IF(B280="common", 4, IF(B280="uncommon", 3, IF(B280="rare", 0.75, 1)))</f>
        <v/>
      </c>
    </row>
    <row r="281">
      <c r="A281" s="3" t="inlineStr">
        <is>
          <t>Riolu (Poke Ball Pattern)</t>
        </is>
      </c>
      <c r="B281" s="3" t="inlineStr">
        <is>
          <t>poke ball pattern</t>
        </is>
      </c>
      <c r="C281" s="3" t="n">
        <v>302</v>
      </c>
      <c r="D281" s="3" t="n">
        <v>0.55</v>
      </c>
      <c r="E281" s="3" t="n"/>
      <c r="F281" s="3">
        <f>IF(B281="common", 4, IF(B281="uncommon", 3, IF(B281="rare", 0.75, 1)))</f>
        <v/>
      </c>
    </row>
    <row r="282">
      <c r="A282" s="3" t="inlineStr">
        <is>
          <t>Roaring Moon</t>
        </is>
      </c>
      <c r="B282" s="3" t="inlineStr">
        <is>
          <t>rare</t>
        </is>
      </c>
      <c r="C282" s="3" t="n">
        <v>21</v>
      </c>
      <c r="D282" s="3" t="n">
        <v>0.09</v>
      </c>
      <c r="E282" s="3" t="n">
        <v>0.22</v>
      </c>
      <c r="F282" s="3">
        <f>IF(B282="common", 4, IF(B282="uncommon", 3, IF(B282="rare", 0.75, 1)))</f>
        <v/>
      </c>
    </row>
    <row r="283">
      <c r="A283" s="3" t="inlineStr">
        <is>
          <t>Roaring Moon (Master Ball Pattern)</t>
        </is>
      </c>
      <c r="B283" s="3" t="inlineStr">
        <is>
          <t>master ball pattern</t>
        </is>
      </c>
      <c r="C283" s="3" t="n">
        <v>1362</v>
      </c>
      <c r="D283" s="3" t="n">
        <v>15.59</v>
      </c>
      <c r="E283" s="3" t="n"/>
      <c r="F283" s="3">
        <f>IF(B283="common", 4, IF(B283="uncommon", 3, IF(B283="rare", 0.75, 1)))</f>
        <v/>
      </c>
    </row>
    <row r="284">
      <c r="A284" s="3" t="inlineStr">
        <is>
          <t>Roaring Moon (Poke Ball Pattern)</t>
        </is>
      </c>
      <c r="B284" s="3" t="inlineStr">
        <is>
          <t>poke ball pattern</t>
        </is>
      </c>
      <c r="C284" s="3" t="n">
        <v>302</v>
      </c>
      <c r="D284" s="3" t="n">
        <v>0.67</v>
      </c>
      <c r="E284" s="3" t="n"/>
      <c r="F284" s="3">
        <f>IF(B284="common", 4, IF(B284="uncommon", 3, IF(B284="rare", 0.75, 1)))</f>
        <v/>
      </c>
    </row>
    <row r="285">
      <c r="A285" s="3" t="inlineStr">
        <is>
          <t>Roaring Moon ex</t>
        </is>
      </c>
      <c r="B285" s="3" t="inlineStr">
        <is>
          <t>special illustration rare</t>
        </is>
      </c>
      <c r="C285" s="3" t="n">
        <v>1440</v>
      </c>
      <c r="D285" s="3" t="n">
        <v>217.58</v>
      </c>
      <c r="E285" s="3" t="n"/>
      <c r="F285" s="3">
        <f>IF(B285="common", 4, IF(B285="uncommon", 3, IF(B285="rare", 0.75, 1)))</f>
        <v/>
      </c>
    </row>
    <row r="286">
      <c r="A286" s="3" t="inlineStr">
        <is>
          <t>Roto-Stick</t>
        </is>
      </c>
      <c r="B286" s="3" t="inlineStr">
        <is>
          <t>common</t>
        </is>
      </c>
      <c r="C286" s="3" t="n">
        <v>46</v>
      </c>
      <c r="D286" s="3" t="n">
        <v>0.05</v>
      </c>
      <c r="E286" s="3" t="n">
        <v>0.11</v>
      </c>
      <c r="F286" s="3">
        <f>IF(B286="common", 4, IF(B286="uncommon", 3, IF(B286="rare", 0.75, 1)))</f>
        <v/>
      </c>
    </row>
    <row r="287">
      <c r="A287" s="3" t="inlineStr">
        <is>
          <t>Roto-Stick (Poke Ball Pattern)</t>
        </is>
      </c>
      <c r="B287" s="3" t="inlineStr">
        <is>
          <t>poke ball pattern</t>
        </is>
      </c>
      <c r="C287" s="3" t="n">
        <v>302</v>
      </c>
      <c r="D287" s="3" t="n">
        <v>0.26</v>
      </c>
      <c r="E287" s="3" t="n"/>
      <c r="F287" s="3">
        <f>IF(B287="common", 4, IF(B287="uncommon", 3, IF(B287="rare", 0.75, 1)))</f>
        <v/>
      </c>
    </row>
    <row r="288">
      <c r="A288" s="3" t="inlineStr">
        <is>
          <t>Sandy Shocks ex - 056/131</t>
        </is>
      </c>
      <c r="B288" s="3" t="inlineStr">
        <is>
          <t>double rare</t>
        </is>
      </c>
      <c r="C288" s="3" t="n">
        <v>106</v>
      </c>
      <c r="D288" s="3" t="n">
        <v>0.44</v>
      </c>
      <c r="E288" s="3" t="n"/>
      <c r="F288" s="3">
        <f>IF(B288="common", 4, IF(B288="uncommon", 3, IF(B288="rare", 0.75, 1)))</f>
        <v/>
      </c>
    </row>
    <row r="289">
      <c r="A289" s="3" t="inlineStr">
        <is>
          <t>Sandy Shocks ex - 159/131</t>
        </is>
      </c>
      <c r="B289" s="3" t="inlineStr">
        <is>
          <t>special illustration rare</t>
        </is>
      </c>
      <c r="C289" s="3" t="n">
        <v>1440</v>
      </c>
      <c r="D289" s="3" t="n">
        <v>56.17</v>
      </c>
      <c r="E289" s="3" t="n"/>
      <c r="F289" s="3">
        <f>IF(B289="common", 4, IF(B289="uncommon", 3, IF(B289="rare", 0.75, 1)))</f>
        <v/>
      </c>
    </row>
    <row r="290">
      <c r="A290" s="3" t="inlineStr">
        <is>
          <t>Scoop Up Cyclone</t>
        </is>
      </c>
      <c r="B290" s="3" t="inlineStr">
        <is>
          <t>ace spec rare</t>
        </is>
      </c>
      <c r="C290" s="3" t="n">
        <v>128</v>
      </c>
      <c r="D290" s="3" t="n">
        <v>0.31</v>
      </c>
      <c r="E290" s="3" t="n"/>
      <c r="F290" s="3">
        <f>IF(B290="common", 4, IF(B290="uncommon", 3, IF(B290="rare", 0.75, 1)))</f>
        <v/>
      </c>
    </row>
    <row r="291">
      <c r="A291" s="3" t="inlineStr">
        <is>
          <t>Scream Tail</t>
        </is>
      </c>
      <c r="B291" s="3" t="inlineStr">
        <is>
          <t>uncommon</t>
        </is>
      </c>
      <c r="C291" s="3" t="n">
        <v>33</v>
      </c>
      <c r="D291" s="3" t="n">
        <v>0.05</v>
      </c>
      <c r="E291" s="3" t="n">
        <v>0.16</v>
      </c>
      <c r="F291" s="3">
        <f>IF(B291="common", 4, IF(B291="uncommon", 3, IF(B291="rare", 0.75, 1)))</f>
        <v/>
      </c>
    </row>
    <row r="292">
      <c r="A292" s="3" t="inlineStr">
        <is>
          <t>Scream Tail (Master Ball Pattern)</t>
        </is>
      </c>
      <c r="B292" s="3" t="inlineStr">
        <is>
          <t>master ball pattern</t>
        </is>
      </c>
      <c r="C292" s="3" t="n">
        <v>1362</v>
      </c>
      <c r="D292" s="3" t="n">
        <v>9.18</v>
      </c>
      <c r="E292" s="3" t="n"/>
      <c r="F292" s="3">
        <f>IF(B292="common", 4, IF(B292="uncommon", 3, IF(B292="rare", 0.75, 1)))</f>
        <v/>
      </c>
    </row>
    <row r="293">
      <c r="A293" s="3" t="inlineStr">
        <is>
          <t>Scream Tail (Poke Ball Pattern)</t>
        </is>
      </c>
      <c r="B293" s="3" t="inlineStr">
        <is>
          <t>poke ball pattern</t>
        </is>
      </c>
      <c r="C293" s="3" t="n">
        <v>302</v>
      </c>
      <c r="D293" s="3" t="n">
        <v>0.59</v>
      </c>
      <c r="E293" s="3" t="n"/>
      <c r="F293" s="3">
        <f>IF(B293="common", 4, IF(B293="uncommon", 3, IF(B293="rare", 0.75, 1)))</f>
        <v/>
      </c>
    </row>
    <row r="294">
      <c r="A294" s="3" t="inlineStr">
        <is>
          <t>Seaking</t>
        </is>
      </c>
      <c r="B294" s="3" t="inlineStr">
        <is>
          <t>uncommon</t>
        </is>
      </c>
      <c r="C294" s="3" t="n">
        <v>33</v>
      </c>
      <c r="D294" s="3" t="n">
        <v>0.09</v>
      </c>
      <c r="E294" s="3" t="n">
        <v>0.18</v>
      </c>
      <c r="F294" s="3">
        <f>IF(B294="common", 4, IF(B294="uncommon", 3, IF(B294="rare", 0.75, 1)))</f>
        <v/>
      </c>
    </row>
    <row r="295">
      <c r="A295" s="3" t="inlineStr">
        <is>
          <t>Seaking (Master Ball Pattern)</t>
        </is>
      </c>
      <c r="B295" s="3" t="inlineStr">
        <is>
          <t>master ball pattern</t>
        </is>
      </c>
      <c r="C295" s="3" t="n">
        <v>1362</v>
      </c>
      <c r="D295" s="3" t="n">
        <v>3.6</v>
      </c>
      <c r="E295" s="3" t="n"/>
      <c r="F295" s="3">
        <f>IF(B295="common", 4, IF(B295="uncommon", 3, IF(B295="rare", 0.75, 1)))</f>
        <v/>
      </c>
    </row>
    <row r="296">
      <c r="A296" s="3" t="inlineStr">
        <is>
          <t>Seaking (Poke Ball Pattern)</t>
        </is>
      </c>
      <c r="B296" s="3" t="inlineStr">
        <is>
          <t>poke ball pattern</t>
        </is>
      </c>
      <c r="C296" s="3" t="n">
        <v>302</v>
      </c>
      <c r="D296" s="3" t="n">
        <v>0.49</v>
      </c>
      <c r="E296" s="3" t="n"/>
      <c r="F296" s="3">
        <f>IF(B296="common", 4, IF(B296="uncommon", 3, IF(B296="rare", 0.75, 1)))</f>
        <v/>
      </c>
    </row>
    <row r="297">
      <c r="A297" s="3" t="inlineStr">
        <is>
          <t>Shaymin</t>
        </is>
      </c>
      <c r="B297" s="3" t="inlineStr">
        <is>
          <t>uncommon</t>
        </is>
      </c>
      <c r="C297" s="3" t="n">
        <v>33</v>
      </c>
      <c r="D297" s="3" t="n">
        <v>0.04</v>
      </c>
      <c r="E297" s="3" t="n">
        <v>0.13</v>
      </c>
      <c r="F297" s="3">
        <f>IF(B297="common", 4, IF(B297="uncommon", 3, IF(B297="rare", 0.75, 1)))</f>
        <v/>
      </c>
    </row>
    <row r="298">
      <c r="A298" s="3" t="inlineStr">
        <is>
          <t>Shaymin (Master Ball Pattern)</t>
        </is>
      </c>
      <c r="B298" s="3" t="inlineStr">
        <is>
          <t>master ball pattern</t>
        </is>
      </c>
      <c r="C298" s="3" t="n">
        <v>1362</v>
      </c>
      <c r="D298" s="3" t="n">
        <v>8.890000000000001</v>
      </c>
      <c r="E298" s="3" t="n"/>
      <c r="F298" s="3">
        <f>IF(B298="common", 4, IF(B298="uncommon", 3, IF(B298="rare", 0.75, 1)))</f>
        <v/>
      </c>
    </row>
    <row r="299">
      <c r="A299" s="3" t="inlineStr">
        <is>
          <t>Shaymin (Poke Ball Pattern)</t>
        </is>
      </c>
      <c r="B299" s="3" t="inlineStr">
        <is>
          <t>poke ball pattern</t>
        </is>
      </c>
      <c r="C299" s="3" t="n">
        <v>302</v>
      </c>
      <c r="D299" s="3" t="n">
        <v>0.48</v>
      </c>
      <c r="E299" s="3" t="n"/>
      <c r="F299" s="3">
        <f>IF(B299="common", 4, IF(B299="uncommon", 3, IF(B299="rare", 0.75, 1)))</f>
        <v/>
      </c>
    </row>
    <row r="300">
      <c r="A300" s="3" t="inlineStr">
        <is>
          <t>Slowking</t>
        </is>
      </c>
      <c r="B300" s="3" t="inlineStr">
        <is>
          <t>uncommon</t>
        </is>
      </c>
      <c r="C300" s="3" t="n">
        <v>33</v>
      </c>
      <c r="D300" s="3" t="n">
        <v>0.04</v>
      </c>
      <c r="E300" s="3" t="n">
        <v>0.14</v>
      </c>
      <c r="F300" s="3">
        <f>IF(B300="common", 4, IF(B300="uncommon", 3, IF(B300="rare", 0.75, 1)))</f>
        <v/>
      </c>
    </row>
    <row r="301">
      <c r="A301" s="3" t="inlineStr">
        <is>
          <t>Slowking (Master Ball Pattern)</t>
        </is>
      </c>
      <c r="B301" s="3" t="inlineStr">
        <is>
          <t>master ball pattern</t>
        </is>
      </c>
      <c r="C301" s="3" t="n">
        <v>1362</v>
      </c>
      <c r="D301" s="3" t="n">
        <v>2.9</v>
      </c>
      <c r="E301" s="3" t="n"/>
      <c r="F301" s="3">
        <f>IF(B301="common", 4, IF(B301="uncommon", 3, IF(B301="rare", 0.75, 1)))</f>
        <v/>
      </c>
    </row>
    <row r="302">
      <c r="A302" s="3" t="inlineStr">
        <is>
          <t>Slowking (Poke Ball Pattern)</t>
        </is>
      </c>
      <c r="B302" s="3" t="inlineStr">
        <is>
          <t>poke ball pattern</t>
        </is>
      </c>
      <c r="C302" s="3" t="n">
        <v>302</v>
      </c>
      <c r="D302" s="3" t="n">
        <v>0.4</v>
      </c>
      <c r="E302" s="3" t="n"/>
      <c r="F302" s="3">
        <f>IF(B302="common", 4, IF(B302="uncommon", 3, IF(B302="rare", 0.75, 1)))</f>
        <v/>
      </c>
    </row>
    <row r="303">
      <c r="A303" s="3" t="inlineStr">
        <is>
          <t>Slowpoke</t>
        </is>
      </c>
      <c r="B303" s="3" t="inlineStr">
        <is>
          <t>common</t>
        </is>
      </c>
      <c r="C303" s="3" t="n">
        <v>46</v>
      </c>
      <c r="D303" s="3" t="n">
        <v>0.05</v>
      </c>
      <c r="E303" s="3" t="n">
        <v>0.11</v>
      </c>
      <c r="F303" s="3">
        <f>IF(B303="common", 4, IF(B303="uncommon", 3, IF(B303="rare", 0.75, 1)))</f>
        <v/>
      </c>
    </row>
    <row r="304">
      <c r="A304" s="3" t="inlineStr">
        <is>
          <t>Slowpoke (Master Ball Pattern)</t>
        </is>
      </c>
      <c r="B304" s="3" t="inlineStr">
        <is>
          <t>master ball pattern</t>
        </is>
      </c>
      <c r="C304" s="3" t="n">
        <v>1362</v>
      </c>
      <c r="D304" s="3" t="n">
        <v>5.46</v>
      </c>
      <c r="E304" s="3" t="n"/>
      <c r="F304" s="3">
        <f>IF(B304="common", 4, IF(B304="uncommon", 3, IF(B304="rare", 0.75, 1)))</f>
        <v/>
      </c>
    </row>
    <row r="305">
      <c r="A305" s="3" t="inlineStr">
        <is>
          <t>Slowpoke (Poke Ball Pattern)</t>
        </is>
      </c>
      <c r="B305" s="3" t="inlineStr">
        <is>
          <t>poke ball pattern</t>
        </is>
      </c>
      <c r="C305" s="3" t="n">
        <v>302</v>
      </c>
      <c r="D305" s="3" t="n">
        <v>0.73</v>
      </c>
      <c r="E305" s="3" t="n"/>
      <c r="F305" s="3">
        <f>IF(B305="common", 4, IF(B305="uncommon", 3, IF(B305="rare", 0.75, 1)))</f>
        <v/>
      </c>
    </row>
    <row r="306">
      <c r="A306" s="3" t="inlineStr">
        <is>
          <t>Sneasel</t>
        </is>
      </c>
      <c r="B306" s="3" t="inlineStr">
        <is>
          <t>common</t>
        </is>
      </c>
      <c r="C306" s="3" t="n">
        <v>46</v>
      </c>
      <c r="D306" s="3" t="n">
        <v>0.04</v>
      </c>
      <c r="E306" s="3" t="n">
        <v>0.15</v>
      </c>
      <c r="F306" s="3">
        <f>IF(B306="common", 4, IF(B306="uncommon", 3, IF(B306="rare", 0.75, 1)))</f>
        <v/>
      </c>
    </row>
    <row r="307">
      <c r="A307" s="3" t="inlineStr">
        <is>
          <t>Sneasel (Master Ball Pattern)</t>
        </is>
      </c>
      <c r="B307" s="3" t="inlineStr">
        <is>
          <t>master ball pattern</t>
        </is>
      </c>
      <c r="C307" s="3" t="n">
        <v>1362</v>
      </c>
      <c r="D307" s="3" t="n">
        <v>4.15</v>
      </c>
      <c r="E307" s="3" t="n"/>
      <c r="F307" s="3">
        <f>IF(B307="common", 4, IF(B307="uncommon", 3, IF(B307="rare", 0.75, 1)))</f>
        <v/>
      </c>
    </row>
    <row r="308">
      <c r="A308" s="3" t="inlineStr">
        <is>
          <t>Sneasel (Poke Ball Pattern)</t>
        </is>
      </c>
      <c r="B308" s="3" t="inlineStr">
        <is>
          <t>poke ball pattern</t>
        </is>
      </c>
      <c r="C308" s="3" t="n">
        <v>302</v>
      </c>
      <c r="D308" s="3" t="n">
        <v>0.38</v>
      </c>
      <c r="E308" s="3" t="n"/>
      <c r="F308" s="3">
        <f>IF(B308="common", 4, IF(B308="uncommon", 3, IF(B308="rare", 0.75, 1)))</f>
        <v/>
      </c>
    </row>
    <row r="309">
      <c r="A309" s="3" t="inlineStr">
        <is>
          <t>Snorlax ex</t>
        </is>
      </c>
      <c r="B309" s="3" t="inlineStr">
        <is>
          <t>double rare</t>
        </is>
      </c>
      <c r="C309" s="3" t="n">
        <v>106</v>
      </c>
      <c r="D309" s="3" t="n">
        <v>0.71</v>
      </c>
      <c r="E309" s="3" t="n"/>
      <c r="F309" s="3">
        <f>IF(B309="common", 4, IF(B309="uncommon", 3, IF(B309="rare", 0.75, 1)))</f>
        <v/>
      </c>
    </row>
    <row r="310">
      <c r="A310" s="3" t="inlineStr">
        <is>
          <t>Sparkling Crystal</t>
        </is>
      </c>
      <c r="B310" s="3" t="inlineStr">
        <is>
          <t>ace spec rare</t>
        </is>
      </c>
      <c r="C310" s="3" t="n">
        <v>128</v>
      </c>
      <c r="D310" s="3" t="n">
        <v>0.49</v>
      </c>
      <c r="E310" s="3" t="n"/>
      <c r="F310" s="3">
        <f>IF(B310="common", 4, IF(B310="uncommon", 3, IF(B310="rare", 0.75, 1)))</f>
        <v/>
      </c>
    </row>
    <row r="311">
      <c r="A311" s="3" t="inlineStr">
        <is>
          <t>Spritzee</t>
        </is>
      </c>
      <c r="B311" s="3" t="inlineStr">
        <is>
          <t>common</t>
        </is>
      </c>
      <c r="C311" s="3" t="n">
        <v>46</v>
      </c>
      <c r="D311" s="3" t="n">
        <v>0.05</v>
      </c>
      <c r="E311" s="3" t="n">
        <v>0.08</v>
      </c>
      <c r="F311" s="3">
        <f>IF(B311="common", 4, IF(B311="uncommon", 3, IF(B311="rare", 0.75, 1)))</f>
        <v/>
      </c>
    </row>
    <row r="312">
      <c r="A312" s="3" t="inlineStr">
        <is>
          <t>Spritzee (Master Ball Pattern)</t>
        </is>
      </c>
      <c r="B312" s="3" t="inlineStr">
        <is>
          <t>master ball pattern</t>
        </is>
      </c>
      <c r="C312" s="3" t="n">
        <v>1362</v>
      </c>
      <c r="D312" s="3" t="n">
        <v>2.14</v>
      </c>
      <c r="E312" s="3" t="n"/>
      <c r="F312" s="3">
        <f>IF(B312="common", 4, IF(B312="uncommon", 3, IF(B312="rare", 0.75, 1)))</f>
        <v/>
      </c>
    </row>
    <row r="313">
      <c r="A313" s="3" t="inlineStr">
        <is>
          <t>Spritzee (Poke Ball Pattern)</t>
        </is>
      </c>
      <c r="B313" s="3" t="inlineStr">
        <is>
          <t>poke ball pattern</t>
        </is>
      </c>
      <c r="C313" s="3" t="n">
        <v>302</v>
      </c>
      <c r="D313" s="3" t="n">
        <v>0.34</v>
      </c>
      <c r="E313" s="3" t="n"/>
      <c r="F313" s="3">
        <f>IF(B313="common", 4, IF(B313="uncommon", 3, IF(B313="rare", 0.75, 1)))</f>
        <v/>
      </c>
    </row>
    <row r="314">
      <c r="A314" s="3" t="inlineStr">
        <is>
          <t>Suicune</t>
        </is>
      </c>
      <c r="B314" s="3" t="inlineStr">
        <is>
          <t>uncommon</t>
        </is>
      </c>
      <c r="C314" s="3" t="n">
        <v>33</v>
      </c>
      <c r="D314" s="3" t="n">
        <v>0.05</v>
      </c>
      <c r="E314" s="3" t="n">
        <v>0.16</v>
      </c>
      <c r="F314" s="3">
        <f>IF(B314="common", 4, IF(B314="uncommon", 3, IF(B314="rare", 0.75, 1)))</f>
        <v/>
      </c>
    </row>
    <row r="315">
      <c r="A315" s="3" t="inlineStr">
        <is>
          <t>Suicune (Master Ball Pattern)</t>
        </is>
      </c>
      <c r="B315" s="3" t="inlineStr">
        <is>
          <t>master ball pattern</t>
        </is>
      </c>
      <c r="C315" s="3" t="n">
        <v>1362</v>
      </c>
      <c r="D315" s="3" t="n">
        <v>19.48</v>
      </c>
      <c r="E315" s="3" t="n"/>
      <c r="F315" s="3">
        <f>IF(B315="common", 4, IF(B315="uncommon", 3, IF(B315="rare", 0.75, 1)))</f>
        <v/>
      </c>
    </row>
    <row r="316">
      <c r="A316" s="3" t="inlineStr">
        <is>
          <t>Suicune (Poke Ball Pattern)</t>
        </is>
      </c>
      <c r="B316" s="3" t="inlineStr">
        <is>
          <t>poke ball pattern</t>
        </is>
      </c>
      <c r="C316" s="3" t="n">
        <v>302</v>
      </c>
      <c r="D316" s="3" t="n">
        <v>0.89</v>
      </c>
      <c r="E316" s="3" t="n"/>
      <c r="F316" s="3">
        <f>IF(B316="common", 4, IF(B316="uncommon", 3, IF(B316="rare", 0.75, 1)))</f>
        <v/>
      </c>
    </row>
    <row r="317">
      <c r="A317" s="3" t="inlineStr">
        <is>
          <t>Sylveon</t>
        </is>
      </c>
      <c r="B317" s="3" t="inlineStr">
        <is>
          <t>rare</t>
        </is>
      </c>
      <c r="C317" s="3" t="n">
        <v>21</v>
      </c>
      <c r="D317" s="3" t="n">
        <v>0.25</v>
      </c>
      <c r="E317" s="3" t="n">
        <v>0.27</v>
      </c>
      <c r="F317" s="3">
        <f>IF(B317="common", 4, IF(B317="uncommon", 3, IF(B317="rare", 0.75, 1)))</f>
        <v/>
      </c>
    </row>
    <row r="318">
      <c r="A318" s="3" t="inlineStr">
        <is>
          <t>Sylveon (Master Ball Pattern)</t>
        </is>
      </c>
      <c r="B318" s="3" t="inlineStr">
        <is>
          <t>master ball pattern</t>
        </is>
      </c>
      <c r="C318" s="3" t="n">
        <v>1362</v>
      </c>
      <c r="D318" s="3" t="n">
        <v>48.62</v>
      </c>
      <c r="E318" s="3" t="n"/>
      <c r="F318" s="3">
        <f>IF(B318="common", 4, IF(B318="uncommon", 3, IF(B318="rare", 0.75, 1)))</f>
        <v/>
      </c>
    </row>
    <row r="319">
      <c r="A319" s="3" t="inlineStr">
        <is>
          <t>Sylveon (Poke Ball Pattern)</t>
        </is>
      </c>
      <c r="B319" s="3" t="inlineStr">
        <is>
          <t>poke ball pattern</t>
        </is>
      </c>
      <c r="C319" s="3" t="n">
        <v>302</v>
      </c>
      <c r="D319" s="3" t="n">
        <v>1.72</v>
      </c>
      <c r="E319" s="3" t="n"/>
      <c r="F319" s="3">
        <f>IF(B319="common", 4, IF(B319="uncommon", 3, IF(B319="rare", 0.75, 1)))</f>
        <v/>
      </c>
    </row>
    <row r="320">
      <c r="A320" s="3" t="inlineStr">
        <is>
          <t>Sylveon ex - 041/131</t>
        </is>
      </c>
      <c r="B320" s="3" t="inlineStr">
        <is>
          <t>double rare</t>
        </is>
      </c>
      <c r="C320" s="3" t="n">
        <v>106</v>
      </c>
      <c r="D320" s="3" t="n">
        <v>2.23</v>
      </c>
      <c r="E320" s="3" t="n"/>
      <c r="F320" s="3">
        <f>IF(B320="common", 4, IF(B320="uncommon", 3, IF(B320="rare", 0.75, 1)))</f>
        <v/>
      </c>
    </row>
    <row r="321">
      <c r="A321" s="3" t="inlineStr">
        <is>
          <t>Sylveon ex - 156/131</t>
        </is>
      </c>
      <c r="B321" s="3" t="inlineStr">
        <is>
          <t>special illustration rare</t>
        </is>
      </c>
      <c r="C321" s="3" t="n">
        <v>1440</v>
      </c>
      <c r="D321" s="3" t="n">
        <v>491.34</v>
      </c>
      <c r="E321" s="3" t="n"/>
      <c r="F321" s="3">
        <f>IF(B321="common", 4, IF(B321="uncommon", 3, IF(B321="rare", 0.75, 1)))</f>
        <v/>
      </c>
    </row>
    <row r="322">
      <c r="A322" s="3" t="inlineStr">
        <is>
          <t>Teal Mask Ogerpon ex - 012/131</t>
        </is>
      </c>
      <c r="B322" s="3" t="inlineStr">
        <is>
          <t>double rare</t>
        </is>
      </c>
      <c r="C322" s="3" t="n">
        <v>106</v>
      </c>
      <c r="D322" s="3" t="n">
        <v>1.42</v>
      </c>
      <c r="E322" s="3" t="n"/>
      <c r="F322" s="3">
        <f>IF(B322="common", 4, IF(B322="uncommon", 3, IF(B322="rare", 0.75, 1)))</f>
        <v/>
      </c>
    </row>
    <row r="323">
      <c r="A323" s="3" t="inlineStr">
        <is>
          <t>Teal Mask Ogerpon ex - 145/131</t>
        </is>
      </c>
      <c r="B323" s="3" t="inlineStr">
        <is>
          <t>special illustration rare</t>
        </is>
      </c>
      <c r="C323" s="3" t="n">
        <v>1440</v>
      </c>
      <c r="D323" s="3" t="n">
        <v>34.13</v>
      </c>
      <c r="E323" s="3" t="n"/>
      <c r="F323" s="3">
        <f>IF(B323="common", 4, IF(B323="uncommon", 3, IF(B323="rare", 0.75, 1)))</f>
        <v/>
      </c>
    </row>
    <row r="324">
      <c r="A324" s="3" t="inlineStr">
        <is>
          <t>Teal Mask Ogerpon ex - 177/131</t>
        </is>
      </c>
      <c r="B324" s="3" t="inlineStr">
        <is>
          <t>hyper rare</t>
        </is>
      </c>
      <c r="C324" s="3" t="n">
        <v>900</v>
      </c>
      <c r="D324" s="3" t="n">
        <v>11.88</v>
      </c>
      <c r="E324" s="3" t="n"/>
      <c r="F324" s="3">
        <f>IF(B324="common", 4, IF(B324="uncommon", 3, IF(B324="rare", 0.75, 1)))</f>
        <v/>
      </c>
    </row>
    <row r="325">
      <c r="A325" s="3" t="inlineStr">
        <is>
          <t>Techno Radar</t>
        </is>
      </c>
      <c r="B325" s="3" t="inlineStr">
        <is>
          <t>uncommon</t>
        </is>
      </c>
      <c r="C325" s="3" t="n">
        <v>33</v>
      </c>
      <c r="D325" s="3" t="n">
        <v>0.07000000000000001</v>
      </c>
      <c r="E325" s="3" t="n">
        <v>0.15</v>
      </c>
      <c r="F325" s="3">
        <f>IF(B325="common", 4, IF(B325="uncommon", 3, IF(B325="rare", 0.75, 1)))</f>
        <v/>
      </c>
    </row>
    <row r="326">
      <c r="A326" s="3" t="inlineStr">
        <is>
          <t>Techno Radar (Poke Ball Pattern)</t>
        </is>
      </c>
      <c r="B326" s="3" t="inlineStr">
        <is>
          <t>poke ball pattern</t>
        </is>
      </c>
      <c r="C326" s="3" t="n">
        <v>302</v>
      </c>
      <c r="D326" s="3" t="n">
        <v>0.38</v>
      </c>
      <c r="E326" s="3" t="n"/>
      <c r="F326" s="3">
        <f>IF(B326="common", 4, IF(B326="uncommon", 3, IF(B326="rare", 0.75, 1)))</f>
        <v/>
      </c>
    </row>
    <row r="327">
      <c r="A327" s="3" t="inlineStr">
        <is>
          <t>Terapagos ex - 092/131</t>
        </is>
      </c>
      <c r="B327" s="3" t="inlineStr">
        <is>
          <t>double rare</t>
        </is>
      </c>
      <c r="C327" s="3" t="n">
        <v>106</v>
      </c>
      <c r="D327" s="3" t="n">
        <v>1.1</v>
      </c>
      <c r="E327" s="3" t="n"/>
      <c r="F327" s="3">
        <f>IF(B327="common", 4, IF(B327="uncommon", 3, IF(B327="rare", 0.75, 1)))</f>
        <v/>
      </c>
    </row>
    <row r="328">
      <c r="A328" s="3" t="inlineStr">
        <is>
          <t>Terapagos ex - 169/131</t>
        </is>
      </c>
      <c r="B328" s="3" t="inlineStr">
        <is>
          <t>special illustration rare</t>
        </is>
      </c>
      <c r="C328" s="3" t="n">
        <v>1440</v>
      </c>
      <c r="D328" s="3" t="n">
        <v>50.7</v>
      </c>
      <c r="E328" s="3" t="n"/>
      <c r="F328" s="3">
        <f>IF(B328="common", 4, IF(B328="uncommon", 3, IF(B328="rare", 0.75, 1)))</f>
        <v/>
      </c>
    </row>
    <row r="329">
      <c r="A329" s="3" t="inlineStr">
        <is>
          <t>Terapagos ex - 180/131</t>
        </is>
      </c>
      <c r="B329" s="3" t="inlineStr">
        <is>
          <t>hyper rare</t>
        </is>
      </c>
      <c r="C329" s="3" t="n">
        <v>900</v>
      </c>
      <c r="D329" s="3" t="n">
        <v>11.56</v>
      </c>
      <c r="E329" s="3" t="n"/>
      <c r="F329" s="3">
        <f>IF(B329="common", 4, IF(B329="uncommon", 3, IF(B329="rare", 0.75, 1)))</f>
        <v/>
      </c>
    </row>
    <row r="330">
      <c r="A330" s="3" t="inlineStr">
        <is>
          <t>Treasure Tracker</t>
        </is>
      </c>
      <c r="B330" s="3" t="inlineStr">
        <is>
          <t>ace spec rare</t>
        </is>
      </c>
      <c r="C330" s="3" t="n">
        <v>128</v>
      </c>
      <c r="D330" s="3" t="n">
        <v>0.38</v>
      </c>
      <c r="E330" s="3" t="n"/>
      <c r="F330" s="3">
        <f>IF(B330="common", 4, IF(B330="uncommon", 3, IF(B330="rare", 0.75, 1)))</f>
        <v/>
      </c>
    </row>
    <row r="331">
      <c r="A331" s="3" t="inlineStr">
        <is>
          <t>Tyme</t>
        </is>
      </c>
      <c r="B331" s="3" t="inlineStr">
        <is>
          <t>ultra rare</t>
        </is>
      </c>
      <c r="C331" s="3" t="n">
        <v>161</v>
      </c>
      <c r="D331" s="3" t="n">
        <v>0.51</v>
      </c>
      <c r="E331" s="3" t="n"/>
      <c r="F331" s="3">
        <f>IF(B331="common", 4, IF(B331="uncommon", 3, IF(B331="rare", 0.75, 1)))</f>
        <v/>
      </c>
    </row>
    <row r="332">
      <c r="A332" s="3" t="inlineStr">
        <is>
          <t>Tyranitar ex</t>
        </is>
      </c>
      <c r="B332" s="3" t="inlineStr">
        <is>
          <t>double rare</t>
        </is>
      </c>
      <c r="C332" s="3" t="n">
        <v>106</v>
      </c>
      <c r="D332" s="3" t="n">
        <v>0.58</v>
      </c>
      <c r="E332" s="3" t="n"/>
      <c r="F332" s="3">
        <f>IF(B332="common", 4, IF(B332="uncommon", 3, IF(B332="rare", 0.75, 1)))</f>
        <v/>
      </c>
    </row>
    <row r="333">
      <c r="A333" s="3" t="inlineStr">
        <is>
          <t>Umbreon</t>
        </is>
      </c>
      <c r="B333" s="3" t="inlineStr">
        <is>
          <t>rare</t>
        </is>
      </c>
      <c r="C333" s="3" t="n">
        <v>21</v>
      </c>
      <c r="D333" s="3" t="n">
        <v>0.27</v>
      </c>
      <c r="E333" s="3" t="n">
        <v>0.45</v>
      </c>
      <c r="F333" s="3">
        <f>IF(B333="common", 4, IF(B333="uncommon", 3, IF(B333="rare", 0.75, 1)))</f>
        <v/>
      </c>
    </row>
    <row r="334">
      <c r="A334" s="3" t="inlineStr">
        <is>
          <t>Umbreon (Master Ball Pattern)</t>
        </is>
      </c>
      <c r="B334" s="3" t="inlineStr">
        <is>
          <t>master ball pattern</t>
        </is>
      </c>
      <c r="C334" s="3" t="n">
        <v>1362</v>
      </c>
      <c r="D334" s="3" t="n">
        <v>94.48999999999999</v>
      </c>
      <c r="E334" s="3" t="n"/>
      <c r="F334" s="3">
        <f>IF(B334="common", 4, IF(B334="uncommon", 3, IF(B334="rare", 0.75, 1)))</f>
        <v/>
      </c>
    </row>
    <row r="335">
      <c r="A335" s="3" t="inlineStr">
        <is>
          <t>Umbreon (Poke Ball Pattern)</t>
        </is>
      </c>
      <c r="B335" s="3" t="inlineStr">
        <is>
          <t>poke ball pattern</t>
        </is>
      </c>
      <c r="C335" s="3" t="n">
        <v>302</v>
      </c>
      <c r="D335" s="3" t="n">
        <v>4.44</v>
      </c>
      <c r="E335" s="3" t="n"/>
      <c r="F335" s="3">
        <f>IF(B335="common", 4, IF(B335="uncommon", 3, IF(B335="rare", 0.75, 1)))</f>
        <v/>
      </c>
    </row>
    <row r="336">
      <c r="A336" s="3" t="inlineStr">
        <is>
          <t>Umbreon ex - 060/131</t>
        </is>
      </c>
      <c r="B336" s="3" t="inlineStr">
        <is>
          <t>double rare</t>
        </is>
      </c>
      <c r="C336" s="3" t="n">
        <v>106</v>
      </c>
      <c r="D336" s="3" t="n">
        <v>5.75</v>
      </c>
      <c r="E336" s="3" t="n"/>
      <c r="F336" s="3">
        <f>IF(B336="common", 4, IF(B336="uncommon", 3, IF(B336="rare", 0.75, 1)))</f>
        <v/>
      </c>
    </row>
    <row r="337">
      <c r="A337" s="3" t="inlineStr">
        <is>
          <t>Umbreon ex - 161/131</t>
        </is>
      </c>
      <c r="B337" s="3" t="inlineStr">
        <is>
          <t>special illustration rare</t>
        </is>
      </c>
      <c r="C337" s="3" t="n">
        <v>1440</v>
      </c>
      <c r="D337" s="3" t="n">
        <v>1253.83</v>
      </c>
      <c r="E337" s="3" t="n"/>
      <c r="F337" s="3">
        <f>IF(B337="common", 4, IF(B337="uncommon", 3, IF(B337="rare", 0.75, 1)))</f>
        <v/>
      </c>
    </row>
    <row r="338">
      <c r="A338" s="3" t="inlineStr">
        <is>
          <t>Vaporeon</t>
        </is>
      </c>
      <c r="B338" s="3" t="inlineStr">
        <is>
          <t>rare</t>
        </is>
      </c>
      <c r="C338" s="3" t="n">
        <v>21</v>
      </c>
      <c r="D338" s="3" t="n">
        <v>0.14</v>
      </c>
      <c r="E338" s="3" t="n">
        <v>0.26</v>
      </c>
      <c r="F338" s="3">
        <f>IF(B338="common", 4, IF(B338="uncommon", 3, IF(B338="rare", 0.75, 1)))</f>
        <v/>
      </c>
    </row>
    <row r="339">
      <c r="A339" s="3" t="inlineStr">
        <is>
          <t>Vaporeon (Master Ball Pattern)</t>
        </is>
      </c>
      <c r="B339" s="3" t="inlineStr">
        <is>
          <t>master ball pattern</t>
        </is>
      </c>
      <c r="C339" s="3" t="n">
        <v>1362</v>
      </c>
      <c r="D339" s="3" t="n">
        <v>39.51</v>
      </c>
      <c r="E339" s="3" t="n"/>
      <c r="F339" s="3">
        <f>IF(B339="common", 4, IF(B339="uncommon", 3, IF(B339="rare", 0.75, 1)))</f>
        <v/>
      </c>
    </row>
    <row r="340">
      <c r="A340" s="3" t="inlineStr">
        <is>
          <t>Vaporeon (Poke Ball Pattern)</t>
        </is>
      </c>
      <c r="B340" s="3" t="inlineStr">
        <is>
          <t>poke ball pattern</t>
        </is>
      </c>
      <c r="C340" s="3" t="n">
        <v>302</v>
      </c>
      <c r="D340" s="3" t="n">
        <v>1.59</v>
      </c>
      <c r="E340" s="3" t="n"/>
      <c r="F340" s="3">
        <f>IF(B340="common", 4, IF(B340="uncommon", 3, IF(B340="rare", 0.75, 1)))</f>
        <v/>
      </c>
    </row>
    <row r="341">
      <c r="A341" s="3" t="inlineStr">
        <is>
          <t>Vaporeon ex - 023/131</t>
        </is>
      </c>
      <c r="B341" s="3" t="inlineStr">
        <is>
          <t>double rare</t>
        </is>
      </c>
      <c r="C341" s="3" t="n">
        <v>106</v>
      </c>
      <c r="D341" s="3" t="n">
        <v>2.32</v>
      </c>
      <c r="E341" s="3" t="n"/>
      <c r="F341" s="3">
        <f>IF(B341="common", 4, IF(B341="uncommon", 3, IF(B341="rare", 0.75, 1)))</f>
        <v/>
      </c>
    </row>
    <row r="342">
      <c r="A342" s="3" t="inlineStr">
        <is>
          <t>Vaporeon ex - 149/131</t>
        </is>
      </c>
      <c r="B342" s="3" t="inlineStr">
        <is>
          <t>special illustration rare</t>
        </is>
      </c>
      <c r="C342" s="3" t="n">
        <v>1440</v>
      </c>
      <c r="D342" s="3" t="n">
        <v>283.48</v>
      </c>
      <c r="E342" s="3" t="n"/>
      <c r="F342" s="3">
        <f>IF(B342="common", 4, IF(B342="uncommon", 3, IF(B342="rare", 0.75, 1)))</f>
        <v/>
      </c>
    </row>
    <row r="343">
      <c r="A343" s="3" t="inlineStr">
        <is>
          <t>Walking Wake ex</t>
        </is>
      </c>
      <c r="B343" s="3" t="inlineStr">
        <is>
          <t>hyper rare</t>
        </is>
      </c>
      <c r="C343" s="3" t="n">
        <v>900</v>
      </c>
      <c r="D343" s="3" t="n">
        <v>8.529999999999999</v>
      </c>
      <c r="E343" s="3" t="n"/>
      <c r="F343" s="3">
        <f>IF(B343="common", 4, IF(B343="uncommon", 3, IF(B343="rare", 0.75, 1)))</f>
        <v/>
      </c>
    </row>
    <row r="344">
      <c r="A344" s="3" t="inlineStr">
        <is>
          <t>Wellspring Mask Ogerpon ex - 027/131</t>
        </is>
      </c>
      <c r="B344" s="3" t="inlineStr">
        <is>
          <t>double rare</t>
        </is>
      </c>
      <c r="C344" s="3" t="n">
        <v>106</v>
      </c>
      <c r="D344" s="3" t="n">
        <v>0.66</v>
      </c>
      <c r="E344" s="3" t="n"/>
      <c r="F344" s="3">
        <f>IF(B344="common", 4, IF(B344="uncommon", 3, IF(B344="rare", 0.75, 1)))</f>
        <v/>
      </c>
    </row>
    <row r="345">
      <c r="A345" s="3" t="inlineStr">
        <is>
          <t>Wellspring Mask Ogerpon ex - 152/131</t>
        </is>
      </c>
      <c r="B345" s="3" t="inlineStr">
        <is>
          <t>special illustration rare</t>
        </is>
      </c>
      <c r="C345" s="3" t="n">
        <v>1440</v>
      </c>
      <c r="D345" s="3" t="n">
        <v>27.43</v>
      </c>
      <c r="E345" s="3" t="n"/>
      <c r="F345" s="3">
        <f>IF(B345="common", 4, IF(B345="uncommon", 3, IF(B345="rare", 0.75, 1)))</f>
        <v/>
      </c>
    </row>
    <row r="346">
      <c r="A346" s="3" t="inlineStr">
        <is>
          <t>Whimsicott</t>
        </is>
      </c>
      <c r="B346" s="3" t="inlineStr">
        <is>
          <t>rare</t>
        </is>
      </c>
      <c r="C346" s="3" t="n">
        <v>21</v>
      </c>
      <c r="D346" s="3" t="n">
        <v>0.05</v>
      </c>
      <c r="E346" s="3" t="n">
        <v>0.11</v>
      </c>
      <c r="F346" s="3">
        <f>IF(B346="common", 4, IF(B346="uncommon", 3, IF(B346="rare", 0.75, 1)))</f>
        <v/>
      </c>
    </row>
    <row r="347">
      <c r="A347" s="3" t="inlineStr">
        <is>
          <t>Whimsicott (Master Ball Pattern)</t>
        </is>
      </c>
      <c r="B347" s="3" t="inlineStr">
        <is>
          <t>master ball pattern</t>
        </is>
      </c>
      <c r="C347" s="3" t="n">
        <v>1362</v>
      </c>
      <c r="D347" s="3" t="n">
        <v>9.19</v>
      </c>
      <c r="E347" s="3" t="n"/>
      <c r="F347" s="3">
        <f>IF(B347="common", 4, IF(B347="uncommon", 3, IF(B347="rare", 0.75, 1)))</f>
        <v/>
      </c>
    </row>
    <row r="348">
      <c r="A348" s="3" t="inlineStr">
        <is>
          <t>Whimsicott (Poke Ball Pattern)</t>
        </is>
      </c>
      <c r="B348" s="3" t="inlineStr">
        <is>
          <t>poke ball pattern</t>
        </is>
      </c>
      <c r="C348" s="3" t="n">
        <v>302</v>
      </c>
      <c r="D348" s="3" t="n">
        <v>0.45</v>
      </c>
      <c r="E348" s="3" t="n"/>
      <c r="F348" s="3">
        <f>IF(B348="common", 4, IF(B348="uncommon", 3, IF(B348="rare", 0.75, 1)))</f>
        <v/>
      </c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K348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0" t="inlineStr">
        <is>
          <t>Metric</t>
        </is>
      </c>
      <c r="B1" s="10" t="inlineStr">
        <is>
          <t>Value</t>
        </is>
      </c>
    </row>
    <row r="2">
      <c r="A2" s="11" t="inlineStr">
        <is>
          <t>ev_common_total</t>
        </is>
      </c>
      <c r="B2" s="12" t="n">
        <v>0.2608695652173913</v>
      </c>
    </row>
    <row r="3">
      <c r="A3" s="11" t="inlineStr">
        <is>
          <t>ev_uncommon_total</t>
        </is>
      </c>
      <c r="B3" s="12" t="n">
        <v>0.2481818181818182</v>
      </c>
    </row>
    <row r="4">
      <c r="A4" s="11" t="inlineStr">
        <is>
          <t>ev_rare_total</t>
        </is>
      </c>
      <c r="B4" s="12" t="n">
        <v>0.1326509971509971</v>
      </c>
    </row>
    <row r="5">
      <c r="A5" s="11" t="inlineStr">
        <is>
          <t>ev_reverse_total</t>
        </is>
      </c>
      <c r="B5" s="12" t="n">
        <v>0.9517976158302244</v>
      </c>
    </row>
    <row r="6">
      <c r="A6" s="11" t="inlineStr">
        <is>
          <t>ev_ace_spec_total</t>
        </is>
      </c>
      <c r="B6" s="12" t="n">
        <v>0.027890625</v>
      </c>
    </row>
    <row r="7">
      <c r="A7" s="11" t="inlineStr">
        <is>
          <t>ev_pokeball_total</t>
        </is>
      </c>
      <c r="B7" s="12" t="n">
        <v>0.2698344370860927</v>
      </c>
    </row>
    <row r="8">
      <c r="A8" s="11" t="inlineStr">
        <is>
          <t>ev_master_ball_total</t>
        </is>
      </c>
      <c r="B8" s="12" t="n">
        <v>0.5741042584434655</v>
      </c>
    </row>
    <row r="9">
      <c r="A9" s="11" t="inlineStr">
        <is>
          <t>ev_IR_total</t>
        </is>
      </c>
      <c r="B9" s="12" t="n">
        <v>0</v>
      </c>
    </row>
    <row r="10">
      <c r="A10" s="11" t="inlineStr">
        <is>
          <t>ev_SIR_total</t>
        </is>
      </c>
      <c r="B10" s="12" t="n">
        <v>3.813493055555556</v>
      </c>
    </row>
    <row r="11">
      <c r="A11" s="11" t="inlineStr">
        <is>
          <t>ev_double_rare_total</t>
        </is>
      </c>
      <c r="B11" s="12" t="n">
        <v>0.5376415094339624</v>
      </c>
    </row>
    <row r="12">
      <c r="A12" s="11" t="inlineStr">
        <is>
          <t>ev_hyper_rare_total</t>
        </is>
      </c>
      <c r="B12" s="12" t="n">
        <v>0.1047444444444445</v>
      </c>
    </row>
    <row r="13">
      <c r="A13" s="11" t="inlineStr">
        <is>
          <t>ev_ultra_rare_total</t>
        </is>
      </c>
      <c r="B13" s="12" t="n">
        <v>0.07354037267080744</v>
      </c>
    </row>
    <row r="14">
      <c r="A14" s="11" t="inlineStr">
        <is>
          <t>reverse_multiplier</t>
        </is>
      </c>
      <c r="B14" s="11" t="n">
        <v>1.517521367521367</v>
      </c>
    </row>
    <row r="15">
      <c r="A15" s="11" t="inlineStr">
        <is>
          <t>rare_multiplier</t>
        </is>
      </c>
      <c r="B15" s="11" t="n">
        <v>0.7508547008547009</v>
      </c>
    </row>
    <row r="16">
      <c r="A16" s="11" t="inlineStr">
        <is>
          <t>ev_hits_total</t>
        </is>
      </c>
      <c r="B16" s="12" t="n">
        <v>5.401248702634328</v>
      </c>
    </row>
    <row r="17">
      <c r="A17" s="11" t="inlineStr">
        <is>
          <t>total_ev</t>
        </is>
      </c>
      <c r="B17" s="12" t="n">
        <v>6.994748699014758</v>
      </c>
    </row>
    <row r="18">
      <c r="A18" s="11" t="inlineStr">
        <is>
          <t>net_value</t>
        </is>
      </c>
      <c r="B18" s="12" t="n">
        <v>-5.155251300985242</v>
      </c>
    </row>
    <row r="19">
      <c r="A19" s="11" t="inlineStr">
        <is>
          <t>roi</t>
        </is>
      </c>
      <c r="B19" s="13" t="n">
        <v>0.5756994814003916</v>
      </c>
    </row>
    <row r="20">
      <c r="A20" s="11" t="inlineStr">
        <is>
          <t>roi_percent</t>
        </is>
      </c>
      <c r="B20" s="14" t="n">
        <v>-0.4243005185996084</v>
      </c>
    </row>
    <row r="21">
      <c r="A21" s="11" t="inlineStr">
        <is>
          <t>no_hit_probability_percentage</t>
        </is>
      </c>
      <c r="B21" s="14" t="n">
        <v>0.4641866516151435</v>
      </c>
    </row>
    <row r="22">
      <c r="A22" s="11" t="inlineStr">
        <is>
          <t>hit_probability_percentage</t>
        </is>
      </c>
      <c r="B22" s="14" t="n">
        <v>0.5358133483848565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2025-05-24T01:16:58Z</dcterms:modified>
  <cp:lastModifiedBy>Donald Stivison</cp:lastModifiedBy>
</cp:coreProperties>
</file>