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s\Carpetas\Programs\Programming\PY\ETerm\Manim\"/>
    </mc:Choice>
  </mc:AlternateContent>
  <bookViews>
    <workbookView xWindow="0" yWindow="0" windowWidth="18615" windowHeight="5595"/>
  </bookViews>
  <sheets>
    <sheet name="Datos obtenidos" sheetId="1" r:id="rId1"/>
    <sheet name="Datos calculados" sheetId="2" r:id="rId2"/>
  </sheets>
  <calcPr calcId="162913"/>
</workbook>
</file>

<file path=xl/calcChain.xml><?xml version="1.0" encoding="utf-8"?>
<calcChain xmlns="http://schemas.openxmlformats.org/spreadsheetml/2006/main">
  <c r="S63" i="2" l="1"/>
  <c r="U63" i="2" s="1"/>
  <c r="L63" i="2"/>
  <c r="N63" i="2" s="1"/>
  <c r="S61" i="2"/>
  <c r="U61" i="2" s="1"/>
  <c r="L61" i="2"/>
  <c r="N61" i="2" s="1"/>
  <c r="S59" i="2"/>
  <c r="U59" i="2" s="1"/>
  <c r="L59" i="2"/>
  <c r="N59" i="2" s="1"/>
  <c r="S57" i="2"/>
  <c r="U57" i="2" s="1"/>
  <c r="L57" i="2"/>
  <c r="N57" i="2" s="1"/>
  <c r="S55" i="2"/>
  <c r="U55" i="2" s="1"/>
  <c r="L55" i="2"/>
  <c r="N55" i="2" s="1"/>
  <c r="S47" i="2"/>
  <c r="U47" i="2" s="1"/>
  <c r="L47" i="2"/>
  <c r="N47" i="2" s="1"/>
  <c r="S45" i="2"/>
  <c r="U45" i="2" s="1"/>
  <c r="L45" i="2"/>
  <c r="N45" i="2" s="1"/>
  <c r="S43" i="2"/>
  <c r="U43" i="2" s="1"/>
  <c r="L43" i="2"/>
  <c r="N43" i="2" s="1"/>
  <c r="C43" i="2"/>
  <c r="B43" i="2"/>
  <c r="C42" i="2"/>
  <c r="B42" i="2"/>
  <c r="S41" i="2"/>
  <c r="U41" i="2" s="1"/>
  <c r="L41" i="2"/>
  <c r="N41" i="2" s="1"/>
  <c r="C41" i="2"/>
  <c r="B41" i="2"/>
  <c r="C40" i="2"/>
  <c r="B40" i="2"/>
  <c r="S39" i="2"/>
  <c r="U39" i="2" s="1"/>
  <c r="L39" i="2"/>
  <c r="N39" i="2" s="1"/>
  <c r="C39" i="2"/>
  <c r="B39" i="2"/>
  <c r="L29" i="2"/>
  <c r="N29" i="2" s="1"/>
  <c r="E29" i="2"/>
  <c r="G29" i="2" s="1"/>
  <c r="L27" i="2"/>
  <c r="N27" i="2" s="1"/>
  <c r="E27" i="2"/>
  <c r="G27" i="2" s="1"/>
  <c r="L25" i="2"/>
  <c r="N25" i="2" s="1"/>
  <c r="E25" i="2"/>
  <c r="G25" i="2" s="1"/>
  <c r="L23" i="2"/>
  <c r="N23" i="2" s="1"/>
  <c r="E23" i="2"/>
  <c r="G23" i="2" s="1"/>
  <c r="C22" i="2"/>
  <c r="B22" i="2"/>
  <c r="L21" i="2"/>
  <c r="N21" i="2" s="1"/>
  <c r="E21" i="2"/>
  <c r="G21" i="2" s="1"/>
  <c r="C21" i="2"/>
  <c r="B21" i="2"/>
  <c r="S18" i="2"/>
  <c r="V13" i="2"/>
  <c r="T13" i="2"/>
  <c r="T11" i="2"/>
  <c r="V11" i="2" s="1"/>
  <c r="V9" i="2"/>
  <c r="T9" i="2"/>
  <c r="V7" i="2"/>
  <c r="T7" i="2"/>
  <c r="T5" i="2"/>
  <c r="V5" i="2" s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C32" i="2" l="1"/>
  <c r="C31" i="2"/>
  <c r="C33" i="2" s="1"/>
  <c r="J31" i="2"/>
  <c r="J33" i="2" s="1"/>
  <c r="J32" i="2"/>
  <c r="J49" i="2"/>
  <c r="J51" i="2" s="1"/>
  <c r="J50" i="2"/>
  <c r="J66" i="2"/>
  <c r="J65" i="2"/>
  <c r="J67" i="2" s="1"/>
  <c r="Q49" i="2"/>
  <c r="Q51" i="2" s="1"/>
  <c r="Q50" i="2"/>
  <c r="Q66" i="2"/>
  <c r="Q65" i="2"/>
  <c r="Q67" i="2" s="1"/>
</calcChain>
</file>

<file path=xl/sharedStrings.xml><?xml version="1.0" encoding="utf-8"?>
<sst xmlns="http://schemas.openxmlformats.org/spreadsheetml/2006/main" count="142" uniqueCount="39">
  <si>
    <t>Párametros</t>
  </si>
  <si>
    <t>I</t>
  </si>
  <si>
    <t>II</t>
  </si>
  <si>
    <t>III</t>
  </si>
  <si>
    <t>IV</t>
  </si>
  <si>
    <t>V</t>
  </si>
  <si>
    <t>Carga</t>
  </si>
  <si>
    <t>Voltios [V]</t>
  </si>
  <si>
    <t>X [cm]</t>
  </si>
  <si>
    <t>Y [cm]</t>
  </si>
  <si>
    <t>Paralelo
Paralelo</t>
  </si>
  <si>
    <t>+</t>
  </si>
  <si>
    <t>0,00</t>
  </si>
  <si>
    <t>-</t>
  </si>
  <si>
    <t>Circulo
Paralelo</t>
  </si>
  <si>
    <t>Circulo
Circulo</t>
  </si>
  <si>
    <t>Tabla de valores en unidades SI</t>
  </si>
  <si>
    <t>X [m]</t>
  </si>
  <si>
    <t>Y [m]</t>
  </si>
  <si>
    <t>dL[m]</t>
  </si>
  <si>
    <t>dV[V]</t>
  </si>
  <si>
    <t>E[V/m]</t>
  </si>
  <si>
    <t>Y</t>
  </si>
  <si>
    <t>X</t>
  </si>
  <si>
    <t>DESVIACION</t>
  </si>
  <si>
    <t>PROMEDIO</t>
  </si>
  <si>
    <t>ERROR ESPERADO</t>
  </si>
  <si>
    <t>PARALELO-CIRCULO</t>
  </si>
  <si>
    <t>CIRCULO-CIRCULO</t>
  </si>
  <si>
    <t>coordenadas</t>
  </si>
  <si>
    <t xml:space="preserve">potencial ref. </t>
  </si>
  <si>
    <t>dV [V]</t>
  </si>
  <si>
    <t>Campo electrico [V/m]</t>
  </si>
  <si>
    <t>(0.00010,-0.00210)
(0.00390,-0.00010)</t>
  </si>
  <si>
    <t>(0.00005,-0.00310)
(0.00390,0.00090)</t>
  </si>
  <si>
    <t>(0.00015,-0.00430)
(0.00399,0.00310)</t>
  </si>
  <si>
    <t>(0.00025,-0.00450)
(0.00395,-0.00110</t>
  </si>
  <si>
    <t>(0.00010,-0.00505)
(0.00410,-0.00310)</t>
  </si>
  <si>
    <t>(0.00390,-0.00010)
(0.00200,0.0000)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</si>
</sst>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0.0000"/>
  </numFmts>
  <fonts count="8">
    <font>
      <sz val="10"/>
      <color rgb="FF000000"/>
      <name val="Arial"/>
    </font>
    <font>
      <sz val="10"/>
      <color theme="1"/>
      <name val="Roboto"/>
    </font>
    <font>
      <sz val="10"/>
      <name val="Arial"/>
    </font>
    <font>
      <sz val="10"/>
      <color theme="1"/>
      <name val="Roboto"/>
    </font>
    <font>
      <sz val="10"/>
      <color rgb="FF000000"/>
      <name val="Roboto"/>
    </font>
    <font>
      <sz val="10"/>
      <color rgb="FF000000"/>
      <name val="Roboto"/>
    </font>
    <font>
      <sz val="11"/>
      <color rgb="FF000000"/>
      <name val="Inconsolata"/>
    </font>
    <font>
      <sz val="10"/>
      <color rgb="FF000000"/>
      <name val="Docs-Roboto"/>
    </font>
  </fonts>
  <fills count="2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A2C4C9"/>
        <bgColor rgb="FFA2C4C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B7B7B7"/>
        <bgColor rgb="FFB7B7B7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6D9EEB"/>
        <bgColor rgb="FF6D9EEB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A4C2F4"/>
        <bgColor rgb="FFA4C2F4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8" borderId="1" xfId="0" quotePrefix="1" applyFont="1" applyFill="1" applyBorder="1" applyAlignment="1">
      <alignment horizontal="center" vertical="center"/>
    </xf>
    <xf numFmtId="2" fontId="1" fillId="9" borderId="2" xfId="0" applyNumberFormat="1" applyFon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2" fontId="1" fillId="11" borderId="2" xfId="0" applyNumberFormat="1" applyFont="1" applyFill="1" applyBorder="1" applyAlignment="1">
      <alignment horizontal="center" vertical="center"/>
    </xf>
    <xf numFmtId="2" fontId="1" fillId="10" borderId="3" xfId="0" applyNumberFormat="1" applyFont="1" applyFill="1" applyBorder="1" applyAlignment="1">
      <alignment horizontal="center" vertical="center"/>
    </xf>
    <xf numFmtId="2" fontId="1" fillId="11" borderId="3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8" borderId="4" xfId="0" quotePrefix="1" applyFont="1" applyFill="1" applyBorder="1" applyAlignment="1">
      <alignment horizontal="center" vertical="center"/>
    </xf>
    <xf numFmtId="2" fontId="1" fillId="9" borderId="5" xfId="0" applyNumberFormat="1" applyFont="1" applyFill="1" applyBorder="1" applyAlignment="1">
      <alignment horizontal="center" vertical="center"/>
    </xf>
    <xf numFmtId="2" fontId="1" fillId="10" borderId="4" xfId="0" applyNumberFormat="1" applyFont="1" applyFill="1" applyBorder="1" applyAlignment="1">
      <alignment horizontal="center" vertical="center"/>
    </xf>
    <xf numFmtId="2" fontId="1" fillId="11" borderId="5" xfId="0" applyNumberFormat="1" applyFont="1" applyFill="1" applyBorder="1" applyAlignment="1">
      <alignment horizontal="center" vertical="center"/>
    </xf>
    <xf numFmtId="2" fontId="1" fillId="10" borderId="0" xfId="0" applyNumberFormat="1" applyFont="1" applyFill="1" applyAlignment="1">
      <alignment horizontal="center" vertical="center"/>
    </xf>
    <xf numFmtId="2" fontId="1" fillId="11" borderId="0" xfId="0" applyNumberFormat="1" applyFont="1" applyFill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2" fontId="1" fillId="9" borderId="7" xfId="0" applyNumberFormat="1" applyFont="1" applyFill="1" applyBorder="1" applyAlignment="1">
      <alignment horizontal="center" vertical="center"/>
    </xf>
    <xf numFmtId="2" fontId="1" fillId="10" borderId="6" xfId="0" applyNumberFormat="1" applyFont="1" applyFill="1" applyBorder="1" applyAlignment="1">
      <alignment horizontal="center" vertical="center"/>
    </xf>
    <xf numFmtId="2" fontId="1" fillId="11" borderId="7" xfId="0" applyNumberFormat="1" applyFont="1" applyFill="1" applyBorder="1" applyAlignment="1">
      <alignment horizontal="center" vertical="center"/>
    </xf>
    <xf numFmtId="2" fontId="1" fillId="10" borderId="8" xfId="0" applyNumberFormat="1" applyFont="1" applyFill="1" applyBorder="1" applyAlignment="1">
      <alignment horizontal="center" vertical="center"/>
    </xf>
    <xf numFmtId="2" fontId="1" fillId="11" borderId="8" xfId="0" applyNumberFormat="1" applyFont="1" applyFill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13" borderId="12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/>
    </xf>
    <xf numFmtId="0" fontId="3" fillId="15" borderId="12" xfId="0" applyFont="1" applyFill="1" applyBorder="1" applyAlignment="1">
      <alignment horizontal="center" vertical="center"/>
    </xf>
    <xf numFmtId="165" fontId="1" fillId="10" borderId="1" xfId="0" applyNumberFormat="1" applyFont="1" applyFill="1" applyBorder="1" applyAlignment="1">
      <alignment horizontal="center" vertical="center"/>
    </xf>
    <xf numFmtId="165" fontId="1" fillId="11" borderId="2" xfId="0" applyNumberFormat="1" applyFont="1" applyFill="1" applyBorder="1" applyAlignment="1">
      <alignment horizontal="center" vertical="center"/>
    </xf>
    <xf numFmtId="165" fontId="1" fillId="10" borderId="3" xfId="0" applyNumberFormat="1" applyFont="1" applyFill="1" applyBorder="1" applyAlignment="1">
      <alignment horizontal="center" vertical="center"/>
    </xf>
    <xf numFmtId="165" fontId="1" fillId="11" borderId="3" xfId="0" applyNumberFormat="1" applyFont="1" applyFill="1" applyBorder="1" applyAlignment="1">
      <alignment horizontal="center" vertical="center"/>
    </xf>
    <xf numFmtId="165" fontId="3" fillId="9" borderId="12" xfId="0" applyNumberFormat="1" applyFont="1" applyFill="1" applyBorder="1" applyAlignment="1">
      <alignment horizontal="center" vertical="center"/>
    </xf>
    <xf numFmtId="165" fontId="1" fillId="10" borderId="12" xfId="0" applyNumberFormat="1" applyFont="1" applyFill="1" applyBorder="1" applyAlignment="1">
      <alignment horizontal="center" vertical="center"/>
    </xf>
    <xf numFmtId="165" fontId="1" fillId="11" borderId="12" xfId="0" applyNumberFormat="1" applyFont="1" applyFill="1" applyBorder="1" applyAlignment="1">
      <alignment horizontal="center" vertical="center"/>
    </xf>
    <xf numFmtId="165" fontId="1" fillId="10" borderId="4" xfId="0" applyNumberFormat="1" applyFont="1" applyFill="1" applyBorder="1" applyAlignment="1">
      <alignment horizontal="center" vertical="center"/>
    </xf>
    <xf numFmtId="165" fontId="1" fillId="11" borderId="5" xfId="0" applyNumberFormat="1" applyFont="1" applyFill="1" applyBorder="1" applyAlignment="1">
      <alignment horizontal="center" vertical="center"/>
    </xf>
    <xf numFmtId="165" fontId="1" fillId="10" borderId="0" xfId="0" applyNumberFormat="1" applyFont="1" applyFill="1" applyAlignment="1">
      <alignment horizontal="center" vertical="center"/>
    </xf>
    <xf numFmtId="165" fontId="1" fillId="11" borderId="0" xfId="0" applyNumberFormat="1" applyFont="1" applyFill="1" applyAlignment="1">
      <alignment horizontal="center" vertical="center"/>
    </xf>
    <xf numFmtId="165" fontId="1" fillId="10" borderId="6" xfId="0" applyNumberFormat="1" applyFont="1" applyFill="1" applyBorder="1" applyAlignment="1">
      <alignment horizontal="center" vertical="center"/>
    </xf>
    <xf numFmtId="165" fontId="1" fillId="11" borderId="7" xfId="0" applyNumberFormat="1" applyFont="1" applyFill="1" applyBorder="1" applyAlignment="1">
      <alignment horizontal="center" vertical="center"/>
    </xf>
    <xf numFmtId="165" fontId="1" fillId="10" borderId="8" xfId="0" applyNumberFormat="1" applyFont="1" applyFill="1" applyBorder="1" applyAlignment="1">
      <alignment horizontal="center" vertical="center"/>
    </xf>
    <xf numFmtId="165" fontId="1" fillId="11" borderId="8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3" fillId="19" borderId="12" xfId="0" applyFont="1" applyFill="1" applyBorder="1" applyAlignment="1">
      <alignment horizontal="center" vertical="center"/>
    </xf>
    <xf numFmtId="0" fontId="3" fillId="20" borderId="12" xfId="0" applyFont="1" applyFill="1" applyBorder="1" applyAlignment="1">
      <alignment horizontal="center" vertical="center"/>
    </xf>
    <xf numFmtId="0" fontId="3" fillId="21" borderId="12" xfId="0" applyFont="1" applyFill="1" applyBorder="1" applyAlignment="1">
      <alignment horizontal="center" vertical="center"/>
    </xf>
    <xf numFmtId="165" fontId="3" fillId="9" borderId="12" xfId="0" applyNumberFormat="1" applyFont="1" applyFill="1" applyBorder="1" applyAlignment="1">
      <alignment horizontal="center" vertical="center"/>
    </xf>
    <xf numFmtId="165" fontId="3" fillId="10" borderId="12" xfId="0" applyNumberFormat="1" applyFont="1" applyFill="1" applyBorder="1" applyAlignment="1">
      <alignment horizontal="center" vertical="center"/>
    </xf>
    <xf numFmtId="165" fontId="3" fillId="11" borderId="12" xfId="0" applyNumberFormat="1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/>
    </xf>
    <xf numFmtId="0" fontId="2" fillId="3" borderId="12" xfId="0" applyFont="1" applyFill="1" applyBorder="1" applyAlignment="1"/>
    <xf numFmtId="0" fontId="1" fillId="8" borderId="12" xfId="0" applyFont="1" applyFill="1" applyBorder="1"/>
    <xf numFmtId="0" fontId="6" fillId="23" borderId="0" xfId="0" applyFont="1" applyFill="1" applyAlignment="1">
      <alignment horizontal="left"/>
    </xf>
    <xf numFmtId="165" fontId="1" fillId="8" borderId="12" xfId="0" applyNumberFormat="1" applyFont="1" applyFill="1" applyBorder="1"/>
    <xf numFmtId="10" fontId="1" fillId="8" borderId="12" xfId="0" applyNumberFormat="1" applyFont="1" applyFill="1" applyBorder="1"/>
    <xf numFmtId="165" fontId="1" fillId="0" borderId="0" xfId="0" applyNumberFormat="1" applyFont="1"/>
    <xf numFmtId="0" fontId="1" fillId="7" borderId="0" xfId="0" applyFont="1" applyFill="1" applyAlignment="1"/>
    <xf numFmtId="0" fontId="1" fillId="7" borderId="0" xfId="0" applyFont="1" applyFill="1"/>
    <xf numFmtId="10" fontId="1" fillId="7" borderId="0" xfId="0" applyNumberFormat="1" applyFont="1" applyFill="1"/>
    <xf numFmtId="0" fontId="1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2" borderId="1" xfId="0" applyFont="1" applyFill="1" applyBorder="1" applyAlignment="1">
      <alignment vertical="center"/>
    </xf>
    <xf numFmtId="0" fontId="2" fillId="0" borderId="4" xfId="0" applyFont="1" applyBorder="1"/>
    <xf numFmtId="0" fontId="1" fillId="7" borderId="1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" fillId="7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18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1" fillId="17" borderId="13" xfId="0" applyFont="1" applyFill="1" applyBorder="1" applyAlignment="1">
      <alignment horizontal="center" vertical="center"/>
    </xf>
    <xf numFmtId="0" fontId="1" fillId="16" borderId="13" xfId="0" applyFont="1" applyFill="1" applyBorder="1" applyAlignment="1">
      <alignment horizontal="center" vertical="center"/>
    </xf>
    <xf numFmtId="165" fontId="3" fillId="18" borderId="13" xfId="0" applyNumberFormat="1" applyFont="1" applyFill="1" applyBorder="1" applyAlignment="1">
      <alignment horizontal="center" vertical="center"/>
    </xf>
    <xf numFmtId="165" fontId="5" fillId="22" borderId="13" xfId="0" applyNumberFormat="1" applyFont="1" applyFill="1" applyBorder="1" applyAlignment="1">
      <alignment horizontal="center" vertical="center"/>
    </xf>
    <xf numFmtId="0" fontId="3" fillId="17" borderId="13" xfId="0" applyFont="1" applyFill="1" applyBorder="1" applyAlignment="1">
      <alignment horizontal="center" vertical="center"/>
    </xf>
    <xf numFmtId="165" fontId="3" fillId="22" borderId="13" xfId="0" applyNumberFormat="1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165" fontId="1" fillId="16" borderId="13" xfId="0" applyNumberFormat="1" applyFont="1" applyFill="1" applyBorder="1" applyAlignment="1">
      <alignment horizontal="center" vertical="center"/>
    </xf>
    <xf numFmtId="0" fontId="1" fillId="16" borderId="13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165" fontId="1" fillId="18" borderId="13" xfId="0" applyNumberFormat="1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4" borderId="0" xfId="0" applyFont="1" applyFill="1" applyAlignment="1">
      <alignment horizontal="center" vertical="center"/>
    </xf>
    <xf numFmtId="0" fontId="4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'Datos calculados'!$C$39:$C$43</c:f>
              <c:numCache>
                <c:formatCode>0.0000</c:formatCode>
                <c:ptCount val="5"/>
                <c:pt idx="0">
                  <c:v>-6.9999999999999993E-3</c:v>
                </c:pt>
                <c:pt idx="1">
                  <c:v>2.3E-2</c:v>
                </c:pt>
                <c:pt idx="2">
                  <c:v>3.5000000000000003E-2</c:v>
                </c:pt>
                <c:pt idx="3">
                  <c:v>-2.2000000000000002E-2</c:v>
                </c:pt>
                <c:pt idx="4">
                  <c:v>-4.4000000000000004E-2</c:v>
                </c:pt>
              </c:numCache>
            </c:numRef>
          </c:xVal>
          <c:yVal>
            <c:numRef>
              <c:f>'Datos calculados'!$B$39:$B$43</c:f>
              <c:numCache>
                <c:formatCode>0.0000</c:formatCode>
                <c:ptCount val="5"/>
                <c:pt idx="0">
                  <c:v>-4.2999999999999997E-2</c:v>
                </c:pt>
                <c:pt idx="1">
                  <c:v>-3.7000000000000005E-2</c:v>
                </c:pt>
                <c:pt idx="2">
                  <c:v>-3.7499999999999999E-2</c:v>
                </c:pt>
                <c:pt idx="3">
                  <c:v>-3.7499999999999999E-2</c:v>
                </c:pt>
                <c:pt idx="4">
                  <c:v>-3.95E-2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A1-4E35-87BD-0F2AC9811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996217"/>
        <c:axId val="136553628"/>
      </c:scatterChart>
      <c:valAx>
        <c:axId val="35399621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6553628"/>
        <c:crosses val="autoZero"/>
        <c:crossBetween val="midCat"/>
      </c:valAx>
      <c:valAx>
        <c:axId val="1365536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53996217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t>Y y X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calculados'!$Q$19</c:f>
              <c:strCache>
                <c:ptCount val="1"/>
                <c:pt idx="0">
                  <c:v>X</c:v>
                </c:pt>
              </c:strCache>
            </c:strRef>
          </c:tx>
          <c:spPr>
            <a:ln w="4762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'Datos calculados'!$Q$20:$Q$24</c:f>
              <c:numCache>
                <c:formatCode>0.0000</c:formatCode>
                <c:ptCount val="5"/>
                <c:pt idx="0">
                  <c:v>3.8999999999999993E-2</c:v>
                </c:pt>
                <c:pt idx="1">
                  <c:v>3.8999999999999993E-2</c:v>
                </c:pt>
                <c:pt idx="2">
                  <c:v>3.9900000000000005E-2</c:v>
                </c:pt>
                <c:pt idx="3">
                  <c:v>3.95E-2</c:v>
                </c:pt>
                <c:pt idx="4">
                  <c:v>4.0999999999999995E-2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E44-49D5-B11F-CE39857EF6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64973"/>
        <c:axId val="1653166861"/>
      </c:scatterChart>
      <c:valAx>
        <c:axId val="8326497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53166861"/>
        <c:crosses val="autoZero"/>
        <c:crossBetween val="midCat"/>
      </c:valAx>
      <c:valAx>
        <c:axId val="16531668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0.00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3264973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45</xdr:row>
      <xdr:rowOff>104775</xdr:rowOff>
    </xdr:from>
    <xdr:ext cx="5715000" cy="353377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17</xdr:col>
      <xdr:colOff>438150</xdr:colOff>
      <xdr:row>17</xdr:row>
      <xdr:rowOff>114300</xdr:rowOff>
    </xdr:from>
    <xdr:ext cx="5715000" cy="3533775"/>
    <xdr:graphicFrame macro="">
      <xdr:nvGraphicFramePr>
        <xdr:cNvPr id="3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2"/>
  <sheetViews>
    <sheetView tabSelected="1" workbookViewId="0">
      <selection activeCell="E5" sqref="E5:E17"/>
    </sheetView>
  </sheetViews>
  <sheetFormatPr baseColWidth="10" defaultColWidth="14.42578125" defaultRowHeight="15.75" customHeight="1"/>
  <cols>
    <col min="6" max="15" width="10.5703125" customWidth="1"/>
    <col min="19" max="19" width="19.28515625" customWidth="1"/>
    <col min="21" max="22" width="27.28515625" customWidth="1"/>
    <col min="23" max="23" width="22.42578125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</row>
    <row r="3" spans="1:26">
      <c r="A3" s="1"/>
      <c r="B3" s="2"/>
      <c r="C3" s="75"/>
      <c r="D3" s="73" t="s">
        <v>0</v>
      </c>
      <c r="E3" s="74"/>
      <c r="F3" s="73" t="s">
        <v>1</v>
      </c>
      <c r="G3" s="74"/>
      <c r="H3" s="71" t="s">
        <v>2</v>
      </c>
      <c r="I3" s="72"/>
      <c r="J3" s="73" t="s">
        <v>3</v>
      </c>
      <c r="K3" s="74"/>
      <c r="L3" s="71" t="s">
        <v>4</v>
      </c>
      <c r="M3" s="72"/>
      <c r="N3" s="73" t="s">
        <v>5</v>
      </c>
      <c r="O3" s="74"/>
      <c r="P3" s="2"/>
    </row>
    <row r="4" spans="1:26" ht="12.75">
      <c r="A4" s="1"/>
      <c r="B4" s="2"/>
      <c r="C4" s="76"/>
      <c r="D4" s="3" t="s">
        <v>6</v>
      </c>
      <c r="E4" s="4" t="s">
        <v>7</v>
      </c>
      <c r="F4" s="5" t="s">
        <v>8</v>
      </c>
      <c r="G4" s="6" t="s">
        <v>9</v>
      </c>
      <c r="H4" s="5" t="s">
        <v>8</v>
      </c>
      <c r="I4" s="6" t="s">
        <v>9</v>
      </c>
      <c r="J4" s="5" t="s">
        <v>8</v>
      </c>
      <c r="K4" s="6" t="s">
        <v>9</v>
      </c>
      <c r="L4" s="5" t="s">
        <v>8</v>
      </c>
      <c r="M4" s="6" t="s">
        <v>9</v>
      </c>
      <c r="N4" s="5" t="s">
        <v>8</v>
      </c>
      <c r="O4" s="6" t="s">
        <v>9</v>
      </c>
      <c r="P4" s="2"/>
    </row>
    <row r="5" spans="1:26" ht="12.75">
      <c r="A5" s="1"/>
      <c r="B5" s="1"/>
      <c r="C5" s="77" t="s">
        <v>10</v>
      </c>
      <c r="D5" s="7" t="s">
        <v>11</v>
      </c>
      <c r="E5" s="8">
        <v>4</v>
      </c>
      <c r="F5" s="9">
        <v>-4.3</v>
      </c>
      <c r="G5" s="10">
        <v>-0.7</v>
      </c>
      <c r="H5" s="11">
        <v>-3.7</v>
      </c>
      <c r="I5" s="12">
        <v>2.2999999999999998</v>
      </c>
      <c r="J5" s="9">
        <v>-3.75</v>
      </c>
      <c r="K5" s="10">
        <v>3.5000000000000004</v>
      </c>
      <c r="L5" s="11">
        <v>-3.75</v>
      </c>
      <c r="M5" s="12">
        <v>-2.2000000000000002</v>
      </c>
      <c r="N5" s="9">
        <v>-3.95</v>
      </c>
      <c r="O5" s="10">
        <v>-4.4000000000000004</v>
      </c>
      <c r="P5" s="2"/>
      <c r="Z5" s="13">
        <f t="shared" ref="Z5:Z17" si="0">O5*10</f>
        <v>-44</v>
      </c>
    </row>
    <row r="6" spans="1:26" ht="12.75">
      <c r="A6" s="1"/>
      <c r="B6" s="1"/>
      <c r="C6" s="76"/>
      <c r="D6" s="14" t="s">
        <v>11</v>
      </c>
      <c r="E6" s="15">
        <v>2</v>
      </c>
      <c r="F6" s="16">
        <v>-2.4</v>
      </c>
      <c r="G6" s="17">
        <v>0</v>
      </c>
      <c r="H6" s="18">
        <v>-2.4</v>
      </c>
      <c r="I6" s="19">
        <v>1.1899999999999997</v>
      </c>
      <c r="J6" s="16">
        <v>-2</v>
      </c>
      <c r="K6" s="17">
        <v>3</v>
      </c>
      <c r="L6" s="18">
        <v>-1.9499999999999997</v>
      </c>
      <c r="M6" s="19">
        <v>-2.0499999999999998</v>
      </c>
      <c r="N6" s="16">
        <v>-1.9</v>
      </c>
      <c r="O6" s="17">
        <v>-4</v>
      </c>
      <c r="P6" s="2"/>
      <c r="Z6" s="13">
        <f t="shared" si="0"/>
        <v>-40</v>
      </c>
    </row>
    <row r="7" spans="1:26" ht="12.75">
      <c r="A7" s="1"/>
      <c r="B7" s="1"/>
      <c r="C7" s="76"/>
      <c r="D7" s="20">
        <v>0</v>
      </c>
      <c r="E7" s="15">
        <v>0</v>
      </c>
      <c r="F7" s="16">
        <v>0.1</v>
      </c>
      <c r="G7" s="17">
        <v>-2.1</v>
      </c>
      <c r="H7" s="18">
        <v>0.05</v>
      </c>
      <c r="I7" s="19">
        <v>-3.1</v>
      </c>
      <c r="J7" s="16">
        <v>0.15</v>
      </c>
      <c r="K7" s="17">
        <v>-4.3</v>
      </c>
      <c r="L7" s="18">
        <v>0.25</v>
      </c>
      <c r="M7" s="19">
        <v>-4.5</v>
      </c>
      <c r="N7" s="16">
        <v>0.1</v>
      </c>
      <c r="O7" s="17">
        <v>-5.05</v>
      </c>
      <c r="P7" s="2"/>
      <c r="Z7" s="13">
        <f t="shared" si="0"/>
        <v>-50.5</v>
      </c>
    </row>
    <row r="8" spans="1:26" ht="12.75">
      <c r="A8" s="1"/>
      <c r="B8" s="1"/>
      <c r="C8" s="76"/>
      <c r="D8" s="20" t="s">
        <v>13</v>
      </c>
      <c r="E8" s="15">
        <v>-4.0199999999999996</v>
      </c>
      <c r="F8" s="16">
        <v>3.8999999999999995</v>
      </c>
      <c r="G8" s="17">
        <v>-0.1</v>
      </c>
      <c r="H8" s="18">
        <v>3.8999999999999995</v>
      </c>
      <c r="I8" s="19">
        <v>0.89999999999999991</v>
      </c>
      <c r="J8" s="16">
        <v>3.99</v>
      </c>
      <c r="K8" s="17">
        <v>3.1</v>
      </c>
      <c r="L8" s="18">
        <v>3.95</v>
      </c>
      <c r="M8" s="19">
        <v>-1.1000000000000001</v>
      </c>
      <c r="N8" s="16">
        <v>4.0999999999999996</v>
      </c>
      <c r="O8" s="17">
        <v>-3.1</v>
      </c>
      <c r="P8" s="2"/>
      <c r="Z8" s="13">
        <f t="shared" si="0"/>
        <v>-31</v>
      </c>
    </row>
    <row r="9" spans="1:26" ht="12.75">
      <c r="A9" s="1"/>
      <c r="B9" s="1"/>
      <c r="C9" s="78"/>
      <c r="D9" s="21" t="s">
        <v>13</v>
      </c>
      <c r="E9" s="22">
        <v>-2</v>
      </c>
      <c r="F9" s="23">
        <v>2</v>
      </c>
      <c r="G9" s="24">
        <v>0</v>
      </c>
      <c r="H9" s="25">
        <v>1.9499999999999997</v>
      </c>
      <c r="I9" s="26">
        <v>1</v>
      </c>
      <c r="J9" s="23">
        <v>1.9</v>
      </c>
      <c r="K9" s="24">
        <v>2.1</v>
      </c>
      <c r="L9" s="25">
        <v>2</v>
      </c>
      <c r="M9" s="26">
        <v>-2</v>
      </c>
      <c r="N9" s="23">
        <v>1.7999999999999998</v>
      </c>
      <c r="O9" s="24">
        <v>-4.05</v>
      </c>
      <c r="P9" s="2"/>
      <c r="Z9" s="13">
        <f t="shared" si="0"/>
        <v>-40.5</v>
      </c>
    </row>
    <row r="10" spans="1:26" ht="12.75">
      <c r="A10" s="1"/>
      <c r="B10" s="1"/>
      <c r="C10" s="79" t="s">
        <v>14</v>
      </c>
      <c r="D10" s="14" t="s">
        <v>11</v>
      </c>
      <c r="E10" s="15">
        <v>4</v>
      </c>
      <c r="F10" s="16">
        <v>-3.69</v>
      </c>
      <c r="G10" s="17">
        <v>-0.2</v>
      </c>
      <c r="H10" s="18">
        <v>-3.95</v>
      </c>
      <c r="I10" s="19">
        <v>1.7999999999999998</v>
      </c>
      <c r="J10" s="16">
        <v>-4.2</v>
      </c>
      <c r="K10" s="17">
        <v>2.74</v>
      </c>
      <c r="L10" s="18">
        <v>-3.9800000000000004</v>
      </c>
      <c r="M10" s="19">
        <v>-2.25</v>
      </c>
      <c r="N10" s="16">
        <v>-4.63</v>
      </c>
      <c r="O10" s="17">
        <v>-4.3</v>
      </c>
      <c r="P10" s="2"/>
      <c r="Z10" s="13">
        <f t="shared" si="0"/>
        <v>-43</v>
      </c>
    </row>
    <row r="11" spans="1:26" ht="12.75">
      <c r="A11" s="1"/>
      <c r="B11" s="1"/>
      <c r="C11" s="76"/>
      <c r="D11" s="14" t="s">
        <v>11</v>
      </c>
      <c r="E11" s="15">
        <v>2</v>
      </c>
      <c r="F11" s="16">
        <v>-1.7900000000000003</v>
      </c>
      <c r="G11" s="17">
        <v>-0.3</v>
      </c>
      <c r="H11" s="18">
        <v>-2.2999999999999998</v>
      </c>
      <c r="I11" s="19">
        <v>2.94</v>
      </c>
      <c r="J11" s="16">
        <v>-2.52</v>
      </c>
      <c r="K11" s="17">
        <v>3.1</v>
      </c>
      <c r="L11" s="18">
        <v>-2.2999999999999998</v>
      </c>
      <c r="M11" s="19">
        <v>-2.2000000000000002</v>
      </c>
      <c r="N11" s="16">
        <v>-2.4</v>
      </c>
      <c r="O11" s="17">
        <v>-3.85</v>
      </c>
      <c r="P11" s="2"/>
      <c r="Z11" s="13">
        <f t="shared" si="0"/>
        <v>-38.5</v>
      </c>
    </row>
    <row r="12" spans="1:26" ht="12.75">
      <c r="A12" s="1"/>
      <c r="B12" s="1"/>
      <c r="C12" s="76"/>
      <c r="D12" s="20">
        <v>0</v>
      </c>
      <c r="E12" s="15">
        <v>0</v>
      </c>
      <c r="F12" s="16">
        <v>0.29000000000000004</v>
      </c>
      <c r="G12" s="17">
        <v>-2.1</v>
      </c>
      <c r="H12" s="18">
        <v>0.20999999999999996</v>
      </c>
      <c r="I12" s="19">
        <v>-2.15</v>
      </c>
      <c r="J12" s="16">
        <v>0.22000000000000003</v>
      </c>
      <c r="K12" s="17">
        <v>-4.2</v>
      </c>
      <c r="L12" s="18">
        <v>0.39</v>
      </c>
      <c r="M12" s="19">
        <v>-5.05</v>
      </c>
      <c r="N12" s="16">
        <v>0.3</v>
      </c>
      <c r="O12" s="17">
        <v>-1.1000000000000001</v>
      </c>
      <c r="P12" s="2"/>
      <c r="Z12" s="13">
        <f t="shared" si="0"/>
        <v>-11</v>
      </c>
    </row>
    <row r="13" spans="1:26" ht="12.75">
      <c r="A13" s="1"/>
      <c r="B13" s="1"/>
      <c r="C13" s="76"/>
      <c r="D13" s="20" t="s">
        <v>13</v>
      </c>
      <c r="E13" s="15">
        <v>-3</v>
      </c>
      <c r="F13" s="16">
        <v>3.45</v>
      </c>
      <c r="G13" s="17">
        <v>-0.3</v>
      </c>
      <c r="H13" s="18">
        <v>3.3999999999999995</v>
      </c>
      <c r="I13" s="19">
        <v>0.84999999999999987</v>
      </c>
      <c r="J13" s="16">
        <v>3.3999999999999995</v>
      </c>
      <c r="K13" s="17">
        <v>1.9100000000000001</v>
      </c>
      <c r="L13" s="18">
        <v>3.7</v>
      </c>
      <c r="M13" s="19">
        <v>-4.0999999999999996</v>
      </c>
      <c r="N13" s="16">
        <v>3.85</v>
      </c>
      <c r="O13" s="17">
        <v>-5.15</v>
      </c>
      <c r="P13" s="2"/>
      <c r="Z13" s="13">
        <f t="shared" si="0"/>
        <v>-51.5</v>
      </c>
    </row>
    <row r="14" spans="1:26" ht="12.75">
      <c r="A14" s="1"/>
      <c r="B14" s="1"/>
      <c r="C14" s="76"/>
      <c r="D14" s="20" t="s">
        <v>13</v>
      </c>
      <c r="E14" s="15">
        <v>-2</v>
      </c>
      <c r="F14" s="16">
        <v>2.4</v>
      </c>
      <c r="G14" s="17">
        <v>-0.05</v>
      </c>
      <c r="H14" s="18">
        <v>2.39</v>
      </c>
      <c r="I14" s="19">
        <v>2.8500000000000005</v>
      </c>
      <c r="J14" s="16">
        <v>2.4900000000000002</v>
      </c>
      <c r="K14" s="17">
        <v>4.8099999999999996</v>
      </c>
      <c r="L14" s="18">
        <v>2.59</v>
      </c>
      <c r="M14" s="19">
        <v>-3.2299999999999995</v>
      </c>
      <c r="N14" s="16">
        <v>2.6900000000000004</v>
      </c>
      <c r="O14" s="17">
        <v>-4.12</v>
      </c>
      <c r="P14" s="2"/>
      <c r="Z14" s="13">
        <f t="shared" si="0"/>
        <v>-41.2</v>
      </c>
    </row>
    <row r="15" spans="1:26" ht="12.75">
      <c r="A15" s="1"/>
      <c r="B15" s="1"/>
      <c r="C15" s="80" t="s">
        <v>15</v>
      </c>
      <c r="D15" s="7" t="s">
        <v>11</v>
      </c>
      <c r="E15" s="8">
        <v>4</v>
      </c>
      <c r="F15" s="9">
        <v>-4.6900000000000013</v>
      </c>
      <c r="G15" s="10">
        <v>1.56</v>
      </c>
      <c r="H15" s="11">
        <v>-5.620000000000001</v>
      </c>
      <c r="I15" s="12">
        <v>3.22</v>
      </c>
      <c r="J15" s="9">
        <v>-5.0999999999999988</v>
      </c>
      <c r="K15" s="10">
        <v>-2.56</v>
      </c>
      <c r="L15" s="11">
        <v>-6.17</v>
      </c>
      <c r="M15" s="12">
        <v>-4.2300000000000004</v>
      </c>
      <c r="N15" s="9">
        <v>-5.92</v>
      </c>
      <c r="O15" s="10">
        <v>3.95</v>
      </c>
      <c r="P15" s="2"/>
      <c r="Z15" s="13">
        <f t="shared" si="0"/>
        <v>39.5</v>
      </c>
    </row>
    <row r="16" spans="1:26" ht="12.75">
      <c r="A16" s="1"/>
      <c r="B16" s="1"/>
      <c r="C16" s="76"/>
      <c r="D16" s="20">
        <v>0</v>
      </c>
      <c r="E16" s="15">
        <v>0</v>
      </c>
      <c r="F16" s="16">
        <v>0</v>
      </c>
      <c r="G16" s="17">
        <v>0.15</v>
      </c>
      <c r="H16" s="18">
        <v>0</v>
      </c>
      <c r="I16" s="19">
        <v>-2.64</v>
      </c>
      <c r="J16" s="16">
        <v>0</v>
      </c>
      <c r="K16" s="17">
        <v>-3.95</v>
      </c>
      <c r="L16" s="18">
        <v>0</v>
      </c>
      <c r="M16" s="19">
        <v>-4.8</v>
      </c>
      <c r="N16" s="16">
        <v>0</v>
      </c>
      <c r="O16" s="17">
        <v>2.6500000000000004</v>
      </c>
      <c r="P16" s="2"/>
      <c r="Z16" s="13">
        <f t="shared" si="0"/>
        <v>26.500000000000004</v>
      </c>
    </row>
    <row r="17" spans="1:26" ht="12.75">
      <c r="A17" s="1"/>
      <c r="B17" s="1"/>
      <c r="C17" s="78"/>
      <c r="D17" s="21" t="s">
        <v>13</v>
      </c>
      <c r="E17" s="22">
        <v>-4</v>
      </c>
      <c r="F17" s="23">
        <v>4.41</v>
      </c>
      <c r="G17" s="24">
        <v>-0.1</v>
      </c>
      <c r="H17" s="25">
        <v>4.79</v>
      </c>
      <c r="I17" s="26">
        <v>2</v>
      </c>
      <c r="J17" s="23">
        <v>6.09</v>
      </c>
      <c r="K17" s="24">
        <v>3.7199999999999998</v>
      </c>
      <c r="L17" s="25">
        <v>4.95</v>
      </c>
      <c r="M17" s="26">
        <v>-2.2100000000000004</v>
      </c>
      <c r="N17" s="23">
        <v>6.29</v>
      </c>
      <c r="O17" s="24">
        <v>-4.2</v>
      </c>
      <c r="P17" s="2"/>
      <c r="Z17" s="13">
        <f t="shared" si="0"/>
        <v>-42</v>
      </c>
    </row>
    <row r="18" spans="1:26" ht="12.7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/>
    </row>
    <row r="20" spans="1:26">
      <c r="A20" s="1"/>
      <c r="B20" s="1"/>
      <c r="D20" s="27"/>
      <c r="E20" s="28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  <c r="X20" s="29"/>
      <c r="Y20" s="29"/>
    </row>
    <row r="21" spans="1:26">
      <c r="A21" s="1"/>
      <c r="B21" s="1"/>
      <c r="D21" s="27"/>
      <c r="E21" s="28"/>
      <c r="F21" s="1"/>
      <c r="G21" s="1"/>
      <c r="H21" s="1"/>
      <c r="I21" s="1"/>
      <c r="J21" s="1"/>
      <c r="K21" s="1"/>
      <c r="L21" s="1"/>
      <c r="M21" s="1"/>
      <c r="N21" s="1"/>
      <c r="O21" s="1"/>
      <c r="P21" s="2"/>
      <c r="X21" s="29"/>
      <c r="Y21" s="29"/>
    </row>
    <row r="22" spans="1:26">
      <c r="A22" s="1"/>
      <c r="B22" s="1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"/>
      <c r="X22" s="29"/>
      <c r="Y22" s="29"/>
    </row>
    <row r="23" spans="1:26">
      <c r="A23" s="1"/>
      <c r="B23" s="1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"/>
      <c r="X23" s="29"/>
      <c r="Y23" s="29"/>
    </row>
    <row r="24" spans="1:26">
      <c r="A24" s="1"/>
      <c r="B24" s="1"/>
      <c r="C24" s="27"/>
      <c r="D24" s="27"/>
      <c r="E24" s="28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2"/>
      <c r="X24" s="29"/>
      <c r="Y24" s="29"/>
    </row>
    <row r="25" spans="1:26">
      <c r="A25" s="1"/>
      <c r="B25" s="1"/>
      <c r="C25" s="27"/>
      <c r="D25" s="27"/>
      <c r="E25" s="28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2"/>
      <c r="X25" s="29"/>
      <c r="Y25" s="29"/>
    </row>
    <row r="26" spans="1:26">
      <c r="A26" s="1"/>
      <c r="B26" s="1"/>
      <c r="C26" s="27"/>
      <c r="D26" s="27"/>
      <c r="E26" s="28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2"/>
      <c r="X26" s="29"/>
      <c r="Y26" s="29"/>
    </row>
    <row r="27" spans="1:26">
      <c r="A27" s="1"/>
      <c r="B27" s="1"/>
      <c r="C27" s="27"/>
      <c r="D27" s="27"/>
      <c r="E27" s="28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2"/>
      <c r="X27" s="29"/>
      <c r="Y27" s="29"/>
    </row>
    <row r="28" spans="1:26">
      <c r="A28" s="1"/>
      <c r="B28" s="1"/>
      <c r="C28" s="27"/>
      <c r="D28" s="27"/>
      <c r="E28" s="28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2"/>
      <c r="X28" s="29"/>
      <c r="Y28" s="29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"/>
      <c r="X29" s="29"/>
      <c r="Y29" s="29"/>
    </row>
    <row r="30" spans="1:26">
      <c r="A30" s="1"/>
      <c r="B30" s="1"/>
      <c r="C30" s="1"/>
      <c r="D30" s="31"/>
      <c r="E30" s="31"/>
      <c r="F30" s="1"/>
      <c r="G30" s="1"/>
      <c r="H30" s="1"/>
      <c r="I30" s="1"/>
      <c r="J30" s="1"/>
      <c r="K30" s="1"/>
      <c r="L30" s="1"/>
      <c r="M30" s="1"/>
      <c r="N30" s="1"/>
      <c r="O30" s="1"/>
      <c r="P30" s="2"/>
      <c r="X30" s="29"/>
      <c r="Y30" s="29"/>
    </row>
    <row r="31" spans="1:26">
      <c r="A31" s="1"/>
      <c r="B31" s="1"/>
      <c r="C31" s="31"/>
      <c r="D31" s="3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"/>
    </row>
    <row r="32" spans="1:26">
      <c r="A32" s="1"/>
      <c r="B32" s="1"/>
      <c r="C32" s="3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2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2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2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"/>
    </row>
    <row r="40" spans="1:1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2"/>
    </row>
    <row r="41" spans="1:1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2"/>
    </row>
    <row r="42" spans="1:1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"/>
    </row>
    <row r="43" spans="1:1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"/>
    </row>
    <row r="44" spans="1:1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2"/>
    </row>
    <row r="45" spans="1:1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"/>
    </row>
    <row r="46" spans="1:1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2"/>
    </row>
    <row r="47" spans="1:1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2"/>
    </row>
    <row r="48" spans="1:1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"/>
    </row>
    <row r="49" spans="1:1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"/>
    </row>
    <row r="50" spans="1:1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2"/>
    </row>
    <row r="51" spans="1:1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2"/>
    </row>
    <row r="52" spans="1:1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2"/>
    </row>
    <row r="53" spans="1:1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2"/>
    </row>
    <row r="54" spans="1:1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2"/>
    </row>
    <row r="55" spans="1:1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2"/>
    </row>
    <row r="56" spans="1:1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2"/>
    </row>
    <row r="57" spans="1:1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2"/>
    </row>
    <row r="58" spans="1:1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2"/>
    </row>
    <row r="59" spans="1:1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2"/>
    </row>
    <row r="60" spans="1:1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2"/>
    </row>
    <row r="61" spans="1:1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2"/>
    </row>
    <row r="62" spans="1:1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2"/>
    </row>
    <row r="63" spans="1:1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2"/>
    </row>
    <row r="64" spans="1:1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2"/>
    </row>
    <row r="65" spans="1:1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2"/>
    </row>
    <row r="66" spans="1:1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"/>
    </row>
    <row r="67" spans="1:1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2"/>
    </row>
    <row r="68" spans="1:1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2"/>
    </row>
    <row r="69" spans="1:1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2"/>
    </row>
    <row r="70" spans="1:1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2"/>
    </row>
    <row r="71" spans="1:1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"/>
    </row>
    <row r="72" spans="1:1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"/>
    </row>
    <row r="73" spans="1:1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"/>
    </row>
    <row r="74" spans="1:1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"/>
    </row>
    <row r="75" spans="1:1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"/>
    </row>
    <row r="76" spans="1:1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"/>
    </row>
    <row r="77" spans="1:1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"/>
    </row>
    <row r="78" spans="1:1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"/>
    </row>
    <row r="79" spans="1:1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</sheetData>
  <mergeCells count="10">
    <mergeCell ref="C5:C9"/>
    <mergeCell ref="C10:C14"/>
    <mergeCell ref="C15:C17"/>
    <mergeCell ref="H3:I3"/>
    <mergeCell ref="J3:K3"/>
    <mergeCell ref="L3:M3"/>
    <mergeCell ref="N3:O3"/>
    <mergeCell ref="D3:E3"/>
    <mergeCell ref="C3:C4"/>
    <mergeCell ref="F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V105"/>
  <sheetViews>
    <sheetView workbookViewId="0"/>
  </sheetViews>
  <sheetFormatPr baseColWidth="10" defaultColWidth="14.42578125" defaultRowHeight="15.75" customHeight="1"/>
  <cols>
    <col min="2" max="2" width="16.7109375" customWidth="1"/>
    <col min="9" max="9" width="16.5703125" customWidth="1"/>
  </cols>
  <sheetData>
    <row r="2" spans="2:22">
      <c r="B2" s="89" t="s">
        <v>16</v>
      </c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1"/>
    </row>
    <row r="3" spans="2:22">
      <c r="B3" s="75"/>
      <c r="C3" s="73" t="s">
        <v>0</v>
      </c>
      <c r="D3" s="74"/>
      <c r="E3" s="73" t="s">
        <v>1</v>
      </c>
      <c r="F3" s="74"/>
      <c r="G3" s="71" t="s">
        <v>2</v>
      </c>
      <c r="H3" s="72"/>
      <c r="I3" s="73" t="s">
        <v>3</v>
      </c>
      <c r="J3" s="74"/>
      <c r="K3" s="71" t="s">
        <v>4</v>
      </c>
      <c r="L3" s="72"/>
      <c r="M3" s="73" t="s">
        <v>5</v>
      </c>
      <c r="N3" s="74"/>
    </row>
    <row r="4" spans="2:22">
      <c r="B4" s="76"/>
      <c r="C4" s="3" t="s">
        <v>6</v>
      </c>
      <c r="D4" s="4" t="s">
        <v>7</v>
      </c>
      <c r="E4" s="5" t="s">
        <v>17</v>
      </c>
      <c r="F4" s="6" t="s">
        <v>18</v>
      </c>
      <c r="G4" s="5" t="s">
        <v>17</v>
      </c>
      <c r="H4" s="6" t="s">
        <v>18</v>
      </c>
      <c r="I4" s="5" t="s">
        <v>17</v>
      </c>
      <c r="J4" s="6" t="s">
        <v>18</v>
      </c>
      <c r="K4" s="5" t="s">
        <v>17</v>
      </c>
      <c r="L4" s="6" t="s">
        <v>18</v>
      </c>
      <c r="M4" s="5" t="s">
        <v>17</v>
      </c>
      <c r="N4" s="6" t="s">
        <v>18</v>
      </c>
      <c r="Q4" s="32" t="s">
        <v>7</v>
      </c>
      <c r="R4" s="33" t="s">
        <v>17</v>
      </c>
      <c r="S4" s="34" t="s">
        <v>18</v>
      </c>
      <c r="T4" s="35" t="s">
        <v>19</v>
      </c>
      <c r="U4" s="36" t="s">
        <v>20</v>
      </c>
      <c r="V4" s="37" t="s">
        <v>21</v>
      </c>
    </row>
    <row r="5" spans="2:22">
      <c r="B5" s="77" t="s">
        <v>10</v>
      </c>
      <c r="C5" s="7" t="s">
        <v>11</v>
      </c>
      <c r="D5" s="8">
        <v>4</v>
      </c>
      <c r="E5" s="38">
        <v>-4.2999999999999997E-2</v>
      </c>
      <c r="F5" s="39">
        <v>-6.9999999999999993E-3</v>
      </c>
      <c r="G5" s="40">
        <v>-3.7000000000000005E-2</v>
      </c>
      <c r="H5" s="41">
        <v>2.3E-2</v>
      </c>
      <c r="I5" s="38">
        <v>-3.7499999999999999E-2</v>
      </c>
      <c r="J5" s="39">
        <v>3.5000000000000003E-2</v>
      </c>
      <c r="K5" s="40">
        <v>-3.7499999999999999E-2</v>
      </c>
      <c r="L5" s="41">
        <v>-2.2000000000000002E-2</v>
      </c>
      <c r="M5" s="38">
        <v>-3.95E-2</v>
      </c>
      <c r="N5" s="39">
        <v>-4.4000000000000004E-2</v>
      </c>
      <c r="Q5" s="42">
        <v>2</v>
      </c>
      <c r="R5" s="43">
        <v>-2.4E-2</v>
      </c>
      <c r="S5" s="44">
        <v>0</v>
      </c>
      <c r="T5" s="93">
        <f>SQRT((R6-R5)^2+(S6-S5)^2)</f>
        <v>3.264965543462902E-2</v>
      </c>
      <c r="U5" s="94">
        <v>2</v>
      </c>
      <c r="V5" s="95">
        <f>U5/T5</f>
        <v>61.256389183168878</v>
      </c>
    </row>
    <row r="6" spans="2:22">
      <c r="B6" s="76"/>
      <c r="C6" s="14" t="s">
        <v>11</v>
      </c>
      <c r="D6" s="15">
        <v>2</v>
      </c>
      <c r="E6" s="45">
        <v>-2.4E-2</v>
      </c>
      <c r="F6" s="46">
        <v>0</v>
      </c>
      <c r="G6" s="47">
        <v>-2.4E-2</v>
      </c>
      <c r="H6" s="48">
        <v>1.1899999999999997E-2</v>
      </c>
      <c r="I6" s="45">
        <v>-0.02</v>
      </c>
      <c r="J6" s="46">
        <v>0.03</v>
      </c>
      <c r="K6" s="47">
        <v>-1.9499999999999997E-2</v>
      </c>
      <c r="L6" s="48">
        <v>-2.0499999999999997E-2</v>
      </c>
      <c r="M6" s="45">
        <v>-1.9E-2</v>
      </c>
      <c r="N6" s="46">
        <v>-0.04</v>
      </c>
      <c r="Q6" s="42">
        <v>0</v>
      </c>
      <c r="R6" s="43">
        <v>1E-3</v>
      </c>
      <c r="S6" s="44">
        <v>-2.1000000000000001E-2</v>
      </c>
      <c r="T6" s="82"/>
      <c r="U6" s="82"/>
      <c r="V6" s="82"/>
    </row>
    <row r="7" spans="2:22">
      <c r="B7" s="76"/>
      <c r="C7" s="20">
        <v>0</v>
      </c>
      <c r="D7" s="15" t="s">
        <v>12</v>
      </c>
      <c r="E7" s="45">
        <v>1E-3</v>
      </c>
      <c r="F7" s="46">
        <v>-2.1000000000000001E-2</v>
      </c>
      <c r="G7" s="47">
        <v>5.0000000000000001E-4</v>
      </c>
      <c r="H7" s="48">
        <v>-3.1E-2</v>
      </c>
      <c r="I7" s="45">
        <v>1.5E-3</v>
      </c>
      <c r="J7" s="46">
        <v>-4.2999999999999997E-2</v>
      </c>
      <c r="K7" s="47">
        <v>2.5000000000000001E-3</v>
      </c>
      <c r="L7" s="48">
        <v>-4.4999999999999998E-2</v>
      </c>
      <c r="M7" s="45">
        <v>1E-3</v>
      </c>
      <c r="N7" s="46">
        <v>-5.0499999999999996E-2</v>
      </c>
      <c r="Q7" s="42">
        <v>2</v>
      </c>
      <c r="R7" s="43">
        <v>-2.4E-2</v>
      </c>
      <c r="S7" s="44">
        <v>1.1899999999999997E-2</v>
      </c>
      <c r="T7" s="93">
        <f>SQRT((R8-R7)^2+(S8-S7)^2)</f>
        <v>4.9403036343933351E-2</v>
      </c>
      <c r="U7" s="94">
        <v>2</v>
      </c>
      <c r="V7" s="95">
        <f>U7/T7</f>
        <v>40.483341673099375</v>
      </c>
    </row>
    <row r="8" spans="2:22">
      <c r="B8" s="76"/>
      <c r="C8" s="20" t="s">
        <v>13</v>
      </c>
      <c r="D8" s="15">
        <v>-4.0199999999999996</v>
      </c>
      <c r="E8" s="45">
        <v>3.8999999999999993E-2</v>
      </c>
      <c r="F8" s="46">
        <v>-1E-3</v>
      </c>
      <c r="G8" s="47">
        <v>3.8999999999999993E-2</v>
      </c>
      <c r="H8" s="48">
        <v>8.9999999999999993E-3</v>
      </c>
      <c r="I8" s="45">
        <v>3.9900000000000005E-2</v>
      </c>
      <c r="J8" s="46">
        <v>3.1E-2</v>
      </c>
      <c r="K8" s="47">
        <v>3.95E-2</v>
      </c>
      <c r="L8" s="48">
        <v>-1.1000000000000001E-2</v>
      </c>
      <c r="M8" s="45">
        <v>4.0999999999999995E-2</v>
      </c>
      <c r="N8" s="46">
        <v>-3.1E-2</v>
      </c>
      <c r="Q8" s="42">
        <v>0</v>
      </c>
      <c r="R8" s="43">
        <v>5.0000000000000001E-4</v>
      </c>
      <c r="S8" s="44">
        <v>-3.1E-2</v>
      </c>
      <c r="T8" s="82"/>
      <c r="U8" s="82"/>
      <c r="V8" s="82"/>
    </row>
    <row r="9" spans="2:22">
      <c r="B9" s="78"/>
      <c r="C9" s="21" t="s">
        <v>13</v>
      </c>
      <c r="D9" s="22">
        <v>-2</v>
      </c>
      <c r="E9" s="49">
        <v>0.02</v>
      </c>
      <c r="F9" s="50">
        <v>0</v>
      </c>
      <c r="G9" s="51">
        <v>1.9499999999999997E-2</v>
      </c>
      <c r="H9" s="52">
        <v>0.01</v>
      </c>
      <c r="I9" s="49">
        <v>1.9E-2</v>
      </c>
      <c r="J9" s="50">
        <v>2.1000000000000001E-2</v>
      </c>
      <c r="K9" s="51">
        <v>0.02</v>
      </c>
      <c r="L9" s="52">
        <v>-0.02</v>
      </c>
      <c r="M9" s="49">
        <v>1.7999999999999999E-2</v>
      </c>
      <c r="N9" s="50">
        <v>-4.0500000000000001E-2</v>
      </c>
      <c r="Q9" s="42">
        <v>2</v>
      </c>
      <c r="R9" s="43">
        <v>-0.02</v>
      </c>
      <c r="S9" s="44">
        <v>0.03</v>
      </c>
      <c r="T9" s="93">
        <f>SQRT((R10-R9)^2+(S10-S9)^2)</f>
        <v>7.6100262811635538E-2</v>
      </c>
      <c r="U9" s="94">
        <v>2</v>
      </c>
      <c r="V9" s="95">
        <f>U9/T9</f>
        <v>26.281118173670816</v>
      </c>
    </row>
    <row r="10" spans="2:22">
      <c r="B10" s="79" t="s">
        <v>14</v>
      </c>
      <c r="C10" s="14" t="s">
        <v>11</v>
      </c>
      <c r="D10" s="15">
        <v>4</v>
      </c>
      <c r="E10" s="45">
        <v>-3.6900000000000002E-2</v>
      </c>
      <c r="F10" s="46">
        <v>-2E-3</v>
      </c>
      <c r="G10" s="47">
        <v>-3.95E-2</v>
      </c>
      <c r="H10" s="48">
        <v>1.7999999999999999E-2</v>
      </c>
      <c r="I10" s="45">
        <v>-4.2000000000000003E-2</v>
      </c>
      <c r="J10" s="46">
        <v>2.7400000000000001E-2</v>
      </c>
      <c r="K10" s="47">
        <v>-3.9800000000000002E-2</v>
      </c>
      <c r="L10" s="48">
        <v>-2.2499999999999999E-2</v>
      </c>
      <c r="M10" s="45">
        <v>-4.6300000000000001E-2</v>
      </c>
      <c r="N10" s="46">
        <v>-4.2999999999999997E-2</v>
      </c>
      <c r="Q10" s="42">
        <v>0</v>
      </c>
      <c r="R10" s="43">
        <v>1.5E-3</v>
      </c>
      <c r="S10" s="44">
        <v>-4.2999999999999997E-2</v>
      </c>
      <c r="T10" s="82"/>
      <c r="U10" s="82"/>
      <c r="V10" s="82"/>
    </row>
    <row r="11" spans="2:22">
      <c r="B11" s="76"/>
      <c r="C11" s="14" t="s">
        <v>11</v>
      </c>
      <c r="D11" s="15">
        <v>2</v>
      </c>
      <c r="E11" s="45">
        <v>-1.7900000000000003E-2</v>
      </c>
      <c r="F11" s="46">
        <v>-3.0000000000000001E-3</v>
      </c>
      <c r="G11" s="47">
        <v>-2.3E-2</v>
      </c>
      <c r="H11" s="48">
        <v>2.9399999999999999E-2</v>
      </c>
      <c r="I11" s="45">
        <v>-2.52E-2</v>
      </c>
      <c r="J11" s="46">
        <v>3.1E-2</v>
      </c>
      <c r="K11" s="47">
        <v>-2.3E-2</v>
      </c>
      <c r="L11" s="48">
        <v>-2.2000000000000002E-2</v>
      </c>
      <c r="M11" s="45">
        <v>-2.4E-2</v>
      </c>
      <c r="N11" s="46">
        <v>-3.85E-2</v>
      </c>
      <c r="Q11" s="42">
        <v>2</v>
      </c>
      <c r="R11" s="43">
        <v>-1.9499999999999997E-2</v>
      </c>
      <c r="S11" s="44">
        <v>-2.0499999999999997E-2</v>
      </c>
      <c r="T11" s="93">
        <f>SQRT((R12-R11)^2+(S12-S11)^2)</f>
        <v>3.2927951652053915E-2</v>
      </c>
      <c r="U11" s="94">
        <v>2</v>
      </c>
      <c r="V11" s="95">
        <f>U11/T11</f>
        <v>60.738670328898152</v>
      </c>
    </row>
    <row r="12" spans="2:22">
      <c r="B12" s="76"/>
      <c r="C12" s="20">
        <v>0</v>
      </c>
      <c r="D12" s="15">
        <v>0</v>
      </c>
      <c r="E12" s="45">
        <v>2.9000000000000002E-3</v>
      </c>
      <c r="F12" s="46">
        <v>-2.1000000000000001E-2</v>
      </c>
      <c r="G12" s="47">
        <v>2.0999999999999994E-3</v>
      </c>
      <c r="H12" s="48">
        <v>-2.1499999999999998E-2</v>
      </c>
      <c r="I12" s="45">
        <v>2.2000000000000001E-3</v>
      </c>
      <c r="J12" s="46">
        <v>-4.2000000000000003E-2</v>
      </c>
      <c r="K12" s="47">
        <v>3.9000000000000003E-3</v>
      </c>
      <c r="L12" s="48">
        <v>-5.0499999999999996E-2</v>
      </c>
      <c r="M12" s="45">
        <v>3.0000000000000001E-3</v>
      </c>
      <c r="N12" s="46">
        <v>-1.1000000000000001E-2</v>
      </c>
      <c r="Q12" s="42">
        <v>0</v>
      </c>
      <c r="R12" s="43">
        <v>2.5000000000000001E-3</v>
      </c>
      <c r="S12" s="44">
        <v>-4.4999999999999998E-2</v>
      </c>
      <c r="T12" s="82"/>
      <c r="U12" s="82"/>
      <c r="V12" s="82"/>
    </row>
    <row r="13" spans="2:22">
      <c r="B13" s="76"/>
      <c r="C13" s="20" t="s">
        <v>13</v>
      </c>
      <c r="D13" s="15">
        <v>-3</v>
      </c>
      <c r="E13" s="45">
        <v>3.4500000000000003E-2</v>
      </c>
      <c r="F13" s="46">
        <v>-3.0000000000000001E-3</v>
      </c>
      <c r="G13" s="47">
        <v>3.3999999999999996E-2</v>
      </c>
      <c r="H13" s="48">
        <v>8.4999999999999989E-3</v>
      </c>
      <c r="I13" s="45">
        <v>3.3999999999999996E-2</v>
      </c>
      <c r="J13" s="46">
        <v>1.9100000000000002E-2</v>
      </c>
      <c r="K13" s="47">
        <v>3.7000000000000005E-2</v>
      </c>
      <c r="L13" s="48">
        <v>-4.0999999999999995E-2</v>
      </c>
      <c r="M13" s="45">
        <v>3.85E-2</v>
      </c>
      <c r="N13" s="46">
        <v>-5.1500000000000004E-2</v>
      </c>
      <c r="Q13" s="42">
        <v>2</v>
      </c>
      <c r="R13" s="43">
        <v>-1.9E-2</v>
      </c>
      <c r="S13" s="44">
        <v>-0.04</v>
      </c>
      <c r="T13" s="93">
        <f>SQRT((R14-R13)^2+(S14-S13)^2)</f>
        <v>2.2588713996153035E-2</v>
      </c>
      <c r="U13" s="94">
        <v>2</v>
      </c>
      <c r="V13" s="95">
        <f>U13/T13</f>
        <v>88.53979028379436</v>
      </c>
    </row>
    <row r="14" spans="2:22">
      <c r="B14" s="76"/>
      <c r="C14" s="20" t="s">
        <v>13</v>
      </c>
      <c r="D14" s="15">
        <v>-2</v>
      </c>
      <c r="E14" s="45">
        <v>2.4E-2</v>
      </c>
      <c r="F14" s="46">
        <v>-5.0000000000000001E-4</v>
      </c>
      <c r="G14" s="47">
        <v>2.3900000000000001E-2</v>
      </c>
      <c r="H14" s="48">
        <v>2.8500000000000004E-2</v>
      </c>
      <c r="I14" s="45">
        <v>2.4900000000000002E-2</v>
      </c>
      <c r="J14" s="46">
        <v>4.8099999999999997E-2</v>
      </c>
      <c r="K14" s="47">
        <v>2.5899999999999999E-2</v>
      </c>
      <c r="L14" s="48">
        <v>-3.2299999999999995E-2</v>
      </c>
      <c r="M14" s="45">
        <v>2.6900000000000004E-2</v>
      </c>
      <c r="N14" s="46">
        <v>-4.1200000000000001E-2</v>
      </c>
      <c r="Q14" s="42">
        <v>0</v>
      </c>
      <c r="R14" s="43">
        <v>1E-3</v>
      </c>
      <c r="S14" s="44">
        <v>-5.0499999999999996E-2</v>
      </c>
      <c r="T14" s="82"/>
      <c r="U14" s="82"/>
      <c r="V14" s="82"/>
    </row>
    <row r="15" spans="2:22">
      <c r="B15" s="80" t="s">
        <v>15</v>
      </c>
      <c r="C15" s="7" t="s">
        <v>11</v>
      </c>
      <c r="D15" s="8">
        <v>4</v>
      </c>
      <c r="E15" s="38">
        <v>-4.6900000000000011E-2</v>
      </c>
      <c r="F15" s="39">
        <v>1.5600000000000001E-2</v>
      </c>
      <c r="G15" s="40">
        <v>-5.6200000000000007E-2</v>
      </c>
      <c r="H15" s="41">
        <v>3.2199999999999999E-2</v>
      </c>
      <c r="I15" s="38">
        <v>-5.099999999999999E-2</v>
      </c>
      <c r="J15" s="39">
        <v>-2.5600000000000001E-2</v>
      </c>
      <c r="K15" s="40">
        <v>-6.1699999999999998E-2</v>
      </c>
      <c r="L15" s="41">
        <v>-4.2300000000000004E-2</v>
      </c>
      <c r="M15" s="38">
        <v>-5.9200000000000003E-2</v>
      </c>
      <c r="N15" s="39">
        <v>3.95E-2</v>
      </c>
    </row>
    <row r="16" spans="2:22">
      <c r="B16" s="76"/>
      <c r="C16" s="20">
        <v>0</v>
      </c>
      <c r="D16" s="15">
        <v>0</v>
      </c>
      <c r="E16" s="45">
        <v>0</v>
      </c>
      <c r="F16" s="46">
        <v>1.5E-3</v>
      </c>
      <c r="G16" s="47">
        <v>0</v>
      </c>
      <c r="H16" s="48">
        <v>-2.64E-2</v>
      </c>
      <c r="I16" s="45">
        <v>0</v>
      </c>
      <c r="J16" s="46">
        <v>-3.95E-2</v>
      </c>
      <c r="K16" s="47">
        <v>0</v>
      </c>
      <c r="L16" s="48">
        <v>-4.8000000000000001E-2</v>
      </c>
      <c r="M16" s="45">
        <v>0</v>
      </c>
      <c r="N16" s="46">
        <v>2.6500000000000003E-2</v>
      </c>
    </row>
    <row r="17" spans="2:19">
      <c r="B17" s="78"/>
      <c r="C17" s="21" t="s">
        <v>13</v>
      </c>
      <c r="D17" s="22">
        <v>-4</v>
      </c>
      <c r="E17" s="49">
        <v>4.41E-2</v>
      </c>
      <c r="F17" s="50">
        <v>-1E-3</v>
      </c>
      <c r="G17" s="51">
        <v>4.7899999999999998E-2</v>
      </c>
      <c r="H17" s="52">
        <v>0.02</v>
      </c>
      <c r="I17" s="49">
        <v>6.0899999999999996E-2</v>
      </c>
      <c r="J17" s="50">
        <v>3.7199999999999997E-2</v>
      </c>
      <c r="K17" s="51">
        <v>4.9500000000000002E-2</v>
      </c>
      <c r="L17" s="52">
        <v>-2.2100000000000005E-2</v>
      </c>
      <c r="M17" s="49">
        <v>6.2899999999999998E-2</v>
      </c>
      <c r="N17" s="50">
        <v>-4.2000000000000003E-2</v>
      </c>
    </row>
    <row r="18" spans="2:19">
      <c r="S18" s="13">
        <f>O4/100</f>
        <v>0</v>
      </c>
    </row>
    <row r="19" spans="2:19">
      <c r="P19" s="53" t="s">
        <v>22</v>
      </c>
      <c r="Q19" s="53" t="s">
        <v>23</v>
      </c>
    </row>
    <row r="20" spans="2:19">
      <c r="B20" s="32" t="s">
        <v>7</v>
      </c>
      <c r="C20" s="33" t="s">
        <v>17</v>
      </c>
      <c r="D20" s="34" t="s">
        <v>18</v>
      </c>
      <c r="E20" s="54" t="s">
        <v>19</v>
      </c>
      <c r="F20" s="55" t="s">
        <v>20</v>
      </c>
      <c r="G20" s="56" t="s">
        <v>21</v>
      </c>
      <c r="I20" s="32" t="s">
        <v>7</v>
      </c>
      <c r="J20" s="33" t="s">
        <v>17</v>
      </c>
      <c r="K20" s="34" t="s">
        <v>18</v>
      </c>
      <c r="L20" s="54" t="s">
        <v>19</v>
      </c>
      <c r="M20" s="55" t="s">
        <v>20</v>
      </c>
      <c r="N20" s="56" t="s">
        <v>21</v>
      </c>
      <c r="P20" s="46">
        <v>-1E-3</v>
      </c>
      <c r="Q20" s="45">
        <v>3.8999999999999993E-2</v>
      </c>
    </row>
    <row r="21" spans="2:19">
      <c r="B21" s="57">
        <f t="shared" ref="B21:C21" si="0">D5</f>
        <v>4</v>
      </c>
      <c r="C21" s="58">
        <f t="shared" si="0"/>
        <v>-4.2999999999999997E-2</v>
      </c>
      <c r="D21" s="59">
        <v>-6.9999999999999993E-3</v>
      </c>
      <c r="E21" s="88">
        <f>SQRT((C21-C22)^2+(D21-D22)^2)</f>
        <v>2.0248456731316582E-2</v>
      </c>
      <c r="F21" s="87">
        <v>2</v>
      </c>
      <c r="G21" s="85">
        <f>F21/E21</f>
        <v>98.772959664958989</v>
      </c>
      <c r="I21" s="42">
        <v>-4.0199999999999996</v>
      </c>
      <c r="J21" s="43">
        <v>3.8999999999999993E-2</v>
      </c>
      <c r="K21" s="44">
        <v>-1E-3</v>
      </c>
      <c r="L21" s="92">
        <f>SQRT((J22-J21)^2+(K22-K21)^2)</f>
        <v>1.9026297590440441E-2</v>
      </c>
      <c r="M21" s="83">
        <v>2.02</v>
      </c>
      <c r="N21" s="96">
        <f>M21/L21</f>
        <v>106.16884290798265</v>
      </c>
      <c r="P21" s="60">
        <v>8.9999999999999993E-3</v>
      </c>
      <c r="Q21" s="47">
        <v>3.8999999999999993E-2</v>
      </c>
    </row>
    <row r="22" spans="2:19">
      <c r="B22" s="57">
        <f t="shared" ref="B22:C22" si="1">D6</f>
        <v>2</v>
      </c>
      <c r="C22" s="58">
        <f t="shared" si="1"/>
        <v>-2.4E-2</v>
      </c>
      <c r="D22" s="59">
        <v>0</v>
      </c>
      <c r="E22" s="82"/>
      <c r="F22" s="82"/>
      <c r="G22" s="82"/>
      <c r="I22" s="42">
        <v>-2</v>
      </c>
      <c r="J22" s="43">
        <v>0.02</v>
      </c>
      <c r="K22" s="44">
        <v>0</v>
      </c>
      <c r="L22" s="82"/>
      <c r="M22" s="82"/>
      <c r="N22" s="82"/>
      <c r="P22" s="46">
        <v>3.1E-2</v>
      </c>
      <c r="Q22" s="45">
        <v>3.9900000000000005E-2</v>
      </c>
    </row>
    <row r="23" spans="2:19">
      <c r="B23" s="57">
        <v>4</v>
      </c>
      <c r="C23" s="58">
        <v>-3.7000000000000005E-2</v>
      </c>
      <c r="D23" s="59">
        <v>2.3E-2</v>
      </c>
      <c r="E23" s="88">
        <f>SQRT((C23-C24)^2+(D23-D24)^2)</f>
        <v>1.7094151046483711E-2</v>
      </c>
      <c r="F23" s="87">
        <v>2</v>
      </c>
      <c r="G23" s="85">
        <f>F23/E23</f>
        <v>116.99908316952673</v>
      </c>
      <c r="I23" s="42">
        <v>-4.0199999999999996</v>
      </c>
      <c r="J23" s="43">
        <v>3.8999999999999993E-2</v>
      </c>
      <c r="K23" s="44">
        <v>8.9999999999999993E-3</v>
      </c>
      <c r="L23" s="92">
        <f>SQRT((J24-J23)^2+(K24-K23)^2)</f>
        <v>1.9525624189766631E-2</v>
      </c>
      <c r="M23" s="83">
        <v>2.02</v>
      </c>
      <c r="N23" s="96">
        <f>M23/L23</f>
        <v>103.45379898577997</v>
      </c>
      <c r="P23" s="48">
        <v>-1.1000000000000001E-2</v>
      </c>
      <c r="Q23" s="47">
        <v>3.95E-2</v>
      </c>
    </row>
    <row r="24" spans="2:19">
      <c r="B24" s="57">
        <v>2</v>
      </c>
      <c r="C24" s="58">
        <v>-2.4E-2</v>
      </c>
      <c r="D24" s="59">
        <v>1.1899999999999997E-2</v>
      </c>
      <c r="E24" s="82"/>
      <c r="F24" s="82"/>
      <c r="G24" s="82"/>
      <c r="I24" s="42">
        <v>-2</v>
      </c>
      <c r="J24" s="43">
        <v>1.9499999999999997E-2</v>
      </c>
      <c r="K24" s="44">
        <v>0.01</v>
      </c>
      <c r="L24" s="82"/>
      <c r="M24" s="82"/>
      <c r="N24" s="82"/>
      <c r="P24" s="46">
        <v>-3.1E-2</v>
      </c>
      <c r="Q24" s="45">
        <v>4.0999999999999995E-2</v>
      </c>
    </row>
    <row r="25" spans="2:19">
      <c r="B25" s="57">
        <v>4</v>
      </c>
      <c r="C25" s="58">
        <v>-3.7499999999999999E-2</v>
      </c>
      <c r="D25" s="59">
        <v>3.5000000000000003E-2</v>
      </c>
      <c r="E25" s="86">
        <f>SQRT((C26-C25)^2+(D26-D25)^2)</f>
        <v>1.8200274723201296E-2</v>
      </c>
      <c r="F25" s="87">
        <v>2</v>
      </c>
      <c r="G25" s="85">
        <f>F25/E25</f>
        <v>109.88845115895121</v>
      </c>
      <c r="I25" s="42">
        <v>-4.0199999999999996</v>
      </c>
      <c r="J25" s="43">
        <v>3.9900000000000005E-2</v>
      </c>
      <c r="K25" s="44">
        <v>3.1E-2</v>
      </c>
      <c r="L25" s="92">
        <f>SQRT((J26-J25)^2+(K26-K25)^2)</f>
        <v>2.3169160537231386E-2</v>
      </c>
      <c r="M25" s="83">
        <v>2.02</v>
      </c>
      <c r="N25" s="96">
        <f>M25/L25</f>
        <v>87.184859233634597</v>
      </c>
    </row>
    <row r="26" spans="2:19">
      <c r="B26" s="57">
        <v>2</v>
      </c>
      <c r="C26" s="58">
        <v>-0.02</v>
      </c>
      <c r="D26" s="59">
        <v>0.03</v>
      </c>
      <c r="E26" s="82"/>
      <c r="F26" s="82"/>
      <c r="G26" s="82"/>
      <c r="I26" s="42">
        <v>-2</v>
      </c>
      <c r="J26" s="43">
        <v>1.9E-2</v>
      </c>
      <c r="K26" s="44">
        <v>2.1000000000000001E-2</v>
      </c>
      <c r="L26" s="82"/>
      <c r="M26" s="82"/>
      <c r="N26" s="82"/>
    </row>
    <row r="27" spans="2:19">
      <c r="B27" s="57">
        <v>4</v>
      </c>
      <c r="C27" s="58">
        <v>-3.7499999999999999E-2</v>
      </c>
      <c r="D27" s="59">
        <v>-2.2000000000000002E-2</v>
      </c>
      <c r="E27" s="86">
        <f>SQRT((C28-C27)^2+(D28-D27)^2)</f>
        <v>1.8062391868188445E-2</v>
      </c>
      <c r="F27" s="87">
        <v>2</v>
      </c>
      <c r="G27" s="85">
        <f>F27/E27</f>
        <v>110.72730647165328</v>
      </c>
      <c r="I27" s="42">
        <v>-4.0199999999999996</v>
      </c>
      <c r="J27" s="43">
        <v>3.95E-2</v>
      </c>
      <c r="K27" s="44">
        <v>-1.1000000000000001E-2</v>
      </c>
      <c r="L27" s="92">
        <f>SQRT((J28-J27)^2+(K28-K27)^2)</f>
        <v>2.147673159491453E-2</v>
      </c>
      <c r="M27" s="83">
        <v>2.02</v>
      </c>
      <c r="N27" s="96">
        <f>M27/L27</f>
        <v>94.055279830303192</v>
      </c>
    </row>
    <row r="28" spans="2:19">
      <c r="B28" s="57">
        <v>2</v>
      </c>
      <c r="C28" s="58">
        <v>-1.9499999999999997E-2</v>
      </c>
      <c r="D28" s="59">
        <v>-2.0499999999999997E-2</v>
      </c>
      <c r="E28" s="82"/>
      <c r="F28" s="82"/>
      <c r="G28" s="82"/>
      <c r="I28" s="42">
        <v>-2</v>
      </c>
      <c r="J28" s="43">
        <v>0.02</v>
      </c>
      <c r="K28" s="44">
        <v>-0.02</v>
      </c>
      <c r="L28" s="82"/>
      <c r="M28" s="82"/>
      <c r="N28" s="82"/>
    </row>
    <row r="29" spans="2:19">
      <c r="B29" s="57">
        <v>4</v>
      </c>
      <c r="C29" s="58">
        <v>-3.95E-2</v>
      </c>
      <c r="D29" s="59">
        <v>-4.4000000000000004E-2</v>
      </c>
      <c r="E29" s="86">
        <f>SQRT((C30-C29)^2+(D30-D29)^2)</f>
        <v>2.0886598574205426E-2</v>
      </c>
      <c r="F29" s="87">
        <v>2</v>
      </c>
      <c r="G29" s="85">
        <f>F29/E29</f>
        <v>95.755179709824276</v>
      </c>
      <c r="I29" s="42">
        <v>-4.0199999999999996</v>
      </c>
      <c r="J29" s="43">
        <v>4.0999999999999995E-2</v>
      </c>
      <c r="K29" s="44">
        <v>-3.1E-2</v>
      </c>
      <c r="L29" s="92">
        <f>SQRT((J30-J29)^2+(K30-K29)^2)</f>
        <v>2.4884734276258605E-2</v>
      </c>
      <c r="M29" s="83">
        <v>2.02</v>
      </c>
      <c r="N29" s="96">
        <f>M29/L29</f>
        <v>81.174264413471775</v>
      </c>
    </row>
    <row r="30" spans="2:19">
      <c r="B30" s="57">
        <v>2</v>
      </c>
      <c r="C30" s="58">
        <v>-1.9E-2</v>
      </c>
      <c r="D30" s="59">
        <v>-0.04</v>
      </c>
      <c r="E30" s="82"/>
      <c r="F30" s="82"/>
      <c r="G30" s="82"/>
      <c r="I30" s="42">
        <v>-2</v>
      </c>
      <c r="J30" s="43">
        <v>1.7999999999999999E-2</v>
      </c>
      <c r="K30" s="44">
        <v>-4.0500000000000001E-2</v>
      </c>
      <c r="L30" s="82"/>
      <c r="M30" s="82"/>
      <c r="N30" s="82"/>
    </row>
    <row r="31" spans="2:19">
      <c r="B31" s="61" t="s">
        <v>24</v>
      </c>
      <c r="C31" s="62">
        <f>STDEV(G21:G30)</f>
        <v>8.8701083905291238</v>
      </c>
      <c r="G31" s="63"/>
      <c r="I31" s="61" t="s">
        <v>24</v>
      </c>
      <c r="J31" s="62">
        <f>STDEV(N21:N30)</f>
        <v>10.577970446574353</v>
      </c>
    </row>
    <row r="32" spans="2:19">
      <c r="B32" s="61" t="s">
        <v>25</v>
      </c>
      <c r="C32" s="64">
        <f>AVERAGE(G21:G30)</f>
        <v>106.42859603498289</v>
      </c>
      <c r="G32" s="63"/>
      <c r="I32" s="61" t="s">
        <v>25</v>
      </c>
      <c r="J32" s="64">
        <f>AVERAGE(N21:N30)</f>
        <v>94.407409074234437</v>
      </c>
    </row>
    <row r="33" spans="2:21">
      <c r="B33" s="61" t="s">
        <v>26</v>
      </c>
      <c r="C33" s="65">
        <f>C31/C32</f>
        <v>8.3343281044631415E-2</v>
      </c>
      <c r="G33" s="63"/>
      <c r="I33" s="61" t="s">
        <v>26</v>
      </c>
      <c r="J33" s="65">
        <f>J31/J32</f>
        <v>0.1120459776441559</v>
      </c>
    </row>
    <row r="37" spans="2:21">
      <c r="I37" s="97" t="s">
        <v>27</v>
      </c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1"/>
    </row>
    <row r="38" spans="2:21">
      <c r="B38" s="53" t="s">
        <v>23</v>
      </c>
      <c r="C38" s="53" t="s">
        <v>22</v>
      </c>
      <c r="I38" s="32" t="s">
        <v>7</v>
      </c>
      <c r="J38" s="33" t="s">
        <v>17</v>
      </c>
      <c r="K38" s="34" t="s">
        <v>18</v>
      </c>
      <c r="L38" s="54" t="s">
        <v>19</v>
      </c>
      <c r="M38" s="55" t="s">
        <v>20</v>
      </c>
      <c r="N38" s="56" t="s">
        <v>21</v>
      </c>
      <c r="P38" s="32" t="s">
        <v>7</v>
      </c>
      <c r="Q38" s="33" t="s">
        <v>17</v>
      </c>
      <c r="R38" s="34" t="s">
        <v>18</v>
      </c>
      <c r="S38" s="54" t="s">
        <v>19</v>
      </c>
      <c r="T38" s="55" t="s">
        <v>20</v>
      </c>
      <c r="U38" s="56" t="s">
        <v>21</v>
      </c>
    </row>
    <row r="39" spans="2:21">
      <c r="B39" s="66">
        <f t="shared" ref="B39:C39" si="2">E5</f>
        <v>-4.2999999999999997E-2</v>
      </c>
      <c r="C39" s="66">
        <f t="shared" si="2"/>
        <v>-6.9999999999999993E-3</v>
      </c>
      <c r="I39" s="42">
        <v>4</v>
      </c>
      <c r="J39" s="43">
        <v>-3.6900000000000002E-2</v>
      </c>
      <c r="K39" s="44">
        <v>-2E-3</v>
      </c>
      <c r="L39" s="92">
        <f>SQRT((J40-J39)^2+(K40-K39)^2)</f>
        <v>1.9026297590440448E-2</v>
      </c>
      <c r="M39" s="83">
        <v>2</v>
      </c>
      <c r="N39" s="96">
        <f>M39/L39</f>
        <v>105.11766624552735</v>
      </c>
      <c r="O39" s="29"/>
      <c r="P39" s="42">
        <v>-3</v>
      </c>
      <c r="Q39" s="43">
        <v>3.4500000000000003E-2</v>
      </c>
      <c r="R39" s="44">
        <v>-3.0000000000000001E-3</v>
      </c>
      <c r="S39" s="84">
        <f>SQRT((Q40-Q39)^2+(R40-R39)^2)</f>
        <v>1.0793516572461455E-2</v>
      </c>
      <c r="T39" s="83">
        <v>1</v>
      </c>
      <c r="U39" s="81">
        <f>T39/S39</f>
        <v>92.648210922415871</v>
      </c>
    </row>
    <row r="40" spans="2:21">
      <c r="B40" s="66">
        <f t="shared" ref="B40:C40" si="3">G5</f>
        <v>-3.7000000000000005E-2</v>
      </c>
      <c r="C40" s="66">
        <f t="shared" si="3"/>
        <v>2.3E-2</v>
      </c>
      <c r="I40" s="42">
        <v>2</v>
      </c>
      <c r="J40" s="43">
        <v>-1.7900000000000003E-2</v>
      </c>
      <c r="K40" s="44">
        <v>-3.0000000000000001E-3</v>
      </c>
      <c r="L40" s="82"/>
      <c r="M40" s="82"/>
      <c r="N40" s="82"/>
      <c r="O40" s="29"/>
      <c r="P40" s="42">
        <v>-2</v>
      </c>
      <c r="Q40" s="43">
        <v>2.4E-2</v>
      </c>
      <c r="R40" s="44">
        <v>-5.0000000000000001E-4</v>
      </c>
      <c r="S40" s="82"/>
      <c r="T40" s="82"/>
      <c r="U40" s="82"/>
    </row>
    <row r="41" spans="2:21">
      <c r="B41" s="66">
        <f t="shared" ref="B41:C41" si="4">I5</f>
        <v>-3.7499999999999999E-2</v>
      </c>
      <c r="C41" s="66">
        <f t="shared" si="4"/>
        <v>3.5000000000000003E-2</v>
      </c>
      <c r="I41" s="42">
        <v>4</v>
      </c>
      <c r="J41" s="43">
        <v>-3.95E-2</v>
      </c>
      <c r="K41" s="44">
        <v>1.7999999999999999E-2</v>
      </c>
      <c r="L41" s="92">
        <f>SQRT((J42-J41)^2+(K42-K41)^2)</f>
        <v>2.0055173896029923E-2</v>
      </c>
      <c r="M41" s="83">
        <v>2</v>
      </c>
      <c r="N41" s="96">
        <f>M41/L41</f>
        <v>99.724889465850779</v>
      </c>
      <c r="O41" s="29"/>
      <c r="P41" s="42">
        <v>-3</v>
      </c>
      <c r="Q41" s="43">
        <v>3.3999999999999996E-2</v>
      </c>
      <c r="R41" s="44">
        <v>8.4999999999999989E-3</v>
      </c>
      <c r="S41" s="84">
        <f>SQRT((Q42-Q41)^2+(R42-R41)^2)</f>
        <v>2.2405579662218074E-2</v>
      </c>
      <c r="T41" s="83">
        <v>1</v>
      </c>
      <c r="U41" s="81">
        <f>T41/S41</f>
        <v>44.631739730718643</v>
      </c>
    </row>
    <row r="42" spans="2:21">
      <c r="B42" s="66">
        <f t="shared" ref="B42:C42" si="5">K5</f>
        <v>-3.7499999999999999E-2</v>
      </c>
      <c r="C42" s="66">
        <f t="shared" si="5"/>
        <v>-2.2000000000000002E-2</v>
      </c>
      <c r="I42" s="42">
        <v>2</v>
      </c>
      <c r="J42" s="43">
        <v>-2.3E-2</v>
      </c>
      <c r="K42" s="44">
        <v>2.9399999999999999E-2</v>
      </c>
      <c r="L42" s="82"/>
      <c r="M42" s="82"/>
      <c r="N42" s="82"/>
      <c r="O42" s="29"/>
      <c r="P42" s="42">
        <v>-2</v>
      </c>
      <c r="Q42" s="43">
        <v>2.3900000000000001E-2</v>
      </c>
      <c r="R42" s="44">
        <v>2.8500000000000004E-2</v>
      </c>
      <c r="S42" s="82"/>
      <c r="T42" s="82"/>
      <c r="U42" s="82"/>
    </row>
    <row r="43" spans="2:21">
      <c r="B43" s="66">
        <f t="shared" ref="B43:C43" si="6">M5</f>
        <v>-3.95E-2</v>
      </c>
      <c r="C43" s="66">
        <f t="shared" si="6"/>
        <v>-4.4000000000000004E-2</v>
      </c>
      <c r="I43" s="42">
        <v>4</v>
      </c>
      <c r="J43" s="43">
        <v>-4.2000000000000003E-2</v>
      </c>
      <c r="K43" s="44">
        <v>2.7400000000000001E-2</v>
      </c>
      <c r="L43" s="92">
        <f>SQRT((J44-J43)^2+(K44-K43)^2)</f>
        <v>1.7181385275931625E-2</v>
      </c>
      <c r="M43" s="83">
        <v>2</v>
      </c>
      <c r="N43" s="96">
        <f>M43/L43</f>
        <v>116.4050492949297</v>
      </c>
      <c r="O43" s="29"/>
      <c r="P43" s="42">
        <v>-3</v>
      </c>
      <c r="Q43" s="43">
        <v>3.3999999999999996E-2</v>
      </c>
      <c r="R43" s="44">
        <v>1.9100000000000002E-2</v>
      </c>
      <c r="S43" s="84">
        <f>SQRT((Q44-Q43)^2+(R44-R43)^2)</f>
        <v>3.0394242875913188E-2</v>
      </c>
      <c r="T43" s="83">
        <v>1</v>
      </c>
      <c r="U43" s="81">
        <f>T43/S43</f>
        <v>32.900967597139243</v>
      </c>
    </row>
    <row r="44" spans="2:21">
      <c r="I44" s="57">
        <v>2</v>
      </c>
      <c r="J44" s="43">
        <v>-2.52E-2</v>
      </c>
      <c r="K44" s="44">
        <v>3.1E-2</v>
      </c>
      <c r="L44" s="82"/>
      <c r="M44" s="82"/>
      <c r="N44" s="82"/>
      <c r="O44" s="29"/>
      <c r="P44" s="42">
        <v>-2</v>
      </c>
      <c r="Q44" s="43">
        <v>2.4900000000000002E-2</v>
      </c>
      <c r="R44" s="44">
        <v>4.8099999999999997E-2</v>
      </c>
      <c r="S44" s="82"/>
      <c r="T44" s="82"/>
      <c r="U44" s="82"/>
    </row>
    <row r="45" spans="2:21">
      <c r="I45" s="57">
        <v>4</v>
      </c>
      <c r="J45" s="43">
        <v>-3.9800000000000002E-2</v>
      </c>
      <c r="K45" s="44">
        <v>-2.2499999999999999E-2</v>
      </c>
      <c r="L45" s="92">
        <f>SQRT((J46-J45)^2+(K46-K45)^2)</f>
        <v>1.6807438829280326E-2</v>
      </c>
      <c r="M45" s="83">
        <v>2</v>
      </c>
      <c r="N45" s="96">
        <f>M45/L45</f>
        <v>118.99492958533276</v>
      </c>
      <c r="O45" s="29"/>
      <c r="P45" s="42">
        <v>-3</v>
      </c>
      <c r="Q45" s="43">
        <v>3.7000000000000005E-2</v>
      </c>
      <c r="R45" s="44">
        <v>-4.0999999999999995E-2</v>
      </c>
      <c r="S45" s="84">
        <f>SQRT((Q46-Q45)^2+(R46-R45)^2)</f>
        <v>1.4103191128251794E-2</v>
      </c>
      <c r="T45" s="83">
        <v>1</v>
      </c>
      <c r="U45" s="81">
        <f>T45/S45</f>
        <v>70.905938301919491</v>
      </c>
    </row>
    <row r="46" spans="2:21">
      <c r="I46" s="57">
        <v>2</v>
      </c>
      <c r="J46" s="43">
        <v>-2.3E-2</v>
      </c>
      <c r="K46" s="44">
        <v>-2.2000000000000002E-2</v>
      </c>
      <c r="L46" s="82"/>
      <c r="M46" s="82"/>
      <c r="N46" s="82"/>
      <c r="O46" s="29"/>
      <c r="P46" s="42">
        <v>-2</v>
      </c>
      <c r="Q46" s="43">
        <v>2.5899999999999999E-2</v>
      </c>
      <c r="R46" s="44">
        <v>-3.2299999999999995E-2</v>
      </c>
      <c r="S46" s="82"/>
      <c r="T46" s="82"/>
      <c r="U46" s="82"/>
    </row>
    <row r="47" spans="2:21">
      <c r="I47" s="57">
        <v>4</v>
      </c>
      <c r="J47" s="43">
        <v>-4.6300000000000001E-2</v>
      </c>
      <c r="K47" s="44">
        <v>-4.2999999999999997E-2</v>
      </c>
      <c r="L47" s="92">
        <f>SQRT((J48-J47)^2+(K48-K47)^2)</f>
        <v>2.2749505489130968E-2</v>
      </c>
      <c r="M47" s="83">
        <v>2</v>
      </c>
      <c r="N47" s="96">
        <f>M47/L47</f>
        <v>87.913998875955343</v>
      </c>
      <c r="O47" s="29"/>
      <c r="P47" s="42">
        <v>-3</v>
      </c>
      <c r="Q47" s="43">
        <v>3.85E-2</v>
      </c>
      <c r="R47" s="44">
        <v>-5.1500000000000004E-2</v>
      </c>
      <c r="S47" s="84">
        <f>SQRT((Q48-Q47)^2+(R48-R47)^2)</f>
        <v>1.5512897859523216E-2</v>
      </c>
      <c r="T47" s="83">
        <v>1</v>
      </c>
      <c r="U47" s="81">
        <f>T47/S47</f>
        <v>64.462488508303423</v>
      </c>
    </row>
    <row r="48" spans="2:21">
      <c r="I48" s="57">
        <v>2</v>
      </c>
      <c r="J48" s="43">
        <v>-2.4E-2</v>
      </c>
      <c r="K48" s="44">
        <v>-3.85E-2</v>
      </c>
      <c r="L48" s="82"/>
      <c r="M48" s="82"/>
      <c r="N48" s="82"/>
      <c r="O48" s="29"/>
      <c r="P48" s="42">
        <v>-2</v>
      </c>
      <c r="Q48" s="43">
        <v>2.6900000000000004E-2</v>
      </c>
      <c r="R48" s="44">
        <v>-4.1200000000000001E-2</v>
      </c>
      <c r="S48" s="82"/>
      <c r="T48" s="82"/>
      <c r="U48" s="82"/>
    </row>
    <row r="49" spans="9:21">
      <c r="I49" s="61" t="s">
        <v>24</v>
      </c>
      <c r="J49" s="62">
        <f>STDEV(N39:N48)</f>
        <v>12.685745284722778</v>
      </c>
      <c r="P49" s="67" t="s">
        <v>24</v>
      </c>
      <c r="Q49" s="68">
        <f>STDEV(U39:U48)</f>
        <v>23.287018406840694</v>
      </c>
    </row>
    <row r="50" spans="9:21">
      <c r="I50" s="61" t="s">
        <v>25</v>
      </c>
      <c r="J50" s="64">
        <f>AVERAGE(N39:N48)</f>
        <v>105.63130669351919</v>
      </c>
      <c r="P50" s="67" t="s">
        <v>25</v>
      </c>
      <c r="Q50" s="68">
        <f>AVERAGE(U39:U48)</f>
        <v>61.109869012099331</v>
      </c>
    </row>
    <row r="51" spans="9:21">
      <c r="I51" s="61" t="s">
        <v>26</v>
      </c>
      <c r="J51" s="65">
        <f>J49/J50</f>
        <v>0.12009455985931761</v>
      </c>
      <c r="P51" s="67" t="s">
        <v>26</v>
      </c>
      <c r="Q51" s="69">
        <f>Q49/Q50</f>
        <v>0.38106804650865844</v>
      </c>
    </row>
    <row r="53" spans="9:21">
      <c r="I53" s="97" t="s">
        <v>28</v>
      </c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1"/>
    </row>
    <row r="54" spans="9:21">
      <c r="I54" s="32" t="s">
        <v>7</v>
      </c>
      <c r="J54" s="33" t="s">
        <v>17</v>
      </c>
      <c r="K54" s="34" t="s">
        <v>18</v>
      </c>
      <c r="L54" s="54" t="s">
        <v>19</v>
      </c>
      <c r="M54" s="55" t="s">
        <v>20</v>
      </c>
      <c r="N54" s="56" t="s">
        <v>21</v>
      </c>
      <c r="O54" s="29"/>
      <c r="P54" s="32" t="s">
        <v>7</v>
      </c>
      <c r="Q54" s="33" t="s">
        <v>17</v>
      </c>
      <c r="R54" s="34" t="s">
        <v>18</v>
      </c>
      <c r="S54" s="54" t="s">
        <v>19</v>
      </c>
      <c r="T54" s="55" t="s">
        <v>20</v>
      </c>
      <c r="U54" s="56" t="s">
        <v>21</v>
      </c>
    </row>
    <row r="55" spans="9:21">
      <c r="I55" s="42">
        <v>4</v>
      </c>
      <c r="J55" s="43">
        <v>-4.6900000000000011E-2</v>
      </c>
      <c r="K55" s="44">
        <v>1.5600000000000001E-2</v>
      </c>
      <c r="L55" s="92">
        <f>SQRT((J56-J55)^2+(K56-K55)^2)</f>
        <v>4.8973666393277125E-2</v>
      </c>
      <c r="M55" s="83">
        <v>4</v>
      </c>
      <c r="N55" s="96">
        <f>M55/L55</f>
        <v>81.676547716041554</v>
      </c>
      <c r="O55" s="29"/>
      <c r="P55" s="42">
        <v>0</v>
      </c>
      <c r="Q55" s="43">
        <v>0</v>
      </c>
      <c r="R55" s="44">
        <v>1.5E-3</v>
      </c>
      <c r="S55" s="84">
        <f>SQRT((Q56-Q55)^2+(R56-R55)^2)</f>
        <v>4.4170804837584746E-2</v>
      </c>
      <c r="T55" s="83">
        <v>4</v>
      </c>
      <c r="U55" s="81">
        <f>T55/S55</f>
        <v>90.557552997006241</v>
      </c>
    </row>
    <row r="56" spans="9:21">
      <c r="I56" s="42">
        <v>0</v>
      </c>
      <c r="J56" s="43">
        <v>0</v>
      </c>
      <c r="K56" s="44">
        <v>1.5E-3</v>
      </c>
      <c r="L56" s="82"/>
      <c r="M56" s="82"/>
      <c r="N56" s="82"/>
      <c r="O56" s="29"/>
      <c r="P56" s="42">
        <v>-4</v>
      </c>
      <c r="Q56" s="43">
        <v>4.41E-2</v>
      </c>
      <c r="R56" s="44">
        <v>-1E-3</v>
      </c>
      <c r="S56" s="82"/>
      <c r="T56" s="82"/>
      <c r="U56" s="82"/>
    </row>
    <row r="57" spans="9:21">
      <c r="I57" s="42">
        <v>4</v>
      </c>
      <c r="J57" s="43">
        <v>-5.6200000000000007E-2</v>
      </c>
      <c r="K57" s="44">
        <v>3.2199999999999999E-2</v>
      </c>
      <c r="L57" s="92">
        <f>SQRT((J58-J57)^2+(K58-K57)^2)</f>
        <v>8.1193595806565932E-2</v>
      </c>
      <c r="M57" s="83">
        <v>4</v>
      </c>
      <c r="N57" s="96">
        <f>M57/L57</f>
        <v>49.264969241287496</v>
      </c>
      <c r="O57" s="29"/>
      <c r="P57" s="42">
        <v>0</v>
      </c>
      <c r="Q57" s="43">
        <v>0</v>
      </c>
      <c r="R57" s="44">
        <v>-2.64E-2</v>
      </c>
      <c r="S57" s="84">
        <f>SQRT((Q58-Q57)^2+(R58-R57)^2)</f>
        <v>6.6688604723745715E-2</v>
      </c>
      <c r="T57" s="83">
        <v>4</v>
      </c>
      <c r="U57" s="81">
        <f>T57/S57</f>
        <v>59.980262243749202</v>
      </c>
    </row>
    <row r="58" spans="9:21">
      <c r="I58" s="42">
        <v>0</v>
      </c>
      <c r="J58" s="43">
        <v>0</v>
      </c>
      <c r="K58" s="44">
        <v>-2.64E-2</v>
      </c>
      <c r="L58" s="82"/>
      <c r="M58" s="82"/>
      <c r="N58" s="82"/>
      <c r="O58" s="29"/>
      <c r="P58" s="42">
        <v>-4</v>
      </c>
      <c r="Q58" s="43">
        <v>4.7899999999999998E-2</v>
      </c>
      <c r="R58" s="44">
        <v>0.02</v>
      </c>
      <c r="S58" s="82"/>
      <c r="T58" s="82"/>
      <c r="U58" s="82"/>
    </row>
    <row r="59" spans="9:21">
      <c r="I59" s="42">
        <v>4</v>
      </c>
      <c r="J59" s="43">
        <v>-5.099999999999999E-2</v>
      </c>
      <c r="K59" s="44">
        <v>-2.5600000000000001E-2</v>
      </c>
      <c r="L59" s="92">
        <f>SQRT((J60-J59)^2+(K60-K59)^2)</f>
        <v>5.2860287551242086E-2</v>
      </c>
      <c r="M59" s="83">
        <v>4</v>
      </c>
      <c r="N59" s="96">
        <f>M59/L59</f>
        <v>75.671173678774466</v>
      </c>
      <c r="O59" s="29"/>
      <c r="P59" s="42">
        <v>0</v>
      </c>
      <c r="Q59" s="43">
        <v>0</v>
      </c>
      <c r="R59" s="44">
        <v>-3.95E-2</v>
      </c>
      <c r="S59" s="84">
        <f>SQRT((Q60-Q59)^2+(R60-R59)^2)</f>
        <v>9.7937224792210634E-2</v>
      </c>
      <c r="T59" s="83">
        <v>4</v>
      </c>
      <c r="U59" s="81">
        <f>T59/S59</f>
        <v>40.842488731803812</v>
      </c>
    </row>
    <row r="60" spans="9:21">
      <c r="I60" s="42">
        <v>0</v>
      </c>
      <c r="J60" s="43">
        <v>0</v>
      </c>
      <c r="K60" s="44">
        <v>-3.95E-2</v>
      </c>
      <c r="L60" s="82"/>
      <c r="M60" s="82"/>
      <c r="N60" s="82"/>
      <c r="O60" s="29"/>
      <c r="P60" s="42">
        <v>-4</v>
      </c>
      <c r="Q60" s="43">
        <v>6.0899999999999996E-2</v>
      </c>
      <c r="R60" s="44">
        <v>3.7199999999999997E-2</v>
      </c>
      <c r="S60" s="82"/>
      <c r="T60" s="82"/>
      <c r="U60" s="82"/>
    </row>
    <row r="61" spans="9:21">
      <c r="I61" s="57">
        <v>4</v>
      </c>
      <c r="J61" s="43">
        <v>-6.1699999999999998E-2</v>
      </c>
      <c r="K61" s="44">
        <v>-4.2300000000000004E-2</v>
      </c>
      <c r="L61" s="92">
        <f>SQRT((J62-J61)^2+(K62-K61)^2)</f>
        <v>6.1962730733885509E-2</v>
      </c>
      <c r="M61" s="83">
        <v>4</v>
      </c>
      <c r="N61" s="96">
        <f>M61/L61</f>
        <v>64.554934113201099</v>
      </c>
      <c r="O61" s="29"/>
      <c r="P61" s="42">
        <v>0</v>
      </c>
      <c r="Q61" s="43">
        <v>0</v>
      </c>
      <c r="R61" s="44">
        <v>-4.8000000000000001E-2</v>
      </c>
      <c r="S61" s="84">
        <f>SQRT((Q62-Q61)^2+(R62-R61)^2)</f>
        <v>5.5866447891377527E-2</v>
      </c>
      <c r="T61" s="83">
        <v>4</v>
      </c>
      <c r="U61" s="81">
        <f>T61/S61</f>
        <v>71.599325730844669</v>
      </c>
    </row>
    <row r="62" spans="9:21">
      <c r="I62" s="42">
        <v>0</v>
      </c>
      <c r="J62" s="43">
        <v>0</v>
      </c>
      <c r="K62" s="44">
        <v>-4.8000000000000001E-2</v>
      </c>
      <c r="L62" s="82"/>
      <c r="M62" s="82"/>
      <c r="N62" s="82"/>
      <c r="O62" s="29"/>
      <c r="P62" s="42">
        <v>-4</v>
      </c>
      <c r="Q62" s="43">
        <v>4.9500000000000002E-2</v>
      </c>
      <c r="R62" s="44">
        <v>-2.2100000000000005E-2</v>
      </c>
      <c r="S62" s="82"/>
      <c r="T62" s="82"/>
      <c r="U62" s="82"/>
    </row>
    <row r="63" spans="9:21">
      <c r="I63" s="57">
        <v>4</v>
      </c>
      <c r="J63" s="43">
        <v>-5.9200000000000003E-2</v>
      </c>
      <c r="K63" s="44">
        <v>3.95E-2</v>
      </c>
      <c r="L63" s="92">
        <f>SQRT((J64-J63)^2+(K64-K63)^2)</f>
        <v>6.0610560136002703E-2</v>
      </c>
      <c r="M63" s="83">
        <v>4</v>
      </c>
      <c r="N63" s="96">
        <f>M63/L63</f>
        <v>65.995100375652157</v>
      </c>
      <c r="O63" s="29"/>
      <c r="P63" s="42">
        <v>0</v>
      </c>
      <c r="Q63" s="43">
        <v>0</v>
      </c>
      <c r="R63" s="44">
        <v>2.6500000000000003E-2</v>
      </c>
      <c r="S63" s="84">
        <f>SQRT((Q64-Q63)^2+(R64-R63)^2)</f>
        <v>9.2998172025045747E-2</v>
      </c>
      <c r="T63" s="83">
        <v>4</v>
      </c>
      <c r="U63" s="81">
        <f>T63/S63</f>
        <v>43.011598108861136</v>
      </c>
    </row>
    <row r="64" spans="9:21">
      <c r="I64" s="42">
        <v>0</v>
      </c>
      <c r="J64" s="43">
        <v>0</v>
      </c>
      <c r="K64" s="44">
        <v>2.6500000000000003E-2</v>
      </c>
      <c r="L64" s="82"/>
      <c r="M64" s="82"/>
      <c r="N64" s="82"/>
      <c r="O64" s="29"/>
      <c r="P64" s="42">
        <v>-4</v>
      </c>
      <c r="Q64" s="43">
        <v>6.2899999999999998E-2</v>
      </c>
      <c r="R64" s="44">
        <v>-4.2000000000000003E-2</v>
      </c>
      <c r="S64" s="82"/>
      <c r="T64" s="82"/>
      <c r="U64" s="82"/>
    </row>
    <row r="65" spans="9:17">
      <c r="I65" s="61" t="s">
        <v>24</v>
      </c>
      <c r="J65" s="62">
        <f>STDEV(N55:N64)</f>
        <v>12.360969989181381</v>
      </c>
      <c r="P65" s="67" t="s">
        <v>24</v>
      </c>
      <c r="Q65" s="68">
        <f>STDEV(U55:U64)</f>
        <v>20.716816036859559</v>
      </c>
    </row>
    <row r="66" spans="9:17">
      <c r="I66" s="61" t="s">
        <v>25</v>
      </c>
      <c r="J66" s="64">
        <f>AVERAGE(N55:N64)</f>
        <v>67.432545024991356</v>
      </c>
      <c r="P66" s="67" t="s">
        <v>25</v>
      </c>
      <c r="Q66" s="68">
        <f>AVERAGE(U55:U64)</f>
        <v>61.19824556245301</v>
      </c>
    </row>
    <row r="67" spans="9:17">
      <c r="I67" s="61" t="s">
        <v>26</v>
      </c>
      <c r="J67" s="65">
        <f>J65/J66</f>
        <v>0.18330866771527382</v>
      </c>
      <c r="P67" s="67" t="s">
        <v>26</v>
      </c>
      <c r="Q67" s="69">
        <f>Q65/Q66</f>
        <v>0.33851977040286196</v>
      </c>
    </row>
    <row r="93" spans="4:9">
      <c r="D93" s="1"/>
      <c r="E93" s="31" t="s">
        <v>29</v>
      </c>
      <c r="F93" s="31" t="s">
        <v>30</v>
      </c>
      <c r="G93" s="70" t="s">
        <v>31</v>
      </c>
      <c r="H93" s="70" t="s">
        <v>19</v>
      </c>
      <c r="I93" s="70" t="s">
        <v>32</v>
      </c>
    </row>
    <row r="94" spans="4:9">
      <c r="D94" s="101" t="s">
        <v>10</v>
      </c>
      <c r="E94" s="98" t="s">
        <v>33</v>
      </c>
      <c r="F94" s="31">
        <v>0</v>
      </c>
      <c r="G94" s="100">
        <v>4.0199999999999996</v>
      </c>
      <c r="H94" s="103">
        <v>4.2940000000000001E-3</v>
      </c>
      <c r="I94" s="100">
        <v>936.19</v>
      </c>
    </row>
    <row r="95" spans="4:9">
      <c r="D95" s="99"/>
      <c r="E95" s="99"/>
      <c r="F95" s="31">
        <v>4.0199999999999996</v>
      </c>
      <c r="G95" s="99"/>
      <c r="H95" s="99"/>
      <c r="I95" s="99"/>
    </row>
    <row r="96" spans="4:9">
      <c r="D96" s="99"/>
      <c r="E96" s="100" t="s">
        <v>34</v>
      </c>
      <c r="F96" s="70">
        <v>0</v>
      </c>
      <c r="G96" s="100">
        <v>4.0199999999999996</v>
      </c>
      <c r="H96" s="100">
        <v>5.5510000000000004E-3</v>
      </c>
      <c r="I96" s="100">
        <v>724.19380000000001</v>
      </c>
    </row>
    <row r="97" spans="4:9">
      <c r="D97" s="99"/>
      <c r="E97" s="99"/>
      <c r="F97" s="70">
        <v>4.0199999999999996</v>
      </c>
      <c r="G97" s="99"/>
      <c r="H97" s="99"/>
      <c r="I97" s="99"/>
    </row>
    <row r="98" spans="4:9">
      <c r="D98" s="99"/>
      <c r="E98" s="100" t="s">
        <v>35</v>
      </c>
      <c r="F98" s="70">
        <v>0</v>
      </c>
      <c r="G98" s="100">
        <v>4.0199999999999996</v>
      </c>
      <c r="H98" s="100">
        <v>8.3370000000000007E-3</v>
      </c>
      <c r="I98" s="100">
        <v>482.18779999999998</v>
      </c>
    </row>
    <row r="99" spans="4:9">
      <c r="D99" s="99"/>
      <c r="E99" s="99"/>
      <c r="F99" s="70">
        <v>4.0199999999999996</v>
      </c>
      <c r="G99" s="99"/>
      <c r="H99" s="99"/>
      <c r="I99" s="99"/>
    </row>
    <row r="100" spans="4:9">
      <c r="D100" s="99"/>
      <c r="E100" s="98" t="s">
        <v>36</v>
      </c>
      <c r="F100" s="31">
        <v>0</v>
      </c>
      <c r="G100" s="100">
        <v>4.0199999999999996</v>
      </c>
      <c r="H100" s="102">
        <v>5.0239999999999998E-3</v>
      </c>
      <c r="I100" s="70">
        <v>800.15920000000006</v>
      </c>
    </row>
    <row r="101" spans="4:9">
      <c r="D101" s="99"/>
      <c r="E101" s="99"/>
      <c r="F101" s="31">
        <v>4.0199999999999996</v>
      </c>
      <c r="G101" s="99"/>
      <c r="H101" s="99"/>
    </row>
    <row r="102" spans="4:9">
      <c r="D102" s="99"/>
      <c r="E102" s="100" t="s">
        <v>37</v>
      </c>
      <c r="F102" s="70">
        <v>0</v>
      </c>
      <c r="G102" s="100">
        <v>4.0199999999999996</v>
      </c>
      <c r="H102" s="100">
        <v>4.45E-3</v>
      </c>
      <c r="I102" s="100">
        <v>903.37070000000006</v>
      </c>
    </row>
    <row r="103" spans="4:9">
      <c r="D103" s="99"/>
      <c r="E103" s="99"/>
      <c r="F103" s="70">
        <v>4.0199999999999996</v>
      </c>
      <c r="G103" s="99"/>
      <c r="H103" s="99"/>
      <c r="I103" s="99"/>
    </row>
    <row r="104" spans="4:9">
      <c r="D104" s="99"/>
      <c r="E104" s="100" t="s">
        <v>38</v>
      </c>
      <c r="F104" s="70">
        <v>4.0199999999999996</v>
      </c>
      <c r="G104" s="100">
        <v>2.02</v>
      </c>
      <c r="H104" s="100">
        <v>1.902E-3</v>
      </c>
      <c r="I104" s="100">
        <v>1062.0399</v>
      </c>
    </row>
    <row r="105" spans="4:9">
      <c r="D105" s="99"/>
      <c r="E105" s="99"/>
      <c r="F105" s="70">
        <v>2</v>
      </c>
      <c r="G105" s="99"/>
      <c r="H105" s="99"/>
      <c r="I105" s="99"/>
    </row>
  </sheetData>
  <mergeCells count="142">
    <mergeCell ref="M63:M64"/>
    <mergeCell ref="I98:I99"/>
    <mergeCell ref="L63:L64"/>
    <mergeCell ref="L55:L56"/>
    <mergeCell ref="L57:L58"/>
    <mergeCell ref="L59:L60"/>
    <mergeCell ref="L61:L62"/>
    <mergeCell ref="M55:M56"/>
    <mergeCell ref="M57:M58"/>
    <mergeCell ref="M59:M60"/>
    <mergeCell ref="M61:M62"/>
    <mergeCell ref="N57:N58"/>
    <mergeCell ref="L41:L42"/>
    <mergeCell ref="L43:L44"/>
    <mergeCell ref="L45:L46"/>
    <mergeCell ref="L47:L48"/>
    <mergeCell ref="N45:N46"/>
    <mergeCell ref="M41:M42"/>
    <mergeCell ref="M47:M48"/>
    <mergeCell ref="N47:N48"/>
    <mergeCell ref="N43:N44"/>
    <mergeCell ref="N41:N42"/>
    <mergeCell ref="M43:M44"/>
    <mergeCell ref="M45:M46"/>
    <mergeCell ref="E100:E101"/>
    <mergeCell ref="E98:E99"/>
    <mergeCell ref="E94:E95"/>
    <mergeCell ref="E96:E97"/>
    <mergeCell ref="D94:D105"/>
    <mergeCell ref="E104:E105"/>
    <mergeCell ref="I104:I105"/>
    <mergeCell ref="H104:H105"/>
    <mergeCell ref="E102:E103"/>
    <mergeCell ref="H102:H103"/>
    <mergeCell ref="G100:G101"/>
    <mergeCell ref="G104:G105"/>
    <mergeCell ref="G102:G103"/>
    <mergeCell ref="I102:I103"/>
    <mergeCell ref="H100:H101"/>
    <mergeCell ref="G96:G97"/>
    <mergeCell ref="H96:H97"/>
    <mergeCell ref="I94:I95"/>
    <mergeCell ref="I96:I97"/>
    <mergeCell ref="G94:G95"/>
    <mergeCell ref="H94:H95"/>
    <mergeCell ref="G98:G99"/>
    <mergeCell ref="H98:H99"/>
    <mergeCell ref="T5:T6"/>
    <mergeCell ref="U5:U6"/>
    <mergeCell ref="V5:V6"/>
    <mergeCell ref="U39:U40"/>
    <mergeCell ref="T39:T40"/>
    <mergeCell ref="N21:N22"/>
    <mergeCell ref="N23:N24"/>
    <mergeCell ref="N29:N30"/>
    <mergeCell ref="S39:S40"/>
    <mergeCell ref="I37:U37"/>
    <mergeCell ref="N25:N26"/>
    <mergeCell ref="N27:N28"/>
    <mergeCell ref="L23:L24"/>
    <mergeCell ref="M23:M24"/>
    <mergeCell ref="L25:L26"/>
    <mergeCell ref="L27:L28"/>
    <mergeCell ref="L29:L30"/>
    <mergeCell ref="M29:M30"/>
    <mergeCell ref="M27:M28"/>
    <mergeCell ref="M25:M26"/>
    <mergeCell ref="L39:L40"/>
    <mergeCell ref="M39:M40"/>
    <mergeCell ref="N39:N40"/>
    <mergeCell ref="T11:T12"/>
    <mergeCell ref="T13:T14"/>
    <mergeCell ref="U13:U14"/>
    <mergeCell ref="S57:S58"/>
    <mergeCell ref="S59:S60"/>
    <mergeCell ref="V9:V10"/>
    <mergeCell ref="V7:V8"/>
    <mergeCell ref="V11:V12"/>
    <mergeCell ref="U11:U12"/>
    <mergeCell ref="V13:V14"/>
    <mergeCell ref="T7:T8"/>
    <mergeCell ref="T9:T10"/>
    <mergeCell ref="U7:U8"/>
    <mergeCell ref="U9:U10"/>
    <mergeCell ref="U41:U42"/>
    <mergeCell ref="S41:S42"/>
    <mergeCell ref="T41:T42"/>
    <mergeCell ref="T43:T44"/>
    <mergeCell ref="T45:T46"/>
    <mergeCell ref="U43:U44"/>
    <mergeCell ref="U45:U46"/>
    <mergeCell ref="U47:U48"/>
    <mergeCell ref="I53:U53"/>
    <mergeCell ref="S43:S44"/>
    <mergeCell ref="B2:N2"/>
    <mergeCell ref="E21:E22"/>
    <mergeCell ref="B5:B9"/>
    <mergeCell ref="B3:B4"/>
    <mergeCell ref="B15:B17"/>
    <mergeCell ref="B10:B14"/>
    <mergeCell ref="C3:D3"/>
    <mergeCell ref="I3:J3"/>
    <mergeCell ref="G21:G22"/>
    <mergeCell ref="F21:F22"/>
    <mergeCell ref="M21:M22"/>
    <mergeCell ref="L21:L22"/>
    <mergeCell ref="K3:L3"/>
    <mergeCell ref="M3:N3"/>
    <mergeCell ref="E25:E26"/>
    <mergeCell ref="F25:F26"/>
    <mergeCell ref="F29:F30"/>
    <mergeCell ref="F27:F28"/>
    <mergeCell ref="E23:E24"/>
    <mergeCell ref="E29:E30"/>
    <mergeCell ref="E27:E28"/>
    <mergeCell ref="F23:F24"/>
    <mergeCell ref="G3:H3"/>
    <mergeCell ref="E3:F3"/>
    <mergeCell ref="U63:U64"/>
    <mergeCell ref="T63:T64"/>
    <mergeCell ref="S63:S64"/>
    <mergeCell ref="U55:U56"/>
    <mergeCell ref="T55:T56"/>
    <mergeCell ref="G23:G24"/>
    <mergeCell ref="G29:G30"/>
    <mergeCell ref="G25:G26"/>
    <mergeCell ref="G27:G28"/>
    <mergeCell ref="T57:T58"/>
    <mergeCell ref="T59:T60"/>
    <mergeCell ref="S55:S56"/>
    <mergeCell ref="U57:U58"/>
    <mergeCell ref="U59:U60"/>
    <mergeCell ref="U61:U62"/>
    <mergeCell ref="S61:S62"/>
    <mergeCell ref="T61:T62"/>
    <mergeCell ref="S45:S46"/>
    <mergeCell ref="S47:S48"/>
    <mergeCell ref="T47:T48"/>
    <mergeCell ref="N55:N56"/>
    <mergeCell ref="N61:N62"/>
    <mergeCell ref="N63:N64"/>
    <mergeCell ref="N59:N6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obtenidos</vt:lpstr>
      <vt:lpstr>Datos calculados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Becrucis</cp:lastModifiedBy>
  <dcterms:modified xsi:type="dcterms:W3CDTF">2019-10-17T02:07:04Z</dcterms:modified>
</cp:coreProperties>
</file>