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1_{E2AB6AE5-3471-4B3C-836C-12F6911BBC13}" xr6:coauthVersionLast="45" xr6:coauthVersionMax="45" xr10:uidLastSave="{00000000-0000-0000-0000-000000000000}"/>
  <bookViews>
    <workbookView xWindow="-108" yWindow="-108" windowWidth="23256" windowHeight="12576" xr2:uid="{00000000-000D-0000-FFFF-FFFF00000000}"/>
  </bookViews>
  <sheets>
    <sheet name="CalendarioProyecto" sheetId="11" r:id="rId1"/>
    <sheet name="Acerca de" sheetId="12" r:id="rId2"/>
  </sheets>
  <definedNames>
    <definedName name="Display_Week">CalendarioProyecto!$D$4</definedName>
    <definedName name="hoy" localSheetId="0">TODAY()</definedName>
    <definedName name="Project_Start">CalendarioProyecto!$D$3</definedName>
    <definedName name="task_end" localSheetId="0">CalendarioProyecto!$E1</definedName>
    <definedName name="task_progress" localSheetId="0">CalendarioProyecto!$C1</definedName>
    <definedName name="task_start" localSheetId="0">CalendarioProyecto!$D1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1" l="1"/>
  <c r="D22" i="11"/>
  <c r="E12" i="11"/>
  <c r="E11" i="11"/>
  <c r="G7" i="11" l="1"/>
  <c r="D9" i="11" l="1"/>
  <c r="G22" i="11" l="1"/>
  <c r="E9" i="11"/>
  <c r="H5" i="11"/>
  <c r="G39" i="11"/>
  <c r="G28" i="11"/>
  <c r="G25" i="11"/>
  <c r="G21" i="11"/>
  <c r="G20" i="11"/>
  <c r="G13" i="11"/>
  <c r="G8" i="11"/>
  <c r="G9" i="11" l="1"/>
  <c r="E10" i="11"/>
  <c r="H6" i="11"/>
  <c r="G27" i="11" l="1"/>
  <c r="G10" i="11"/>
  <c r="D24" i="11"/>
  <c r="G23" i="11"/>
  <c r="G14" i="11"/>
  <c r="I5" i="11"/>
  <c r="J5" i="11" s="1"/>
  <c r="K5" i="11" s="1"/>
  <c r="L5" i="11" s="1"/>
  <c r="M5" i="11" s="1"/>
  <c r="N5" i="11" s="1"/>
  <c r="O5" i="11" s="1"/>
  <c r="H4" i="11"/>
  <c r="G24" i="11" l="1"/>
  <c r="G15" i="11"/>
  <c r="G11" i="11"/>
  <c r="G12" i="11"/>
  <c r="O4" i="11"/>
  <c r="P5" i="11"/>
  <c r="Q5" i="11" s="1"/>
  <c r="R5" i="11" s="1"/>
  <c r="S5" i="11" s="1"/>
  <c r="T5" i="11" s="1"/>
  <c r="U5" i="11" s="1"/>
  <c r="V5" i="11" s="1"/>
  <c r="I6" i="11"/>
  <c r="G19" i="11" l="1"/>
  <c r="E17" i="11"/>
  <c r="G17" i="11" s="1"/>
  <c r="G16"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<sst xmlns="http://schemas.openxmlformats.org/spreadsheetml/2006/main" count="100" uniqueCount="85">
  <si>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</si>
  <si>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</si>
  <si>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</si>
  <si>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</si>
  <si>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</si>
  <si>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</si>
  <si>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</si>
  <si>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</si>
  <si>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</si>
  <si>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</si>
  <si>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</si>
  <si>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</si>
  <si>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</si>
  <si>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</si>
  <si>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</si>
  <si>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</si>
  <si>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</si>
  <si>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</si>
  <si>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</si>
  <si>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</si>
  <si>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</si>
  <si>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</si>
  <si>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</si>
  <si>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</si>
  <si>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</si>
  <si>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</si>
  <si>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</si>
  <si>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</si>
  <si>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</si>
  <si>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</si>
  <si>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</si>
  <si>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</si>
  <si>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</si>
  <si>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IDEA</t>
  </si>
  <si>
    <t>PLANIFICACIÓN</t>
  </si>
  <si>
    <t>Planteamiento y desarrollo de la idea</t>
  </si>
  <si>
    <t>Elección de herramientas a utiilizar</t>
  </si>
  <si>
    <t>Creación del proyecto</t>
  </si>
  <si>
    <t>Creación del repositorio en GitHub</t>
  </si>
  <si>
    <t>Normalización de los datos</t>
  </si>
  <si>
    <t>Creación de la BD</t>
  </si>
  <si>
    <t>Planteamiento del Modelo E-R</t>
  </si>
  <si>
    <t>Definición de requisitos</t>
  </si>
  <si>
    <t>Casos de uso</t>
  </si>
  <si>
    <t>Diagrama de Gantt</t>
  </si>
  <si>
    <t xml:space="preserve"> DISEÑO DE LA INTERFAZ</t>
  </si>
  <si>
    <t>Realización de mockups</t>
  </si>
  <si>
    <t>Elección de colores y estilos</t>
  </si>
  <si>
    <t>Creacion de componentes html</t>
  </si>
  <si>
    <t>Estilos CSS</t>
  </si>
  <si>
    <t>CLIENTE</t>
  </si>
  <si>
    <t>Creación de componentes</t>
  </si>
  <si>
    <t>Creación de servicios</t>
  </si>
  <si>
    <t>Creación de rutas a páginas principales</t>
  </si>
  <si>
    <t>SERVIDOR</t>
  </si>
  <si>
    <t>Creación de la API y conexión a BD</t>
  </si>
  <si>
    <t>Creación de rutas y métodos</t>
  </si>
  <si>
    <t>Instalación de middlewares</t>
  </si>
  <si>
    <t>Control de sesiones y autenticación</t>
  </si>
  <si>
    <t>MEMORIA</t>
  </si>
  <si>
    <t>Introducción</t>
  </si>
  <si>
    <t>Diseño</t>
  </si>
  <si>
    <t>Desarrollo</t>
  </si>
  <si>
    <t>Conclusiones</t>
  </si>
  <si>
    <t>GESTIÓN DE RESTAURANTE</t>
  </si>
  <si>
    <t>Proyecto Final DAW, IES Abastos</t>
  </si>
  <si>
    <t>Bea Couchoud Ruiz</t>
  </si>
  <si>
    <t>HORAS</t>
  </si>
  <si>
    <t>6h</t>
  </si>
  <si>
    <t>4h</t>
  </si>
  <si>
    <t>2h</t>
  </si>
  <si>
    <t>1h</t>
  </si>
  <si>
    <t>1,5h</t>
  </si>
  <si>
    <t>0,5h</t>
  </si>
  <si>
    <t>12h</t>
  </si>
  <si>
    <t>4,5h</t>
  </si>
  <si>
    <t>14,5h</t>
  </si>
  <si>
    <t>7h</t>
  </si>
  <si>
    <t>2,5h</t>
  </si>
  <si>
    <t>16,5h</t>
  </si>
  <si>
    <t>10h</t>
  </si>
  <si>
    <t>9h</t>
  </si>
  <si>
    <t>14h</t>
  </si>
  <si>
    <t>8h</t>
  </si>
  <si>
    <t>22h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</si>
</sst>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8" tint="0.39997558519241921"/>
      <name val="Calibri"/>
      <family val="2"/>
      <scheme val="minor"/>
    </font>
    <font>
      <b/>
      <sz val="11"/>
      <name val="Calibri"/>
      <family val="2"/>
      <scheme val="minor"/>
    </font>
  </fonts>
  <fills count="5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FFC000"/>
        <bgColor indexed="64"/>
      </patternFill>
    </fill>
    <fill>
      <patternFill patternType="solid">
        <fgColor rgb="FF43BBE5"/>
        <bgColor indexed="64"/>
      </patternFill>
    </fill>
    <fill>
      <patternFill patternType="solid">
        <fgColor rgb="FFD20000"/>
        <bgColor indexed="64"/>
      </patternFill>
    </fill>
    <fill>
      <patternFill patternType="solid">
        <fgColor rgb="FF86D749"/>
        <bgColor indexed="64"/>
      </patternFill>
    </fill>
    <fill>
      <patternFill patternType="solid">
        <fgColor rgb="FF8B34C6"/>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20"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12" fillId="0" borderId="0" xfId="0" applyFont="1"/>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0" fontId="4" fillId="9" borderId="2" xfId="0" applyFont="1" applyFill="1" applyBorder="1" applyAlignment="1">
      <alignment horizontal="left" vertical="center" indent="1"/>
    </xf>
    <xf numFmtId="0" fontId="4" fillId="6"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7" fontId="0" fillId="2" borderId="2" xfId="0" applyNumberFormat="1" applyFill="1" applyBorder="1" applyAlignment="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7" fillId="0" borderId="7" xfId="8" applyBorder="1">
      <alignment horizontal="right" indent="1"/>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3"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7" fillId="10"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70" fontId="7" fillId="0" borderId="3" xfId="9" applyNumberFormat="1">
      <alignment horizontal="center" vertical="center"/>
    </xf>
    <xf numFmtId="0" fontId="0" fillId="0" borderId="10" xfId="0" applyBorder="1"/>
    <xf numFmtId="167" fontId="33" fillId="45" borderId="2" xfId="0" applyNumberFormat="1" applyFont="1" applyFill="1" applyBorder="1" applyAlignment="1">
      <alignment horizontal="center" vertical="center"/>
    </xf>
    <xf numFmtId="0" fontId="34" fillId="45" borderId="2" xfId="0" applyFont="1" applyFill="1" applyBorder="1" applyAlignment="1">
      <alignment horizontal="left" vertical="center" indent="1"/>
    </xf>
    <xf numFmtId="0" fontId="7" fillId="46" borderId="2" xfId="12" applyFill="1">
      <alignment horizontal="left" vertical="center" indent="2"/>
    </xf>
    <xf numFmtId="167" fontId="7" fillId="46" borderId="2" xfId="10" applyFill="1">
      <alignment horizontal="center" vertical="center"/>
    </xf>
    <xf numFmtId="0" fontId="0" fillId="46" borderId="0" xfId="0" applyFill="1" applyAlignment="1">
      <alignment vertical="center"/>
    </xf>
    <xf numFmtId="0" fontId="20" fillId="47" borderId="0" xfId="3" applyFill="1"/>
    <xf numFmtId="167" fontId="33" fillId="49" borderId="2" xfId="0" applyNumberFormat="1" applyFont="1" applyFill="1" applyBorder="1" applyAlignment="1">
      <alignment horizontal="center" vertical="center"/>
    </xf>
    <xf numFmtId="0" fontId="34" fillId="49" borderId="2" xfId="0" applyFont="1" applyFill="1" applyBorder="1" applyAlignment="1">
      <alignment horizontal="left" vertical="center" indent="1"/>
    </xf>
    <xf numFmtId="0" fontId="7" fillId="48" borderId="2" xfId="12" applyFill="1">
      <alignment horizontal="left" vertical="center" indent="2"/>
    </xf>
    <xf numFmtId="167" fontId="7" fillId="48" borderId="2" xfId="10" applyFill="1">
      <alignment horizontal="center" vertical="center"/>
    </xf>
    <xf numFmtId="0" fontId="3" fillId="4" borderId="2" xfId="2" applyNumberFormat="1" applyFont="1" applyFill="1" applyBorder="1" applyAlignment="1">
      <alignment horizontal="center" vertical="center"/>
    </xf>
    <xf numFmtId="0" fontId="3" fillId="6" borderId="2" xfId="2" applyNumberFormat="1" applyFont="1" applyFill="1" applyBorder="1" applyAlignment="1">
      <alignment horizontal="center" vertical="center"/>
    </xf>
    <xf numFmtId="0" fontId="3" fillId="11" borderId="2" xfId="2" applyNumberFormat="1" applyFont="1" applyFill="1" applyBorder="1" applyAlignment="1">
      <alignment horizontal="center" vertical="center"/>
    </xf>
    <xf numFmtId="0" fontId="3" fillId="5" borderId="2" xfId="2" applyNumberFormat="1" applyFont="1" applyFill="1" applyBorder="1" applyAlignment="1">
      <alignment horizontal="center" vertical="center"/>
    </xf>
    <xf numFmtId="0" fontId="3" fillId="10" borderId="2" xfId="2" applyNumberFormat="1" applyFont="1" applyFill="1" applyBorder="1" applyAlignment="1">
      <alignment horizontal="center" vertical="center"/>
    </xf>
    <xf numFmtId="0" fontId="3" fillId="46" borderId="2" xfId="2" applyNumberFormat="1" applyFont="1" applyFill="1" applyBorder="1" applyAlignment="1">
      <alignment horizontal="center" vertical="center"/>
    </xf>
    <xf numFmtId="0" fontId="3" fillId="48" borderId="2" xfId="2" applyNumberFormat="1" applyFont="1" applyFill="1" applyBorder="1" applyAlignment="1">
      <alignment horizontal="center" vertical="center"/>
    </xf>
    <xf numFmtId="0" fontId="3" fillId="2" borderId="2" xfId="2" applyNumberFormat="1" applyFont="1" applyFill="1" applyBorder="1" applyAlignment="1">
      <alignment horizontal="center" vertical="center"/>
    </xf>
    <xf numFmtId="0" fontId="0" fillId="0" borderId="0" xfId="0" applyNumberFormat="1"/>
    <xf numFmtId="0" fontId="3" fillId="8" borderId="2" xfId="2" applyNumberFormat="1" applyFont="1" applyFill="1" applyBorder="1" applyAlignment="1">
      <alignment horizontal="center" vertical="center"/>
    </xf>
    <xf numFmtId="0" fontId="3" fillId="3" borderId="2" xfId="2" applyNumberFormat="1" applyFont="1" applyFill="1" applyBorder="1" applyAlignment="1">
      <alignment horizontal="center" vertical="center"/>
    </xf>
    <xf numFmtId="0" fontId="3" fillId="9" borderId="2" xfId="2" applyNumberFormat="1" applyFont="1" applyFill="1" applyBorder="1" applyAlignment="1">
      <alignment horizontal="center" vertical="center"/>
    </xf>
    <xf numFmtId="0" fontId="3" fillId="47" borderId="2" xfId="0" applyFont="1" applyFill="1" applyBorder="1" applyAlignment="1">
      <alignment horizontal="center" vertical="center"/>
    </xf>
    <xf numFmtId="0" fontId="0" fillId="47" borderId="9" xfId="0" applyFill="1" applyBorder="1" applyAlignment="1">
      <alignment vertical="center"/>
    </xf>
    <xf numFmtId="0" fontId="0" fillId="47" borderId="0" xfId="0" applyFill="1" applyAlignment="1">
      <alignment vertical="center"/>
    </xf>
    <xf numFmtId="0" fontId="3" fillId="45" borderId="2" xfId="2" applyNumberFormat="1" applyFont="1" applyFill="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2" borderId="20" xfId="0" applyFill="1" applyBorder="1" applyAlignment="1">
      <alignment vertical="center"/>
    </xf>
    <xf numFmtId="0" fontId="0" fillId="0" borderId="21" xfId="0" applyBorder="1" applyAlignment="1">
      <alignment vertical="center"/>
    </xf>
    <xf numFmtId="0" fontId="0" fillId="0" borderId="19" xfId="0" applyBorder="1" applyAlignment="1">
      <alignment horizontal="right" vertical="center"/>
    </xf>
    <xf numFmtId="0" fontId="0" fillId="50" borderId="0" xfId="0" applyFill="1" applyBorder="1" applyAlignment="1">
      <alignment vertical="center"/>
    </xf>
    <xf numFmtId="0" fontId="3" fillId="49" borderId="2" xfId="2" applyNumberFormat="1" applyFont="1" applyFill="1" applyBorder="1" applyAlignment="1">
      <alignment horizontal="center" vertical="center"/>
    </xf>
    <xf numFmtId="0" fontId="0" fillId="47" borderId="19" xfId="0" applyFill="1" applyBorder="1" applyAlignment="1">
      <alignment vertical="center"/>
    </xf>
    <xf numFmtId="0" fontId="0" fillId="51" borderId="0" xfId="0" applyFill="1" applyBorder="1" applyAlignment="1">
      <alignment vertical="center"/>
    </xf>
    <xf numFmtId="0" fontId="0" fillId="52" borderId="0" xfId="0" applyFill="1" applyBorder="1" applyAlignment="1">
      <alignment vertical="center"/>
    </xf>
    <xf numFmtId="0" fontId="0" fillId="53" borderId="0" xfId="0" applyFill="1" applyBorder="1" applyAlignment="1">
      <alignment vertical="center"/>
    </xf>
    <xf numFmtId="0" fontId="0" fillId="54" borderId="0" xfId="0" applyFill="1" applyBorder="1" applyAlignment="1">
      <alignment vertical="center"/>
    </xf>
    <xf numFmtId="0" fontId="0" fillId="55" borderId="0"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192">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top style="thin">
          <color rgb="FFC00000"/>
        </top>
        <bottom style="thin">
          <color rgb="FFC00000"/>
        </bottom>
        <vertical/>
        <horizontal/>
      </border>
    </dxf>
    <dxf>
      <fill>
        <patternFill>
          <bgColor theme="7"/>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C343AE"/>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91"/>
      <tableStyleElement type="headerRow" dxfId="190"/>
      <tableStyleElement type="totalRow" dxfId="189"/>
      <tableStyleElement type="firstColumn" dxfId="188"/>
      <tableStyleElement type="lastColumn" dxfId="187"/>
      <tableStyleElement type="firstRowStripe" dxfId="186"/>
      <tableStyleElement type="secondRowStripe" dxfId="185"/>
      <tableStyleElement type="firstColumnStripe" dxfId="184"/>
      <tableStyleElement type="secondColumnStripe" dxfId="18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1AAC3"/>
      <color rgb="FF8B34C6"/>
      <color rgb="FF86D749"/>
      <color rgb="FFD20000"/>
      <color rgb="FF43BBE5"/>
      <color rgb="FFC343AE"/>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104" zoomScaleNormal="100" zoomScalePageLayoutView="70" workbookViewId="0">
      <pane ySplit="6" topLeftCell="A7" activePane="bottomLeft" state="frozen"/>
      <selection pane="bottomLeft" activeCell="AQ30" sqref="AQ30"/>
    </sheetView>
  </sheetViews>
  <sheetFormatPr baseColWidth="10" defaultColWidth="9.109375" defaultRowHeight="30" customHeight="1" x14ac:dyDescent="0.3"/>
  <cols>
    <col min="1" max="1" width="2.6640625" style="30" customWidth="1"/>
    <col min="2" max="2" width="34.33203125" customWidth="1"/>
    <col min="3" max="3" width="10.6640625" style="83" customWidth="1"/>
    <col min="4" max="4" width="10.6640625" style="4" bestFit="1" customWidth="1"/>
    <col min="5" max="5" width="10.6640625" bestFit="1" customWidth="1"/>
    <col min="6" max="6" width="2.6640625" customWidth="1"/>
    <col min="7" max="7" width="9.44140625" hidden="1" customWidth="1"/>
    <col min="8" max="63" width="2.6640625" customWidth="1"/>
    <col min="68" max="69" width="10.33203125"/>
  </cols>
  <sheetData>
    <row r="1" spans="1:63" ht="30" customHeight="1" x14ac:dyDescent="0.55000000000000004">
      <c r="A1" s="31" t="s">
        <v>0</v>
      </c>
      <c r="B1" s="34" t="s">
        <v>64</v>
      </c>
      <c r="C1" s="1"/>
      <c r="D1" s="3"/>
      <c r="E1" s="21"/>
      <c r="G1" s="1"/>
      <c r="H1" s="10"/>
    </row>
    <row r="2" spans="1:63" ht="30" customHeight="1" x14ac:dyDescent="0.35">
      <c r="A2" s="30" t="s">
        <v>1</v>
      </c>
      <c r="B2" s="35" t="s">
        <v>65</v>
      </c>
      <c r="C2"/>
      <c r="H2" s="33"/>
    </row>
    <row r="3" spans="1:63" ht="30" customHeight="1" x14ac:dyDescent="0.3">
      <c r="A3" s="30" t="s">
        <v>2</v>
      </c>
      <c r="B3" s="36" t="s">
        <v>66</v>
      </c>
      <c r="C3" s="47"/>
      <c r="D3" s="63">
        <v>43936</v>
      </c>
      <c r="E3" s="63"/>
    </row>
    <row r="4" spans="1:63" ht="30" customHeight="1" x14ac:dyDescent="0.3">
      <c r="A4" s="31" t="s">
        <v>32</v>
      </c>
      <c r="C4" s="47"/>
      <c r="D4" s="6">
        <v>1</v>
      </c>
      <c r="H4" s="60">
        <f>H5</f>
        <v>43934</v>
      </c>
      <c r="I4" s="61"/>
      <c r="J4" s="61"/>
      <c r="K4" s="61"/>
      <c r="L4" s="61"/>
      <c r="M4" s="61"/>
      <c r="N4" s="62"/>
      <c r="O4" s="60">
        <f>O5</f>
        <v>43941</v>
      </c>
      <c r="P4" s="61"/>
      <c r="Q4" s="61"/>
      <c r="R4" s="61"/>
      <c r="S4" s="61"/>
      <c r="T4" s="61"/>
      <c r="U4" s="62"/>
      <c r="V4" s="60">
        <f>V5</f>
        <v>43948</v>
      </c>
      <c r="W4" s="61"/>
      <c r="X4" s="61"/>
      <c r="Y4" s="61"/>
      <c r="Z4" s="61"/>
      <c r="AA4" s="61"/>
      <c r="AB4" s="62"/>
      <c r="AC4" s="60">
        <f>AC5</f>
        <v>43955</v>
      </c>
      <c r="AD4" s="61"/>
      <c r="AE4" s="61"/>
      <c r="AF4" s="61"/>
      <c r="AG4" s="61"/>
      <c r="AH4" s="61"/>
      <c r="AI4" s="62"/>
      <c r="AJ4" s="60">
        <f>AJ5</f>
        <v>43962</v>
      </c>
      <c r="AK4" s="61"/>
      <c r="AL4" s="61"/>
      <c r="AM4" s="61"/>
      <c r="AN4" s="61"/>
      <c r="AO4" s="61"/>
      <c r="AP4" s="62"/>
      <c r="AQ4" s="60">
        <f>AQ5</f>
        <v>43969</v>
      </c>
      <c r="AR4" s="61"/>
      <c r="AS4" s="61"/>
      <c r="AT4" s="61"/>
      <c r="AU4" s="61"/>
      <c r="AV4" s="61"/>
      <c r="AW4" s="62"/>
      <c r="AX4" s="60">
        <f>AX5</f>
        <v>43976</v>
      </c>
      <c r="AY4" s="61"/>
      <c r="AZ4" s="61"/>
      <c r="BA4" s="61"/>
      <c r="BB4" s="61"/>
      <c r="BC4" s="61"/>
      <c r="BD4" s="62"/>
      <c r="BE4" s="60">
        <f>BE5</f>
        <v>43983</v>
      </c>
      <c r="BF4" s="61"/>
      <c r="BG4" s="61"/>
      <c r="BH4" s="61"/>
      <c r="BI4" s="61"/>
      <c r="BJ4" s="61"/>
      <c r="BK4" s="62"/>
    </row>
    <row r="5" spans="1:63" ht="15" customHeight="1" x14ac:dyDescent="0.3">
      <c r="A5" s="31" t="s">
        <v>3</v>
      </c>
      <c r="B5" s="64"/>
      <c r="C5" s="64"/>
      <c r="D5" s="64"/>
      <c r="E5" s="64"/>
      <c r="F5" s="64"/>
      <c r="H5" s="44">
        <f>Project_Start-WEEKDAY(Project_Start,1)+2+7*(Display_Week-1)</f>
        <v>43934</v>
      </c>
      <c r="I5" s="45">
        <f>H5+1</f>
        <v>43935</v>
      </c>
      <c r="J5" s="45">
        <f t="shared" ref="J5:AW5" si="0">I5+1</f>
        <v>43936</v>
      </c>
      <c r="K5" s="45">
        <f t="shared" si="0"/>
        <v>43937</v>
      </c>
      <c r="L5" s="45">
        <f t="shared" si="0"/>
        <v>43938</v>
      </c>
      <c r="M5" s="45">
        <f t="shared" si="0"/>
        <v>43939</v>
      </c>
      <c r="N5" s="46">
        <f t="shared" si="0"/>
        <v>43940</v>
      </c>
      <c r="O5" s="44">
        <f>N5+1</f>
        <v>43941</v>
      </c>
      <c r="P5" s="45">
        <f>O5+1</f>
        <v>43942</v>
      </c>
      <c r="Q5" s="45">
        <f t="shared" si="0"/>
        <v>43943</v>
      </c>
      <c r="R5" s="45">
        <f t="shared" si="0"/>
        <v>43944</v>
      </c>
      <c r="S5" s="45">
        <f t="shared" si="0"/>
        <v>43945</v>
      </c>
      <c r="T5" s="45">
        <f t="shared" si="0"/>
        <v>43946</v>
      </c>
      <c r="U5" s="46">
        <f t="shared" si="0"/>
        <v>43947</v>
      </c>
      <c r="V5" s="44">
        <f>U5+1</f>
        <v>43948</v>
      </c>
      <c r="W5" s="45">
        <f>V5+1</f>
        <v>43949</v>
      </c>
      <c r="X5" s="45">
        <f t="shared" si="0"/>
        <v>43950</v>
      </c>
      <c r="Y5" s="45">
        <f t="shared" si="0"/>
        <v>43951</v>
      </c>
      <c r="Z5" s="45">
        <f t="shared" si="0"/>
        <v>43952</v>
      </c>
      <c r="AA5" s="45">
        <f t="shared" si="0"/>
        <v>43953</v>
      </c>
      <c r="AB5" s="46">
        <f t="shared" si="0"/>
        <v>43954</v>
      </c>
      <c r="AC5" s="44">
        <f>AB5+1</f>
        <v>43955</v>
      </c>
      <c r="AD5" s="45">
        <f>AC5+1</f>
        <v>43956</v>
      </c>
      <c r="AE5" s="45">
        <f t="shared" si="0"/>
        <v>43957</v>
      </c>
      <c r="AF5" s="45">
        <f t="shared" si="0"/>
        <v>43958</v>
      </c>
      <c r="AG5" s="45">
        <f t="shared" si="0"/>
        <v>43959</v>
      </c>
      <c r="AH5" s="45">
        <f t="shared" si="0"/>
        <v>43960</v>
      </c>
      <c r="AI5" s="46">
        <f t="shared" si="0"/>
        <v>43961</v>
      </c>
      <c r="AJ5" s="44">
        <f>AI5+1</f>
        <v>43962</v>
      </c>
      <c r="AK5" s="45">
        <f>AJ5+1</f>
        <v>43963</v>
      </c>
      <c r="AL5" s="45">
        <f t="shared" si="0"/>
        <v>43964</v>
      </c>
      <c r="AM5" s="45">
        <f t="shared" si="0"/>
        <v>43965</v>
      </c>
      <c r="AN5" s="45">
        <f t="shared" si="0"/>
        <v>43966</v>
      </c>
      <c r="AO5" s="45">
        <f t="shared" si="0"/>
        <v>43967</v>
      </c>
      <c r="AP5" s="46">
        <f t="shared" si="0"/>
        <v>43968</v>
      </c>
      <c r="AQ5" s="44">
        <f>AP5+1</f>
        <v>43969</v>
      </c>
      <c r="AR5" s="45">
        <f>AQ5+1</f>
        <v>43970</v>
      </c>
      <c r="AS5" s="45">
        <f t="shared" si="0"/>
        <v>43971</v>
      </c>
      <c r="AT5" s="45">
        <f t="shared" si="0"/>
        <v>43972</v>
      </c>
      <c r="AU5" s="45">
        <f t="shared" si="0"/>
        <v>43973</v>
      </c>
      <c r="AV5" s="45">
        <f t="shared" si="0"/>
        <v>43974</v>
      </c>
      <c r="AW5" s="46">
        <f t="shared" si="0"/>
        <v>43975</v>
      </c>
      <c r="AX5" s="44">
        <f>AW5+1</f>
        <v>43976</v>
      </c>
      <c r="AY5" s="45">
        <f>AX5+1</f>
        <v>43977</v>
      </c>
      <c r="AZ5" s="45">
        <f t="shared" ref="AZ5:BD5" si="1">AY5+1</f>
        <v>43978</v>
      </c>
      <c r="BA5" s="45">
        <f t="shared" si="1"/>
        <v>43979</v>
      </c>
      <c r="BB5" s="45">
        <f t="shared" si="1"/>
        <v>43980</v>
      </c>
      <c r="BC5" s="45">
        <f t="shared" si="1"/>
        <v>43981</v>
      </c>
      <c r="BD5" s="46">
        <f t="shared" si="1"/>
        <v>43982</v>
      </c>
      <c r="BE5" s="44">
        <f>BD5+1</f>
        <v>43983</v>
      </c>
      <c r="BF5" s="45">
        <f>BE5+1</f>
        <v>43984</v>
      </c>
      <c r="BG5" s="45">
        <f t="shared" ref="BG5:BK5" si="2">BF5+1</f>
        <v>43985</v>
      </c>
      <c r="BH5" s="45">
        <f t="shared" si="2"/>
        <v>43986</v>
      </c>
      <c r="BI5" s="45">
        <f t="shared" si="2"/>
        <v>43987</v>
      </c>
      <c r="BJ5" s="45">
        <f t="shared" si="2"/>
        <v>43988</v>
      </c>
      <c r="BK5" s="46">
        <f t="shared" si="2"/>
        <v>43989</v>
      </c>
    </row>
    <row r="6" spans="1:63" ht="30" customHeight="1" thickBot="1" x14ac:dyDescent="0.35">
      <c r="A6" s="31" t="s">
        <v>4</v>
      </c>
      <c r="B6" s="7" t="s">
        <v>12</v>
      </c>
      <c r="C6" s="8" t="s">
        <v>67</v>
      </c>
      <c r="D6" s="8" t="s">
        <v>14</v>
      </c>
      <c r="E6" s="8" t="s">
        <v>15</v>
      </c>
      <c r="F6" s="8"/>
      <c r="G6" s="8" t="s">
        <v>16</v>
      </c>
      <c r="H6" s="9" t="str">
        <f t="shared" ref="H6" si="3">LEFT(TEXT(H5,"ddd"),1)</f>
        <v>l</v>
      </c>
      <c r="I6" s="9" t="str">
        <f t="shared" ref="I6:AQ6" si="4">LEFT(TEXT(I5,"ddd"),1)</f>
        <v>m</v>
      </c>
      <c r="J6" s="9" t="str">
        <f t="shared" si="4"/>
        <v>m</v>
      </c>
      <c r="K6" s="9" t="str">
        <f t="shared" si="4"/>
        <v>j</v>
      </c>
      <c r="L6" s="9" t="str">
        <f t="shared" si="4"/>
        <v>v</v>
      </c>
      <c r="M6" s="9" t="str">
        <f t="shared" si="4"/>
        <v>s</v>
      </c>
      <c r="N6" s="9" t="str">
        <f t="shared" si="4"/>
        <v>d</v>
      </c>
      <c r="O6" s="9" t="str">
        <f t="shared" si="4"/>
        <v>l</v>
      </c>
      <c r="P6" s="9" t="str">
        <f t="shared" si="4"/>
        <v>m</v>
      </c>
      <c r="Q6" s="9" t="str">
        <f t="shared" si="4"/>
        <v>m</v>
      </c>
      <c r="R6" s="9" t="str">
        <f t="shared" si="4"/>
        <v>j</v>
      </c>
      <c r="S6" s="9" t="str">
        <f t="shared" si="4"/>
        <v>v</v>
      </c>
      <c r="T6" s="9" t="str">
        <f t="shared" si="4"/>
        <v>s</v>
      </c>
      <c r="U6" s="9" t="str">
        <f t="shared" si="4"/>
        <v>d</v>
      </c>
      <c r="V6" s="9" t="str">
        <f t="shared" si="4"/>
        <v>l</v>
      </c>
      <c r="W6" s="9" t="str">
        <f t="shared" si="4"/>
        <v>m</v>
      </c>
      <c r="X6" s="9" t="str">
        <f t="shared" si="4"/>
        <v>m</v>
      </c>
      <c r="Y6" s="9" t="str">
        <f t="shared" si="4"/>
        <v>j</v>
      </c>
      <c r="Z6" s="9" t="str">
        <f t="shared" si="4"/>
        <v>v</v>
      </c>
      <c r="AA6" s="9" t="str">
        <f t="shared" si="4"/>
        <v>s</v>
      </c>
      <c r="AB6" s="9" t="str">
        <f t="shared" si="4"/>
        <v>d</v>
      </c>
      <c r="AC6" s="9" t="str">
        <f t="shared" si="4"/>
        <v>l</v>
      </c>
      <c r="AD6" s="9" t="str">
        <f t="shared" si="4"/>
        <v>m</v>
      </c>
      <c r="AE6" s="9" t="str">
        <f t="shared" si="4"/>
        <v>m</v>
      </c>
      <c r="AF6" s="9" t="str">
        <f t="shared" si="4"/>
        <v>j</v>
      </c>
      <c r="AG6" s="9" t="str">
        <f t="shared" si="4"/>
        <v>v</v>
      </c>
      <c r="AH6" s="9" t="str">
        <f t="shared" si="4"/>
        <v>s</v>
      </c>
      <c r="AI6" s="9" t="str">
        <f t="shared" si="4"/>
        <v>d</v>
      </c>
      <c r="AJ6" s="9" t="str">
        <f t="shared" si="4"/>
        <v>l</v>
      </c>
      <c r="AK6" s="9" t="str">
        <f t="shared" si="4"/>
        <v>m</v>
      </c>
      <c r="AL6" s="9" t="str">
        <f t="shared" si="4"/>
        <v>m</v>
      </c>
      <c r="AM6" s="9" t="str">
        <f t="shared" si="4"/>
        <v>j</v>
      </c>
      <c r="AN6" s="9" t="str">
        <f t="shared" si="4"/>
        <v>v</v>
      </c>
      <c r="AO6" s="9" t="str">
        <f t="shared" si="4"/>
        <v>s</v>
      </c>
      <c r="AP6" s="9" t="str">
        <f t="shared" si="4"/>
        <v>d</v>
      </c>
      <c r="AQ6" s="9" t="str">
        <f t="shared" si="4"/>
        <v>l</v>
      </c>
      <c r="AR6" s="9" t="str">
        <f t="shared" ref="AR6:BK6" si="5">LEFT(TEXT(AR5,"ddd"),1)</f>
        <v>m</v>
      </c>
      <c r="AS6" s="9" t="str">
        <f t="shared" si="5"/>
        <v>m</v>
      </c>
      <c r="AT6" s="9" t="str">
        <f t="shared" si="5"/>
        <v>j</v>
      </c>
      <c r="AU6" s="9" t="str">
        <f t="shared" si="5"/>
        <v>v</v>
      </c>
      <c r="AV6" s="9" t="str">
        <f t="shared" si="5"/>
        <v>s</v>
      </c>
      <c r="AW6" s="9" t="str">
        <f t="shared" si="5"/>
        <v>d</v>
      </c>
      <c r="AX6" s="9" t="str">
        <f t="shared" si="5"/>
        <v>l</v>
      </c>
      <c r="AY6" s="9" t="str">
        <f t="shared" si="5"/>
        <v>m</v>
      </c>
      <c r="AZ6" s="9" t="str">
        <f t="shared" si="5"/>
        <v>m</v>
      </c>
      <c r="BA6" s="9" t="str">
        <f t="shared" si="5"/>
        <v>j</v>
      </c>
      <c r="BB6" s="9" t="str">
        <f t="shared" si="5"/>
        <v>v</v>
      </c>
      <c r="BC6" s="9" t="str">
        <f t="shared" si="5"/>
        <v>s</v>
      </c>
      <c r="BD6" s="9" t="str">
        <f t="shared" si="5"/>
        <v>d</v>
      </c>
      <c r="BE6" s="9" t="str">
        <f t="shared" si="5"/>
        <v>l</v>
      </c>
      <c r="BF6" s="9" t="str">
        <f t="shared" si="5"/>
        <v>m</v>
      </c>
      <c r="BG6" s="9" t="str">
        <f t="shared" si="5"/>
        <v>m</v>
      </c>
      <c r="BH6" s="9" t="str">
        <f t="shared" si="5"/>
        <v>j</v>
      </c>
      <c r="BI6" s="9" t="str">
        <f t="shared" si="5"/>
        <v>v</v>
      </c>
      <c r="BJ6" s="9" t="str">
        <f t="shared" si="5"/>
        <v>s</v>
      </c>
      <c r="BK6" s="9" t="str">
        <f t="shared" si="5"/>
        <v>d</v>
      </c>
    </row>
    <row r="7" spans="1:63" ht="30" hidden="1" customHeight="1" thickBot="1" x14ac:dyDescent="0.35">
      <c r="A7" s="30" t="s">
        <v>5</v>
      </c>
      <c r="D7"/>
      <c r="G7" t="str">
        <f>IF(OR(ISBLANK(task_start),ISBLANK(task_end)),"",task_end-task_start+1)</f>
        <v/>
      </c>
      <c r="H7" s="18"/>
      <c r="I7" s="18"/>
      <c r="J7" s="93"/>
      <c r="K7" s="93"/>
      <c r="L7" s="93"/>
      <c r="M7" s="93"/>
      <c r="N7" s="93"/>
      <c r="O7" s="93"/>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63" s="2" customFormat="1" ht="30" customHeight="1" thickBot="1" x14ac:dyDescent="0.35">
      <c r="A8" s="31" t="s">
        <v>6</v>
      </c>
      <c r="B8" s="12" t="s">
        <v>33</v>
      </c>
      <c r="C8" s="84" t="s">
        <v>74</v>
      </c>
      <c r="D8" s="48"/>
      <c r="E8" s="49"/>
      <c r="F8" s="11"/>
      <c r="G8" s="11" t="str">
        <f t="shared" ref="G8:G39" si="6">IF(OR(ISBLANK(task_start),ISBLANK(task_end)),"",task_end-task_start+1)</f>
        <v/>
      </c>
      <c r="H8" s="18"/>
      <c r="I8" s="91"/>
      <c r="J8" s="102"/>
      <c r="K8" s="102"/>
      <c r="L8" s="102"/>
      <c r="M8" s="102"/>
      <c r="N8" s="102"/>
      <c r="O8" s="102"/>
      <c r="P8" s="92"/>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row>
    <row r="9" spans="1:63" s="2" customFormat="1" ht="30" customHeight="1" thickBot="1" x14ac:dyDescent="0.35">
      <c r="A9" s="31" t="s">
        <v>7</v>
      </c>
      <c r="B9" s="37" t="s">
        <v>35</v>
      </c>
      <c r="C9" s="85" t="s">
        <v>68</v>
      </c>
      <c r="D9" s="50">
        <f>Project_Start</f>
        <v>43936</v>
      </c>
      <c r="E9" s="50">
        <f>D9+3</f>
        <v>43939</v>
      </c>
      <c r="F9" s="11"/>
      <c r="G9" s="11">
        <f t="shared" si="6"/>
        <v>4</v>
      </c>
      <c r="H9" s="18"/>
      <c r="I9" s="18"/>
      <c r="J9" s="94"/>
      <c r="K9" s="94"/>
      <c r="L9" s="94"/>
      <c r="M9" s="94"/>
      <c r="N9" s="94"/>
      <c r="O9" s="94"/>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2" customFormat="1" ht="30" customHeight="1" thickBot="1" x14ac:dyDescent="0.35">
      <c r="A10" s="31" t="s">
        <v>8</v>
      </c>
      <c r="B10" s="37" t="s">
        <v>36</v>
      </c>
      <c r="C10" s="85" t="s">
        <v>69</v>
      </c>
      <c r="D10" s="50">
        <v>43937</v>
      </c>
      <c r="E10" s="50">
        <f>D10+2</f>
        <v>43939</v>
      </c>
      <c r="F10" s="11"/>
      <c r="G10" s="11">
        <f t="shared" si="6"/>
        <v>3</v>
      </c>
      <c r="H10" s="18"/>
      <c r="I10" s="18"/>
      <c r="J10" s="18"/>
      <c r="K10" s="18"/>
      <c r="L10" s="18"/>
      <c r="M10" s="18"/>
      <c r="N10" s="18"/>
      <c r="O10" s="18"/>
      <c r="P10" s="18"/>
      <c r="Q10" s="18"/>
      <c r="R10" s="18"/>
      <c r="S10" s="18"/>
      <c r="T10" s="19"/>
      <c r="U10" s="19"/>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row>
    <row r="11" spans="1:63" s="2" customFormat="1" ht="30" customHeight="1" thickBot="1" x14ac:dyDescent="0.35">
      <c r="A11" s="30"/>
      <c r="B11" s="37" t="s">
        <v>37</v>
      </c>
      <c r="C11" s="85" t="s">
        <v>72</v>
      </c>
      <c r="D11" s="50">
        <v>43940</v>
      </c>
      <c r="E11" s="50">
        <f>D11</f>
        <v>43940</v>
      </c>
      <c r="F11" s="11"/>
      <c r="G11" s="11">
        <f t="shared" si="6"/>
        <v>1</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row>
    <row r="12" spans="1:63" s="2" customFormat="1" ht="30" customHeight="1" thickBot="1" x14ac:dyDescent="0.35">
      <c r="A12" s="30"/>
      <c r="B12" s="37" t="s">
        <v>38</v>
      </c>
      <c r="C12" s="85" t="s">
        <v>73</v>
      </c>
      <c r="D12" s="50">
        <v>43941</v>
      </c>
      <c r="E12" s="50">
        <f>D12</f>
        <v>43941</v>
      </c>
      <c r="F12" s="11"/>
      <c r="G12" s="11">
        <f t="shared" si="6"/>
        <v>1</v>
      </c>
      <c r="H12" s="18"/>
      <c r="I12" s="18"/>
      <c r="J12" s="18"/>
      <c r="K12" s="18"/>
      <c r="L12" s="18"/>
      <c r="M12" s="18"/>
      <c r="N12" s="18"/>
      <c r="O12" s="93"/>
      <c r="P12" s="93"/>
      <c r="Q12" s="93"/>
      <c r="R12" s="93"/>
      <c r="S12" s="93"/>
      <c r="T12" s="93"/>
      <c r="U12" s="93"/>
      <c r="V12" s="93"/>
      <c r="W12" s="93"/>
      <c r="X12" s="97"/>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18"/>
      <c r="AX12" s="18"/>
      <c r="AY12" s="18"/>
      <c r="AZ12" s="18"/>
      <c r="BA12" s="18"/>
      <c r="BB12" s="18"/>
      <c r="BC12" s="18"/>
      <c r="BD12" s="18"/>
      <c r="BE12" s="18"/>
      <c r="BF12" s="18"/>
      <c r="BG12" s="18"/>
      <c r="BH12" s="18"/>
      <c r="BI12" s="18"/>
      <c r="BJ12" s="18"/>
      <c r="BK12" s="18"/>
    </row>
    <row r="13" spans="1:63" s="2" customFormat="1" ht="30" customHeight="1" thickBot="1" x14ac:dyDescent="0.35">
      <c r="A13" s="31" t="s">
        <v>9</v>
      </c>
      <c r="B13" s="13" t="s">
        <v>34</v>
      </c>
      <c r="C13" s="86" t="s">
        <v>76</v>
      </c>
      <c r="D13" s="51"/>
      <c r="E13" s="52"/>
      <c r="F13" s="11"/>
      <c r="G13" s="11" t="str">
        <f t="shared" si="6"/>
        <v/>
      </c>
      <c r="H13" s="18"/>
      <c r="I13" s="18"/>
      <c r="J13" s="18"/>
      <c r="K13" s="18"/>
      <c r="L13" s="18"/>
      <c r="M13" s="18"/>
      <c r="N13" s="91"/>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92"/>
      <c r="AX13" s="18"/>
      <c r="AY13" s="18"/>
      <c r="AZ13" s="18"/>
      <c r="BA13" s="18"/>
      <c r="BB13" s="18"/>
      <c r="BC13" s="18"/>
      <c r="BD13" s="18"/>
      <c r="BE13" s="18"/>
      <c r="BF13" s="18"/>
      <c r="BG13" s="18"/>
      <c r="BH13" s="18"/>
      <c r="BI13" s="18"/>
      <c r="BJ13" s="18"/>
      <c r="BK13" s="18"/>
    </row>
    <row r="14" spans="1:63" s="2" customFormat="1" ht="30" customHeight="1" thickBot="1" x14ac:dyDescent="0.35">
      <c r="A14" s="31"/>
      <c r="B14" s="38" t="s">
        <v>41</v>
      </c>
      <c r="C14" s="75" t="s">
        <v>70</v>
      </c>
      <c r="D14" s="53">
        <v>43941</v>
      </c>
      <c r="E14" s="53">
        <v>43941</v>
      </c>
      <c r="F14" s="11"/>
      <c r="G14" s="11">
        <f t="shared" si="6"/>
        <v>1</v>
      </c>
      <c r="H14" s="18"/>
      <c r="I14" s="18"/>
      <c r="J14" s="18"/>
      <c r="K14" s="18"/>
      <c r="L14" s="18"/>
      <c r="M14" s="18"/>
      <c r="N14" s="18"/>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18"/>
      <c r="AX14" s="18"/>
      <c r="AY14" s="18"/>
      <c r="AZ14" s="18"/>
      <c r="BA14" s="18"/>
      <c r="BB14" s="18"/>
      <c r="BC14" s="18"/>
      <c r="BD14" s="18"/>
      <c r="BE14" s="18"/>
      <c r="BF14" s="18"/>
      <c r="BG14" s="18"/>
      <c r="BH14" s="18"/>
      <c r="BI14" s="18"/>
      <c r="BJ14" s="18"/>
      <c r="BK14" s="18"/>
    </row>
    <row r="15" spans="1:63" s="2" customFormat="1" ht="30" customHeight="1" thickBot="1" x14ac:dyDescent="0.35">
      <c r="A15" s="30"/>
      <c r="B15" s="38" t="s">
        <v>39</v>
      </c>
      <c r="C15" s="75" t="s">
        <v>71</v>
      </c>
      <c r="D15" s="53">
        <v>43941</v>
      </c>
      <c r="E15" s="53">
        <v>43941</v>
      </c>
      <c r="F15" s="11"/>
      <c r="G15" s="11">
        <f t="shared" si="6"/>
        <v>1</v>
      </c>
      <c r="H15" s="18"/>
      <c r="I15" s="18"/>
      <c r="J15" s="18"/>
      <c r="K15" s="18"/>
      <c r="L15" s="18"/>
      <c r="M15" s="18"/>
      <c r="N15" s="18"/>
      <c r="O15" s="18"/>
      <c r="P15" s="18"/>
      <c r="Q15" s="18"/>
      <c r="R15" s="18"/>
      <c r="S15" s="18"/>
      <c r="T15" s="19"/>
      <c r="U15" s="19"/>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s="2" customFormat="1" ht="30" customHeight="1" thickBot="1" x14ac:dyDescent="0.35">
      <c r="A16" s="30"/>
      <c r="B16" s="38" t="s">
        <v>40</v>
      </c>
      <c r="C16" s="75" t="s">
        <v>72</v>
      </c>
      <c r="D16" s="53">
        <v>43941</v>
      </c>
      <c r="E16" s="53">
        <v>43941</v>
      </c>
      <c r="F16" s="11"/>
      <c r="G16" s="11">
        <f t="shared" si="6"/>
        <v>1</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row>
    <row r="17" spans="1:65" s="2" customFormat="1" ht="30" customHeight="1" thickBot="1" x14ac:dyDescent="0.35">
      <c r="A17" s="30"/>
      <c r="B17" s="38" t="s">
        <v>42</v>
      </c>
      <c r="C17" s="75" t="s">
        <v>75</v>
      </c>
      <c r="D17" s="53">
        <v>43942</v>
      </c>
      <c r="E17" s="53">
        <f>D17+2</f>
        <v>43944</v>
      </c>
      <c r="F17" s="11"/>
      <c r="G17" s="11">
        <f t="shared" si="6"/>
        <v>3</v>
      </c>
      <c r="H17" s="18"/>
      <c r="I17" s="18"/>
      <c r="J17" s="18"/>
      <c r="K17" s="18"/>
      <c r="L17" s="18"/>
      <c r="M17" s="18"/>
      <c r="N17" s="18"/>
      <c r="O17" s="18"/>
      <c r="P17" s="18"/>
      <c r="Q17" s="18"/>
      <c r="R17" s="18"/>
      <c r="S17" s="18"/>
      <c r="T17" s="18"/>
      <c r="U17" s="18"/>
      <c r="V17" s="18"/>
      <c r="W17" s="18"/>
      <c r="X17" s="19"/>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row>
    <row r="18" spans="1:65" s="2" customFormat="1" ht="30" customHeight="1" thickBot="1" x14ac:dyDescent="0.35">
      <c r="A18" s="30"/>
      <c r="B18" s="38" t="s">
        <v>43</v>
      </c>
      <c r="C18" s="75" t="s">
        <v>72</v>
      </c>
      <c r="D18" s="53">
        <v>43944</v>
      </c>
      <c r="E18" s="53">
        <v>43944</v>
      </c>
      <c r="F18" s="11"/>
      <c r="G18" s="11"/>
      <c r="H18" s="18"/>
      <c r="I18" s="18"/>
      <c r="J18" s="18"/>
      <c r="K18" s="18"/>
      <c r="L18" s="18"/>
      <c r="M18" s="18"/>
      <c r="N18" s="18"/>
      <c r="O18" s="18"/>
      <c r="P18" s="18"/>
      <c r="Q18" s="18"/>
      <c r="R18" s="18"/>
      <c r="S18" s="18"/>
      <c r="T18" s="18"/>
      <c r="U18" s="18"/>
      <c r="V18" s="18"/>
      <c r="W18" s="18"/>
      <c r="X18" s="19"/>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row>
    <row r="19" spans="1:65" s="2" customFormat="1" ht="30" customHeight="1" thickBot="1" x14ac:dyDescent="0.35">
      <c r="A19" s="30"/>
      <c r="B19" s="38" t="s">
        <v>44</v>
      </c>
      <c r="C19" s="75" t="s">
        <v>69</v>
      </c>
      <c r="D19" s="53">
        <v>43943</v>
      </c>
      <c r="E19" s="53">
        <v>43974</v>
      </c>
      <c r="F19" s="11"/>
      <c r="G19" s="11">
        <f t="shared" si="6"/>
        <v>32</v>
      </c>
      <c r="H19" s="18"/>
      <c r="I19" s="18"/>
      <c r="J19" s="18"/>
      <c r="K19" s="18"/>
      <c r="L19" s="18"/>
      <c r="M19" s="18"/>
      <c r="N19" s="18"/>
      <c r="O19" s="18"/>
      <c r="P19" s="18"/>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18"/>
      <c r="AU19" s="18"/>
      <c r="AV19" s="18"/>
      <c r="AW19" s="18"/>
      <c r="AX19" s="18"/>
      <c r="AY19" s="18"/>
      <c r="AZ19" s="18"/>
      <c r="BA19" s="18"/>
      <c r="BB19" s="18"/>
      <c r="BC19" s="18"/>
      <c r="BD19" s="18"/>
      <c r="BE19" s="18"/>
      <c r="BF19" s="18"/>
      <c r="BG19" s="18"/>
      <c r="BH19" s="18"/>
      <c r="BI19" s="18"/>
      <c r="BJ19" s="18"/>
      <c r="BK19" s="18"/>
    </row>
    <row r="20" spans="1:65" s="2" customFormat="1" ht="30" customHeight="1" thickBot="1" x14ac:dyDescent="0.35">
      <c r="A20" s="30" t="s">
        <v>10</v>
      </c>
      <c r="B20" s="14" t="s">
        <v>45</v>
      </c>
      <c r="C20" s="76" t="s">
        <v>79</v>
      </c>
      <c r="D20" s="54"/>
      <c r="E20" s="55"/>
      <c r="F20" s="11"/>
      <c r="G20" s="11" t="str">
        <f t="shared" si="6"/>
        <v/>
      </c>
      <c r="H20" s="18"/>
      <c r="I20" s="18"/>
      <c r="J20" s="18"/>
      <c r="K20" s="18"/>
      <c r="L20" s="18"/>
      <c r="M20" s="18"/>
      <c r="N20" s="18"/>
      <c r="O20" s="18"/>
      <c r="P20" s="91"/>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92"/>
      <c r="AU20" s="18"/>
      <c r="AV20" s="18"/>
      <c r="AW20" s="18"/>
      <c r="AX20" s="18"/>
      <c r="AY20" s="18"/>
      <c r="AZ20" s="18"/>
      <c r="BA20" s="18"/>
      <c r="BB20" s="18"/>
      <c r="BC20" s="18"/>
      <c r="BD20" s="18"/>
      <c r="BE20" s="18"/>
      <c r="BF20" s="18"/>
      <c r="BG20" s="18"/>
      <c r="BH20" s="18"/>
      <c r="BI20" s="18"/>
      <c r="BJ20" s="18"/>
      <c r="BK20" s="18"/>
    </row>
    <row r="21" spans="1:65" s="2" customFormat="1" ht="30" customHeight="1" thickBot="1" x14ac:dyDescent="0.35">
      <c r="A21" s="30"/>
      <c r="B21" s="39" t="s">
        <v>46</v>
      </c>
      <c r="C21" s="77" t="s">
        <v>68</v>
      </c>
      <c r="D21" s="56">
        <v>43943</v>
      </c>
      <c r="E21" s="56">
        <v>43943</v>
      </c>
      <c r="F21" s="11"/>
      <c r="G21" s="11">
        <f t="shared" si="6"/>
        <v>1</v>
      </c>
      <c r="H21" s="18"/>
      <c r="I21" s="18"/>
      <c r="J21" s="18"/>
      <c r="K21" s="18"/>
      <c r="L21" s="18"/>
      <c r="M21" s="18"/>
      <c r="N21" s="18"/>
      <c r="O21" s="18"/>
      <c r="P21" s="18"/>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18"/>
      <c r="AU21" s="18"/>
      <c r="AV21" s="18"/>
      <c r="AW21" s="18"/>
      <c r="AX21" s="18"/>
      <c r="AY21" s="18"/>
      <c r="AZ21" s="18"/>
      <c r="BA21" s="18"/>
      <c r="BB21" s="18"/>
      <c r="BC21" s="18"/>
      <c r="BD21" s="18"/>
      <c r="BE21" s="18"/>
      <c r="BF21" s="18"/>
      <c r="BG21" s="18"/>
      <c r="BH21" s="18"/>
      <c r="BI21" s="18"/>
      <c r="BJ21" s="18"/>
      <c r="BK21" s="18"/>
    </row>
    <row r="22" spans="1:65" s="2" customFormat="1" ht="30" customHeight="1" thickBot="1" x14ac:dyDescent="0.35">
      <c r="A22" s="30"/>
      <c r="B22" s="39" t="s">
        <v>47</v>
      </c>
      <c r="C22" s="77" t="s">
        <v>78</v>
      </c>
      <c r="D22" s="56">
        <f>E21+1</f>
        <v>43944</v>
      </c>
      <c r="E22" s="56">
        <v>43944</v>
      </c>
      <c r="F22" s="11"/>
      <c r="G22" s="11">
        <f t="shared" si="6"/>
        <v>1</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row>
    <row r="23" spans="1:65" s="2" customFormat="1" ht="30" customHeight="1" thickBot="1" x14ac:dyDescent="0.35">
      <c r="A23" s="30"/>
      <c r="B23" s="39" t="s">
        <v>48</v>
      </c>
      <c r="C23" s="77" t="s">
        <v>69</v>
      </c>
      <c r="D23" s="56">
        <v>43945</v>
      </c>
      <c r="E23" s="56">
        <f>D23+1</f>
        <v>43946</v>
      </c>
      <c r="F23" s="11"/>
      <c r="G23" s="11">
        <f t="shared" si="6"/>
        <v>2</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row>
    <row r="24" spans="1:65" s="2" customFormat="1" ht="30" customHeight="1" thickBot="1" x14ac:dyDescent="0.35">
      <c r="A24" s="30"/>
      <c r="B24" s="39" t="s">
        <v>49</v>
      </c>
      <c r="C24" s="77" t="s">
        <v>69</v>
      </c>
      <c r="D24" s="56">
        <f>E23+1</f>
        <v>43947</v>
      </c>
      <c r="E24" s="56">
        <v>43971</v>
      </c>
      <c r="F24" s="11"/>
      <c r="G24" s="11">
        <f t="shared" si="6"/>
        <v>25</v>
      </c>
      <c r="H24" s="18"/>
      <c r="I24" s="18"/>
      <c r="J24" s="18"/>
      <c r="K24" s="18"/>
      <c r="L24" s="18"/>
      <c r="M24" s="18"/>
      <c r="N24" s="18"/>
      <c r="O24" s="18"/>
      <c r="P24" s="18"/>
      <c r="Q24" s="18"/>
      <c r="R24" s="18"/>
      <c r="S24" s="18"/>
      <c r="T24" s="93"/>
      <c r="U24" s="93"/>
      <c r="V24" s="93"/>
      <c r="W24" s="93"/>
      <c r="X24" s="93"/>
      <c r="Y24" s="93"/>
      <c r="Z24" s="93"/>
      <c r="AA24" s="93"/>
      <c r="AB24" s="93"/>
      <c r="AC24" s="93"/>
      <c r="AD24" s="93"/>
      <c r="AE24" s="93"/>
      <c r="AF24" s="93"/>
      <c r="AG24" s="93"/>
      <c r="AH24" s="93"/>
      <c r="AI24" s="93"/>
      <c r="AJ24" s="93"/>
      <c r="AK24" s="93"/>
      <c r="AL24" s="93"/>
      <c r="AM24" s="93"/>
      <c r="AN24" s="93"/>
      <c r="AO24" s="18"/>
      <c r="AP24" s="18"/>
      <c r="AQ24" s="18"/>
      <c r="AR24" s="18"/>
      <c r="AS24" s="18"/>
      <c r="AT24" s="18"/>
      <c r="AU24" s="18"/>
      <c r="AV24" s="18"/>
      <c r="AW24" s="18"/>
      <c r="AX24" s="18"/>
      <c r="AY24" s="18"/>
      <c r="AZ24" s="18"/>
      <c r="BA24" s="18"/>
      <c r="BB24" s="18"/>
      <c r="BC24" s="18"/>
      <c r="BD24" s="18"/>
      <c r="BE24" s="18"/>
      <c r="BF24" s="18"/>
      <c r="BG24" s="18"/>
      <c r="BH24" s="18"/>
      <c r="BI24" s="18"/>
      <c r="BJ24" s="18"/>
      <c r="BK24" s="18"/>
    </row>
    <row r="25" spans="1:65" s="2" customFormat="1" ht="30" customHeight="1" thickBot="1" x14ac:dyDescent="0.35">
      <c r="A25" s="30" t="s">
        <v>10</v>
      </c>
      <c r="B25" s="15" t="s">
        <v>50</v>
      </c>
      <c r="C25" s="78" t="s">
        <v>82</v>
      </c>
      <c r="D25" s="57"/>
      <c r="E25" s="58"/>
      <c r="F25" s="11"/>
      <c r="G25" s="11" t="str">
        <f t="shared" si="6"/>
        <v/>
      </c>
      <c r="H25" s="18"/>
      <c r="I25" s="18"/>
      <c r="J25" s="18"/>
      <c r="K25" s="18"/>
      <c r="L25" s="18"/>
      <c r="M25" s="18"/>
      <c r="N25" s="18"/>
      <c r="O25" s="18"/>
      <c r="P25" s="18"/>
      <c r="Q25" s="18"/>
      <c r="R25" s="18"/>
      <c r="S25" s="91"/>
      <c r="T25" s="105"/>
      <c r="U25" s="105"/>
      <c r="V25" s="105"/>
      <c r="W25" s="105"/>
      <c r="X25" s="105"/>
      <c r="Y25" s="105"/>
      <c r="Z25" s="105"/>
      <c r="AA25" s="105"/>
      <c r="AB25" s="105"/>
      <c r="AC25" s="105"/>
      <c r="AD25" s="105"/>
      <c r="AE25" s="105"/>
      <c r="AF25" s="105"/>
      <c r="AG25" s="105"/>
      <c r="AH25" s="105"/>
      <c r="AI25" s="105"/>
      <c r="AJ25" s="105"/>
      <c r="AK25" s="105"/>
      <c r="AL25" s="105"/>
      <c r="AM25" s="105"/>
      <c r="AN25" s="105"/>
      <c r="AO25" s="92"/>
      <c r="AP25" s="18"/>
      <c r="AQ25" s="18"/>
      <c r="AR25" s="18"/>
      <c r="AS25" s="18"/>
      <c r="AT25" s="18"/>
      <c r="AU25" s="18"/>
      <c r="AV25" s="18"/>
      <c r="AW25" s="18"/>
      <c r="AX25" s="18"/>
      <c r="AY25" s="18"/>
      <c r="AZ25" s="18"/>
      <c r="BA25" s="18"/>
      <c r="BB25" s="18"/>
      <c r="BC25" s="18"/>
      <c r="BD25" s="18"/>
      <c r="BE25" s="18"/>
      <c r="BF25" s="18"/>
      <c r="BG25" s="18"/>
      <c r="BH25" s="18"/>
      <c r="BI25" s="18"/>
      <c r="BJ25" s="18"/>
      <c r="BK25" s="18"/>
    </row>
    <row r="26" spans="1:65" s="2" customFormat="1" ht="30" customHeight="1" thickBot="1" x14ac:dyDescent="0.35">
      <c r="A26" s="30"/>
      <c r="B26" s="40" t="s">
        <v>53</v>
      </c>
      <c r="C26" s="79" t="s">
        <v>73</v>
      </c>
      <c r="D26" s="59">
        <v>43946</v>
      </c>
      <c r="E26" s="59">
        <v>43946</v>
      </c>
      <c r="F26" s="11"/>
      <c r="G26" s="11"/>
      <c r="H26" s="18"/>
      <c r="I26" s="18"/>
      <c r="J26" s="18"/>
      <c r="K26" s="18"/>
      <c r="L26" s="18"/>
      <c r="M26" s="18"/>
      <c r="N26" s="18"/>
      <c r="O26" s="18"/>
      <c r="P26" s="18"/>
      <c r="Q26" s="18"/>
      <c r="R26" s="18"/>
      <c r="S26" s="18"/>
      <c r="T26" s="94"/>
      <c r="U26" s="94"/>
      <c r="V26" s="94"/>
      <c r="W26" s="94"/>
      <c r="X26" s="94"/>
      <c r="Y26" s="94"/>
      <c r="Z26" s="94"/>
      <c r="AA26" s="94"/>
      <c r="AB26" s="94"/>
      <c r="AC26" s="94"/>
      <c r="AD26" s="94"/>
      <c r="AE26" s="94"/>
      <c r="AF26" s="94"/>
      <c r="AG26" s="94"/>
      <c r="AH26" s="94"/>
      <c r="AI26" s="94"/>
      <c r="AJ26" s="94"/>
      <c r="AK26" s="94"/>
      <c r="AL26" s="94"/>
      <c r="AM26" s="94"/>
      <c r="AN26" s="94"/>
      <c r="AO26" s="18"/>
      <c r="AP26" s="18"/>
      <c r="AQ26" s="18"/>
      <c r="AR26" s="18"/>
      <c r="AS26" s="18"/>
      <c r="AT26" s="18"/>
      <c r="AU26" s="18"/>
      <c r="AV26" s="18"/>
      <c r="AW26" s="18"/>
      <c r="AX26" s="18"/>
      <c r="AY26" s="18"/>
      <c r="AZ26" s="18"/>
      <c r="BA26" s="18"/>
      <c r="BB26" s="18"/>
      <c r="BC26" s="18"/>
      <c r="BD26" s="18"/>
      <c r="BE26" s="18"/>
      <c r="BF26" s="18"/>
      <c r="BG26" s="18"/>
      <c r="BH26" s="18"/>
      <c r="BI26" s="18"/>
      <c r="BJ26" s="18"/>
      <c r="BK26" s="18"/>
    </row>
    <row r="27" spans="1:65" s="2" customFormat="1" ht="30" customHeight="1" thickBot="1" x14ac:dyDescent="0.35">
      <c r="A27" s="30"/>
      <c r="B27" s="40" t="s">
        <v>51</v>
      </c>
      <c r="C27" s="79" t="s">
        <v>81</v>
      </c>
      <c r="D27" s="59">
        <v>43947</v>
      </c>
      <c r="E27" s="59">
        <v>43966</v>
      </c>
      <c r="F27" s="11"/>
      <c r="G27" s="11">
        <f t="shared" si="6"/>
        <v>20</v>
      </c>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row>
    <row r="28" spans="1:65" s="2" customFormat="1" ht="30" customHeight="1" thickBot="1" x14ac:dyDescent="0.35">
      <c r="A28" s="30"/>
      <c r="B28" s="40" t="s">
        <v>52</v>
      </c>
      <c r="C28" s="79" t="s">
        <v>75</v>
      </c>
      <c r="D28" s="59">
        <v>43948</v>
      </c>
      <c r="E28" s="59">
        <v>43966</v>
      </c>
      <c r="F28" s="11"/>
      <c r="G28" s="11">
        <f t="shared" si="6"/>
        <v>19</v>
      </c>
      <c r="H28" s="18"/>
      <c r="I28" s="18"/>
      <c r="J28" s="18"/>
      <c r="K28" s="18"/>
      <c r="L28" s="18"/>
      <c r="M28" s="18"/>
      <c r="N28" s="18"/>
      <c r="O28" s="18"/>
      <c r="P28" s="18"/>
      <c r="Q28" s="18"/>
      <c r="R28" s="18"/>
      <c r="S28" s="18"/>
      <c r="T28" s="18"/>
      <c r="U28" s="18"/>
      <c r="V28" s="18"/>
      <c r="W28" s="93"/>
      <c r="X28" s="93"/>
      <c r="Y28" s="93"/>
      <c r="Z28" s="93"/>
      <c r="AA28" s="93"/>
      <c r="AB28" s="93"/>
      <c r="AC28" s="93"/>
      <c r="AD28" s="93"/>
      <c r="AE28" s="93"/>
      <c r="AF28" s="93"/>
      <c r="AG28" s="93"/>
      <c r="AH28" s="93"/>
      <c r="AI28" s="93"/>
      <c r="AJ28" s="93"/>
      <c r="AK28" s="93"/>
      <c r="AL28" s="93"/>
      <c r="AM28" s="93"/>
      <c r="AN28" s="93"/>
      <c r="AO28" s="18"/>
      <c r="AP28" s="18"/>
      <c r="AQ28" s="18"/>
      <c r="AR28" s="18"/>
      <c r="AS28" s="18"/>
      <c r="AT28" s="18"/>
      <c r="AU28" s="18"/>
      <c r="AV28" s="18"/>
      <c r="AW28" s="18"/>
      <c r="AX28" s="18"/>
      <c r="AY28" s="18"/>
      <c r="AZ28" s="18"/>
      <c r="BA28" s="18"/>
      <c r="BB28" s="18"/>
      <c r="BC28" s="18"/>
      <c r="BD28" s="18"/>
      <c r="BE28" s="18"/>
      <c r="BF28" s="18"/>
      <c r="BG28" s="18"/>
      <c r="BH28" s="18"/>
      <c r="BI28" s="18"/>
      <c r="BJ28" s="18"/>
      <c r="BK28" s="18"/>
    </row>
    <row r="29" spans="1:65" s="2" customFormat="1" ht="30" customHeight="1" thickBot="1" x14ac:dyDescent="0.35">
      <c r="A29" s="30"/>
      <c r="B29" s="66" t="s">
        <v>54</v>
      </c>
      <c r="C29" s="90" t="s">
        <v>80</v>
      </c>
      <c r="D29" s="65"/>
      <c r="E29" s="65"/>
      <c r="F29" s="11"/>
      <c r="G29" s="11"/>
      <c r="H29" s="18"/>
      <c r="I29" s="18"/>
      <c r="J29" s="18"/>
      <c r="K29" s="18"/>
      <c r="L29" s="18"/>
      <c r="M29" s="18"/>
      <c r="N29" s="18"/>
      <c r="O29" s="18"/>
      <c r="P29" s="18"/>
      <c r="Q29" s="18"/>
      <c r="R29" s="18"/>
      <c r="S29" s="18"/>
      <c r="T29" s="18"/>
      <c r="U29" s="18"/>
      <c r="V29" s="91"/>
      <c r="W29" s="98"/>
      <c r="X29" s="98"/>
      <c r="Y29" s="98"/>
      <c r="Z29" s="98"/>
      <c r="AA29" s="98"/>
      <c r="AB29" s="98"/>
      <c r="AC29" s="98"/>
      <c r="AD29" s="98"/>
      <c r="AE29" s="98"/>
      <c r="AF29" s="98"/>
      <c r="AG29" s="98"/>
      <c r="AH29" s="98"/>
      <c r="AI29" s="98"/>
      <c r="AJ29" s="98"/>
      <c r="AK29" s="98"/>
      <c r="AL29" s="98"/>
      <c r="AM29" s="98"/>
      <c r="AN29" s="98"/>
      <c r="AO29" s="92"/>
      <c r="AP29" s="18"/>
      <c r="AQ29" s="18"/>
      <c r="AR29" s="18"/>
      <c r="AS29" s="18"/>
      <c r="AT29" s="18"/>
      <c r="AU29" s="18"/>
      <c r="AV29" s="18"/>
      <c r="AW29" s="18"/>
      <c r="AX29" s="18"/>
      <c r="AY29" s="18"/>
      <c r="AZ29" s="18"/>
      <c r="BA29" s="18"/>
      <c r="BB29" s="18"/>
      <c r="BC29" s="18"/>
      <c r="BD29" s="18"/>
      <c r="BE29" s="18"/>
      <c r="BF29" s="18"/>
      <c r="BG29" s="18"/>
      <c r="BH29" s="18"/>
      <c r="BI29" s="18"/>
      <c r="BJ29" s="18"/>
      <c r="BK29" s="18"/>
    </row>
    <row r="30" spans="1:65" s="69" customFormat="1" ht="30" customHeight="1" thickBot="1" x14ac:dyDescent="0.35">
      <c r="A30" s="70"/>
      <c r="B30" s="67" t="s">
        <v>55</v>
      </c>
      <c r="C30" s="80" t="s">
        <v>73</v>
      </c>
      <c r="D30" s="68">
        <v>43949</v>
      </c>
      <c r="E30" s="68">
        <v>43949</v>
      </c>
      <c r="F30" s="87"/>
      <c r="G30" s="87"/>
      <c r="H30" s="88"/>
      <c r="I30" s="88"/>
      <c r="J30" s="88"/>
      <c r="K30" s="88"/>
      <c r="L30" s="88"/>
      <c r="M30" s="88"/>
      <c r="N30" s="88"/>
      <c r="O30" s="88"/>
      <c r="P30" s="88"/>
      <c r="Q30" s="88"/>
      <c r="R30" s="88"/>
      <c r="S30" s="88"/>
      <c r="T30" s="88"/>
      <c r="U30" s="88"/>
      <c r="V30" s="88"/>
      <c r="W30" s="94"/>
      <c r="X30" s="94"/>
      <c r="Y30" s="94"/>
      <c r="Z30" s="94"/>
      <c r="AA30" s="94"/>
      <c r="AB30" s="94"/>
      <c r="AC30" s="94"/>
      <c r="AD30" s="94"/>
      <c r="AE30" s="94"/>
      <c r="AF30" s="94"/>
      <c r="AG30" s="94"/>
      <c r="AH30" s="94"/>
      <c r="AI30" s="94"/>
      <c r="AJ30" s="94"/>
      <c r="AK30" s="94"/>
      <c r="AL30" s="94"/>
      <c r="AM30" s="94"/>
      <c r="AN30" s="94"/>
      <c r="AO30" s="18"/>
      <c r="AP30" s="88"/>
      <c r="AQ30" s="88"/>
      <c r="AR30" s="88"/>
      <c r="AS30" s="88"/>
      <c r="AT30" s="88"/>
      <c r="AU30" s="88"/>
      <c r="AV30" s="88"/>
      <c r="AW30" s="88"/>
      <c r="AX30" s="88"/>
      <c r="AY30" s="88"/>
      <c r="AZ30" s="88"/>
      <c r="BA30" s="88"/>
      <c r="BB30" s="88"/>
      <c r="BC30" s="88"/>
      <c r="BD30" s="88"/>
      <c r="BE30" s="88"/>
      <c r="BF30" s="88"/>
      <c r="BG30" s="88"/>
      <c r="BH30" s="88"/>
      <c r="BI30" s="88"/>
      <c r="BJ30" s="88"/>
      <c r="BK30" s="88"/>
      <c r="BL30" s="89"/>
      <c r="BM30" s="89"/>
    </row>
    <row r="31" spans="1:65" s="69" customFormat="1" ht="30" customHeight="1" thickBot="1" x14ac:dyDescent="0.35">
      <c r="A31" s="70"/>
      <c r="B31" s="67" t="s">
        <v>56</v>
      </c>
      <c r="C31" s="80" t="s">
        <v>77</v>
      </c>
      <c r="D31" s="68">
        <v>43949</v>
      </c>
      <c r="E31" s="68">
        <v>43966</v>
      </c>
      <c r="F31" s="87"/>
      <c r="G31" s="87"/>
      <c r="H31" s="88"/>
      <c r="I31" s="88"/>
      <c r="J31" s="88"/>
      <c r="K31" s="88"/>
      <c r="L31" s="88"/>
      <c r="M31" s="88"/>
      <c r="N31" s="88"/>
      <c r="O31" s="88"/>
      <c r="P31" s="88"/>
      <c r="Q31" s="88"/>
      <c r="R31" s="88"/>
      <c r="S31" s="88"/>
      <c r="T31" s="88"/>
      <c r="U31" s="88"/>
      <c r="V31" s="88"/>
      <c r="W31" s="18"/>
      <c r="X31" s="18"/>
      <c r="Y31" s="18"/>
      <c r="Z31" s="18"/>
      <c r="AA31" s="18"/>
      <c r="AB31" s="18"/>
      <c r="AC31" s="18"/>
      <c r="AD31" s="18"/>
      <c r="AE31" s="18"/>
      <c r="AF31" s="18"/>
      <c r="AG31" s="18"/>
      <c r="AH31" s="18"/>
      <c r="AI31" s="18"/>
      <c r="AJ31" s="18"/>
      <c r="AK31" s="18"/>
      <c r="AL31" s="18"/>
      <c r="AM31" s="18"/>
      <c r="AN31" s="18"/>
      <c r="AO31" s="18"/>
      <c r="AP31" s="88"/>
      <c r="AQ31" s="88"/>
      <c r="AR31" s="88"/>
      <c r="AS31" s="88"/>
      <c r="AT31" s="88"/>
      <c r="AU31" s="88"/>
      <c r="AV31" s="88"/>
      <c r="AW31" s="88"/>
      <c r="AX31" s="88"/>
      <c r="AY31" s="88"/>
      <c r="AZ31" s="88"/>
      <c r="BA31" s="88"/>
      <c r="BB31" s="88"/>
      <c r="BC31" s="88"/>
      <c r="BD31" s="88"/>
      <c r="BE31" s="88"/>
      <c r="BF31" s="88"/>
      <c r="BG31" s="88"/>
      <c r="BH31" s="88"/>
      <c r="BI31" s="88"/>
      <c r="BJ31" s="88"/>
      <c r="BK31" s="88"/>
      <c r="BL31" s="89"/>
      <c r="BM31" s="89"/>
    </row>
    <row r="32" spans="1:65" s="69" customFormat="1" ht="30" customHeight="1" thickBot="1" x14ac:dyDescent="0.35">
      <c r="A32" s="70"/>
      <c r="B32" s="67" t="s">
        <v>57</v>
      </c>
      <c r="C32" s="80" t="s">
        <v>73</v>
      </c>
      <c r="D32" s="68">
        <v>43951</v>
      </c>
      <c r="E32" s="68">
        <v>43952</v>
      </c>
      <c r="F32" s="87"/>
      <c r="G32" s="87"/>
      <c r="H32" s="88"/>
      <c r="I32" s="88"/>
      <c r="J32" s="88"/>
      <c r="K32" s="88"/>
      <c r="L32" s="88"/>
      <c r="M32" s="88"/>
      <c r="N32" s="88"/>
      <c r="O32" s="88"/>
      <c r="P32" s="88"/>
      <c r="Q32" s="88"/>
      <c r="R32" s="88"/>
      <c r="S32" s="88"/>
      <c r="T32" s="88"/>
      <c r="U32" s="88"/>
      <c r="V32" s="88"/>
      <c r="W32" s="18"/>
      <c r="X32" s="18"/>
      <c r="Y32" s="18"/>
      <c r="Z32" s="18"/>
      <c r="AA32" s="18"/>
      <c r="AB32" s="18"/>
      <c r="AC32" s="18"/>
      <c r="AD32" s="18"/>
      <c r="AE32" s="18"/>
      <c r="AF32" s="18"/>
      <c r="AG32" s="18"/>
      <c r="AH32" s="18"/>
      <c r="AI32" s="18"/>
      <c r="AJ32" s="18"/>
      <c r="AK32" s="18"/>
      <c r="AL32" s="18"/>
      <c r="AM32" s="18"/>
      <c r="AN32" s="18"/>
      <c r="AO32" s="18"/>
      <c r="AP32" s="88"/>
      <c r="AQ32" s="88"/>
      <c r="AR32" s="88"/>
      <c r="AS32" s="88"/>
      <c r="AT32" s="88"/>
      <c r="AU32" s="88"/>
      <c r="AV32" s="88"/>
      <c r="AW32" s="88"/>
      <c r="AX32" s="88"/>
      <c r="AY32" s="88"/>
      <c r="AZ32" s="88"/>
      <c r="BA32" s="88"/>
      <c r="BB32" s="88"/>
      <c r="BC32" s="88"/>
      <c r="BD32" s="88"/>
      <c r="BE32" s="88"/>
      <c r="BF32" s="88"/>
      <c r="BG32" s="88"/>
      <c r="BH32" s="88"/>
      <c r="BI32" s="88"/>
      <c r="BJ32" s="88"/>
      <c r="BK32" s="88"/>
      <c r="BL32" s="89"/>
      <c r="BM32" s="89"/>
    </row>
    <row r="33" spans="1:65" s="69" customFormat="1" ht="30" customHeight="1" thickBot="1" x14ac:dyDescent="0.35">
      <c r="A33" s="70"/>
      <c r="B33" s="67" t="s">
        <v>58</v>
      </c>
      <c r="C33" s="80" t="s">
        <v>70</v>
      </c>
      <c r="D33" s="68">
        <v>43951</v>
      </c>
      <c r="E33" s="68">
        <v>43956</v>
      </c>
      <c r="F33" s="87"/>
      <c r="G33" s="87"/>
      <c r="H33" s="88"/>
      <c r="I33" s="88"/>
      <c r="J33" s="88"/>
      <c r="K33" s="88"/>
      <c r="L33" s="88"/>
      <c r="M33" s="88"/>
      <c r="N33" s="88"/>
      <c r="O33" s="88"/>
      <c r="P33" s="88"/>
      <c r="Q33" s="88"/>
      <c r="R33" s="88"/>
      <c r="S33" s="88"/>
      <c r="T33" s="88"/>
      <c r="U33" s="88"/>
      <c r="V33" s="88"/>
      <c r="W33" s="18"/>
      <c r="X33" s="18"/>
      <c r="Y33" s="18"/>
      <c r="Z33" s="18"/>
      <c r="AA33" s="18"/>
      <c r="AB33" s="18"/>
      <c r="AC33" s="18"/>
      <c r="AD33" s="18"/>
      <c r="AE33" s="18"/>
      <c r="AF33" s="18"/>
      <c r="AG33" s="93"/>
      <c r="AH33" s="93"/>
      <c r="AI33" s="93"/>
      <c r="AJ33" s="93"/>
      <c r="AK33" s="93"/>
      <c r="AL33" s="93"/>
      <c r="AM33" s="93"/>
      <c r="AN33" s="93"/>
      <c r="AO33" s="93"/>
      <c r="AP33" s="100"/>
      <c r="AQ33" s="100"/>
      <c r="AR33" s="100"/>
      <c r="AS33" s="88"/>
      <c r="AT33" s="88"/>
      <c r="AU33" s="88"/>
      <c r="AV33" s="88"/>
      <c r="AW33" s="88"/>
      <c r="AX33" s="88"/>
      <c r="AY33" s="88"/>
      <c r="AZ33" s="88"/>
      <c r="BA33" s="88"/>
      <c r="BB33" s="88"/>
      <c r="BC33" s="88"/>
      <c r="BD33" s="88"/>
      <c r="BE33" s="88"/>
      <c r="BF33" s="88"/>
      <c r="BG33" s="88"/>
      <c r="BH33" s="88"/>
      <c r="BI33" s="88"/>
      <c r="BJ33" s="88"/>
      <c r="BK33" s="88"/>
      <c r="BL33" s="89"/>
      <c r="BM33" s="89"/>
    </row>
    <row r="34" spans="1:65" s="2" customFormat="1" ht="30" customHeight="1" thickBot="1" x14ac:dyDescent="0.35">
      <c r="A34" s="30"/>
      <c r="B34" s="72" t="s">
        <v>59</v>
      </c>
      <c r="C34" s="99" t="s">
        <v>84</v>
      </c>
      <c r="D34" s="71"/>
      <c r="E34" s="71"/>
      <c r="F34" s="11"/>
      <c r="G34" s="11"/>
      <c r="H34" s="18"/>
      <c r="I34" s="18"/>
      <c r="J34" s="18"/>
      <c r="K34" s="18"/>
      <c r="L34" s="18"/>
      <c r="M34" s="18"/>
      <c r="N34" s="18"/>
      <c r="O34" s="18"/>
      <c r="P34" s="18"/>
      <c r="Q34" s="18"/>
      <c r="R34" s="18"/>
      <c r="S34" s="18"/>
      <c r="T34" s="18"/>
      <c r="U34" s="18"/>
      <c r="V34" s="18"/>
      <c r="W34" s="18"/>
      <c r="X34" s="18"/>
      <c r="Y34" s="18"/>
      <c r="Z34" s="18"/>
      <c r="AA34" s="18"/>
      <c r="AB34" s="18"/>
      <c r="AC34" s="18"/>
      <c r="AD34" s="18"/>
      <c r="AE34" s="18"/>
      <c r="AF34" s="91"/>
      <c r="AG34" s="101"/>
      <c r="AH34" s="101"/>
      <c r="AI34" s="101"/>
      <c r="AJ34" s="101"/>
      <c r="AK34" s="101"/>
      <c r="AL34" s="101"/>
      <c r="AM34" s="101"/>
      <c r="AN34" s="101"/>
      <c r="AO34" s="101"/>
      <c r="AP34" s="101"/>
      <c r="AQ34" s="101"/>
      <c r="AR34" s="101"/>
      <c r="AS34" s="92"/>
      <c r="AT34" s="18"/>
      <c r="AU34" s="18"/>
      <c r="AV34" s="18"/>
      <c r="AW34" s="18"/>
      <c r="AX34" s="18"/>
      <c r="AY34" s="18"/>
      <c r="AZ34" s="18"/>
      <c r="BA34" s="18"/>
      <c r="BB34" s="18"/>
      <c r="BC34" s="18"/>
      <c r="BD34" s="18"/>
      <c r="BE34" s="18"/>
      <c r="BF34" s="18"/>
      <c r="BG34" s="18"/>
      <c r="BH34" s="18"/>
      <c r="BI34" s="18"/>
      <c r="BJ34" s="18"/>
      <c r="BK34" s="18"/>
    </row>
    <row r="35" spans="1:65" s="2" customFormat="1" ht="30" customHeight="1" thickBot="1" x14ac:dyDescent="0.35">
      <c r="A35" s="30"/>
      <c r="B35" s="73" t="s">
        <v>60</v>
      </c>
      <c r="C35" s="81" t="s">
        <v>70</v>
      </c>
      <c r="D35" s="74">
        <v>43959</v>
      </c>
      <c r="E35" s="74">
        <v>43959</v>
      </c>
      <c r="F35" s="11"/>
      <c r="G35" s="11"/>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94"/>
      <c r="AH35" s="94"/>
      <c r="AI35" s="94"/>
      <c r="AJ35" s="94"/>
      <c r="AK35" s="94"/>
      <c r="AL35" s="94"/>
      <c r="AM35" s="94"/>
      <c r="AN35" s="94"/>
      <c r="AO35" s="94"/>
      <c r="AP35" s="94"/>
      <c r="AQ35" s="94"/>
      <c r="AR35" s="94"/>
      <c r="AS35" s="18"/>
      <c r="AT35" s="18"/>
      <c r="AU35" s="18"/>
      <c r="AV35" s="18"/>
      <c r="AW35" s="18"/>
      <c r="AX35" s="18"/>
      <c r="AY35" s="18"/>
      <c r="AZ35" s="18"/>
      <c r="BA35" s="18"/>
      <c r="BB35" s="18"/>
      <c r="BC35" s="18"/>
      <c r="BD35" s="18"/>
      <c r="BE35" s="18"/>
      <c r="BF35" s="18"/>
      <c r="BG35" s="18"/>
      <c r="BH35" s="18"/>
      <c r="BI35" s="18"/>
      <c r="BJ35" s="18"/>
      <c r="BK35" s="18"/>
    </row>
    <row r="36" spans="1:65" s="2" customFormat="1" ht="30" customHeight="1" thickBot="1" x14ac:dyDescent="0.35">
      <c r="A36" s="30"/>
      <c r="B36" s="73" t="s">
        <v>61</v>
      </c>
      <c r="C36" s="81" t="s">
        <v>80</v>
      </c>
      <c r="D36" s="74">
        <v>43960</v>
      </c>
      <c r="E36" s="74">
        <v>43961</v>
      </c>
      <c r="F36" s="11"/>
      <c r="G36" s="11"/>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row>
    <row r="37" spans="1:65" s="2" customFormat="1" ht="30" customHeight="1" thickBot="1" x14ac:dyDescent="0.35">
      <c r="A37" s="30"/>
      <c r="B37" s="73" t="s">
        <v>62</v>
      </c>
      <c r="C37" s="81" t="s">
        <v>83</v>
      </c>
      <c r="D37" s="74">
        <v>43965</v>
      </c>
      <c r="E37" s="74">
        <v>43968</v>
      </c>
      <c r="F37" s="11"/>
      <c r="G37" s="11"/>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row>
    <row r="38" spans="1:65" s="2" customFormat="1" ht="30" customHeight="1" thickBot="1" x14ac:dyDescent="0.35">
      <c r="A38" s="30"/>
      <c r="B38" s="73" t="s">
        <v>63</v>
      </c>
      <c r="C38" s="81" t="s">
        <v>70</v>
      </c>
      <c r="D38" s="74">
        <v>43969</v>
      </c>
      <c r="E38" s="74">
        <v>43970</v>
      </c>
      <c r="F38" s="11"/>
      <c r="G38" s="11"/>
      <c r="H38" s="18"/>
      <c r="I38" s="18"/>
      <c r="J38" s="18"/>
      <c r="K38" s="18"/>
      <c r="L38" s="18"/>
      <c r="M38" s="18"/>
      <c r="N38" s="18"/>
      <c r="O38" s="18"/>
      <c r="P38" s="18"/>
      <c r="Q38" s="18"/>
      <c r="R38" s="18"/>
      <c r="S38" s="18"/>
      <c r="T38" s="18"/>
      <c r="U38" s="18"/>
      <c r="V38" s="18"/>
      <c r="W38" s="18"/>
      <c r="X38" s="18"/>
      <c r="Y38" s="18"/>
      <c r="Z38" s="18"/>
      <c r="AA38" s="18"/>
      <c r="AB38" s="18"/>
      <c r="AC38" s="18"/>
      <c r="AD38" s="18"/>
      <c r="AE38" s="18"/>
      <c r="AF38" s="96"/>
      <c r="AG38" s="96"/>
      <c r="AH38" s="96"/>
      <c r="AI38" s="96"/>
      <c r="AJ38" s="96"/>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row>
    <row r="39" spans="1:65" s="2" customFormat="1" ht="30" customHeight="1" thickBot="1" x14ac:dyDescent="0.35">
      <c r="A39" s="31" t="s">
        <v>11</v>
      </c>
      <c r="B39" s="16" t="s">
        <v>13</v>
      </c>
      <c r="C39" s="82"/>
      <c r="D39" s="43"/>
      <c r="E39" s="43"/>
      <c r="F39" s="17"/>
      <c r="G39" s="17" t="str">
        <f t="shared" si="6"/>
        <v/>
      </c>
      <c r="H39" s="20"/>
      <c r="I39" s="20"/>
      <c r="J39" s="20"/>
      <c r="K39" s="20"/>
      <c r="L39" s="20"/>
      <c r="M39" s="20"/>
      <c r="N39" s="20"/>
      <c r="O39" s="20"/>
      <c r="P39" s="20"/>
      <c r="Q39" s="20"/>
      <c r="R39" s="20"/>
      <c r="S39" s="20"/>
      <c r="T39" s="20"/>
      <c r="U39" s="20"/>
      <c r="V39" s="20"/>
      <c r="W39" s="20"/>
      <c r="X39" s="20"/>
      <c r="Y39" s="20"/>
      <c r="Z39" s="20"/>
      <c r="AA39" s="20"/>
      <c r="AB39" s="20"/>
      <c r="AC39" s="20"/>
      <c r="AD39" s="20"/>
      <c r="AE39" s="20"/>
      <c r="AF39" s="95"/>
      <c r="AG39" s="95"/>
      <c r="AH39" s="95"/>
      <c r="AI39" s="95"/>
      <c r="AJ39" s="95"/>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row>
    <row r="40" spans="1:65" ht="30" customHeight="1" x14ac:dyDescent="0.3">
      <c r="F40" s="5"/>
    </row>
    <row r="41" spans="1:65" ht="30" customHeight="1" x14ac:dyDescent="0.3">
      <c r="E41" s="32"/>
    </row>
  </sheetData>
  <mergeCells count="10">
    <mergeCell ref="B5:F5"/>
    <mergeCell ref="AJ4:AP4"/>
    <mergeCell ref="AQ4:AW4"/>
    <mergeCell ref="AX4:BD4"/>
    <mergeCell ref="BE4:BK4"/>
    <mergeCell ref="D3:E3"/>
    <mergeCell ref="H4:N4"/>
    <mergeCell ref="O4:U4"/>
    <mergeCell ref="V4:AB4"/>
    <mergeCell ref="AC4:AI4"/>
  </mergeCells>
  <conditionalFormatting sqref="C7:C25 C27:C28 C3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7:BK28 H39:BK39 H7:BK25">
    <cfRule type="expression" dxfId="44" priority="74">
      <formula>AND(task_start&lt;=H$5,ROUNDDOWN((task_end-task_start+1)*task_progress,0)+task_start-1&gt;=H$5)</formula>
    </cfRule>
    <cfRule type="expression" dxfId="43" priority="75" stopIfTrue="1">
      <formula>AND(task_end&gt;=H$5,task_start&lt;I$5)</formula>
    </cfRule>
  </conditionalFormatting>
  <conditionalFormatting sqref="C26">
    <cfRule type="dataBar" priority="44">
      <dataBar>
        <cfvo type="num" val="0"/>
        <cfvo type="num" val="1"/>
        <color theme="0" tint="-0.249977111117893"/>
      </dataBar>
      <extLst>
        <ext xmlns:x14="http://schemas.microsoft.com/office/spreadsheetml/2009/9/main" uri="{B025F937-C7B1-47D3-B67F-A62EFF666E3E}">
          <x14:id>{71839A0D-1E6F-41BF-9B6C-372EE8124503}</x14:id>
        </ext>
      </extLst>
    </cfRule>
  </conditionalFormatting>
  <conditionalFormatting sqref="H26:S26 U26:BK26">
    <cfRule type="expression" dxfId="42" priority="45">
      <formula>AND(task_start&lt;=H$5,ROUNDDOWN((task_end-task_start+1)*task_progress,0)+task_start-1&gt;=H$5)</formula>
    </cfRule>
    <cfRule type="expression" dxfId="41" priority="46" stopIfTrue="1">
      <formula>AND(task_end&gt;=H$5,task_start&lt;I$5)</formula>
    </cfRule>
  </conditionalFormatting>
  <conditionalFormatting sqref="C29">
    <cfRule type="dataBar" priority="40">
      <dataBar>
        <cfvo type="num" val="0"/>
        <cfvo type="num" val="1"/>
        <color theme="0" tint="-0.249977111117893"/>
      </dataBar>
      <extLst>
        <ext xmlns:x14="http://schemas.microsoft.com/office/spreadsheetml/2009/9/main" uri="{B025F937-C7B1-47D3-B67F-A62EFF666E3E}">
          <x14:id>{AE6CA8C9-F50A-4710-A533-AFBB2036D884}</x14:id>
        </ext>
      </extLst>
    </cfRule>
  </conditionalFormatting>
  <conditionalFormatting sqref="H29:BK29">
    <cfRule type="expression" dxfId="40" priority="41">
      <formula>AND(task_start&lt;=H$5,ROUNDDOWN((task_end-task_start+1)*task_progress,0)+task_start-1&gt;=H$5)</formula>
    </cfRule>
    <cfRule type="expression" dxfId="39" priority="42" stopIfTrue="1">
      <formula>AND(task_end&gt;=H$5,task_start&lt;I$5)</formula>
    </cfRule>
  </conditionalFormatting>
  <conditionalFormatting sqref="C30:C33">
    <cfRule type="dataBar" priority="36">
      <dataBar>
        <cfvo type="num" val="0"/>
        <cfvo type="num" val="1"/>
        <color theme="0" tint="-0.249977111117893"/>
      </dataBar>
      <extLst>
        <ext xmlns:x14="http://schemas.microsoft.com/office/spreadsheetml/2009/9/main" uri="{B025F937-C7B1-47D3-B67F-A62EFF666E3E}">
          <x14:id>{1C11A712-314D-4F5E-BC25-B4B7B3D1B84B}</x14:id>
        </ext>
      </extLst>
    </cfRule>
  </conditionalFormatting>
  <conditionalFormatting sqref="H30:V33 AP30:BK33">
    <cfRule type="expression" dxfId="38" priority="37">
      <formula>AND(task_start&lt;=H$5,ROUNDDOWN((task_end-task_start+1)*task_progress,0)+task_start-1&gt;=H$5)</formula>
    </cfRule>
    <cfRule type="expression" dxfId="37" priority="38" stopIfTrue="1">
      <formula>AND(task_end&gt;=H$5,task_start&lt;I$5)</formula>
    </cfRule>
  </conditionalFormatting>
  <conditionalFormatting sqref="C35">
    <cfRule type="dataBar" priority="24">
      <dataBar>
        <cfvo type="num" val="0"/>
        <cfvo type="num" val="1"/>
        <color theme="0" tint="-0.249977111117893"/>
      </dataBar>
      <extLst>
        <ext xmlns:x14="http://schemas.microsoft.com/office/spreadsheetml/2009/9/main" uri="{B025F937-C7B1-47D3-B67F-A62EFF666E3E}">
          <x14:id>{D2CD7108-2C38-4F68-B8BF-C380AEA8D687}</x14:id>
        </ext>
      </extLst>
    </cfRule>
  </conditionalFormatting>
  <conditionalFormatting sqref="H35:AE35 AK35:BK35">
    <cfRule type="expression" dxfId="36" priority="25">
      <formula>AND(task_start&lt;=H$5,ROUNDDOWN((task_end-task_start+1)*task_progress,0)+task_start-1&gt;=H$5)</formula>
    </cfRule>
    <cfRule type="expression" dxfId="35" priority="26" stopIfTrue="1">
      <formula>AND(task_end&gt;=H$5,task_start&lt;I$5)</formula>
    </cfRule>
  </conditionalFormatting>
  <conditionalFormatting sqref="C36:C38">
    <cfRule type="dataBar" priority="20">
      <dataBar>
        <cfvo type="num" val="0"/>
        <cfvo type="num" val="1"/>
        <color theme="0" tint="-0.249977111117893"/>
      </dataBar>
      <extLst>
        <ext xmlns:x14="http://schemas.microsoft.com/office/spreadsheetml/2009/9/main" uri="{B025F937-C7B1-47D3-B67F-A62EFF666E3E}">
          <x14:id>{F69CB8CB-4D3C-4E75-BDB5-E0B90BA613C2}</x14:id>
        </ext>
      </extLst>
    </cfRule>
  </conditionalFormatting>
  <conditionalFormatting sqref="H36:AE38 AK36:BK36 AK37:AK38 AT37:BK38">
    <cfRule type="expression" dxfId="34" priority="21">
      <formula>AND(task_start&lt;=H$5,ROUNDDOWN((task_end-task_start+1)*task_progress,0)+task_start-1&gt;=H$5)</formula>
    </cfRule>
    <cfRule type="expression" dxfId="33" priority="22" stopIfTrue="1">
      <formula>AND(task_end&gt;=H$5,task_start&lt;I$5)</formula>
    </cfRule>
  </conditionalFormatting>
  <conditionalFormatting sqref="C34">
    <cfRule type="dataBar" priority="16">
      <dataBar>
        <cfvo type="num" val="0"/>
        <cfvo type="num" val="1"/>
        <color theme="0" tint="-0.249977111117893"/>
      </dataBar>
      <extLst>
        <ext xmlns:x14="http://schemas.microsoft.com/office/spreadsheetml/2009/9/main" uri="{B025F937-C7B1-47D3-B67F-A62EFF666E3E}">
          <x14:id>{CA613F2C-AE1C-4754-A92E-0D3F8F52E04E}</x14:id>
        </ext>
      </extLst>
    </cfRule>
  </conditionalFormatting>
  <conditionalFormatting sqref="H34:BK34">
    <cfRule type="expression" dxfId="32" priority="17">
      <formula>AND(task_start&lt;=H$5,ROUNDDOWN((task_end-task_start+1)*task_progress,0)+task_start-1&gt;=H$5)</formula>
    </cfRule>
    <cfRule type="expression" dxfId="31" priority="18" stopIfTrue="1">
      <formula>AND(task_end&gt;=H$5,task_start&lt;I$5)</formula>
    </cfRule>
  </conditionalFormatting>
  <conditionalFormatting sqref="J9">
    <cfRule type="dataBar" priority="15">
      <dataBar showValue="0">
        <cfvo type="min"/>
        <cfvo type="max"/>
        <color rgb="FF92D050"/>
      </dataBar>
      <extLst>
        <ext xmlns:x14="http://schemas.microsoft.com/office/spreadsheetml/2009/9/main" uri="{B025F937-C7B1-47D3-B67F-A62EFF666E3E}">
          <x14:id>{DD11974D-5621-40AC-83E1-535B2C73B2BA}</x14:id>
        </ext>
      </extLst>
    </cfRule>
  </conditionalFormatting>
  <conditionalFormatting sqref="R10">
    <cfRule type="dataBar" priority="13">
      <dataBar>
        <cfvo type="min"/>
        <cfvo type="max"/>
        <color rgb="FFD6007B"/>
      </dataBar>
      <extLst>
        <ext xmlns:x14="http://schemas.microsoft.com/office/spreadsheetml/2009/9/main" uri="{B025F937-C7B1-47D3-B67F-A62EFF666E3E}">
          <x14:id>{6A700198-7599-48EB-A557-FC8C99CECD2D}</x14:id>
        </ext>
      </extLst>
    </cfRule>
    <cfRule type="colorScale" priority="14">
      <colorScale>
        <cfvo type="min"/>
        <cfvo type="percentile" val="50"/>
        <cfvo type="max"/>
        <color rgb="FFF8696B"/>
        <color rgb="FFFFEB84"/>
        <color rgb="FF63BE7B"/>
      </colorScale>
    </cfRule>
  </conditionalFormatting>
  <conditionalFormatting sqref="T26">
    <cfRule type="expression" dxfId="30" priority="10">
      <formula>AND(task_start&lt;=T$5,ROUNDDOWN((task_end-task_start+1)*task_progress,0)+task_start-1&gt;=T$5)</formula>
    </cfRule>
    <cfRule type="expression" dxfId="29" priority="11" stopIfTrue="1">
      <formula>AND(task_end&gt;=T$5,task_start&lt;U$5)</formula>
    </cfRule>
  </conditionalFormatting>
  <conditionalFormatting sqref="W30:AO33">
    <cfRule type="expression" dxfId="28" priority="7">
      <formula>AND(task_start&lt;=W$5,ROUNDDOWN((task_end-task_start+1)*task_progress,0)+task_start-1&gt;=W$5)</formula>
    </cfRule>
    <cfRule type="expression" dxfId="27" priority="8" stopIfTrue="1">
      <formula>AND(task_end&gt;=W$5,task_start&lt;X$5)</formula>
    </cfRule>
  </conditionalFormatting>
  <conditionalFormatting sqref="AF35:AJ38">
    <cfRule type="expression" dxfId="26" priority="4">
      <formula>AND(task_start&lt;=AF$5,ROUNDDOWN((task_end-task_start+1)*task_progress,0)+task_start-1&gt;=AF$5)</formula>
    </cfRule>
    <cfRule type="expression" dxfId="25" priority="5" stopIfTrue="1">
      <formula>AND(task_end&gt;=AF$5,task_start&lt;AG$5)</formula>
    </cfRule>
  </conditionalFormatting>
  <conditionalFormatting sqref="AL37:AS38">
    <cfRule type="expression" dxfId="24" priority="1">
      <formula>AND(task_start&lt;=AL$5,ROUNDDOWN((task_end-task_start+1)*task_progress,0)+task_start-1&gt;=AL$5)</formula>
    </cfRule>
    <cfRule type="expression" dxfId="23" priority="2" stopIfTrue="1">
      <formula>AND(task_end&gt;=AL$5,task_start&lt;AM$5)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ignoredErrors>
    <ignoredError sqref="E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 C27:C28 C39</xm:sqref>
        </x14:conditionalFormatting>
        <x14:conditionalFormatting xmlns:xm="http://schemas.microsoft.com/office/excel/2006/main">
          <x14:cfRule type="dataBar" id="{71839A0D-1E6F-41BF-9B6C-372EE8124503}">
            <x14:dataBar minLength="0" maxLength="100" gradient="0">
              <x14:cfvo type="num">
                <xm:f>0</xm:f>
              </x14:cfvo>
              <x14:cfvo type="num">
                <xm:f>1</xm:f>
              </x14:cfvo>
              <x14:negativeFillColor rgb="FFFF0000"/>
              <x14:axisColor rgb="FF000000"/>
            </x14:dataBar>
          </x14:cfRule>
          <xm:sqref>C26</xm:sqref>
        </x14:conditionalFormatting>
        <x14:conditionalFormatting xmlns:xm="http://schemas.microsoft.com/office/excel/2006/main">
          <x14:cfRule type="dataBar" id="{AE6CA8C9-F50A-4710-A533-AFBB2036D884}">
            <x14:dataBar minLength="0" maxLength="100" gradient="0">
              <x14:cfvo type="num">
                <xm:f>0</xm:f>
              </x14:cfvo>
              <x14:cfvo type="num">
                <xm:f>1</xm:f>
              </x14:cfvo>
              <x14:negativeFillColor rgb="FFFF0000"/>
              <x14:axisColor rgb="FF000000"/>
            </x14:dataBar>
          </x14:cfRule>
          <xm:sqref>C29</xm:sqref>
        </x14:conditionalFormatting>
        <x14:conditionalFormatting xmlns:xm="http://schemas.microsoft.com/office/excel/2006/main">
          <x14:cfRule type="dataBar" id="{1C11A712-314D-4F5E-BC25-B4B7B3D1B84B}">
            <x14:dataBar minLength="0" maxLength="100" gradient="0">
              <x14:cfvo type="num">
                <xm:f>0</xm:f>
              </x14:cfvo>
              <x14:cfvo type="num">
                <xm:f>1</xm:f>
              </x14:cfvo>
              <x14:negativeFillColor rgb="FFFF0000"/>
              <x14:axisColor rgb="FF000000"/>
            </x14:dataBar>
          </x14:cfRule>
          <xm:sqref>C30:C33</xm:sqref>
        </x14:conditionalFormatting>
        <x14:conditionalFormatting xmlns:xm="http://schemas.microsoft.com/office/excel/2006/main">
          <x14:cfRule type="dataBar" id="{D2CD7108-2C38-4F68-B8BF-C380AEA8D687}">
            <x14:dataBar minLength="0" maxLength="100" gradient="0">
              <x14:cfvo type="num">
                <xm:f>0</xm:f>
              </x14:cfvo>
              <x14:cfvo type="num">
                <xm:f>1</xm:f>
              </x14:cfvo>
              <x14:negativeFillColor rgb="FFFF0000"/>
              <x14:axisColor rgb="FF000000"/>
            </x14:dataBar>
          </x14:cfRule>
          <xm:sqref>C35</xm:sqref>
        </x14:conditionalFormatting>
        <x14:conditionalFormatting xmlns:xm="http://schemas.microsoft.com/office/excel/2006/main">
          <x14:cfRule type="dataBar" id="{F69CB8CB-4D3C-4E75-BDB5-E0B90BA613C2}">
            <x14:dataBar minLength="0" maxLength="100" gradient="0">
              <x14:cfvo type="num">
                <xm:f>0</xm:f>
              </x14:cfvo>
              <x14:cfvo type="num">
                <xm:f>1</xm:f>
              </x14:cfvo>
              <x14:negativeFillColor rgb="FFFF0000"/>
              <x14:axisColor rgb="FF000000"/>
            </x14:dataBar>
          </x14:cfRule>
          <xm:sqref>C36:C38</xm:sqref>
        </x14:conditionalFormatting>
        <x14:conditionalFormatting xmlns:xm="http://schemas.microsoft.com/office/excel/2006/main">
          <x14:cfRule type="dataBar" id="{CA613F2C-AE1C-4754-A92E-0D3F8F52E04E}">
            <x14:dataBar minLength="0" maxLength="100" gradient="0">
              <x14:cfvo type="num">
                <xm:f>0</xm:f>
              </x14:cfvo>
              <x14:cfvo type="num">
                <xm:f>1</xm:f>
              </x14:cfvo>
              <x14:negativeFillColor rgb="FFFF0000"/>
              <x14:axisColor rgb="FF000000"/>
            </x14:dataBar>
          </x14:cfRule>
          <xm:sqref>C34</xm:sqref>
        </x14:conditionalFormatting>
        <x14:conditionalFormatting xmlns:xm="http://schemas.microsoft.com/office/excel/2006/main">
          <x14:cfRule type="dataBar" id="{DD11974D-5621-40AC-83E1-535B2C73B2BA}">
            <x14:dataBar minLength="0" maxLength="100" gradient="0">
              <x14:cfvo type="autoMin"/>
              <x14:cfvo type="autoMax"/>
              <x14:negativeFillColor rgb="FFFF0000"/>
              <x14:axisColor rgb="FF000000"/>
            </x14:dataBar>
          </x14:cfRule>
          <xm:sqref>J9</xm:sqref>
        </x14:conditionalFormatting>
        <x14:conditionalFormatting xmlns:xm="http://schemas.microsoft.com/office/excel/2006/main">
          <x14:cfRule type="dataBar" id="{6A700198-7599-48EB-A557-FC8C99CECD2D}">
            <x14:dataBar minLength="0" maxLength="100" gradient="0">
              <x14:cfvo type="autoMin"/>
              <x14:cfvo type="autoMax"/>
              <x14:negativeFillColor rgb="FFFF0000"/>
              <x14:axisColor rgb="FF000000"/>
            </x14:dataBar>
          </x14:cfRule>
          <xm:sqref>R10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22" customWidth="1"/>
    <col min="2" max="16384" width="9.109375" style="1"/>
  </cols>
  <sheetData>
    <row r="1" spans="1:2" ht="46.5" customHeight="1" x14ac:dyDescent="0.3"/>
    <row r="2" spans="1:2" s="24" customFormat="1" ht="15.6" x14ac:dyDescent="0.3">
      <c r="A2" s="23" t="s">
        <v>17</v>
      </c>
      <c r="B2" s="23"/>
    </row>
    <row r="3" spans="1:2" s="28" customFormat="1" ht="27" customHeight="1" x14ac:dyDescent="0.3">
      <c r="A3" s="29" t="s">
        <v>18</v>
      </c>
      <c r="B3" s="29"/>
    </row>
    <row r="4" spans="1:2" s="25" customFormat="1" ht="25.8" x14ac:dyDescent="0.5">
      <c r="A4" s="26" t="s">
        <v>19</v>
      </c>
    </row>
    <row r="5" spans="1:2" ht="87" customHeight="1" x14ac:dyDescent="0.3">
      <c r="A5" s="27" t="s">
        <v>20</v>
      </c>
    </row>
    <row r="6" spans="1:2" ht="26.25" customHeight="1" x14ac:dyDescent="0.3">
      <c r="A6" s="26" t="s">
        <v>21</v>
      </c>
    </row>
    <row r="7" spans="1:2" s="22" customFormat="1" ht="223.5" customHeight="1" x14ac:dyDescent="0.3">
      <c r="A7" s="41" t="s">
        <v>22</v>
      </c>
    </row>
    <row r="8" spans="1:2" s="25" customFormat="1" ht="25.8" x14ac:dyDescent="0.5">
      <c r="A8" s="26" t="s">
        <v>23</v>
      </c>
    </row>
    <row r="9" spans="1:2" ht="57.6" x14ac:dyDescent="0.3">
      <c r="A9" s="27" t="s">
        <v>24</v>
      </c>
    </row>
    <row r="10" spans="1:2" s="22" customFormat="1" ht="27.9" customHeight="1" x14ac:dyDescent="0.3">
      <c r="A10" s="42" t="s">
        <v>25</v>
      </c>
    </row>
    <row r="11" spans="1:2" s="25" customFormat="1" ht="25.8" x14ac:dyDescent="0.5">
      <c r="A11" s="26" t="s">
        <v>26</v>
      </c>
    </row>
    <row r="12" spans="1:2" ht="28.8" x14ac:dyDescent="0.3">
      <c r="A12" s="27" t="s">
        <v>27</v>
      </c>
    </row>
    <row r="13" spans="1:2" s="22" customFormat="1" ht="27.9" customHeight="1" x14ac:dyDescent="0.3">
      <c r="A13" s="42" t="s">
        <v>28</v>
      </c>
    </row>
    <row r="14" spans="1:2" s="25" customFormat="1" ht="25.8" x14ac:dyDescent="0.5">
      <c r="A14" s="26" t="s">
        <v>29</v>
      </c>
    </row>
    <row r="15" spans="1:2" ht="91.5" customHeight="1" x14ac:dyDescent="0.3">
      <c r="A15" s="27" t="s">
        <v>30</v>
      </c>
    </row>
    <row r="16" spans="1:2" ht="86.4" x14ac:dyDescent="0.3">
      <c r="A16" s="27"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2020-05-10T18:16:48Z</dcterms:modified>
</cp:coreProperties>
</file>