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eu\Documents\UNIVERSITÉ\COURS\S7\APP2 - R.N. CONVOLUTIF\GRO721_Problématique\"/>
    </mc:Choice>
  </mc:AlternateContent>
  <xr:revisionPtr revIDLastSave="0" documentId="13_ncr:1_{11FFA210-6822-494B-A4A7-1F67EAFA540F}" xr6:coauthVersionLast="47" xr6:coauthVersionMax="47" xr10:uidLastSave="{00000000-0000-0000-0000-000000000000}"/>
  <bookViews>
    <workbookView xWindow="-105" yWindow="0" windowWidth="17025" windowHeight="20985" activeTab="2" xr2:uid="{75D46F2D-1B3F-46A1-A6AA-6B042226E980}"/>
  </bookViews>
  <sheets>
    <sheet name="Classification" sheetId="1" r:id="rId1"/>
    <sheet name="Sélection modèle classification" sheetId="2" r:id="rId2"/>
    <sheet name="Détec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3" l="1"/>
  <c r="J30" i="3"/>
  <c r="K29" i="3"/>
  <c r="J29" i="3"/>
  <c r="J33" i="3"/>
  <c r="J34" i="3" s="1"/>
  <c r="J35" i="3" s="1"/>
  <c r="J36" i="3" s="1"/>
  <c r="J31" i="3"/>
  <c r="I36" i="3"/>
  <c r="L36" i="3" s="1"/>
  <c r="I47" i="3"/>
  <c r="I35" i="3"/>
  <c r="L35" i="3" s="1"/>
  <c r="I34" i="3"/>
  <c r="L34" i="3" s="1"/>
  <c r="I33" i="3"/>
  <c r="L33" i="3" s="1"/>
  <c r="I32" i="3"/>
  <c r="L32" i="3" s="1"/>
  <c r="I31" i="3"/>
  <c r="L31" i="3" s="1"/>
  <c r="I30" i="3"/>
  <c r="L30" i="3" s="1"/>
  <c r="I29" i="3"/>
  <c r="L29" i="3" s="1"/>
  <c r="I25" i="3"/>
  <c r="L25" i="3" s="1"/>
  <c r="I26" i="3"/>
  <c r="L26" i="3" s="1"/>
  <c r="I20" i="3"/>
  <c r="L20" i="3" s="1"/>
  <c r="I19" i="3"/>
  <c r="L19" i="3" s="1"/>
  <c r="I18" i="3"/>
  <c r="L18" i="3" s="1"/>
  <c r="I17" i="3"/>
  <c r="L17" i="3" s="1"/>
  <c r="I27" i="3"/>
  <c r="I24" i="3"/>
  <c r="L24" i="3" s="1"/>
  <c r="I23" i="3"/>
  <c r="L23" i="3" s="1"/>
  <c r="I22" i="3"/>
  <c r="L22" i="3" s="1"/>
  <c r="I21" i="3"/>
  <c r="L21" i="3" s="1"/>
  <c r="I14" i="3"/>
  <c r="L14" i="3" s="1"/>
  <c r="I15" i="3"/>
  <c r="I13" i="3"/>
  <c r="L13" i="3" s="1"/>
  <c r="I12" i="3"/>
  <c r="L12" i="3" s="1"/>
  <c r="I11" i="3"/>
  <c r="L11" i="3" s="1"/>
  <c r="I9" i="3"/>
  <c r="I8" i="3"/>
  <c r="L8" i="3" s="1"/>
  <c r="I6" i="3"/>
  <c r="K5" i="3"/>
  <c r="K6" i="3" s="1"/>
  <c r="K8" i="3" s="1"/>
  <c r="K9" i="3" s="1"/>
  <c r="K11" i="3" s="1"/>
  <c r="K12" i="3" s="1"/>
  <c r="K13" i="3" s="1"/>
  <c r="K14" i="3" s="1"/>
  <c r="K15" i="3" s="1"/>
  <c r="K17" i="3" s="1"/>
  <c r="K18" i="3" s="1"/>
  <c r="K19" i="3" s="1"/>
  <c r="K20" i="3" s="1"/>
  <c r="K21" i="3" s="1"/>
  <c r="K22" i="3" s="1"/>
  <c r="K23" i="3" s="1"/>
  <c r="K24" i="3" s="1"/>
  <c r="K27" i="3" s="1"/>
  <c r="K31" i="3" s="1"/>
  <c r="K32" i="3" s="1"/>
  <c r="K33" i="3" s="1"/>
  <c r="K34" i="3" s="1"/>
  <c r="K35" i="3" s="1"/>
  <c r="K47" i="3" s="1"/>
  <c r="J5" i="3"/>
  <c r="J6" i="3" s="1"/>
  <c r="J8" i="3" s="1"/>
  <c r="J9" i="3" s="1"/>
  <c r="J11" i="3" s="1"/>
  <c r="J12" i="3" s="1"/>
  <c r="J13" i="3" s="1"/>
  <c r="J14" i="3" s="1"/>
  <c r="J15" i="3" s="1"/>
  <c r="J17" i="3" s="1"/>
  <c r="J18" i="3" s="1"/>
  <c r="J19" i="3" s="1"/>
  <c r="J20" i="3" s="1"/>
  <c r="J21" i="3" s="1"/>
  <c r="J22" i="3" s="1"/>
  <c r="J23" i="3" s="1"/>
  <c r="J24" i="3" s="1"/>
  <c r="J27" i="3" s="1"/>
  <c r="J32" i="3" s="1"/>
  <c r="I5" i="3"/>
  <c r="L5" i="3" s="1"/>
  <c r="C14" i="1"/>
  <c r="I15" i="1"/>
  <c r="I16" i="1"/>
  <c r="I14" i="1"/>
  <c r="L15" i="1"/>
  <c r="I10" i="1"/>
  <c r="L10" i="1" s="1"/>
  <c r="L16" i="1"/>
  <c r="I7" i="1"/>
  <c r="L7" i="1" s="1"/>
  <c r="I8" i="1"/>
  <c r="I9" i="1"/>
  <c r="L9" i="1" s="1"/>
  <c r="I11" i="1"/>
  <c r="L11" i="1" s="1"/>
  <c r="I12" i="1"/>
  <c r="K5" i="1"/>
  <c r="K6" i="1" s="1"/>
  <c r="K7" i="1" s="1"/>
  <c r="K8" i="1" s="1"/>
  <c r="K9" i="1" s="1"/>
  <c r="K11" i="1" s="1"/>
  <c r="K12" i="1" s="1"/>
  <c r="J5" i="1"/>
  <c r="J6" i="1" s="1"/>
  <c r="J7" i="1" s="1"/>
  <c r="J8" i="1" s="1"/>
  <c r="J9" i="1" s="1"/>
  <c r="J11" i="1" s="1"/>
  <c r="J12" i="1" s="1"/>
  <c r="I6" i="1"/>
  <c r="I5" i="1"/>
  <c r="L5" i="1" s="1"/>
  <c r="L38" i="3" l="1"/>
  <c r="K36" i="3"/>
  <c r="J47" i="3"/>
  <c r="J25" i="3"/>
  <c r="J26" i="3" s="1"/>
  <c r="K25" i="3"/>
  <c r="K26" i="3" s="1"/>
  <c r="J10" i="1"/>
  <c r="K10" i="1"/>
  <c r="L14" i="1"/>
  <c r="L20" i="1" s="1"/>
</calcChain>
</file>

<file path=xl/sharedStrings.xml><?xml version="1.0" encoding="utf-8"?>
<sst xmlns="http://schemas.openxmlformats.org/spreadsheetml/2006/main" count="77" uniqueCount="26">
  <si>
    <t>Couches</t>
  </si>
  <si>
    <t>Canaux in</t>
  </si>
  <si>
    <t>Canaux out</t>
  </si>
  <si>
    <t>Kernel</t>
  </si>
  <si>
    <t>Padding</t>
  </si>
  <si>
    <t>Stride</t>
  </si>
  <si>
    <t>C</t>
  </si>
  <si>
    <t>#param</t>
  </si>
  <si>
    <t>Conv2D</t>
  </si>
  <si>
    <t xml:space="preserve">Dimensions sortie </t>
  </si>
  <si>
    <t>Paramètre couche</t>
  </si>
  <si>
    <t>Input</t>
  </si>
  <si>
    <t>H</t>
  </si>
  <si>
    <t>W</t>
  </si>
  <si>
    <t>Maxpool</t>
  </si>
  <si>
    <t>linéraire</t>
  </si>
  <si>
    <t>Choix du modèle</t>
  </si>
  <si>
    <t>Train accuracy après 10 epoch</t>
  </si>
  <si>
    <t>Test accuracy après 10 epoch</t>
  </si>
  <si>
    <t># Essais</t>
  </si>
  <si>
    <t>3
batch norm apres relu</t>
  </si>
  <si>
    <t>5
20 epoch</t>
  </si>
  <si>
    <t>6
added dropout</t>
  </si>
  <si>
    <t>dropout de 0,25</t>
  </si>
  <si>
    <t>dropout de 0.1</t>
  </si>
  <si>
    <t>dropout de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</si>
</sst>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0" fillId="2" borderId="0" xfId="0" applyFill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409575</xdr:colOff>
      <xdr:row>1</xdr:row>
      <xdr:rowOff>142875</xdr:rowOff>
    </xdr:from>
    <xdr:to>
      <xdr:col>15</xdr:col>
      <xdr:colOff>466432</xdr:colOff>
      <xdr:row>7</xdr:row>
      <xdr:rowOff>28446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AFC0D082-C15D-BD68-06B3-43D403F68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15475" y="333375"/>
          <a:ext cx="2342857" cy="10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93066</xdr:colOff>
      <xdr:row>4</xdr:row>
      <xdr:rowOff>28575</xdr:rowOff>
    </xdr:from>
    <xdr:to>
      <xdr:col>8</xdr:col>
      <xdr:colOff>409575</xdr:colOff>
      <xdr:row>4</xdr:row>
      <xdr:rowOff>1899211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1E05149-AD47-8573-1B58-00F3903CE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0416" y="2647950"/>
          <a:ext cx="3955059" cy="18706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3</xdr:row>
      <xdr:rowOff>41788</xdr:rowOff>
    </xdr:from>
    <xdr:to>
      <xdr:col>8</xdr:col>
      <xdr:colOff>647700</xdr:colOff>
      <xdr:row>3</xdr:row>
      <xdr:rowOff>1986533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AF6D9362-7482-B2A8-2B02-98D4ED394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10225" y="613288"/>
          <a:ext cx="4143375" cy="1944745"/>
        </a:xfrm>
        <a:prstGeom prst="rect">
          <a:avLst/>
        </a:prstGeom>
      </xdr:spPr>
    </xdr:pic>
    <xdr:clientData/>
  </xdr:twoCellAnchor>
  <xdr:twoCellAnchor editAs="oneCell">
    <xdr:from>
      <xdr:col>8</xdr:col>
      <xdr:colOff>581025</xdr:colOff>
      <xdr:row>4</xdr:row>
      <xdr:rowOff>36146</xdr:rowOff>
    </xdr:from>
    <xdr:to>
      <xdr:col>13</xdr:col>
      <xdr:colOff>239562</xdr:colOff>
      <xdr:row>4</xdr:row>
      <xdr:rowOff>1869790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9C953736-4DC2-4300-0B04-97841E50B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86925" y="2655521"/>
          <a:ext cx="3468537" cy="1833644"/>
        </a:xfrm>
        <a:prstGeom prst="rect">
          <a:avLst/>
        </a:prstGeom>
      </xdr:spPr>
    </xdr:pic>
    <xdr:clientData/>
  </xdr:twoCellAnchor>
  <xdr:twoCellAnchor editAs="oneCell">
    <xdr:from>
      <xdr:col>8</xdr:col>
      <xdr:colOff>619125</xdr:colOff>
      <xdr:row>4</xdr:row>
      <xdr:rowOff>1838326</xdr:rowOff>
    </xdr:from>
    <xdr:to>
      <xdr:col>14</xdr:col>
      <xdr:colOff>258595</xdr:colOff>
      <xdr:row>5</xdr:row>
      <xdr:rowOff>2177744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305B561C-B79C-340E-81EA-1A5A86448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25025" y="4457701"/>
          <a:ext cx="4211470" cy="2263468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6</xdr:row>
      <xdr:rowOff>9525</xdr:rowOff>
    </xdr:from>
    <xdr:to>
      <xdr:col>8</xdr:col>
      <xdr:colOff>448396</xdr:colOff>
      <xdr:row>6</xdr:row>
      <xdr:rowOff>1876425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75D89398-F404-3930-1285-174E813CB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81650" y="6819900"/>
          <a:ext cx="3972646" cy="1866900"/>
        </a:xfrm>
        <a:prstGeom prst="rect">
          <a:avLst/>
        </a:prstGeom>
      </xdr:spPr>
    </xdr:pic>
    <xdr:clientData/>
  </xdr:twoCellAnchor>
  <xdr:twoCellAnchor editAs="oneCell">
    <xdr:from>
      <xdr:col>9</xdr:col>
      <xdr:colOff>38099</xdr:colOff>
      <xdr:row>6</xdr:row>
      <xdr:rowOff>1895475</xdr:rowOff>
    </xdr:from>
    <xdr:to>
      <xdr:col>13</xdr:col>
      <xdr:colOff>315544</xdr:colOff>
      <xdr:row>7</xdr:row>
      <xdr:rowOff>1764962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A6A88702-9164-CBEC-BA8A-404A4E0E3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905999" y="8705850"/>
          <a:ext cx="3325445" cy="1822112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8</xdr:row>
      <xdr:rowOff>47625</xdr:rowOff>
    </xdr:from>
    <xdr:to>
      <xdr:col>13</xdr:col>
      <xdr:colOff>734625</xdr:colOff>
      <xdr:row>8</xdr:row>
      <xdr:rowOff>2071177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1A7F1BF7-8EB9-D86E-268C-3C2827B74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944100" y="10772775"/>
          <a:ext cx="3706425" cy="2023552"/>
        </a:xfrm>
        <a:prstGeom prst="rect">
          <a:avLst/>
        </a:prstGeom>
      </xdr:spPr>
    </xdr:pic>
    <xdr:clientData/>
  </xdr:twoCellAnchor>
  <xdr:twoCellAnchor editAs="oneCell">
    <xdr:from>
      <xdr:col>9</xdr:col>
      <xdr:colOff>89648</xdr:colOff>
      <xdr:row>9</xdr:row>
      <xdr:rowOff>11205</xdr:rowOff>
    </xdr:from>
    <xdr:to>
      <xdr:col>14</xdr:col>
      <xdr:colOff>22412</xdr:colOff>
      <xdr:row>9</xdr:row>
      <xdr:rowOff>1997960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BA9A8BD6-4D13-8B6E-615F-329570D9E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962030" y="12830734"/>
          <a:ext cx="3742764" cy="1986755"/>
        </a:xfrm>
        <a:prstGeom prst="rect">
          <a:avLst/>
        </a:prstGeom>
      </xdr:spPr>
    </xdr:pic>
    <xdr:clientData/>
  </xdr:twoCellAnchor>
  <xdr:twoCellAnchor editAs="oneCell">
    <xdr:from>
      <xdr:col>9</xdr:col>
      <xdr:colOff>44823</xdr:colOff>
      <xdr:row>10</xdr:row>
      <xdr:rowOff>56030</xdr:rowOff>
    </xdr:from>
    <xdr:to>
      <xdr:col>14</xdr:col>
      <xdr:colOff>431042</xdr:colOff>
      <xdr:row>10</xdr:row>
      <xdr:rowOff>2342030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D399E0A3-B77A-43AC-5D21-91CF7A91E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917205" y="14971059"/>
          <a:ext cx="4196219" cy="228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4C7DE-8682-48D3-9751-80BA5FB6D1A9}">
  <dimension ref="B2:L24"/>
  <sheetViews>
    <sheetView workbookViewId="0">
      <selection activeCell="L20" sqref="L20"/>
    </sheetView>
  </sheetViews>
  <sheetFormatPr baseColWidth="10" defaultRowHeight="15" x14ac:dyDescent="0.25"/>
  <cols>
    <col min="1" max="1" width="9.42578125" customWidth="1"/>
    <col min="2" max="2" width="12.85546875" customWidth="1"/>
    <col min="8" max="8" width="0.28515625" customWidth="1"/>
  </cols>
  <sheetData>
    <row r="2" spans="2:12" x14ac:dyDescent="0.25">
      <c r="C2" s="7" t="s">
        <v>10</v>
      </c>
      <c r="D2" s="7"/>
      <c r="E2" s="7"/>
      <c r="F2" s="7"/>
      <c r="G2" s="7"/>
      <c r="I2" s="7" t="s">
        <v>9</v>
      </c>
      <c r="J2" s="7"/>
      <c r="K2" s="7"/>
    </row>
    <row r="3" spans="2:12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3"/>
      <c r="I3" s="2" t="s">
        <v>6</v>
      </c>
      <c r="J3" s="2" t="s">
        <v>12</v>
      </c>
      <c r="K3" s="2" t="s">
        <v>13</v>
      </c>
      <c r="L3" s="4" t="s">
        <v>7</v>
      </c>
    </row>
    <row r="4" spans="2:12" x14ac:dyDescent="0.25">
      <c r="B4" s="1" t="s">
        <v>11</v>
      </c>
      <c r="C4" s="8"/>
      <c r="D4" s="8"/>
      <c r="E4" s="8"/>
      <c r="F4" s="8"/>
      <c r="G4" s="8"/>
      <c r="H4" s="1"/>
      <c r="I4" s="1">
        <v>1</v>
      </c>
      <c r="J4" s="1">
        <v>53</v>
      </c>
      <c r="K4" s="1">
        <v>53</v>
      </c>
      <c r="L4" s="5"/>
    </row>
    <row r="5" spans="2:12" x14ac:dyDescent="0.25">
      <c r="B5" s="1" t="s">
        <v>8</v>
      </c>
      <c r="C5" s="1">
        <v>1</v>
      </c>
      <c r="D5" s="1">
        <v>32</v>
      </c>
      <c r="E5" s="1">
        <v>11</v>
      </c>
      <c r="F5" s="1">
        <v>3</v>
      </c>
      <c r="G5" s="1">
        <v>2</v>
      </c>
      <c r="H5" s="1"/>
      <c r="I5" s="1">
        <f>D5</f>
        <v>32</v>
      </c>
      <c r="J5" s="1">
        <f>((J4+2*F5-E5)/G5)+1</f>
        <v>25</v>
      </c>
      <c r="K5" s="1">
        <f>((K4+2*F5-E5)/G5)+1</f>
        <v>25</v>
      </c>
      <c r="L5" s="5">
        <f>C5*I5*E5*E5+D5</f>
        <v>3904</v>
      </c>
    </row>
    <row r="6" spans="2:12" x14ac:dyDescent="0.25">
      <c r="B6" s="1" t="s">
        <v>14</v>
      </c>
      <c r="C6" s="1">
        <v>32</v>
      </c>
      <c r="D6" s="1">
        <v>32</v>
      </c>
      <c r="E6" s="1">
        <v>3</v>
      </c>
      <c r="F6" s="1">
        <v>1</v>
      </c>
      <c r="G6" s="1">
        <v>1</v>
      </c>
      <c r="H6" s="1"/>
      <c r="I6" s="1">
        <f>D6</f>
        <v>32</v>
      </c>
      <c r="J6" s="1">
        <f>((J5+2*F6-E6)/G6)+1</f>
        <v>25</v>
      </c>
      <c r="K6" s="1">
        <f>((K5+2*F6-E6)/G6)+1</f>
        <v>25</v>
      </c>
      <c r="L6" s="5"/>
    </row>
    <row r="7" spans="2:12" x14ac:dyDescent="0.25">
      <c r="B7" s="1" t="s">
        <v>8</v>
      </c>
      <c r="C7" s="1">
        <v>32</v>
      </c>
      <c r="D7" s="1">
        <v>64</v>
      </c>
      <c r="E7" s="1">
        <v>5</v>
      </c>
      <c r="F7" s="1">
        <v>1</v>
      </c>
      <c r="G7" s="1">
        <v>1</v>
      </c>
      <c r="H7" s="1"/>
      <c r="I7" s="1">
        <f t="shared" ref="I7:I8" si="0">D7</f>
        <v>64</v>
      </c>
      <c r="J7" s="1">
        <f t="shared" ref="J7:J8" si="1">((J6+2*F7-E7)/G7)+1</f>
        <v>23</v>
      </c>
      <c r="K7" s="1">
        <f t="shared" ref="K7:K8" si="2">((K6+2*F7-E7)/G7)+1</f>
        <v>23</v>
      </c>
      <c r="L7" s="5">
        <f t="shared" ref="L7:L11" si="3">C7*I7*E7*E7+D7</f>
        <v>51264</v>
      </c>
    </row>
    <row r="8" spans="2:12" x14ac:dyDescent="0.25">
      <c r="B8" s="1" t="s">
        <v>14</v>
      </c>
      <c r="C8" s="1">
        <v>64</v>
      </c>
      <c r="D8" s="1">
        <v>64</v>
      </c>
      <c r="E8" s="1">
        <v>3</v>
      </c>
      <c r="F8" s="1">
        <v>1</v>
      </c>
      <c r="G8" s="1">
        <v>2</v>
      </c>
      <c r="H8" s="1"/>
      <c r="I8" s="1">
        <f t="shared" si="0"/>
        <v>64</v>
      </c>
      <c r="J8" s="1">
        <f t="shared" si="1"/>
        <v>12</v>
      </c>
      <c r="K8" s="1">
        <f t="shared" si="2"/>
        <v>12</v>
      </c>
      <c r="L8" s="5"/>
    </row>
    <row r="9" spans="2:12" x14ac:dyDescent="0.25">
      <c r="B9" s="9" t="s">
        <v>8</v>
      </c>
      <c r="C9" s="9">
        <v>64</v>
      </c>
      <c r="D9" s="9">
        <v>64</v>
      </c>
      <c r="E9" s="9">
        <v>3</v>
      </c>
      <c r="F9" s="9">
        <v>1</v>
      </c>
      <c r="G9" s="9">
        <v>1</v>
      </c>
      <c r="H9" s="9"/>
      <c r="I9" s="9">
        <f>D9</f>
        <v>64</v>
      </c>
      <c r="J9" s="1">
        <f t="shared" ref="J9:J12" si="4">((J8+2*F9-E9)/G9)+1</f>
        <v>12</v>
      </c>
      <c r="K9" s="1">
        <f t="shared" ref="K9:K12" si="5">((K8+2*F9-E9)/G9)+1</f>
        <v>12</v>
      </c>
      <c r="L9" s="5">
        <f t="shared" si="3"/>
        <v>36928</v>
      </c>
    </row>
    <row r="10" spans="2:12" x14ac:dyDescent="0.25">
      <c r="B10" s="1" t="s">
        <v>8</v>
      </c>
      <c r="C10" s="1">
        <v>64</v>
      </c>
      <c r="D10" s="1">
        <v>64</v>
      </c>
      <c r="E10" s="1">
        <v>3</v>
      </c>
      <c r="F10" s="1">
        <v>1</v>
      </c>
      <c r="G10" s="1">
        <v>1</v>
      </c>
      <c r="H10" s="1"/>
      <c r="I10" s="1">
        <f>D10</f>
        <v>64</v>
      </c>
      <c r="J10" s="1">
        <f>((J8+2*F10-E10)/G10)+1</f>
        <v>12</v>
      </c>
      <c r="K10" s="1">
        <f>((K8+2*F10-E10)/G10)+1</f>
        <v>12</v>
      </c>
      <c r="L10" s="5">
        <f t="shared" si="3"/>
        <v>36928</v>
      </c>
    </row>
    <row r="11" spans="2:12" x14ac:dyDescent="0.25">
      <c r="B11" s="1" t="s">
        <v>8</v>
      </c>
      <c r="C11" s="1">
        <v>64</v>
      </c>
      <c r="D11" s="1">
        <v>16</v>
      </c>
      <c r="E11" s="1">
        <v>3</v>
      </c>
      <c r="F11" s="1">
        <v>1</v>
      </c>
      <c r="G11" s="1">
        <v>1</v>
      </c>
      <c r="H11" s="1"/>
      <c r="I11" s="1">
        <f>D11</f>
        <v>16</v>
      </c>
      <c r="J11" s="1">
        <f>((J9+2*F11-E11)/G11)+1</f>
        <v>12</v>
      </c>
      <c r="K11" s="1">
        <f>((K9+2*F11-E11)/G11)+1</f>
        <v>12</v>
      </c>
      <c r="L11" s="5">
        <f t="shared" si="3"/>
        <v>9232</v>
      </c>
    </row>
    <row r="12" spans="2:12" x14ac:dyDescent="0.25">
      <c r="B12" s="1" t="s">
        <v>14</v>
      </c>
      <c r="C12" s="1">
        <v>16</v>
      </c>
      <c r="D12" s="1">
        <v>16</v>
      </c>
      <c r="E12" s="1">
        <v>2</v>
      </c>
      <c r="F12" s="1">
        <v>0</v>
      </c>
      <c r="G12" s="1">
        <v>2</v>
      </c>
      <c r="H12" s="1"/>
      <c r="I12" s="1">
        <f>D12</f>
        <v>16</v>
      </c>
      <c r="J12" s="1">
        <f t="shared" si="4"/>
        <v>6</v>
      </c>
      <c r="K12" s="1">
        <f t="shared" si="5"/>
        <v>6</v>
      </c>
      <c r="L12" s="5"/>
    </row>
    <row r="13" spans="2:12" x14ac:dyDescent="0.25">
      <c r="L13" s="6"/>
    </row>
    <row r="14" spans="2:12" x14ac:dyDescent="0.25">
      <c r="B14" s="1" t="s">
        <v>15</v>
      </c>
      <c r="C14" s="1">
        <f>I12*J12*K12</f>
        <v>576</v>
      </c>
      <c r="D14" s="1">
        <v>96</v>
      </c>
      <c r="I14" s="1">
        <f>D14</f>
        <v>96</v>
      </c>
      <c r="J14" s="1">
        <v>1</v>
      </c>
      <c r="K14" s="1">
        <v>1</v>
      </c>
      <c r="L14" s="5">
        <f>C14*D14+D14</f>
        <v>55392</v>
      </c>
    </row>
    <row r="15" spans="2:12" x14ac:dyDescent="0.25">
      <c r="B15" s="1" t="s">
        <v>15</v>
      </c>
      <c r="C15" s="9">
        <v>96</v>
      </c>
      <c r="D15" s="9">
        <v>32</v>
      </c>
      <c r="E15" s="10"/>
      <c r="F15" s="10"/>
      <c r="G15" s="10"/>
      <c r="H15" s="10"/>
      <c r="I15" s="1">
        <f t="shared" ref="I15:I16" si="6">D15</f>
        <v>32</v>
      </c>
      <c r="J15" s="1">
        <v>1</v>
      </c>
      <c r="K15" s="1">
        <v>1</v>
      </c>
      <c r="L15" s="5">
        <f>C15*D15+D15</f>
        <v>3104</v>
      </c>
    </row>
    <row r="16" spans="2:12" x14ac:dyDescent="0.25">
      <c r="B16" s="1" t="s">
        <v>15</v>
      </c>
      <c r="C16" s="1">
        <v>32</v>
      </c>
      <c r="D16" s="1">
        <v>3</v>
      </c>
      <c r="I16" s="1">
        <f t="shared" si="6"/>
        <v>3</v>
      </c>
      <c r="J16" s="1">
        <v>1</v>
      </c>
      <c r="K16" s="1">
        <v>1</v>
      </c>
      <c r="L16" s="5">
        <f t="shared" ref="L16" si="7">C16*D16+D16</f>
        <v>99</v>
      </c>
    </row>
    <row r="17" spans="12:12" x14ac:dyDescent="0.25">
      <c r="L17" s="6"/>
    </row>
    <row r="18" spans="12:12" x14ac:dyDescent="0.25">
      <c r="L18" s="6"/>
    </row>
    <row r="19" spans="12:12" x14ac:dyDescent="0.25">
      <c r="L19" s="6"/>
    </row>
    <row r="20" spans="12:12" x14ac:dyDescent="0.25">
      <c r="L20" s="5">
        <f>SUM(L5:L17)</f>
        <v>196851</v>
      </c>
    </row>
    <row r="24" spans="12:12" s="11" customFormat="1" ht="16.5" customHeight="1" x14ac:dyDescent="0.25"/>
  </sheetData>
  <mergeCells count="3">
    <mergeCell ref="I2:K2"/>
    <mergeCell ref="C2:G2"/>
    <mergeCell ref="C4:G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EBDF2-73C7-4DAE-9626-7D7868A1FBBE}">
  <dimension ref="B2:I18"/>
  <sheetViews>
    <sheetView topLeftCell="A9" zoomScale="85" zoomScaleNormal="85" workbookViewId="0">
      <selection activeCell="D13" sqref="D13"/>
    </sheetView>
  </sheetViews>
  <sheetFormatPr baseColWidth="10" defaultRowHeight="15" x14ac:dyDescent="0.25"/>
  <cols>
    <col min="3" max="3" width="29.28515625" customWidth="1"/>
    <col min="4" max="4" width="29.85546875" customWidth="1"/>
    <col min="7" max="7" width="20.28515625" customWidth="1"/>
  </cols>
  <sheetData>
    <row r="2" spans="2:9" x14ac:dyDescent="0.25">
      <c r="B2" s="7" t="s">
        <v>16</v>
      </c>
      <c r="C2" s="7"/>
      <c r="D2" s="7"/>
      <c r="E2" s="7"/>
      <c r="F2" s="7"/>
      <c r="G2" s="7"/>
      <c r="H2" s="7"/>
      <c r="I2" s="7"/>
    </row>
    <row r="3" spans="2:9" x14ac:dyDescent="0.25">
      <c r="B3" s="15" t="s">
        <v>19</v>
      </c>
      <c r="C3" s="16" t="s">
        <v>17</v>
      </c>
      <c r="D3" s="16" t="s">
        <v>18</v>
      </c>
      <c r="E3" s="17" t="s">
        <v>0</v>
      </c>
      <c r="F3" s="17"/>
      <c r="G3" s="17"/>
      <c r="H3" s="17"/>
      <c r="I3" s="17"/>
    </row>
    <row r="4" spans="2:9" ht="161.25" customHeight="1" x14ac:dyDescent="0.25">
      <c r="B4" s="13">
        <v>1</v>
      </c>
      <c r="C4" s="13">
        <v>0.85</v>
      </c>
      <c r="D4" s="13">
        <v>0.72</v>
      </c>
      <c r="E4" s="14"/>
      <c r="F4" s="14"/>
      <c r="G4" s="14"/>
      <c r="H4" s="14"/>
      <c r="I4" s="14"/>
    </row>
    <row r="5" spans="2:9" ht="151.5" customHeight="1" x14ac:dyDescent="0.25">
      <c r="B5" s="13">
        <v>2</v>
      </c>
      <c r="C5" s="13">
        <v>0.85</v>
      </c>
      <c r="D5" s="13">
        <v>0.83</v>
      </c>
      <c r="E5" s="14"/>
      <c r="F5" s="14"/>
      <c r="G5" s="14"/>
      <c r="H5" s="14"/>
      <c r="I5" s="14"/>
    </row>
    <row r="6" spans="2:9" ht="178.5" customHeight="1" x14ac:dyDescent="0.25">
      <c r="B6" s="18" t="s">
        <v>20</v>
      </c>
      <c r="C6" s="13">
        <v>0.86</v>
      </c>
      <c r="D6" s="13">
        <v>0.89</v>
      </c>
      <c r="E6" s="14"/>
      <c r="F6" s="14"/>
      <c r="G6" s="14"/>
      <c r="H6" s="14"/>
      <c r="I6" s="14"/>
    </row>
    <row r="7" spans="2:9" ht="153.75" customHeight="1" x14ac:dyDescent="0.25">
      <c r="B7" s="13">
        <v>4</v>
      </c>
      <c r="C7" s="13">
        <v>0.86</v>
      </c>
      <c r="D7" s="13">
        <v>0.9</v>
      </c>
      <c r="E7" s="14"/>
      <c r="F7" s="14"/>
      <c r="G7" s="14"/>
      <c r="H7" s="14"/>
      <c r="I7" s="14"/>
    </row>
    <row r="8" spans="2:9" ht="154.5" customHeight="1" x14ac:dyDescent="0.25">
      <c r="B8" s="18" t="s">
        <v>21</v>
      </c>
      <c r="C8" s="13">
        <v>0.91</v>
      </c>
      <c r="D8" s="13">
        <v>0.92</v>
      </c>
      <c r="E8" s="14"/>
      <c r="F8" s="14"/>
      <c r="G8" s="14"/>
      <c r="H8" s="14"/>
      <c r="I8" s="14"/>
    </row>
    <row r="9" spans="2:9" ht="165" customHeight="1" x14ac:dyDescent="0.25">
      <c r="B9" s="18" t="s">
        <v>22</v>
      </c>
      <c r="C9" s="13">
        <v>0.79</v>
      </c>
      <c r="D9" s="13">
        <v>0.84</v>
      </c>
      <c r="E9" s="14" t="s">
        <v>23</v>
      </c>
      <c r="F9" s="14"/>
      <c r="G9" s="14"/>
      <c r="H9" s="14"/>
      <c r="I9" s="14"/>
    </row>
    <row r="10" spans="2:9" ht="165" customHeight="1" x14ac:dyDescent="0.25">
      <c r="B10" s="13">
        <v>7</v>
      </c>
      <c r="C10" s="13">
        <v>0.81</v>
      </c>
      <c r="D10" s="13">
        <v>0.85</v>
      </c>
      <c r="E10" s="14" t="s">
        <v>24</v>
      </c>
      <c r="F10" s="14"/>
      <c r="G10" s="14"/>
      <c r="H10" s="14"/>
      <c r="I10" s="14"/>
    </row>
    <row r="11" spans="2:9" ht="195.75" customHeight="1" x14ac:dyDescent="0.25">
      <c r="B11" s="13">
        <v>8</v>
      </c>
      <c r="C11" s="13">
        <v>0.91</v>
      </c>
      <c r="D11" s="13">
        <v>0.93</v>
      </c>
      <c r="E11" s="14" t="s">
        <v>25</v>
      </c>
      <c r="F11" s="14"/>
      <c r="G11" s="14"/>
      <c r="H11" s="14"/>
      <c r="I11" s="14"/>
    </row>
    <row r="12" spans="2:9" x14ac:dyDescent="0.25">
      <c r="B12" s="13"/>
      <c r="C12" s="13"/>
      <c r="D12" s="13"/>
      <c r="E12" s="14"/>
      <c r="F12" s="14"/>
      <c r="G12" s="14"/>
      <c r="H12" s="14"/>
      <c r="I12" s="14"/>
    </row>
    <row r="13" spans="2:9" x14ac:dyDescent="0.25">
      <c r="B13" s="13"/>
      <c r="C13" s="13"/>
      <c r="D13" s="13"/>
      <c r="E13" s="14"/>
      <c r="F13" s="14"/>
      <c r="G13" s="14"/>
      <c r="H13" s="14"/>
      <c r="I13" s="14"/>
    </row>
    <row r="14" spans="2:9" x14ac:dyDescent="0.25">
      <c r="B14" s="13"/>
      <c r="C14" s="13"/>
      <c r="D14" s="13"/>
      <c r="E14" s="14"/>
      <c r="F14" s="14"/>
      <c r="G14" s="14"/>
      <c r="H14" s="14"/>
      <c r="I14" s="14"/>
    </row>
    <row r="15" spans="2:9" x14ac:dyDescent="0.25">
      <c r="B15" s="13"/>
      <c r="C15" s="13"/>
      <c r="D15" s="13"/>
      <c r="E15" s="14"/>
      <c r="F15" s="14"/>
      <c r="G15" s="14"/>
      <c r="H15" s="14"/>
      <c r="I15" s="14"/>
    </row>
    <row r="16" spans="2:9" x14ac:dyDescent="0.25">
      <c r="B16" s="13"/>
      <c r="C16" s="13"/>
      <c r="D16" s="13"/>
      <c r="E16" s="14"/>
      <c r="F16" s="14"/>
      <c r="G16" s="14"/>
      <c r="H16" s="14"/>
      <c r="I16" s="14"/>
    </row>
    <row r="17" spans="2:9" x14ac:dyDescent="0.25">
      <c r="B17" s="13"/>
      <c r="C17" s="13"/>
      <c r="D17" s="13"/>
      <c r="E17" s="14"/>
      <c r="F17" s="14"/>
      <c r="G17" s="14"/>
      <c r="H17" s="14"/>
      <c r="I17" s="14"/>
    </row>
    <row r="18" spans="2:9" x14ac:dyDescent="0.25">
      <c r="B18" s="13"/>
      <c r="C18" s="13"/>
      <c r="D18" s="13"/>
      <c r="E18" s="13"/>
      <c r="F18" s="13"/>
      <c r="G18" s="13"/>
    </row>
  </sheetData>
  <mergeCells count="16">
    <mergeCell ref="E14:I14"/>
    <mergeCell ref="E15:I15"/>
    <mergeCell ref="E16:I16"/>
    <mergeCell ref="E17:I17"/>
    <mergeCell ref="E3:I3"/>
    <mergeCell ref="B2:I2"/>
    <mergeCell ref="E4:I4"/>
    <mergeCell ref="E5:I5"/>
    <mergeCell ref="E6:I6"/>
    <mergeCell ref="E7:I7"/>
    <mergeCell ref="E8:I8"/>
    <mergeCell ref="E9:I9"/>
    <mergeCell ref="E10:I10"/>
    <mergeCell ref="E11:I11"/>
    <mergeCell ref="E12:I12"/>
    <mergeCell ref="E13:I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2794F-30B3-43CD-942D-FBA1797D6DA6}">
  <dimension ref="A2:L47"/>
  <sheetViews>
    <sheetView tabSelected="1" workbookViewId="0">
      <selection activeCell="G35" sqref="G35"/>
    </sheetView>
  </sheetViews>
  <sheetFormatPr baseColWidth="10" defaultRowHeight="15" x14ac:dyDescent="0.25"/>
  <sheetData>
    <row r="2" spans="2:12" x14ac:dyDescent="0.25">
      <c r="C2" s="7" t="s">
        <v>10</v>
      </c>
      <c r="D2" s="7"/>
      <c r="E2" s="7"/>
      <c r="F2" s="7"/>
      <c r="G2" s="7"/>
      <c r="I2" s="7" t="s">
        <v>9</v>
      </c>
      <c r="J2" s="7"/>
      <c r="K2" s="7"/>
    </row>
    <row r="3" spans="2:12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3"/>
      <c r="I3" s="2" t="s">
        <v>6</v>
      </c>
      <c r="J3" s="2" t="s">
        <v>12</v>
      </c>
      <c r="K3" s="2" t="s">
        <v>13</v>
      </c>
      <c r="L3" s="4" t="s">
        <v>7</v>
      </c>
    </row>
    <row r="4" spans="2:12" x14ac:dyDescent="0.25">
      <c r="B4" s="1" t="s">
        <v>11</v>
      </c>
      <c r="C4" s="8"/>
      <c r="D4" s="8"/>
      <c r="E4" s="8"/>
      <c r="F4" s="8"/>
      <c r="G4" s="8"/>
      <c r="H4" s="1"/>
      <c r="I4" s="1">
        <v>1</v>
      </c>
      <c r="J4" s="1">
        <v>53</v>
      </c>
      <c r="K4" s="1">
        <v>53</v>
      </c>
      <c r="L4" s="5"/>
    </row>
    <row r="5" spans="2:12" x14ac:dyDescent="0.25">
      <c r="B5" s="1" t="s">
        <v>8</v>
      </c>
      <c r="C5" s="1">
        <v>1</v>
      </c>
      <c r="D5" s="1">
        <v>16</v>
      </c>
      <c r="E5" s="1">
        <v>5</v>
      </c>
      <c r="F5" s="1">
        <v>1</v>
      </c>
      <c r="G5" s="1">
        <v>1</v>
      </c>
      <c r="H5" s="1"/>
      <c r="I5" s="1">
        <f>D5</f>
        <v>16</v>
      </c>
      <c r="J5" s="1">
        <f>((J4+2*F5-E5)/G5)+1</f>
        <v>51</v>
      </c>
      <c r="K5" s="1">
        <f>((K4+2*F5-E5)/G5)+1</f>
        <v>51</v>
      </c>
      <c r="L5" s="5">
        <f>C5*I5*E5*E5+D5</f>
        <v>416</v>
      </c>
    </row>
    <row r="6" spans="2:12" x14ac:dyDescent="0.25">
      <c r="B6" s="1" t="s">
        <v>14</v>
      </c>
      <c r="C6" s="1"/>
      <c r="D6" s="1"/>
      <c r="E6" s="1">
        <v>2</v>
      </c>
      <c r="F6" s="1">
        <v>0</v>
      </c>
      <c r="G6" s="1">
        <v>1</v>
      </c>
      <c r="H6" s="1"/>
      <c r="I6" s="1">
        <f>D6</f>
        <v>0</v>
      </c>
      <c r="J6" s="1">
        <f>((J5+2*F6-E6)/G6)+1</f>
        <v>50</v>
      </c>
      <c r="K6" s="1">
        <f>((K5+2*F6-E6)/G6)+1</f>
        <v>50</v>
      </c>
      <c r="L6" s="5"/>
    </row>
    <row r="8" spans="2:12" x14ac:dyDescent="0.25">
      <c r="B8" s="1" t="s">
        <v>8</v>
      </c>
      <c r="C8" s="1">
        <v>16</v>
      </c>
      <c r="D8" s="1">
        <v>32</v>
      </c>
      <c r="E8" s="1">
        <v>3</v>
      </c>
      <c r="F8" s="1">
        <v>1</v>
      </c>
      <c r="G8" s="1">
        <v>1</v>
      </c>
      <c r="H8" s="1"/>
      <c r="I8" s="1">
        <f t="shared" ref="I8:I9" si="0">D8</f>
        <v>32</v>
      </c>
      <c r="J8" s="1">
        <f>((J6+2*F8-E8)/G8)+1</f>
        <v>50</v>
      </c>
      <c r="K8" s="1">
        <f>((K6+2*F8-E8)/G8)+1</f>
        <v>50</v>
      </c>
      <c r="L8" s="5">
        <f t="shared" ref="L8" si="1">C8*I8*E8*E8+D8</f>
        <v>4640</v>
      </c>
    </row>
    <row r="9" spans="2:12" x14ac:dyDescent="0.25">
      <c r="B9" s="1" t="s">
        <v>14</v>
      </c>
      <c r="C9" s="1"/>
      <c r="D9" s="1"/>
      <c r="E9" s="1">
        <v>3</v>
      </c>
      <c r="F9" s="1">
        <v>1</v>
      </c>
      <c r="G9" s="1">
        <v>1</v>
      </c>
      <c r="H9" s="1"/>
      <c r="I9" s="1">
        <f t="shared" si="0"/>
        <v>0</v>
      </c>
      <c r="J9" s="1">
        <f>((J8+2*F9-E9)/G9)+1</f>
        <v>50</v>
      </c>
      <c r="K9" s="1">
        <f>((K8+2*F9-E9)/G9)+1</f>
        <v>50</v>
      </c>
      <c r="L9" s="5"/>
    </row>
    <row r="11" spans="2:12" x14ac:dyDescent="0.25">
      <c r="B11" s="9" t="s">
        <v>8</v>
      </c>
      <c r="C11" s="9">
        <v>32</v>
      </c>
      <c r="D11" s="9">
        <v>16</v>
      </c>
      <c r="E11" s="9">
        <v>1</v>
      </c>
      <c r="F11" s="9">
        <v>0</v>
      </c>
      <c r="G11" s="9">
        <v>1</v>
      </c>
      <c r="H11" s="9"/>
      <c r="I11" s="9">
        <f>D11</f>
        <v>16</v>
      </c>
      <c r="J11" s="1">
        <f>((J9+2*F11-E11)/G11)+1</f>
        <v>50</v>
      </c>
      <c r="K11" s="1">
        <f>((K9+2*F11-E11)/G11)+1</f>
        <v>50</v>
      </c>
      <c r="L11" s="5">
        <f>C11*I11*E11*E11+D11</f>
        <v>528</v>
      </c>
    </row>
    <row r="12" spans="2:12" x14ac:dyDescent="0.25">
      <c r="B12" s="1" t="s">
        <v>8</v>
      </c>
      <c r="C12" s="1">
        <v>16</v>
      </c>
      <c r="D12" s="1">
        <v>48</v>
      </c>
      <c r="E12" s="1">
        <v>3</v>
      </c>
      <c r="F12" s="1">
        <v>1</v>
      </c>
      <c r="G12" s="1">
        <v>1</v>
      </c>
      <c r="H12" s="1"/>
      <c r="I12" s="1">
        <f>D12</f>
        <v>48</v>
      </c>
      <c r="J12" s="1">
        <f>((J11+2*F12-E12)/G12)+1</f>
        <v>50</v>
      </c>
      <c r="K12" s="1">
        <f>((K11+2*F12-E12)/G12)+1</f>
        <v>50</v>
      </c>
      <c r="L12" s="5">
        <f>C12*I12*E12*E12+D12</f>
        <v>6960</v>
      </c>
    </row>
    <row r="13" spans="2:12" x14ac:dyDescent="0.25">
      <c r="B13" s="1" t="s">
        <v>8</v>
      </c>
      <c r="C13" s="1">
        <v>48</v>
      </c>
      <c r="D13" s="1">
        <v>48</v>
      </c>
      <c r="E13" s="1">
        <v>1</v>
      </c>
      <c r="F13" s="1">
        <v>0</v>
      </c>
      <c r="G13" s="1">
        <v>1</v>
      </c>
      <c r="H13" s="1"/>
      <c r="I13" s="1">
        <f>D13</f>
        <v>48</v>
      </c>
      <c r="J13" s="1">
        <f t="shared" ref="J13:J15" si="2">((J12+2*F13-E13)/G13)+1</f>
        <v>50</v>
      </c>
      <c r="K13" s="1">
        <f t="shared" ref="K13:K15" si="3">((K12+2*F13-E13)/G13)+1</f>
        <v>50</v>
      </c>
      <c r="L13" s="5">
        <f>C13*I13*E13*E13+D13</f>
        <v>2352</v>
      </c>
    </row>
    <row r="14" spans="2:12" x14ac:dyDescent="0.25">
      <c r="B14" s="1" t="s">
        <v>8</v>
      </c>
      <c r="C14" s="1">
        <v>48</v>
      </c>
      <c r="D14" s="1">
        <v>64</v>
      </c>
      <c r="E14" s="1">
        <v>3</v>
      </c>
      <c r="F14" s="1">
        <v>1</v>
      </c>
      <c r="G14" s="1">
        <v>1</v>
      </c>
      <c r="H14" s="1"/>
      <c r="I14" s="1">
        <f>D14</f>
        <v>64</v>
      </c>
      <c r="J14" s="1">
        <f t="shared" si="2"/>
        <v>50</v>
      </c>
      <c r="K14" s="1">
        <f t="shared" si="3"/>
        <v>50</v>
      </c>
      <c r="L14" s="5">
        <f>C14*I14*E14*E14+D14</f>
        <v>27712</v>
      </c>
    </row>
    <row r="15" spans="2:12" x14ac:dyDescent="0.25">
      <c r="B15" s="1" t="s">
        <v>14</v>
      </c>
      <c r="C15" s="1"/>
      <c r="D15" s="1"/>
      <c r="E15" s="1">
        <v>2</v>
      </c>
      <c r="F15" s="1">
        <v>1</v>
      </c>
      <c r="G15" s="1">
        <v>2</v>
      </c>
      <c r="H15" s="1"/>
      <c r="I15" s="1">
        <f>D15</f>
        <v>0</v>
      </c>
      <c r="J15" s="1">
        <f t="shared" si="2"/>
        <v>26</v>
      </c>
      <c r="K15" s="1">
        <f t="shared" si="3"/>
        <v>26</v>
      </c>
      <c r="L15" s="5"/>
    </row>
    <row r="16" spans="2:12" x14ac:dyDescent="0.25">
      <c r="J16" s="1"/>
      <c r="K16" s="1"/>
    </row>
    <row r="17" spans="1:12" x14ac:dyDescent="0.25">
      <c r="A17" s="12">
        <v>1</v>
      </c>
      <c r="B17" s="9" t="s">
        <v>8</v>
      </c>
      <c r="C17" s="9">
        <v>64</v>
      </c>
      <c r="D17" s="9">
        <v>32</v>
      </c>
      <c r="E17" s="9">
        <v>1</v>
      </c>
      <c r="F17" s="9">
        <v>0</v>
      </c>
      <c r="G17" s="9">
        <v>1</v>
      </c>
      <c r="H17" s="9"/>
      <c r="I17" s="9">
        <f>D17</f>
        <v>32</v>
      </c>
      <c r="J17" s="9">
        <f>((J15+2*F17-E17)/G17)+1</f>
        <v>26</v>
      </c>
      <c r="K17" s="9">
        <f>((K15+2*F17-E17)/G17)+1</f>
        <v>26</v>
      </c>
      <c r="L17" s="5">
        <f>C17*I17*E17*E17+D17</f>
        <v>2080</v>
      </c>
    </row>
    <row r="18" spans="1:12" x14ac:dyDescent="0.25">
      <c r="A18" s="12"/>
      <c r="B18" s="9" t="s">
        <v>8</v>
      </c>
      <c r="C18" s="9">
        <v>32</v>
      </c>
      <c r="D18" s="9">
        <v>64</v>
      </c>
      <c r="E18" s="9">
        <v>3</v>
      </c>
      <c r="F18" s="9">
        <v>1</v>
      </c>
      <c r="G18" s="9">
        <v>1</v>
      </c>
      <c r="H18" s="9"/>
      <c r="I18" s="9">
        <f>D18</f>
        <v>64</v>
      </c>
      <c r="J18" s="9">
        <f>((J17+2*F18-E18)/G18)+1</f>
        <v>26</v>
      </c>
      <c r="K18" s="9">
        <f>((K17+2*F18-E18)/G18)+1</f>
        <v>26</v>
      </c>
      <c r="L18" s="5">
        <f t="shared" ref="L18:L20" si="4">C18*I18*E18*E18+D18</f>
        <v>18496</v>
      </c>
    </row>
    <row r="19" spans="1:12" x14ac:dyDescent="0.25">
      <c r="A19" s="12">
        <v>2</v>
      </c>
      <c r="B19" s="9" t="s">
        <v>8</v>
      </c>
      <c r="C19" s="9">
        <v>64</v>
      </c>
      <c r="D19" s="9">
        <v>32</v>
      </c>
      <c r="E19" s="9">
        <v>1</v>
      </c>
      <c r="F19" s="9">
        <v>0</v>
      </c>
      <c r="G19" s="9">
        <v>1</v>
      </c>
      <c r="H19" s="9"/>
      <c r="I19" s="9">
        <f>D19</f>
        <v>32</v>
      </c>
      <c r="J19" s="9">
        <f t="shared" ref="J19:J24" si="5">((J18+2*F19-E19)/G19)+1</f>
        <v>26</v>
      </c>
      <c r="K19" s="9">
        <f t="shared" ref="K19:K24" si="6">((K18+2*F19-E19)/G19)+1</f>
        <v>26</v>
      </c>
      <c r="L19" s="5">
        <f t="shared" si="4"/>
        <v>2080</v>
      </c>
    </row>
    <row r="20" spans="1:12" x14ac:dyDescent="0.25">
      <c r="A20" s="12"/>
      <c r="B20" s="9" t="s">
        <v>8</v>
      </c>
      <c r="C20" s="9">
        <v>32</v>
      </c>
      <c r="D20" s="9">
        <v>64</v>
      </c>
      <c r="E20" s="9">
        <v>3</v>
      </c>
      <c r="F20" s="9">
        <v>1</v>
      </c>
      <c r="G20" s="9">
        <v>1</v>
      </c>
      <c r="H20" s="9"/>
      <c r="I20" s="9">
        <f>D20</f>
        <v>64</v>
      </c>
      <c r="J20" s="9">
        <f t="shared" si="5"/>
        <v>26</v>
      </c>
      <c r="K20" s="9">
        <f t="shared" si="6"/>
        <v>26</v>
      </c>
      <c r="L20" s="5">
        <f t="shared" si="4"/>
        <v>18496</v>
      </c>
    </row>
    <row r="21" spans="1:12" x14ac:dyDescent="0.25">
      <c r="A21" s="12">
        <v>3</v>
      </c>
      <c r="B21" s="9" t="s">
        <v>8</v>
      </c>
      <c r="C21" s="1">
        <v>64</v>
      </c>
      <c r="D21" s="1">
        <v>32</v>
      </c>
      <c r="E21" s="1">
        <v>1</v>
      </c>
      <c r="F21" s="1">
        <v>0</v>
      </c>
      <c r="G21" s="1">
        <v>1</v>
      </c>
      <c r="H21" s="9"/>
      <c r="I21" s="9">
        <f>D21</f>
        <v>32</v>
      </c>
      <c r="J21" s="1">
        <f t="shared" si="5"/>
        <v>26</v>
      </c>
      <c r="K21" s="1">
        <f t="shared" si="6"/>
        <v>26</v>
      </c>
      <c r="L21" s="5">
        <f>C21*I21*E21*E21+D21</f>
        <v>2080</v>
      </c>
    </row>
    <row r="22" spans="1:12" x14ac:dyDescent="0.25">
      <c r="A22" s="12"/>
      <c r="B22" s="1" t="s">
        <v>8</v>
      </c>
      <c r="C22" s="1">
        <v>32</v>
      </c>
      <c r="D22" s="1">
        <v>64</v>
      </c>
      <c r="E22" s="1">
        <v>3</v>
      </c>
      <c r="F22" s="1">
        <v>1</v>
      </c>
      <c r="G22" s="1">
        <v>1</v>
      </c>
      <c r="H22" s="1"/>
      <c r="I22" s="1">
        <f>D22</f>
        <v>64</v>
      </c>
      <c r="J22" s="1">
        <f t="shared" si="5"/>
        <v>26</v>
      </c>
      <c r="K22" s="1">
        <f t="shared" si="6"/>
        <v>26</v>
      </c>
      <c r="L22" s="5">
        <f>C22*I22*E22*E22+D22</f>
        <v>18496</v>
      </c>
    </row>
    <row r="23" spans="1:12" x14ac:dyDescent="0.25">
      <c r="B23" s="1" t="s">
        <v>8</v>
      </c>
      <c r="C23" s="1">
        <v>64</v>
      </c>
      <c r="D23" s="1">
        <v>32</v>
      </c>
      <c r="E23" s="1">
        <v>1</v>
      </c>
      <c r="F23" s="1">
        <v>0</v>
      </c>
      <c r="G23" s="1">
        <v>1</v>
      </c>
      <c r="H23" s="1"/>
      <c r="I23" s="1">
        <f>D23</f>
        <v>32</v>
      </c>
      <c r="J23" s="1">
        <f t="shared" si="5"/>
        <v>26</v>
      </c>
      <c r="K23" s="1">
        <f t="shared" si="6"/>
        <v>26</v>
      </c>
      <c r="L23" s="5">
        <f>C23*I23*E23*E23+D23</f>
        <v>2080</v>
      </c>
    </row>
    <row r="24" spans="1:12" x14ac:dyDescent="0.25">
      <c r="B24" s="1" t="s">
        <v>8</v>
      </c>
      <c r="C24" s="1">
        <v>32</v>
      </c>
      <c r="D24" s="1">
        <v>48</v>
      </c>
      <c r="E24" s="1">
        <v>3</v>
      </c>
      <c r="F24" s="1">
        <v>1</v>
      </c>
      <c r="G24" s="1">
        <v>1</v>
      </c>
      <c r="H24" s="1"/>
      <c r="I24" s="1">
        <f>D24</f>
        <v>48</v>
      </c>
      <c r="J24" s="1">
        <f t="shared" si="5"/>
        <v>26</v>
      </c>
      <c r="K24" s="1">
        <f t="shared" si="6"/>
        <v>26</v>
      </c>
      <c r="L24" s="5">
        <f>C24*I24*E24*E24+D24</f>
        <v>13872</v>
      </c>
    </row>
    <row r="25" spans="1:12" x14ac:dyDescent="0.25">
      <c r="B25" s="1" t="s">
        <v>8</v>
      </c>
      <c r="C25" s="1">
        <v>48</v>
      </c>
      <c r="D25" s="1">
        <v>48</v>
      </c>
      <c r="E25" s="9">
        <v>1</v>
      </c>
      <c r="F25" s="9">
        <v>0</v>
      </c>
      <c r="G25" s="9">
        <v>1</v>
      </c>
      <c r="H25" s="1"/>
      <c r="I25" s="1">
        <f t="shared" ref="I25:I26" si="7">D25</f>
        <v>48</v>
      </c>
      <c r="J25" s="1">
        <f t="shared" ref="J25:J26" si="8">((J24+2*F25-E25)/G25)+1</f>
        <v>26</v>
      </c>
      <c r="K25" s="1">
        <f t="shared" ref="K25:K26" si="9">((K24+2*F25-E25)/G25)+1</f>
        <v>26</v>
      </c>
      <c r="L25" s="5">
        <f t="shared" ref="L25:L26" si="10">C25*I25*E25*E25+D25</f>
        <v>2352</v>
      </c>
    </row>
    <row r="26" spans="1:12" x14ac:dyDescent="0.25">
      <c r="B26" s="9" t="s">
        <v>8</v>
      </c>
      <c r="C26" s="9">
        <v>48</v>
      </c>
      <c r="D26" s="9">
        <v>64</v>
      </c>
      <c r="E26" s="9">
        <v>3</v>
      </c>
      <c r="F26" s="9">
        <v>1</v>
      </c>
      <c r="G26" s="9">
        <v>1</v>
      </c>
      <c r="H26" s="9"/>
      <c r="I26" s="9">
        <f t="shared" si="7"/>
        <v>64</v>
      </c>
      <c r="J26" s="9">
        <f t="shared" si="8"/>
        <v>26</v>
      </c>
      <c r="K26" s="9">
        <f t="shared" si="9"/>
        <v>26</v>
      </c>
      <c r="L26" s="5">
        <f t="shared" si="10"/>
        <v>27712</v>
      </c>
    </row>
    <row r="27" spans="1:12" x14ac:dyDescent="0.25">
      <c r="B27" s="1" t="s">
        <v>14</v>
      </c>
      <c r="C27" s="1"/>
      <c r="D27" s="1"/>
      <c r="E27" s="1">
        <v>2</v>
      </c>
      <c r="F27" s="1">
        <v>1</v>
      </c>
      <c r="G27" s="1">
        <v>2</v>
      </c>
      <c r="H27" s="1"/>
      <c r="I27" s="1">
        <f>D27</f>
        <v>0</v>
      </c>
      <c r="J27" s="1">
        <f>((J24+2*F27-E27)/G27)+1</f>
        <v>14</v>
      </c>
      <c r="K27" s="1">
        <f>((K24+2*F27-E27)/G27)+1</f>
        <v>14</v>
      </c>
      <c r="L27" s="5"/>
    </row>
    <row r="28" spans="1:12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5"/>
    </row>
    <row r="29" spans="1:12" x14ac:dyDescent="0.25">
      <c r="B29" s="9" t="s">
        <v>8</v>
      </c>
      <c r="C29" s="9">
        <v>64</v>
      </c>
      <c r="D29" s="9">
        <v>48</v>
      </c>
      <c r="E29" s="9">
        <v>1</v>
      </c>
      <c r="F29" s="9">
        <v>0</v>
      </c>
      <c r="G29" s="9">
        <v>1</v>
      </c>
      <c r="H29" s="9"/>
      <c r="I29" s="9">
        <f>D29</f>
        <v>48</v>
      </c>
      <c r="J29" s="9">
        <f>((J27+2*F29-E29)/G29)+1</f>
        <v>14</v>
      </c>
      <c r="K29" s="9">
        <f>((K27+2*F29-E29)/G29)+1</f>
        <v>14</v>
      </c>
      <c r="L29" s="5">
        <f>C29*I29*E29*E29+D29</f>
        <v>3120</v>
      </c>
    </row>
    <row r="30" spans="1:12" x14ac:dyDescent="0.25">
      <c r="B30" s="9" t="s">
        <v>8</v>
      </c>
      <c r="C30" s="9">
        <v>48</v>
      </c>
      <c r="D30" s="9">
        <v>64</v>
      </c>
      <c r="E30" s="9">
        <v>3</v>
      </c>
      <c r="F30" s="9">
        <v>1</v>
      </c>
      <c r="G30" s="9">
        <v>1</v>
      </c>
      <c r="H30" s="9"/>
      <c r="I30" s="9">
        <f>D30</f>
        <v>64</v>
      </c>
      <c r="J30" s="9">
        <f>((J29+2*F30-E30)/G30)+1</f>
        <v>14</v>
      </c>
      <c r="K30" s="9">
        <f>((K29+2*F30-E30)/G30)+1</f>
        <v>14</v>
      </c>
      <c r="L30" s="5">
        <f t="shared" ref="L30:L32" si="11">C30*I30*E30*E30+D30</f>
        <v>27712</v>
      </c>
    </row>
    <row r="31" spans="1:12" x14ac:dyDescent="0.25">
      <c r="B31" s="9" t="s">
        <v>8</v>
      </c>
      <c r="C31" s="9">
        <v>64</v>
      </c>
      <c r="D31" s="9">
        <v>48</v>
      </c>
      <c r="E31" s="9">
        <v>1</v>
      </c>
      <c r="F31" s="9">
        <v>0</v>
      </c>
      <c r="G31" s="9">
        <v>1</v>
      </c>
      <c r="H31" s="9"/>
      <c r="I31" s="9">
        <f>D31</f>
        <v>48</v>
      </c>
      <c r="J31" s="9">
        <f>((J30+2*F31-E31)/G31)+1</f>
        <v>14</v>
      </c>
      <c r="K31" s="9">
        <f t="shared" ref="K31:K35" si="12">((K30+2*F31-E31)/G31)+1</f>
        <v>14</v>
      </c>
      <c r="L31" s="5">
        <f t="shared" si="11"/>
        <v>3120</v>
      </c>
    </row>
    <row r="32" spans="1:12" x14ac:dyDescent="0.25">
      <c r="B32" s="9" t="s">
        <v>8</v>
      </c>
      <c r="C32" s="9">
        <v>48</v>
      </c>
      <c r="D32" s="9">
        <v>64</v>
      </c>
      <c r="E32" s="9">
        <v>3</v>
      </c>
      <c r="F32" s="9">
        <v>1</v>
      </c>
      <c r="G32" s="9">
        <v>1</v>
      </c>
      <c r="H32" s="9"/>
      <c r="I32" s="9">
        <f>D32</f>
        <v>64</v>
      </c>
      <c r="J32" s="9">
        <f t="shared" ref="J31:J35" si="13">((J31+2*F32-E32)/G32)+1</f>
        <v>14</v>
      </c>
      <c r="K32" s="9">
        <f t="shared" si="12"/>
        <v>14</v>
      </c>
      <c r="L32" s="5">
        <f t="shared" si="11"/>
        <v>27712</v>
      </c>
    </row>
    <row r="33" spans="2:12" x14ac:dyDescent="0.25">
      <c r="B33" s="9" t="s">
        <v>8</v>
      </c>
      <c r="C33" s="9">
        <v>64</v>
      </c>
      <c r="D33" s="9">
        <v>64</v>
      </c>
      <c r="E33" s="9">
        <v>3</v>
      </c>
      <c r="F33" s="9">
        <v>0</v>
      </c>
      <c r="G33" s="9">
        <v>1</v>
      </c>
      <c r="H33" s="9"/>
      <c r="I33" s="9">
        <f>D33</f>
        <v>64</v>
      </c>
      <c r="J33" s="1">
        <f>((J32+2*F33-E33)/G33)+1</f>
        <v>12</v>
      </c>
      <c r="K33" s="1">
        <f t="shared" si="12"/>
        <v>12</v>
      </c>
      <c r="L33" s="5">
        <f>C33*I33*E33*E33+D33</f>
        <v>36928</v>
      </c>
    </row>
    <row r="34" spans="2:12" x14ac:dyDescent="0.25">
      <c r="B34" s="1" t="s">
        <v>8</v>
      </c>
      <c r="C34" s="9">
        <v>64</v>
      </c>
      <c r="D34" s="9">
        <v>64</v>
      </c>
      <c r="E34" s="9">
        <v>3</v>
      </c>
      <c r="F34" s="9">
        <v>1</v>
      </c>
      <c r="G34" s="9">
        <v>2</v>
      </c>
      <c r="H34" s="1"/>
      <c r="I34" s="1">
        <f>D34</f>
        <v>64</v>
      </c>
      <c r="J34" s="1">
        <f>((J33+2*F34-E34)/G34)+1</f>
        <v>6.5</v>
      </c>
      <c r="K34" s="1">
        <f t="shared" si="12"/>
        <v>6.5</v>
      </c>
      <c r="L34" s="5">
        <f>C34*I34*E34*E34+D34</f>
        <v>36928</v>
      </c>
    </row>
    <row r="35" spans="2:12" x14ac:dyDescent="0.25">
      <c r="B35" s="1" t="s">
        <v>8</v>
      </c>
      <c r="C35" s="1">
        <v>64</v>
      </c>
      <c r="D35" s="1">
        <v>128</v>
      </c>
      <c r="E35" s="1">
        <v>3</v>
      </c>
      <c r="F35" s="1">
        <v>1</v>
      </c>
      <c r="G35" s="1">
        <v>1</v>
      </c>
      <c r="H35" s="1"/>
      <c r="I35" s="1">
        <f>D35</f>
        <v>128</v>
      </c>
      <c r="J35" s="1">
        <f>((J34+2*F35-E35)/G35)+1</f>
        <v>6.5</v>
      </c>
      <c r="K35" s="1">
        <f t="shared" si="12"/>
        <v>6.5</v>
      </c>
      <c r="L35" s="5">
        <f>C35*I35*E35*E35+D35</f>
        <v>73856</v>
      </c>
    </row>
    <row r="36" spans="2:12" x14ac:dyDescent="0.25">
      <c r="B36" s="1" t="s">
        <v>8</v>
      </c>
      <c r="C36" s="1">
        <v>128</v>
      </c>
      <c r="D36" s="1">
        <v>13</v>
      </c>
      <c r="E36" s="9">
        <v>1</v>
      </c>
      <c r="F36" s="9">
        <v>0</v>
      </c>
      <c r="G36" s="9">
        <v>1</v>
      </c>
      <c r="H36" s="1"/>
      <c r="I36" s="1">
        <f t="shared" ref="I36" si="14">D36</f>
        <v>13</v>
      </c>
      <c r="J36" s="1">
        <f>((J35+2*F36-E36)/G36)+1</f>
        <v>6.5</v>
      </c>
      <c r="K36" s="1">
        <f>((K35+2*F36-E36)/G36)+1</f>
        <v>6.5</v>
      </c>
      <c r="L36" s="5">
        <f t="shared" ref="L36" si="15">C36*I36*E36*E36+D36</f>
        <v>1677</v>
      </c>
    </row>
    <row r="38" spans="2:12" x14ac:dyDescent="0.25">
      <c r="B38" s="1"/>
      <c r="C38" s="1"/>
      <c r="D38" s="1"/>
      <c r="E38" s="9"/>
      <c r="F38" s="9"/>
      <c r="G38" s="9"/>
      <c r="H38" s="1"/>
      <c r="I38" s="1"/>
      <c r="J38" s="1"/>
      <c r="K38" s="1"/>
      <c r="L38" s="5">
        <f>SUM(L5:L36)</f>
        <v>361405</v>
      </c>
    </row>
    <row r="39" spans="2:12" x14ac:dyDescent="0.25">
      <c r="B39" s="9"/>
      <c r="C39" s="9"/>
      <c r="D39" s="9"/>
      <c r="E39" s="9"/>
      <c r="F39" s="9"/>
      <c r="G39" s="9"/>
      <c r="H39" s="9"/>
      <c r="I39" s="9"/>
      <c r="J39" s="9"/>
      <c r="K39" s="9"/>
      <c r="L39" s="5"/>
    </row>
    <row r="42" spans="2:12" x14ac:dyDescent="0.25">
      <c r="B42" s="1"/>
      <c r="C42" s="9"/>
      <c r="D42" s="9"/>
      <c r="E42" s="10"/>
      <c r="F42" s="10"/>
      <c r="G42" s="10"/>
      <c r="H42" s="10"/>
      <c r="I42" s="1"/>
      <c r="J42" s="1"/>
      <c r="K42" s="1"/>
    </row>
    <row r="43" spans="2:12" x14ac:dyDescent="0.25">
      <c r="B43" s="1"/>
      <c r="C43" s="1"/>
      <c r="D43" s="1"/>
      <c r="I43" s="1"/>
      <c r="J43" s="1"/>
      <c r="K43" s="1"/>
      <c r="L43" s="9"/>
    </row>
    <row r="44" spans="2:12" x14ac:dyDescent="0.25">
      <c r="L44" s="10"/>
    </row>
    <row r="45" spans="2:12" x14ac:dyDescent="0.25">
      <c r="L45" s="10"/>
    </row>
    <row r="46" spans="2:12" x14ac:dyDescent="0.25">
      <c r="L46" s="10"/>
    </row>
    <row r="47" spans="2:12" x14ac:dyDescent="0.25">
      <c r="B47" s="19" t="s">
        <v>8</v>
      </c>
      <c r="C47" s="19">
        <v>32</v>
      </c>
      <c r="D47" s="19">
        <v>32</v>
      </c>
      <c r="E47" s="19">
        <v>7</v>
      </c>
      <c r="F47" s="19">
        <v>0</v>
      </c>
      <c r="G47" s="19">
        <v>3</v>
      </c>
      <c r="H47" s="19"/>
      <c r="I47" s="19">
        <f>D47</f>
        <v>32</v>
      </c>
      <c r="J47" s="19">
        <f>((J35+2*F47-E47)/G47)+1</f>
        <v>0.83333333333333337</v>
      </c>
      <c r="K47" s="19">
        <f>((K35+2*F47-E47)/G47)+1</f>
        <v>0.83333333333333337</v>
      </c>
      <c r="L47" s="5"/>
    </row>
  </sheetData>
  <mergeCells count="6">
    <mergeCell ref="C2:G2"/>
    <mergeCell ref="I2:K2"/>
    <mergeCell ref="C4:G4"/>
    <mergeCell ref="A17:A18"/>
    <mergeCell ref="A19:A20"/>
    <mergeCell ref="A21:A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Classification</vt:lpstr>
      <vt:lpstr>Sélection modèle classification</vt:lpstr>
      <vt:lpstr>Détection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Beaudoin</dc:creator>
  <cp:lastModifiedBy>Mathieu Beaudoin</cp:lastModifiedBy>
  <dcterms:created xsi:type="dcterms:W3CDTF">2024-02-21T20:00:48Z</dcterms:created>
  <dcterms:modified xsi:type="dcterms:W3CDTF">2024-02-23T02:30:20Z</dcterms:modified>
</cp:coreProperties>
</file>