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ifest/Papers/B5G-DTN-repository/"/>
    </mc:Choice>
  </mc:AlternateContent>
  <xr:revisionPtr revIDLastSave="0" documentId="13_ncr:1_{E3CC0432-DD82-4E41-87C9-A5FCD3E031E8}" xr6:coauthVersionLast="47" xr6:coauthVersionMax="47" xr10:uidLastSave="{00000000-0000-0000-0000-000000000000}"/>
  <bookViews>
    <workbookView xWindow="1500" yWindow="1320" windowWidth="27640" windowHeight="16940" activeTab="1" xr2:uid="{3053415E-B1E8-B846-A313-478566391C29}"/>
  </bookViews>
  <sheets>
    <sheet name="Routing" sheetId="1" r:id="rId1"/>
    <sheet name="ML 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C9" i="1" s="1"/>
  <c r="E2" i="1"/>
  <c r="E3" i="1" s="1"/>
  <c r="D2" i="1"/>
  <c r="D3" i="1" s="1"/>
  <c r="C2" i="1"/>
  <c r="C3" i="1" s="1"/>
  <c r="D9" i="1" l="1"/>
  <c r="D12" i="1" s="1"/>
  <c r="E9" i="1"/>
  <c r="E12" i="1" s="1"/>
  <c r="C6" i="1"/>
  <c r="E6" i="1"/>
  <c r="D6" i="1"/>
  <c r="C12" i="1"/>
</calcChain>
</file>

<file path=xl/sharedStrings.xml><?xml version="1.0" encoding="utf-8"?>
<sst xmlns="http://schemas.openxmlformats.org/spreadsheetml/2006/main" count="22" uniqueCount="16">
  <si>
    <t>Simulation time</t>
  </si>
  <si>
    <t>Destination nodes</t>
  </si>
  <si>
    <t>Nº messages created</t>
  </si>
  <si>
    <t>Nº messages sent</t>
  </si>
  <si>
    <t>Nº messages delivered</t>
  </si>
  <si>
    <t>Latency avg</t>
  </si>
  <si>
    <t>Overhead</t>
  </si>
  <si>
    <t>Hop count</t>
  </si>
  <si>
    <t>Epidemic</t>
  </si>
  <si>
    <t>Delivery prob</t>
  </si>
  <si>
    <t>MSE</t>
  </si>
  <si>
    <t>Variable</t>
  </si>
  <si>
    <t>Value</t>
  </si>
  <si>
    <t>RMSE</t>
  </si>
  <si>
    <t>MAE</t>
  </si>
  <si>
    <t>R.Squared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</si>
</sst>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474-9708-1D4F-8F00-A0BE5678AD17}">
  <dimension ref="A1:G13"/>
  <sheetViews>
    <sheetView workbookViewId="0">
      <selection activeCell="G9" sqref="G9"/>
    </sheetView>
  </sheetViews>
  <sheetFormatPr baseColWidth="10" defaultRowHeight="16" x14ac:dyDescent="0.2"/>
  <cols>
    <col min="2" max="2" width="19.6640625" bestFit="1" customWidth="1"/>
  </cols>
  <sheetData>
    <row r="1" spans="1:7" x14ac:dyDescent="0.2">
      <c r="C1" s="1">
        <v>3600</v>
      </c>
      <c r="D1" s="1">
        <v>7200</v>
      </c>
      <c r="E1" s="1">
        <v>14400</v>
      </c>
      <c r="F1" s="1" t="s">
        <v>0</v>
      </c>
      <c r="G1" s="1" t="s">
        <v>1</v>
      </c>
    </row>
    <row r="2" spans="1:7" x14ac:dyDescent="0.2">
      <c r="A2" s="2" t="s">
        <v>8</v>
      </c>
      <c r="B2" t="s">
        <v>2</v>
      </c>
      <c r="C2">
        <f>(F2/3600)*126</f>
        <v>1512</v>
      </c>
      <c r="D2">
        <f>(F2/7200)*126</f>
        <v>756</v>
      </c>
      <c r="E2">
        <f>(F2/14400)*126</f>
        <v>378</v>
      </c>
      <c r="F2">
        <v>43200</v>
      </c>
      <c r="G2">
        <v>126</v>
      </c>
    </row>
    <row r="3" spans="1:7" x14ac:dyDescent="0.2">
      <c r="A3" s="2"/>
      <c r="B3" t="s">
        <v>4</v>
      </c>
      <c r="C3">
        <f>C2*0.49</f>
        <v>740.88</v>
      </c>
      <c r="D3">
        <f>D2*0.53</f>
        <v>400.68</v>
      </c>
      <c r="E3">
        <f>E2*0.61</f>
        <v>230.57999999999998</v>
      </c>
    </row>
    <row r="4" spans="1:7" x14ac:dyDescent="0.2">
      <c r="A4" s="2"/>
      <c r="B4" t="s">
        <v>9</v>
      </c>
      <c r="C4">
        <v>0.49</v>
      </c>
      <c r="D4">
        <v>0.53</v>
      </c>
      <c r="E4">
        <v>0.61</v>
      </c>
    </row>
    <row r="5" spans="1:7" x14ac:dyDescent="0.2">
      <c r="A5" s="2"/>
      <c r="B5" t="s">
        <v>5</v>
      </c>
      <c r="C5">
        <v>68.66</v>
      </c>
      <c r="D5">
        <v>56.63</v>
      </c>
      <c r="E5">
        <v>49.23</v>
      </c>
    </row>
    <row r="6" spans="1:7" x14ac:dyDescent="0.2">
      <c r="A6" s="2"/>
      <c r="B6" t="s">
        <v>6</v>
      </c>
      <c r="C6">
        <f>((C2-C3)/C3)*100</f>
        <v>104.08163265306123</v>
      </c>
      <c r="D6">
        <f t="shared" ref="D6:E6" si="0">((D2-D3)/D3)*100</f>
        <v>88.679245283018858</v>
      </c>
      <c r="E6">
        <f t="shared" si="0"/>
        <v>63.934426229508212</v>
      </c>
    </row>
    <row r="7" spans="1:7" x14ac:dyDescent="0.2">
      <c r="A7" s="2"/>
      <c r="B7" t="s">
        <v>7</v>
      </c>
      <c r="C7">
        <v>2.1</v>
      </c>
      <c r="D7">
        <v>2.2999999999999998</v>
      </c>
      <c r="E7">
        <v>2.5</v>
      </c>
    </row>
    <row r="8" spans="1:7" x14ac:dyDescent="0.2">
      <c r="A8" s="2" t="s">
        <v>8</v>
      </c>
      <c r="B8" t="s">
        <v>2</v>
      </c>
      <c r="C8">
        <f>(F8/3600)*126</f>
        <v>1512</v>
      </c>
      <c r="D8">
        <f>(F8/7200)*126</f>
        <v>756</v>
      </c>
      <c r="E8">
        <f>(F8/14400)*126</f>
        <v>378</v>
      </c>
      <c r="F8">
        <v>43200</v>
      </c>
      <c r="G8">
        <v>126</v>
      </c>
    </row>
    <row r="9" spans="1:7" x14ac:dyDescent="0.2">
      <c r="A9" s="2"/>
      <c r="B9" t="s">
        <v>3</v>
      </c>
      <c r="C9">
        <f>C8*0.61</f>
        <v>922.31999999999994</v>
      </c>
      <c r="D9">
        <f>D8*0.78</f>
        <v>589.68000000000006</v>
      </c>
      <c r="E9">
        <f>E8*0.92</f>
        <v>347.76</v>
      </c>
    </row>
    <row r="10" spans="1:7" x14ac:dyDescent="0.2">
      <c r="A10" s="2"/>
      <c r="B10" t="s">
        <v>4</v>
      </c>
      <c r="C10">
        <v>0.61</v>
      </c>
      <c r="D10">
        <v>0.78</v>
      </c>
      <c r="E10">
        <v>0.92</v>
      </c>
    </row>
    <row r="11" spans="1:7" x14ac:dyDescent="0.2">
      <c r="A11" s="2"/>
      <c r="B11" t="s">
        <v>5</v>
      </c>
      <c r="C11">
        <v>71.040000000000006</v>
      </c>
      <c r="D11">
        <v>59.7</v>
      </c>
      <c r="E11">
        <v>44.76</v>
      </c>
    </row>
    <row r="12" spans="1:7" x14ac:dyDescent="0.2">
      <c r="A12" s="2"/>
      <c r="B12" t="s">
        <v>6</v>
      </c>
      <c r="C12">
        <f>((C8-C9)/C9)*100</f>
        <v>63.934426229508212</v>
      </c>
      <c r="D12">
        <f t="shared" ref="D12:E12" si="1">((D8-D9)/D9)*100</f>
        <v>28.205128205128194</v>
      </c>
      <c r="E12">
        <f t="shared" si="1"/>
        <v>8.6956521739130466</v>
      </c>
    </row>
    <row r="13" spans="1:7" x14ac:dyDescent="0.2">
      <c r="A13" s="2"/>
      <c r="B13" t="s">
        <v>7</v>
      </c>
      <c r="C13">
        <v>2</v>
      </c>
      <c r="D13">
        <v>2.11</v>
      </c>
      <c r="E13">
        <v>2.39</v>
      </c>
    </row>
  </sheetData>
  <mergeCells count="2">
    <mergeCell ref="A2:A7"/>
    <mergeCell ref="A8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78F-A481-3947-BAE7-13C5FA23E92F}">
  <dimension ref="A1:B5"/>
  <sheetViews>
    <sheetView tabSelected="1" workbookViewId="0">
      <selection activeCell="B6" sqref="B6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10</v>
      </c>
      <c r="B2">
        <v>9.5000000000000001E-2</v>
      </c>
    </row>
    <row r="3" spans="1:2" x14ac:dyDescent="0.2">
      <c r="A3" t="s">
        <v>13</v>
      </c>
      <c r="B3">
        <v>0.308</v>
      </c>
    </row>
    <row r="4" spans="1:2" x14ac:dyDescent="0.2">
      <c r="A4" t="s">
        <v>14</v>
      </c>
      <c r="B4">
        <v>0.246</v>
      </c>
    </row>
    <row r="5" spans="1:2" x14ac:dyDescent="0.2">
      <c r="A5" t="s">
        <v>15</v>
      </c>
      <c r="B5">
        <v>0.41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Routing</vt:lpstr>
      <vt:lpstr>ML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Jesús Azabal</dc:creator>
  <cp:lastModifiedBy>Manuel Jesús Azabal</cp:lastModifiedBy>
  <dcterms:created xsi:type="dcterms:W3CDTF">2025-07-18T19:08:52Z</dcterms:created>
  <dcterms:modified xsi:type="dcterms:W3CDTF">2025-07-21T19:51:56Z</dcterms:modified>
</cp:coreProperties>
</file>