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43" documentId="13_ncr:1_{9A698A35-11EF-477C-882B-3C655332DD57}" xr6:coauthVersionLast="47" xr6:coauthVersionMax="47" xr10:uidLastSave="{5D1B0FE5-1771-4454-B991-D6D51F890AA9}"/>
  <bookViews>
    <workbookView xWindow="-120" yWindow="-120" windowWidth="20730" windowHeight="11040" firstSheet="1" activeTab="2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<sst xmlns="http://schemas.openxmlformats.org/spreadsheetml/2006/main" count="28" uniqueCount="10">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</sst>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41" activePane="bottomRight" state="frozen"/>
      <selection pane="topRight"/>
      <selection pane="bottomLeft"/>
      <selection pane="bottomRight" activeCell="D150" sqref="D15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12079000</v>
      </c>
      <c r="I123" s="2" cm="1">
        <f t="array" ref="I123">_xlfn.XLOOKUP(TRUE,Tunai[BULAN]=G123,Tunai[TOTAL],,,-1)</f>
        <v>42884000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12079000</v>
      </c>
      <c r="I124" s="2" cm="1">
        <f t="array" ref="I124">_xlfn.XLOOKUP(TRUE,Tunai[BULAN]=G124,Tunai[TOTAL],,,-1)</f>
        <v>42884000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12079000</v>
      </c>
      <c r="I125" s="2" cm="1">
        <f t="array" ref="I125">_xlfn.XLOOKUP(TRUE,Tunai[BULAN]=G125,Tunai[TOTAL],,,-1)</f>
        <v>42884000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12079000</v>
      </c>
      <c r="I126" s="2" cm="1">
        <f t="array" ref="I126">_xlfn.XLOOKUP(TRUE,Tunai[BULAN]=G126,Tunai[TOTAL],,,-1)</f>
        <v>42884000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12079000</v>
      </c>
      <c r="I127" s="2" cm="1">
        <f t="array" ref="I127">_xlfn.XLOOKUP(TRUE,Tunai[BULAN]=G127,Tunai[TOTAL],,,-1)</f>
        <v>42884000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12079000</v>
      </c>
      <c r="I128" s="2" cm="1">
        <f t="array" ref="I128">_xlfn.XLOOKUP(TRUE,Tunai[BULAN]=G128,Tunai[TOTAL],,,-1)</f>
        <v>42884000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12079000</v>
      </c>
      <c r="I129" s="2" cm="1">
        <f t="array" ref="I129">_xlfn.XLOOKUP(TRUE,Tunai[BULAN]=G129,Tunai[TOTAL],,,-1)</f>
        <v>42884000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12079000</v>
      </c>
      <c r="I130" s="2" cm="1">
        <f t="array" ref="I130">_xlfn.XLOOKUP(TRUE,Tunai[BULAN]=G130,Tunai[TOTAL],,,-1)</f>
        <v>42884000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12079000</v>
      </c>
      <c r="I131" s="2" cm="1">
        <f t="array" ref="I131">_xlfn.XLOOKUP(TRUE,Tunai[BULAN]=G131,Tunai[TOTAL],,,-1)</f>
        <v>42884000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12079000</v>
      </c>
      <c r="I132" s="2" cm="1">
        <f t="array" ref="I132">_xlfn.XLOOKUP(TRUE,Tunai[BULAN]=G132,Tunai[TOTAL],,,-1)</f>
        <v>42884000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12079000</v>
      </c>
      <c r="I133" s="2" cm="1">
        <f t="array" ref="I133">_xlfn.XLOOKUP(TRUE,Tunai[BULAN]=G133,Tunai[TOTAL],,,-1)</f>
        <v>42884000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12079000</v>
      </c>
      <c r="I134" s="2" cm="1">
        <f t="array" ref="I134">_xlfn.XLOOKUP(TRUE,Tunai[BULAN]=G134,Tunai[TOTAL],,,-1)</f>
        <v>42884000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12079000</v>
      </c>
      <c r="I135" s="2" cm="1">
        <f t="array" ref="I135">_xlfn.XLOOKUP(TRUE,Tunai[BULAN]=G135,Tunai[TOTAL],,,-1)</f>
        <v>42884000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12079000</v>
      </c>
      <c r="I136" s="2" cm="1">
        <f t="array" ref="I136">_xlfn.XLOOKUP(TRUE,Tunai[BULAN]=G136,Tunai[TOTAL],,,-1)</f>
        <v>42884000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12079000</v>
      </c>
      <c r="I137" s="2" cm="1">
        <f t="array" ref="I137">_xlfn.XLOOKUP(TRUE,Tunai[BULAN]=G137,Tunai[TOTAL],,,-1)</f>
        <v>42884000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12079000</v>
      </c>
      <c r="I138" s="2" cm="1">
        <f t="array" ref="I138">_xlfn.XLOOKUP(TRUE,Tunai[BULAN]=G138,Tunai[TOTAL],,,-1)</f>
        <v>42884000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12079000</v>
      </c>
      <c r="I139" s="2" cm="1">
        <f t="array" ref="I139">_xlfn.XLOOKUP(TRUE,Tunai[BULAN]=G139,Tunai[TOTAL],,,-1)</f>
        <v>42884000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12079000</v>
      </c>
      <c r="I140" s="2" cm="1">
        <f t="array" ref="I140">_xlfn.XLOOKUP(TRUE,Tunai[BULAN]=G140,Tunai[TOTAL],,,-1)</f>
        <v>42884000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12079000</v>
      </c>
      <c r="I141" s="2" cm="1">
        <f t="array" ref="I141">_xlfn.XLOOKUP(TRUE,Tunai[BULAN]=G141,Tunai[TOTAL],,,-1)</f>
        <v>42884000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12079000</v>
      </c>
      <c r="I142" s="2" cm="1">
        <f t="array" ref="I142">_xlfn.XLOOKUP(TRUE,Tunai[BULAN]=G142,Tunai[TOTAL],,,-1)</f>
        <v>42884000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12079000</v>
      </c>
      <c r="I143" s="2" cm="1">
        <f t="array" ref="I143">_xlfn.XLOOKUP(TRUE,Tunai[BULAN]=G143,Tunai[TOTAL],,,-1)</f>
        <v>42884000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12079000</v>
      </c>
      <c r="I144" s="2" cm="1">
        <f t="array" ref="I144">_xlfn.XLOOKUP(TRUE,Tunai[BULAN]=G144,Tunai[TOTAL],,,-1)</f>
        <v>42884000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12079000</v>
      </c>
      <c r="I145" s="2" cm="1">
        <f t="array" ref="I145">_xlfn.XLOOKUP(TRUE,Tunai[BULAN]=G145,Tunai[TOTAL],,,-1)</f>
        <v>42884000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12079000</v>
      </c>
      <c r="I146" s="2" cm="1">
        <f t="array" ref="I146">_xlfn.XLOOKUP(TRUE,Tunai[BULAN]=G146,Tunai[TOTAL],,,-1)</f>
        <v>42884000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12079000</v>
      </c>
      <c r="I147" s="2" cm="1">
        <f t="array" ref="I147">_xlfn.XLOOKUP(TRUE,Tunai[BULAN]=G147,Tunai[TOTAL],,,-1)</f>
        <v>42884000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12079000</v>
      </c>
      <c r="I148" s="2" cm="1">
        <f t="array" ref="I148">_xlfn.XLOOKUP(TRUE,Tunai[BULAN]=G148,Tunai[TOTAL],,,-1)</f>
        <v>42884000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12079000</v>
      </c>
      <c r="I149" s="2" cm="1">
        <f t="array" ref="I149">_xlfn.XLOOKUP(TRUE,Tunai[BULAN]=G149,Tunai[TOTAL],,,-1)</f>
        <v>42884000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42884000</v>
      </c>
      <c r="G150" s="1" t="str">
        <f t="shared" si="8"/>
        <v>Mei</v>
      </c>
      <c r="H150" s="2">
        <f>SUMIFS(Tunai[TUNAI],Tunai[BULAN],G150)</f>
        <v>12079000</v>
      </c>
      <c r="I150" s="2" cm="1">
        <f t="array" ref="I150">_xlfn.XLOOKUP(TRUE,Tunai[BULAN]=G150,Tunai[TOTAL],,,-1)</f>
        <v>42884000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42884000</v>
      </c>
      <c r="G151" s="1" t="str">
        <f t="shared" si="8"/>
        <v>Mei</v>
      </c>
      <c r="H151" s="2">
        <f>SUMIFS(Tunai[TUNAI],Tunai[BULAN],G151)</f>
        <v>12079000</v>
      </c>
      <c r="I151" s="2" cm="1">
        <f t="array" ref="I151">_xlfn.XLOOKUP(TRUE,Tunai[BULAN]=G151,Tunai[TOTAL],,,-1)</f>
        <v>42884000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42884000</v>
      </c>
      <c r="G152" s="1" t="str">
        <f t="shared" si="8"/>
        <v>Mei</v>
      </c>
      <c r="H152" s="2">
        <f>SUMIFS(Tunai[TUNAI],Tunai[BULAN],G152)</f>
        <v>12079000</v>
      </c>
      <c r="I152" s="2" cm="1">
        <f t="array" ref="I152">_xlfn.XLOOKUP(TRUE,Tunai[BULAN]=G152,Tunai[TOTAL],,,-1)</f>
        <v>42884000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42884000</v>
      </c>
      <c r="G153" s="1" t="str">
        <f t="shared" si="8"/>
        <v>Mei</v>
      </c>
      <c r="H153" s="2">
        <f>SUMIFS(Tunai[TUNAI],Tunai[BULAN],G153)</f>
        <v>12079000</v>
      </c>
      <c r="I153" s="2" cm="1">
        <f t="array" ref="I153">_xlfn.XLOOKUP(TRUE,Tunai[BULAN]=G153,Tunai[TOTAL],,,-1)</f>
        <v>42884000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42884000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42884000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42884000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42884000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42884000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42884000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42884000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42884000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42884000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42884000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42884000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42884000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42884000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42884000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42884000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42884000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42884000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42884000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42884000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42884000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42884000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42884000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42884000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42884000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42884000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42884000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42884000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42884000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42884000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42884000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42884000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42884000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42884000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42884000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42884000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42884000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42884000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42884000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42884000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42884000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42884000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42884000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42884000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42884000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42884000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42884000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42884000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42884000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42884000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42884000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42884000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42884000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42884000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42884000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42884000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42884000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42884000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42884000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42884000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42884000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42884000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42884000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42884000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42884000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42884000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42884000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42884000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42884000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42884000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42884000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42884000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42884000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42884000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42884000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42884000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42884000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42884000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42884000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42884000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42884000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42884000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42884000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42884000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42884000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42884000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42884000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42884000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42884000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42884000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42884000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42884000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42884000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42884000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42884000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42884000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42884000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42884000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42884000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42884000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42884000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42884000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42884000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42884000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42884000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42884000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42884000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42884000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42884000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42884000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42884000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42884000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42884000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42884000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42884000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42884000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42884000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42884000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42884000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42884000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42884000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42884000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42884000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42884000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42884000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42884000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42884000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42884000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42884000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42884000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42884000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42884000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42884000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42884000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42884000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42884000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42884000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42884000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42884000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42884000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42884000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42884000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42884000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42884000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42884000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42884000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42884000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42884000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42884000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42884000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42884000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42884000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42884000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42884000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42884000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42884000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42884000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42884000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42884000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42884000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42884000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42884000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42884000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42884000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42884000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42884000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42884000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42884000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42884000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42884000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42884000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42884000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42884000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42884000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42884000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42884000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42884000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42884000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42884000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42884000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42884000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42884000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42884000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42884000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42884000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42884000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42884000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42884000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42884000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42884000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42884000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42884000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42884000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42884000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42884000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42884000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42884000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42884000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42884000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42884000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42884000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42884000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42884000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42884000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42884000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42884000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42884000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42884000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42884000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42884000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42884000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42884000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42884000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42884000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42884000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42884000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42884000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42884000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42884000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42884000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42884000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42884000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42884000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42884000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42884000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42884000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42884000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42884000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42884000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42884000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42884000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42884000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42884000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42884000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42884000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42884000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42884000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42884000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42884000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42884000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42884000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42884000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42884000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42884000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42884000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42884000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42884000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42884000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42884000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42884000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42884000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42884000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42884000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42884000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42884000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42884000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42884000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42884000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42884000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42884000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42884000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42884000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42884000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42884000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42884000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42884000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42884000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42884000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42884000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42884000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42884000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42884000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42884000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42884000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42884000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42884000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42884000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42884000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42884000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42884000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42884000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42884000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42884000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42884000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42884000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42884000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42884000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42884000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42884000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42884000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42884000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42884000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42884000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42884000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42884000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42884000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42884000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42884000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42884000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42884000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42884000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42884000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42884000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42884000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42884000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42884000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42884000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42884000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42884000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42884000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42884000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42884000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42884000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42884000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42884000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42884000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42884000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42884000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42884000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42884000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42884000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42884000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42884000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42884000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42884000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42884000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42884000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42884000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42884000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42884000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42884000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42884000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42884000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42884000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42884000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42884000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42884000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42884000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42884000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42884000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42884000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42884000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42884000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42884000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42884000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42884000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42884000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42884000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42884000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42884000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42884000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42884000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42884000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42884000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42884000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42884000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42884000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42884000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42884000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42884000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42884000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42884000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42884000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42884000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42884000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42884000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42884000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42884000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42884000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42884000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42884000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42884000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42884000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42884000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42884000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42884000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42884000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42884000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42884000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42884000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42884000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42884000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42884000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42884000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42884000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42884000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42884000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42884000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42884000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42884000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42884000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42884000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42884000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42884000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42884000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42884000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42884000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42884000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42884000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42884000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42884000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42884000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42884000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42884000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42884000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42884000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42884000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42884000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42884000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42884000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42884000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42884000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42884000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42884000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42884000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42884000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42884000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42884000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42884000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42884000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42884000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42884000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42884000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42884000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42884000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42884000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42884000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42884000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42884000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tabSelected="1" workbookViewId="0">
      <pane xSplit="3" ySplit="1" topLeftCell="D131" activePane="bottomRight" state="frozen"/>
      <selection pane="topRight"/>
      <selection pane="bottomLeft"/>
      <selection pane="bottomRight" activeCell="D150" sqref="D15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51056000</v>
      </c>
      <c r="I93" s="2" cm="1">
        <f t="array" ref="I93">_xlfn.XLOOKUP(TRUE,Belanja[BULAN]=G93,Belanja[TOTAL],,,-1)</f>
        <v>269509500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51056000</v>
      </c>
      <c r="I94" s="2" cm="1">
        <f t="array" ref="I94">_xlfn.XLOOKUP(TRUE,Belanja[BULAN]=G94,Belanja[TOTAL],,,-1)</f>
        <v>269509500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51056000</v>
      </c>
      <c r="I95" s="2" cm="1">
        <f t="array" ref="I95">_xlfn.XLOOKUP(TRUE,Belanja[BULAN]=G95,Belanja[TOTAL],,,-1)</f>
        <v>269509500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51056000</v>
      </c>
      <c r="I96" s="2" cm="1">
        <f t="array" ref="I96">_xlfn.XLOOKUP(TRUE,Belanja[BULAN]=G96,Belanja[TOTAL],,,-1)</f>
        <v>269509500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51056000</v>
      </c>
      <c r="I97" s="2" cm="1">
        <f t="array" ref="I97">_xlfn.XLOOKUP(TRUE,Belanja[BULAN]=G97,Belanja[TOTAL],,,-1)</f>
        <v>269509500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51056000</v>
      </c>
      <c r="I98" s="2" cm="1">
        <f t="array" ref="I98">_xlfn.XLOOKUP(TRUE,Belanja[BULAN]=G98,Belanja[TOTAL],,,-1)</f>
        <v>269509500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51056000</v>
      </c>
      <c r="I99" s="2" cm="1">
        <f t="array" ref="I99">_xlfn.XLOOKUP(TRUE,Belanja[BULAN]=G99,Belanja[TOTAL],,,-1)</f>
        <v>269509500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51056000</v>
      </c>
      <c r="I100" s="2" cm="1">
        <f t="array" ref="I100">_xlfn.XLOOKUP(TRUE,Belanja[BULAN]=G100,Belanja[TOTAL],,,-1)</f>
        <v>269509500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51056000</v>
      </c>
      <c r="I101" s="2" cm="1">
        <f t="array" ref="I101">_xlfn.XLOOKUP(TRUE,Belanja[BULAN]=G101,Belanja[TOTAL],,,-1)</f>
        <v>269509500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51056000</v>
      </c>
      <c r="I102" s="2" cm="1">
        <f t="array" ref="I102">_xlfn.XLOOKUP(TRUE,Belanja[BULAN]=G102,Belanja[TOTAL],,,-1)</f>
        <v>269509500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51056000</v>
      </c>
      <c r="I103" s="2" cm="1">
        <f t="array" ref="I103">_xlfn.XLOOKUP(TRUE,Belanja[BULAN]=G103,Belanja[TOTAL],,,-1)</f>
        <v>269509500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51056000</v>
      </c>
      <c r="I104" s="2" cm="1">
        <f t="array" ref="I104">_xlfn.XLOOKUP(TRUE,Belanja[BULAN]=G104,Belanja[TOTAL],,,-1)</f>
        <v>269509500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51056000</v>
      </c>
      <c r="I105" s="2" cm="1">
        <f t="array" ref="I105">_xlfn.XLOOKUP(TRUE,Belanja[BULAN]=G105,Belanja[TOTAL],,,-1)</f>
        <v>269509500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51056000</v>
      </c>
      <c r="I106" s="2" cm="1">
        <f t="array" ref="I106">_xlfn.XLOOKUP(TRUE,Belanja[BULAN]=G106,Belanja[TOTAL],,,-1)</f>
        <v>269509500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51056000</v>
      </c>
      <c r="I107" s="2" cm="1">
        <f t="array" ref="I107">_xlfn.XLOOKUP(TRUE,Belanja[BULAN]=G107,Belanja[TOTAL],,,-1)</f>
        <v>269509500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51056000</v>
      </c>
      <c r="I108" s="2" cm="1">
        <f t="array" ref="I108">_xlfn.XLOOKUP(TRUE,Belanja[BULAN]=G108,Belanja[TOTAL],,,-1)</f>
        <v>269509500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51056000</v>
      </c>
      <c r="I109" s="2" cm="1">
        <f t="array" ref="I109">_xlfn.XLOOKUP(TRUE,Belanja[BULAN]=G109,Belanja[TOTAL],,,-1)</f>
        <v>269509500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2">
        <f>SUM($D$2:$D110)</f>
        <v>227985500</v>
      </c>
      <c r="G110" s="1" t="str">
        <f t="shared" si="4"/>
        <v>April</v>
      </c>
      <c r="H110" s="2">
        <f>SUMIFS(Belanja[Belanja],Belanja[BULAN],G110)</f>
        <v>51056000</v>
      </c>
      <c r="I110" s="2" cm="1">
        <f t="array" ref="I110">_xlfn.XLOOKUP(TRUE,Belanja[BULAN]=G110,Belanja[TOTAL],,,-1)</f>
        <v>269509500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>
        <f>SUM($D$2:$D111)</f>
        <v>230376500</v>
      </c>
      <c r="G111" s="1" t="str">
        <f t="shared" si="4"/>
        <v>April</v>
      </c>
      <c r="H111" s="2">
        <f>SUMIFS(Belanja[Belanja],Belanja[BULAN],G111)</f>
        <v>51056000</v>
      </c>
      <c r="I111" s="2" cm="1">
        <f t="array" ref="I111">_xlfn.XLOOKUP(TRUE,Belanja[BULAN]=G111,Belanja[TOTAL],,,-1)</f>
        <v>269509500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2">
        <f>SUM($D$2:$D112)</f>
        <v>232907500</v>
      </c>
      <c r="G112" s="1" t="str">
        <f t="shared" si="4"/>
        <v>April</v>
      </c>
      <c r="H112" s="2">
        <f>SUMIFS(Belanja[Belanja],Belanja[BULAN],G112)</f>
        <v>51056000</v>
      </c>
      <c r="I112" s="2" cm="1">
        <f t="array" ref="I112">_xlfn.XLOOKUP(TRUE,Belanja[BULAN]=G112,Belanja[TOTAL],,,-1)</f>
        <v>269509500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>
        <f>SUM($D$2:$D113)</f>
        <v>235646500</v>
      </c>
      <c r="G113" s="1" t="str">
        <f t="shared" si="4"/>
        <v>April</v>
      </c>
      <c r="H113" s="2">
        <f>SUMIFS(Belanja[Belanja],Belanja[BULAN],G113)</f>
        <v>51056000</v>
      </c>
      <c r="I113" s="2" cm="1">
        <f t="array" ref="I113">_xlfn.XLOOKUP(TRUE,Belanja[BULAN]=G113,Belanja[TOTAL],,,-1)</f>
        <v>269509500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2">
        <f>SUM($D$2:$D114)</f>
        <v>238868500</v>
      </c>
      <c r="G114" s="1" t="str">
        <f t="shared" si="4"/>
        <v>April</v>
      </c>
      <c r="H114" s="2">
        <f>SUMIFS(Belanja[Belanja],Belanja[BULAN],G114)</f>
        <v>51056000</v>
      </c>
      <c r="I114" s="2" cm="1">
        <f t="array" ref="I114">_xlfn.XLOOKUP(TRUE,Belanja[BULAN]=G114,Belanja[TOTAL],,,-1)</f>
        <v>269509500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>
        <f>SUM($D$2:$D115)</f>
        <v>241747500</v>
      </c>
      <c r="G115" s="1" t="str">
        <f t="shared" si="4"/>
        <v>April</v>
      </c>
      <c r="H115" s="2">
        <f>SUMIFS(Belanja[Belanja],Belanja[BULAN],G115)</f>
        <v>51056000</v>
      </c>
      <c r="I115" s="2" cm="1">
        <f t="array" ref="I115">_xlfn.XLOOKUP(TRUE,Belanja[BULAN]=G115,Belanja[TOTAL],,,-1)</f>
        <v>269509500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2">
        <f>SUM($D$2:$D116)</f>
        <v>244970500</v>
      </c>
      <c r="G116" s="1" t="str">
        <f t="shared" si="4"/>
        <v>April</v>
      </c>
      <c r="H116" s="2">
        <f>SUMIFS(Belanja[Belanja],Belanja[BULAN],G116)</f>
        <v>51056000</v>
      </c>
      <c r="I116" s="2" cm="1">
        <f t="array" ref="I116">_xlfn.XLOOKUP(TRUE,Belanja[BULAN]=G116,Belanja[TOTAL],,,-1)</f>
        <v>269509500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>
        <f>SUM($D$2:$D117)</f>
        <v>248099500</v>
      </c>
      <c r="G117" s="1" t="str">
        <f t="shared" si="4"/>
        <v>April</v>
      </c>
      <c r="H117" s="2">
        <f>SUMIFS(Belanja[Belanja],Belanja[BULAN],G117)</f>
        <v>51056000</v>
      </c>
      <c r="I117" s="2" cm="1">
        <f t="array" ref="I117">_xlfn.XLOOKUP(TRUE,Belanja[BULAN]=G117,Belanja[TOTAL],,,-1)</f>
        <v>269509500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2">
        <f>SUM($D$2:$D118)</f>
        <v>252126500</v>
      </c>
      <c r="G118" s="1" t="str">
        <f t="shared" si="4"/>
        <v>April</v>
      </c>
      <c r="H118" s="2">
        <f>SUMIFS(Belanja[Belanja],Belanja[BULAN],G118)</f>
        <v>51056000</v>
      </c>
      <c r="I118" s="2" cm="1">
        <f t="array" ref="I118">_xlfn.XLOOKUP(TRUE,Belanja[BULAN]=G118,Belanja[TOTAL],,,-1)</f>
        <v>269509500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>
        <f>SUM($D$2:$D119)</f>
        <v>255941500</v>
      </c>
      <c r="G119" s="1" t="str">
        <f t="shared" si="4"/>
        <v>April</v>
      </c>
      <c r="H119" s="2">
        <f>SUMIFS(Belanja[Belanja],Belanja[BULAN],G119)</f>
        <v>51056000</v>
      </c>
      <c r="I119" s="2" cm="1">
        <f t="array" ref="I119">_xlfn.XLOOKUP(TRUE,Belanja[BULAN]=G119,Belanja[TOTAL],,,-1)</f>
        <v>269509500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SUMIFS(Belanja[Belanja],Belanja[BULAN],G120)</f>
        <v>51056000</v>
      </c>
      <c r="I120" s="2" cm="1">
        <f t="array" ref="I120">_xlfn.XLOOKUP(TRUE,Belanja[BULAN]=G120,Belanja[TOTAL],,,-1)</f>
        <v>269509500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>
        <f>SUM($D$2:$D121)</f>
        <v>265471500</v>
      </c>
      <c r="G121" s="1" t="str">
        <f t="shared" si="4"/>
        <v>April</v>
      </c>
      <c r="H121" s="2">
        <f>SUMIFS(Belanja[Belanja],Belanja[BULAN],G121)</f>
        <v>51056000</v>
      </c>
      <c r="I121" s="2" cm="1">
        <f t="array" ref="I121">_xlfn.XLOOKUP(TRUE,Belanja[BULAN]=G121,Belanja[TOTAL],,,-1)</f>
        <v>269509500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2">
        <f>SUM($D$2:$D122)</f>
        <v>269509500</v>
      </c>
      <c r="G122" s="1" t="str">
        <f t="shared" si="4"/>
        <v>April</v>
      </c>
      <c r="H122" s="2">
        <f>SUMIFS(Belanja[Belanja],Belanja[BULAN],G122)</f>
        <v>51056000</v>
      </c>
      <c r="I122" s="2" cm="1">
        <f t="array" ref="I122">_xlfn.XLOOKUP(TRUE,Belanja[BULAN]=G122,Belanja[TOTAL],,,-1)</f>
        <v>269509500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>
        <f>SUM($D$2:$D123)</f>
        <v>274527500</v>
      </c>
      <c r="G123" s="1" t="str">
        <f t="shared" si="4"/>
        <v>Mei</v>
      </c>
      <c r="H123" s="2">
        <f>SUMIFS(Belanja[Belanja],Belanja[BULAN],G123)</f>
        <v>99064000</v>
      </c>
      <c r="I123" s="2" cm="1">
        <f t="array" ref="I123">_xlfn.XLOOKUP(TRUE,Belanja[BULAN]=G123,Belanja[TOTAL],,,-1)</f>
        <v>368573500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2">
        <f>SUM($D$2:$D124)</f>
        <v>278140500</v>
      </c>
      <c r="G124" s="1" t="str">
        <f t="shared" si="4"/>
        <v>Mei</v>
      </c>
      <c r="H124" s="2">
        <f>SUMIFS(Belanja[Belanja],Belanja[BULAN],G124)</f>
        <v>99064000</v>
      </c>
      <c r="I124" s="2" cm="1">
        <f t="array" ref="I124">_xlfn.XLOOKUP(TRUE,Belanja[BULAN]=G124,Belanja[TOTAL],,,-1)</f>
        <v>368573500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>
        <f>SUM($D$2:$D125)</f>
        <v>282129500</v>
      </c>
      <c r="G125" s="1" t="str">
        <f t="shared" si="4"/>
        <v>Mei</v>
      </c>
      <c r="H125" s="2">
        <f>SUMIFS(Belanja[Belanja],Belanja[BULAN],G125)</f>
        <v>99064000</v>
      </c>
      <c r="I125" s="2" cm="1">
        <f t="array" ref="I125">_xlfn.XLOOKUP(TRUE,Belanja[BULAN]=G125,Belanja[TOTAL],,,-1)</f>
        <v>368573500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2">
        <f>SUM($D$2:$D126)</f>
        <v>285557500</v>
      </c>
      <c r="G126" s="1" t="str">
        <f t="shared" si="4"/>
        <v>Mei</v>
      </c>
      <c r="H126" s="2">
        <f>SUMIFS(Belanja[Belanja],Belanja[BULAN],G126)</f>
        <v>99064000</v>
      </c>
      <c r="I126" s="2" cm="1">
        <f t="array" ref="I126">_xlfn.XLOOKUP(TRUE,Belanja[BULAN]=G126,Belanja[TOTAL],,,-1)</f>
        <v>368573500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>
        <f>SUM($D$2:$D127)</f>
        <v>288842500</v>
      </c>
      <c r="G127" s="1" t="str">
        <f t="shared" si="4"/>
        <v>Mei</v>
      </c>
      <c r="H127" s="2">
        <f>SUMIFS(Belanja[Belanja],Belanja[BULAN],G127)</f>
        <v>99064000</v>
      </c>
      <c r="I127" s="2" cm="1">
        <f t="array" ref="I127">_xlfn.XLOOKUP(TRUE,Belanja[BULAN]=G127,Belanja[TOTAL],,,-1)</f>
        <v>368573500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2">
        <f>SUM($D$2:$D128)</f>
        <v>292869500</v>
      </c>
      <c r="G128" s="1" t="str">
        <f t="shared" si="4"/>
        <v>Mei</v>
      </c>
      <c r="H128" s="2">
        <f>SUMIFS(Belanja[Belanja],Belanja[BULAN],G128)</f>
        <v>99064000</v>
      </c>
      <c r="I128" s="2" cm="1">
        <f t="array" ref="I128">_xlfn.XLOOKUP(TRUE,Belanja[BULAN]=G128,Belanja[TOTAL],,,-1)</f>
        <v>368573500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>
        <f>SUM($D$2:$D129)</f>
        <v>296754500</v>
      </c>
      <c r="G129" s="1" t="str">
        <f t="shared" si="4"/>
        <v>Mei</v>
      </c>
      <c r="H129" s="2">
        <f>SUMIFS(Belanja[Belanja],Belanja[BULAN],G129)</f>
        <v>99064000</v>
      </c>
      <c r="I129" s="2" cm="1">
        <f t="array" ref="I129">_xlfn.XLOOKUP(TRUE,Belanja[BULAN]=G129,Belanja[TOTAL],,,-1)</f>
        <v>368573500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2">
        <f>SUM($D$2:$D130)</f>
        <v>300755500</v>
      </c>
      <c r="G130" s="1" t="str">
        <f t="shared" si="4"/>
        <v>Mei</v>
      </c>
      <c r="H130" s="2">
        <f>SUMIFS(Belanja[Belanja],Belanja[BULAN],G130)</f>
        <v>99064000</v>
      </c>
      <c r="I130" s="2" cm="1">
        <f t="array" ref="I130">_xlfn.XLOOKUP(TRUE,Belanja[BULAN]=G130,Belanja[TOTAL],,,-1)</f>
        <v>368573500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>
        <f>SUM($D$2:$D131)</f>
        <v>304725500</v>
      </c>
      <c r="G131" s="1" t="str">
        <f t="shared" ref="G131:G194" si="7">B131</f>
        <v>Mei</v>
      </c>
      <c r="H131" s="2">
        <f>SUMIFS(Belanja[Belanja],Belanja[BULAN],G131)</f>
        <v>99064000</v>
      </c>
      <c r="I131" s="2" cm="1">
        <f t="array" ref="I131">_xlfn.XLOOKUP(TRUE,Belanja[BULAN]=G131,Belanja[TOTAL],,,-1)</f>
        <v>368573500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2">
        <f>SUM($D$2:$D132)</f>
        <v>309702500</v>
      </c>
      <c r="G132" s="1" t="str">
        <f t="shared" si="7"/>
        <v>Mei</v>
      </c>
      <c r="H132" s="2">
        <f>SUMIFS(Belanja[Belanja],Belanja[BULAN],G132)</f>
        <v>99064000</v>
      </c>
      <c r="I132" s="2" cm="1">
        <f t="array" ref="I132">_xlfn.XLOOKUP(TRUE,Belanja[BULAN]=G132,Belanja[TOTAL],,,-1)</f>
        <v>368573500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>
        <f>SUM($D$2:$D133)</f>
        <v>313948500</v>
      </c>
      <c r="G133" s="1" t="str">
        <f t="shared" si="7"/>
        <v>Mei</v>
      </c>
      <c r="H133" s="2">
        <f>SUMIFS(Belanja[Belanja],Belanja[BULAN],G133)</f>
        <v>99064000</v>
      </c>
      <c r="I133" s="2" cm="1">
        <f t="array" ref="I133">_xlfn.XLOOKUP(TRUE,Belanja[BULAN]=G133,Belanja[TOTAL],,,-1)</f>
        <v>368573500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2">
        <f>SUM($D$2:$D134)</f>
        <v>318569500</v>
      </c>
      <c r="G134" s="1" t="str">
        <f t="shared" si="7"/>
        <v>Mei</v>
      </c>
      <c r="H134" s="2">
        <f>SUMIFS(Belanja[Belanja],Belanja[BULAN],G134)</f>
        <v>99064000</v>
      </c>
      <c r="I134" s="2" cm="1">
        <f t="array" ref="I134">_xlfn.XLOOKUP(TRUE,Belanja[BULAN]=G134,Belanja[TOTAL],,,-1)</f>
        <v>368573500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>
        <f>SUM($D$2:$D135)</f>
        <v>322557500</v>
      </c>
      <c r="G135" s="1" t="str">
        <f t="shared" si="7"/>
        <v>Mei</v>
      </c>
      <c r="H135" s="2">
        <f>SUMIFS(Belanja[Belanja],Belanja[BULAN],G135)</f>
        <v>99064000</v>
      </c>
      <c r="I135" s="2" cm="1">
        <f t="array" ref="I135">_xlfn.XLOOKUP(TRUE,Belanja[BULAN]=G135,Belanja[TOTAL],,,-1)</f>
        <v>368573500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2">
        <f>SUM($D$2:$D136)</f>
        <v>326606500</v>
      </c>
      <c r="G136" s="1" t="str">
        <f t="shared" si="7"/>
        <v>Mei</v>
      </c>
      <c r="H136" s="2">
        <f>SUMIFS(Belanja[Belanja],Belanja[BULAN],G136)</f>
        <v>99064000</v>
      </c>
      <c r="I136" s="2" cm="1">
        <f t="array" ref="I136">_xlfn.XLOOKUP(TRUE,Belanja[BULAN]=G136,Belanja[TOTAL],,,-1)</f>
        <v>368573500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>
        <f>SUM($D$2:$D137)</f>
        <v>330482500</v>
      </c>
      <c r="G137" s="1" t="str">
        <f t="shared" si="7"/>
        <v>Mei</v>
      </c>
      <c r="H137" s="2">
        <f>SUMIFS(Belanja[Belanja],Belanja[BULAN],G137)</f>
        <v>99064000</v>
      </c>
      <c r="I137" s="2" cm="1">
        <f t="array" ref="I137">_xlfn.XLOOKUP(TRUE,Belanja[BULAN]=G137,Belanja[TOTAL],,,-1)</f>
        <v>368573500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2">
        <f>SUM($D$2:$D138)</f>
        <v>334372500</v>
      </c>
      <c r="G138" s="1" t="str">
        <f t="shared" si="7"/>
        <v>Mei</v>
      </c>
      <c r="H138" s="2">
        <f>SUMIFS(Belanja[Belanja],Belanja[BULAN],G138)</f>
        <v>99064000</v>
      </c>
      <c r="I138" s="2" cm="1">
        <f t="array" ref="I138">_xlfn.XLOOKUP(TRUE,Belanja[BULAN]=G138,Belanja[TOTAL],,,-1)</f>
        <v>368573500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>
        <f>SUM($D$2:$D139)</f>
        <v>337598500</v>
      </c>
      <c r="G139" s="1" t="str">
        <f t="shared" si="7"/>
        <v>Mei</v>
      </c>
      <c r="H139" s="2">
        <f>SUMIFS(Belanja[Belanja],Belanja[BULAN],G139)</f>
        <v>99064000</v>
      </c>
      <c r="I139" s="2" cm="1">
        <f t="array" ref="I139">_xlfn.XLOOKUP(TRUE,Belanja[BULAN]=G139,Belanja[TOTAL],,,-1)</f>
        <v>368573500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2">
        <f>SUM($D$2:$D140)</f>
        <v>341214500</v>
      </c>
      <c r="G140" s="1" t="str">
        <f t="shared" si="7"/>
        <v>Mei</v>
      </c>
      <c r="H140" s="2">
        <f>SUMIFS(Belanja[Belanja],Belanja[BULAN],G140)</f>
        <v>99064000</v>
      </c>
      <c r="I140" s="2" cm="1">
        <f t="array" ref="I140">_xlfn.XLOOKUP(TRUE,Belanja[BULAN]=G140,Belanja[TOTAL],,,-1)</f>
        <v>368573500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>
        <f>SUM($D$2:$D141)</f>
        <v>344440500</v>
      </c>
      <c r="G141" s="1" t="str">
        <f t="shared" si="7"/>
        <v>Mei</v>
      </c>
      <c r="H141" s="2">
        <f>SUMIFS(Belanja[Belanja],Belanja[BULAN],G141)</f>
        <v>99064000</v>
      </c>
      <c r="I141" s="2" cm="1">
        <f t="array" ref="I141">_xlfn.XLOOKUP(TRUE,Belanja[BULAN]=G141,Belanja[TOTAL],,,-1)</f>
        <v>368573500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2">
        <f>SUM($D$2:$D142)</f>
        <v>347585500</v>
      </c>
      <c r="G142" s="1" t="str">
        <f t="shared" si="7"/>
        <v>Mei</v>
      </c>
      <c r="H142" s="2">
        <f>SUMIFS(Belanja[Belanja],Belanja[BULAN],G142)</f>
        <v>99064000</v>
      </c>
      <c r="I142" s="2" cm="1">
        <f t="array" ref="I142">_xlfn.XLOOKUP(TRUE,Belanja[BULAN]=G142,Belanja[TOTAL],,,-1)</f>
        <v>368573500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>
        <f>SUM($D$2:$D143)</f>
        <v>350503500</v>
      </c>
      <c r="G143" s="1" t="str">
        <f t="shared" si="7"/>
        <v>Mei</v>
      </c>
      <c r="H143" s="2">
        <f>SUMIFS(Belanja[Belanja],Belanja[BULAN],G143)</f>
        <v>99064000</v>
      </c>
      <c r="I143" s="2" cm="1">
        <f t="array" ref="I143">_xlfn.XLOOKUP(TRUE,Belanja[BULAN]=G143,Belanja[TOTAL],,,-1)</f>
        <v>368573500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2">
        <f>SUM($D$2:$D144)</f>
        <v>353998500</v>
      </c>
      <c r="G144" s="1" t="str">
        <f t="shared" si="7"/>
        <v>Mei</v>
      </c>
      <c r="H144" s="2">
        <f>SUMIFS(Belanja[Belanja],Belanja[BULAN],G144)</f>
        <v>99064000</v>
      </c>
      <c r="I144" s="2" cm="1">
        <f t="array" ref="I144">_xlfn.XLOOKUP(TRUE,Belanja[BULAN]=G144,Belanja[TOTAL],,,-1)</f>
        <v>368573500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>
        <f>SUM($D$2:$D145)</f>
        <v>357082500</v>
      </c>
      <c r="G145" s="1" t="str">
        <f t="shared" si="7"/>
        <v>Mei</v>
      </c>
      <c r="H145" s="2">
        <f>SUMIFS(Belanja[Belanja],Belanja[BULAN],G145)</f>
        <v>99064000</v>
      </c>
      <c r="I145" s="2" cm="1">
        <f t="array" ref="I145">_xlfn.XLOOKUP(TRUE,Belanja[BULAN]=G145,Belanja[TOTAL],,,-1)</f>
        <v>368573500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2">
        <f>SUM($D$2:$D146)</f>
        <v>360311500</v>
      </c>
      <c r="G146" s="1" t="str">
        <f t="shared" si="7"/>
        <v>Mei</v>
      </c>
      <c r="H146" s="2">
        <f>SUMIFS(Belanja[Belanja],Belanja[BULAN],G146)</f>
        <v>99064000</v>
      </c>
      <c r="I146" s="2" cm="1">
        <f t="array" ref="I146">_xlfn.XLOOKUP(TRUE,Belanja[BULAN]=G146,Belanja[TOTAL],,,-1)</f>
        <v>368573500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>
        <f>SUM($D$2:$D147)</f>
        <v>363029500</v>
      </c>
      <c r="G147" s="1" t="str">
        <f t="shared" si="7"/>
        <v>Mei</v>
      </c>
      <c r="H147" s="2">
        <f>SUMIFS(Belanja[Belanja],Belanja[BULAN],G147)</f>
        <v>99064000</v>
      </c>
      <c r="I147" s="2" cm="1">
        <f t="array" ref="I147">_xlfn.XLOOKUP(TRUE,Belanja[BULAN]=G147,Belanja[TOTAL],,,-1)</f>
        <v>368573500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2">
        <f>SUM($D$2:$D148)</f>
        <v>365606500</v>
      </c>
      <c r="G148" s="1" t="str">
        <f t="shared" si="7"/>
        <v>Mei</v>
      </c>
      <c r="H148" s="2">
        <f>SUMIFS(Belanja[Belanja],Belanja[BULAN],G148)</f>
        <v>99064000</v>
      </c>
      <c r="I148" s="2" cm="1">
        <f t="array" ref="I148">_xlfn.XLOOKUP(TRUE,Belanja[BULAN]=G148,Belanja[TOTAL],,,-1)</f>
        <v>368573500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>
        <f>SUM($D$2:$D149)</f>
        <v>368573500</v>
      </c>
      <c r="G149" s="1" t="str">
        <f t="shared" si="7"/>
        <v>Mei</v>
      </c>
      <c r="H149" s="2">
        <f>SUMIFS(Belanja[Belanja],Belanja[BULAN],G149)</f>
        <v>99064000</v>
      </c>
      <c r="I149" s="2" cm="1">
        <f t="array" ref="I149">_xlfn.XLOOKUP(TRUE,Belanja[BULAN]=G149,Belanja[TOTAL],,,-1)</f>
        <v>368573500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368573500</v>
      </c>
      <c r="G150" s="1" t="str">
        <f t="shared" si="7"/>
        <v>Mei</v>
      </c>
      <c r="H150" s="2">
        <f>SUMIFS(Belanja[Belanja],Belanja[BULAN],G150)</f>
        <v>99064000</v>
      </c>
      <c r="I150" s="2" cm="1">
        <f t="array" ref="I150">_xlfn.XLOOKUP(TRUE,Belanja[BULAN]=G150,Belanja[TOTAL],,,-1)</f>
        <v>368573500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368573500</v>
      </c>
      <c r="G151" s="1" t="str">
        <f t="shared" si="7"/>
        <v>Mei</v>
      </c>
      <c r="H151" s="2">
        <f>SUMIFS(Belanja[Belanja],Belanja[BULAN],G151)</f>
        <v>99064000</v>
      </c>
      <c r="I151" s="2" cm="1">
        <f t="array" ref="I151">_xlfn.XLOOKUP(TRUE,Belanja[BULAN]=G151,Belanja[TOTAL],,,-1)</f>
        <v>368573500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368573500</v>
      </c>
      <c r="G152" s="1" t="str">
        <f t="shared" si="7"/>
        <v>Mei</v>
      </c>
      <c r="H152" s="2">
        <f>SUMIFS(Belanja[Belanja],Belanja[BULAN],G152)</f>
        <v>99064000</v>
      </c>
      <c r="I152" s="2" cm="1">
        <f t="array" ref="I152">_xlfn.XLOOKUP(TRUE,Belanja[BULAN]=G152,Belanja[TOTAL],,,-1)</f>
        <v>368573500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368573500</v>
      </c>
      <c r="G153" s="1" t="str">
        <f t="shared" si="7"/>
        <v>Mei</v>
      </c>
      <c r="H153" s="2">
        <f>SUMIFS(Belanja[Belanja],Belanja[BULAN],G153)</f>
        <v>99064000</v>
      </c>
      <c r="I153" s="2" cm="1">
        <f t="array" ref="I153">_xlfn.XLOOKUP(TRUE,Belanja[BULAN]=G153,Belanja[TOTAL],,,-1)</f>
        <v>368573500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368573500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368573500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368573500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368573500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368573500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368573500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368573500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368573500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368573500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368573500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368573500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368573500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368573500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368573500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368573500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368573500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368573500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368573500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368573500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368573500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368573500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368573500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368573500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368573500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368573500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368573500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368573500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368573500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368573500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368573500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368573500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368573500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368573500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368573500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368573500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368573500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368573500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368573500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368573500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368573500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368573500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368573500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368573500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368573500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368573500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368573500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368573500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368573500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368573500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368573500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368573500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368573500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368573500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368573500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368573500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368573500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368573500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368573500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368573500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368573500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368573500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368573500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368573500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368573500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368573500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368573500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368573500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368573500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368573500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368573500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368573500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368573500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368573500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368573500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368573500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368573500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368573500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368573500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368573500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368573500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368573500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368573500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368573500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368573500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368573500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368573500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368573500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368573500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368573500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368573500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368573500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368573500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368573500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368573500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368573500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368573500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368573500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368573500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368573500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368573500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368573500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368573500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368573500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368573500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368573500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368573500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368573500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368573500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368573500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368573500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368573500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368573500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368573500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368573500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368573500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368573500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368573500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368573500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368573500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368573500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368573500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368573500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368573500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368573500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368573500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368573500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368573500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368573500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368573500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368573500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368573500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368573500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368573500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368573500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368573500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368573500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368573500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368573500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368573500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368573500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368573500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368573500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368573500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368573500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368573500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368573500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368573500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368573500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368573500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368573500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368573500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368573500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368573500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368573500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368573500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368573500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368573500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368573500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368573500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368573500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368573500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368573500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368573500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368573500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368573500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368573500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368573500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368573500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368573500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368573500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368573500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368573500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368573500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368573500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368573500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368573500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368573500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368573500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368573500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368573500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368573500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368573500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368573500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368573500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368573500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368573500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368573500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368573500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368573500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368573500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368573500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368573500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368573500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368573500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368573500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368573500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368573500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368573500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368573500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368573500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368573500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368573500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368573500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368573500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368573500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368573500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368573500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368573500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368573500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368573500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368573500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368573500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368573500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368573500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368573500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368573500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368573500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368573500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368573500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368573500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368573500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368573500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368573500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368573500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368573500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368573500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368573500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368573500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368573500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368573500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368573500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368573500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368573500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368573500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368573500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368573500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368573500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368573500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368573500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368573500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368573500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368573500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368573500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368573500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368573500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368573500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368573500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368573500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368573500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368573500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368573500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368573500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368573500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368573500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368573500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368573500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368573500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368573500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368573500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368573500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368573500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368573500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368573500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368573500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368573500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368573500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368573500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368573500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368573500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368573500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368573500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368573500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368573500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368573500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368573500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368573500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368573500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368573500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368573500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368573500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368573500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368573500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368573500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368573500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368573500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368573500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368573500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368573500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368573500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368573500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368573500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368573500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368573500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368573500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368573500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368573500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368573500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368573500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368573500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368573500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368573500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368573500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368573500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368573500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368573500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368573500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368573500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368573500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368573500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368573500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368573500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368573500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368573500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368573500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368573500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368573500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368573500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368573500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368573500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368573500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368573500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368573500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368573500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368573500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368573500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368573500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368573500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368573500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368573500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368573500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368573500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368573500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368573500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368573500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368573500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368573500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368573500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368573500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368573500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368573500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368573500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368573500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368573500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368573500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368573500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368573500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368573500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368573500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368573500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368573500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368573500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368573500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368573500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368573500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368573500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368573500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368573500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368573500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368573500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368573500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368573500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368573500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368573500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368573500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368573500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368573500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368573500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368573500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368573500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368573500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368573500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368573500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368573500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368573500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368573500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368573500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368573500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368573500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368573500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368573500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368573500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368573500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368573500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368573500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368573500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368573500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368573500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368573500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368573500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368573500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368573500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368573500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368573500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368573500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368573500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368573500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368573500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368573500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368573500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368573500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368573500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368573500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368573500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368573500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368573500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368573500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368573500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368573500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368573500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368573500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368573500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368573500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368573500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368573500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368573500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368573500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368573500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368573500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368573500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368573500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368573500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368573500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368573500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368573500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368573500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368573500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368573500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368573500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135" activePane="bottomRight" state="frozen"/>
      <selection pane="topRight"/>
      <selection pane="bottomLeft"/>
      <selection pane="bottomRight" activeCell="D150" sqref="D150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53964000</v>
      </c>
      <c r="I123" s="2" cm="1">
        <f t="array" ref="I123">_xlfn.XLOOKUP(TRUE,Transferan[BULAN]=G123,Transferan[TOTAL],,,-1)</f>
        <v>244463500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53964000</v>
      </c>
      <c r="I124" s="2" cm="1">
        <f t="array" ref="I124">_xlfn.XLOOKUP(TRUE,Transferan[BULAN]=G124,Transferan[TOTAL],,,-1)</f>
        <v>244463500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53964000</v>
      </c>
      <c r="I125" s="2" cm="1">
        <f t="array" ref="I125">_xlfn.XLOOKUP(TRUE,Transferan[BULAN]=G125,Transferan[TOTAL],,,-1)</f>
        <v>244463500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53964000</v>
      </c>
      <c r="I126" s="2" cm="1">
        <f t="array" ref="I126">_xlfn.XLOOKUP(TRUE,Transferan[BULAN]=G126,Transferan[TOTAL],,,-1)</f>
        <v>244463500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53964000</v>
      </c>
      <c r="I127" s="2" cm="1">
        <f t="array" ref="I127">_xlfn.XLOOKUP(TRUE,Transferan[BULAN]=G127,Transferan[TOTAL],,,-1)</f>
        <v>244463500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53964000</v>
      </c>
      <c r="I128" s="2" cm="1">
        <f t="array" ref="I128">_xlfn.XLOOKUP(TRUE,Transferan[BULAN]=G128,Transferan[TOTAL],,,-1)</f>
        <v>244463500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53964000</v>
      </c>
      <c r="I129" s="2" cm="1">
        <f t="array" ref="I129">_xlfn.XLOOKUP(TRUE,Transferan[BULAN]=G129,Transferan[TOTAL],,,-1)</f>
        <v>244463500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53964000</v>
      </c>
      <c r="I130" s="2" cm="1">
        <f t="array" ref="I130">_xlfn.XLOOKUP(TRUE,Transferan[BULAN]=G130,Transferan[TOTAL],,,-1)</f>
        <v>244463500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53964000</v>
      </c>
      <c r="I131" s="2" cm="1">
        <f t="array" ref="I131">_xlfn.XLOOKUP(TRUE,Transferan[BULAN]=G131,Transferan[TOTAL],,,-1)</f>
        <v>244463500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53964000</v>
      </c>
      <c r="I132" s="2" cm="1">
        <f t="array" ref="I132">_xlfn.XLOOKUP(TRUE,Transferan[BULAN]=G132,Transferan[TOTAL],,,-1)</f>
        <v>244463500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53964000</v>
      </c>
      <c r="I133" s="2" cm="1">
        <f t="array" ref="I133">_xlfn.XLOOKUP(TRUE,Transferan[BULAN]=G133,Transferan[TOTAL],,,-1)</f>
        <v>244463500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53964000</v>
      </c>
      <c r="I134" s="2" cm="1">
        <f t="array" ref="I134">_xlfn.XLOOKUP(TRUE,Transferan[BULAN]=G134,Transferan[TOTAL],,,-1)</f>
        <v>244463500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53964000</v>
      </c>
      <c r="I135" s="2" cm="1">
        <f t="array" ref="I135">_xlfn.XLOOKUP(TRUE,Transferan[BULAN]=G135,Transferan[TOTAL],,,-1)</f>
        <v>244463500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53964000</v>
      </c>
      <c r="I136" s="2" cm="1">
        <f t="array" ref="I136">_xlfn.XLOOKUP(TRUE,Transferan[BULAN]=G136,Transferan[TOTAL],,,-1)</f>
        <v>244463500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53964000</v>
      </c>
      <c r="I137" s="2" cm="1">
        <f t="array" ref="I137">_xlfn.XLOOKUP(TRUE,Transferan[BULAN]=G137,Transferan[TOTAL],,,-1)</f>
        <v>244463500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53964000</v>
      </c>
      <c r="I138" s="2" cm="1">
        <f t="array" ref="I138">_xlfn.XLOOKUP(TRUE,Transferan[BULAN]=G138,Transferan[TOTAL],,,-1)</f>
        <v>244463500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53964000</v>
      </c>
      <c r="I139" s="2" cm="1">
        <f t="array" ref="I139">_xlfn.XLOOKUP(TRUE,Transferan[BULAN]=G139,Transferan[TOTAL],,,-1)</f>
        <v>244463500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53964000</v>
      </c>
      <c r="I140" s="2" cm="1">
        <f t="array" ref="I140">_xlfn.XLOOKUP(TRUE,Transferan[BULAN]=G140,Transferan[TOTAL],,,-1)</f>
        <v>244463500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53964000</v>
      </c>
      <c r="I141" s="2" cm="1">
        <f t="array" ref="I141">_xlfn.XLOOKUP(TRUE,Transferan[BULAN]=G141,Transferan[TOTAL],,,-1)</f>
        <v>244463500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53964000</v>
      </c>
      <c r="I142" s="2" cm="1">
        <f t="array" ref="I142">_xlfn.XLOOKUP(TRUE,Transferan[BULAN]=G142,Transferan[TOTAL],,,-1)</f>
        <v>244463500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53964000</v>
      </c>
      <c r="I143" s="2" cm="1">
        <f t="array" ref="I143">_xlfn.XLOOKUP(TRUE,Transferan[BULAN]=G143,Transferan[TOTAL],,,-1)</f>
        <v>244463500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53964000</v>
      </c>
      <c r="I144" s="2" cm="1">
        <f t="array" ref="I144">_xlfn.XLOOKUP(TRUE,Transferan[BULAN]=G144,Transferan[TOTAL],,,-1)</f>
        <v>244463500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53964000</v>
      </c>
      <c r="I145" s="2" cm="1">
        <f t="array" ref="I145">_xlfn.XLOOKUP(TRUE,Transferan[BULAN]=G145,Transferan[TOTAL],,,-1)</f>
        <v>244463500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53964000</v>
      </c>
      <c r="I146" s="2" cm="1">
        <f t="array" ref="I146">_xlfn.XLOOKUP(TRUE,Transferan[BULAN]=G146,Transferan[TOTAL],,,-1)</f>
        <v>244463500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53964000</v>
      </c>
      <c r="I147" s="2" cm="1">
        <f t="array" ref="I147">_xlfn.XLOOKUP(TRUE,Transferan[BULAN]=G147,Transferan[TOTAL],,,-1)</f>
        <v>244463500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53964000</v>
      </c>
      <c r="I148" s="2" cm="1">
        <f t="array" ref="I148">_xlfn.XLOOKUP(TRUE,Transferan[BULAN]=G148,Transferan[TOTAL],,,-1)</f>
        <v>244463500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53964000</v>
      </c>
      <c r="I149" s="2" cm="1">
        <f t="array" ref="I149">_xlfn.XLOOKUP(TRUE,Transferan[BULAN]=G149,Transferan[TOTAL],,,-1)</f>
        <v>244463500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244463500</v>
      </c>
      <c r="G150" s="1" t="str">
        <f t="shared" si="7"/>
        <v>Mei</v>
      </c>
      <c r="H150" s="2">
        <f>SUMIFS(Transferan[Transferan],Transferan[BULAN],G150)</f>
        <v>53964000</v>
      </c>
      <c r="I150" s="2" cm="1">
        <f t="array" ref="I150">_xlfn.XLOOKUP(TRUE,Transferan[BULAN]=G150,Transferan[TOTAL],,,-1)</f>
        <v>244463500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244463500</v>
      </c>
      <c r="G151" s="1" t="str">
        <f t="shared" si="7"/>
        <v>Mei</v>
      </c>
      <c r="H151" s="2">
        <f>SUMIFS(Transferan[Transferan],Transferan[BULAN],G151)</f>
        <v>53964000</v>
      </c>
      <c r="I151" s="2" cm="1">
        <f t="array" ref="I151">_xlfn.XLOOKUP(TRUE,Transferan[BULAN]=G151,Transferan[TOTAL],,,-1)</f>
        <v>244463500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244463500</v>
      </c>
      <c r="G152" s="1" t="str">
        <f t="shared" si="7"/>
        <v>Mei</v>
      </c>
      <c r="H152" s="2">
        <f>SUMIFS(Transferan[Transferan],Transferan[BULAN],G152)</f>
        <v>53964000</v>
      </c>
      <c r="I152" s="2" cm="1">
        <f t="array" ref="I152">_xlfn.XLOOKUP(TRUE,Transferan[BULAN]=G152,Transferan[TOTAL],,,-1)</f>
        <v>244463500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244463500</v>
      </c>
      <c r="G153" s="1" t="str">
        <f t="shared" si="7"/>
        <v>Mei</v>
      </c>
      <c r="H153" s="2">
        <f>SUMIFS(Transferan[Transferan],Transferan[BULAN],G153)</f>
        <v>53964000</v>
      </c>
      <c r="I153" s="2" cm="1">
        <f t="array" ref="I153">_xlfn.XLOOKUP(TRUE,Transferan[BULAN]=G153,Transferan[TOTAL],,,-1)</f>
        <v>244463500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244463500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244463500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244463500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244463500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244463500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244463500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244463500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244463500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244463500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244463500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244463500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244463500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244463500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244463500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244463500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244463500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244463500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244463500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244463500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244463500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244463500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244463500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244463500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244463500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244463500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244463500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244463500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244463500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244463500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244463500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244463500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244463500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244463500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244463500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244463500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244463500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244463500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244463500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244463500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244463500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244463500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244463500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244463500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244463500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244463500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244463500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244463500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244463500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244463500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244463500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244463500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244463500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244463500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244463500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244463500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244463500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244463500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244463500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244463500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244463500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244463500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244463500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244463500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244463500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244463500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244463500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244463500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244463500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244463500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244463500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244463500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244463500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244463500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244463500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244463500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244463500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244463500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244463500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244463500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244463500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244463500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244463500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244463500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244463500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244463500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244463500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244463500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244463500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244463500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244463500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244463500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244463500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244463500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244463500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244463500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244463500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244463500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244463500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244463500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244463500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244463500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244463500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244463500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244463500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244463500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244463500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244463500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244463500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244463500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244463500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244463500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244463500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244463500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244463500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244463500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244463500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244463500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244463500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244463500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244463500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244463500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244463500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244463500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244463500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244463500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244463500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244463500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244463500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244463500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244463500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244463500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244463500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244463500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244463500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244463500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244463500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244463500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244463500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244463500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244463500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244463500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244463500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244463500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244463500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244463500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244463500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244463500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244463500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244463500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244463500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244463500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244463500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244463500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244463500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244463500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244463500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244463500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244463500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244463500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244463500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244463500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244463500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244463500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244463500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244463500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244463500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244463500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244463500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244463500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244463500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244463500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244463500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244463500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244463500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244463500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244463500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244463500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244463500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244463500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244463500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244463500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244463500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244463500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244463500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244463500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244463500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244463500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244463500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244463500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244463500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244463500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244463500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244463500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244463500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244463500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244463500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244463500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244463500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244463500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244463500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244463500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244463500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244463500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244463500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244463500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244463500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244463500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244463500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244463500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244463500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244463500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244463500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244463500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244463500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244463500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244463500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244463500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244463500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244463500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244463500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244463500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244463500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244463500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244463500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244463500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244463500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244463500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244463500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244463500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244463500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244463500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244463500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244463500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244463500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244463500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244463500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244463500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244463500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244463500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244463500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244463500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244463500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244463500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244463500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244463500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244463500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244463500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244463500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244463500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244463500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244463500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244463500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244463500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244463500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244463500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244463500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244463500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244463500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244463500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244463500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244463500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244463500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244463500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244463500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244463500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244463500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244463500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244463500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244463500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244463500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244463500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244463500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244463500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244463500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244463500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244463500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244463500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244463500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244463500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244463500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244463500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244463500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244463500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244463500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244463500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244463500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244463500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244463500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244463500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244463500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244463500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244463500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244463500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244463500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244463500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244463500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244463500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244463500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244463500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244463500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244463500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244463500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244463500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244463500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244463500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244463500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244463500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244463500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244463500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244463500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244463500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244463500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244463500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244463500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244463500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244463500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244463500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244463500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244463500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244463500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244463500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244463500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244463500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244463500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244463500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244463500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244463500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244463500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244463500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244463500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244463500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244463500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244463500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244463500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244463500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244463500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244463500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244463500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244463500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244463500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244463500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244463500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244463500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244463500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244463500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244463500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244463500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244463500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244463500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244463500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244463500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244463500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244463500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244463500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244463500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244463500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244463500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244463500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244463500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244463500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244463500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244463500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244463500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244463500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244463500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244463500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244463500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244463500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244463500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244463500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244463500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244463500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244463500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244463500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244463500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244463500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244463500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244463500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244463500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244463500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244463500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244463500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244463500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244463500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244463500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244463500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244463500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244463500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244463500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244463500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244463500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244463500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244463500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244463500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244463500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244463500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244463500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244463500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244463500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244463500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244463500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244463500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244463500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244463500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244463500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244463500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244463500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244463500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244463500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244463500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244463500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244463500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244463500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244463500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244463500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244463500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244463500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244463500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244463500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244463500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244463500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244463500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244463500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244463500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244463500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244463500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244463500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244463500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2024-05-28T14:05:48Z</dcterms:modified>
  <cp:category/>
  <cp:contentStatus/>
</cp:coreProperties>
</file>