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0" documentId="13_ncr:1_{9A698A35-11EF-477C-882B-3C655332DD57}" xr6:coauthVersionLast="47" xr6:coauthVersionMax="47" xr10:uidLastSave="{1DFE6963-A326-488B-8ED0-40833F87A725}"/>
  <bookViews>
    <workbookView xWindow="1875" yWindow="2430" windowWidth="15375" windowHeight="7785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<sst xmlns="http://schemas.openxmlformats.org/spreadsheetml/2006/main" count="28" uniqueCount="10">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</sst>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5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14" activePane="bottomRight" state="frozen"/>
      <selection pane="topRight"/>
      <selection pane="bottomLeft"/>
      <selection pane="bottomRight" activeCell="D122" sqref="D12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4352000</v>
      </c>
      <c r="I93" s="2" cm="1">
        <f t="array" ref="I93">_xlfn.XLOOKUP(TRUE,Tunai[BULAN]=G93,Tunai[TOTAL],,,-1)</f>
        <v>30435000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>
        <v>0</v>
      </c>
      <c r="E94" s="2">
        <f>SUM($D$2:$D94)</f>
        <v>26087000</v>
      </c>
      <c r="G94" s="1" t="str">
        <f t="shared" si="3"/>
        <v>April</v>
      </c>
      <c r="H94" s="2">
        <f>SUMIFS(Tunai[TUNAI],Tunai[BULAN],G94)</f>
        <v>4352000</v>
      </c>
      <c r="I94" s="2" cm="1">
        <f t="array" ref="I94">_xlfn.XLOOKUP(TRUE,Tunai[BULAN]=G94,Tunai[TOTAL],,,-1)</f>
        <v>30435000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>
        <v>0</v>
      </c>
      <c r="E95" s="2">
        <f>SUM($D$2:$D95)</f>
        <v>26087000</v>
      </c>
      <c r="G95" s="1" t="str">
        <f t="shared" si="3"/>
        <v>April</v>
      </c>
      <c r="H95" s="2">
        <f>SUMIFS(Tunai[TUNAI],Tunai[BULAN],G95)</f>
        <v>4352000</v>
      </c>
      <c r="I95" s="2" cm="1">
        <f t="array" ref="I95">_xlfn.XLOOKUP(TRUE,Tunai[BULAN]=G95,Tunai[TOTAL],,,-1)</f>
        <v>30435000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>
        <v>0</v>
      </c>
      <c r="E96" s="2">
        <f>SUM($D$2:$D96)</f>
        <v>26087000</v>
      </c>
      <c r="G96" s="1" t="str">
        <f t="shared" si="3"/>
        <v>April</v>
      </c>
      <c r="H96" s="2">
        <f>SUMIFS(Tunai[TUNAI],Tunai[BULAN],G96)</f>
        <v>4352000</v>
      </c>
      <c r="I96" s="2" cm="1">
        <f t="array" ref="I96">_xlfn.XLOOKUP(TRUE,Tunai[BULAN]=G96,Tunai[TOTAL],,,-1)</f>
        <v>30435000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4352000</v>
      </c>
      <c r="I97" s="2" cm="1">
        <f t="array" ref="I97">_xlfn.XLOOKUP(TRUE,Tunai[BULAN]=G97,Tunai[TOTAL],,,-1)</f>
        <v>30435000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4352000</v>
      </c>
      <c r="I98" s="2" cm="1">
        <f t="array" ref="I98">_xlfn.XLOOKUP(TRUE,Tunai[BULAN]=G98,Tunai[TOTAL],,,-1)</f>
        <v>30435000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4352000</v>
      </c>
      <c r="I99" s="2" cm="1">
        <f t="array" ref="I99">_xlfn.XLOOKUP(TRUE,Tunai[BULAN]=G99,Tunai[TOTAL],,,-1)</f>
        <v>30435000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4352000</v>
      </c>
      <c r="I100" s="2" cm="1">
        <f t="array" ref="I100">_xlfn.XLOOKUP(TRUE,Tunai[BULAN]=G100,Tunai[TOTAL],,,-1)</f>
        <v>30435000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4352000</v>
      </c>
      <c r="I101" s="2" cm="1">
        <f t="array" ref="I101">_xlfn.XLOOKUP(TRUE,Tunai[BULAN]=G101,Tunai[TOTAL],,,-1)</f>
        <v>30435000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4352000</v>
      </c>
      <c r="I102" s="2" cm="1">
        <f t="array" ref="I102">_xlfn.XLOOKUP(TRUE,Tunai[BULAN]=G102,Tunai[TOTAL],,,-1)</f>
        <v>30435000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4352000</v>
      </c>
      <c r="I103" s="2" cm="1">
        <f t="array" ref="I103">_xlfn.XLOOKUP(TRUE,Tunai[BULAN]=G103,Tunai[TOTAL],,,-1)</f>
        <v>30435000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4352000</v>
      </c>
      <c r="I104" s="2" cm="1">
        <f t="array" ref="I104">_xlfn.XLOOKUP(TRUE,Tunai[BULAN]=G104,Tunai[TOTAL],,,-1)</f>
        <v>30435000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4352000</v>
      </c>
      <c r="I105" s="2" cm="1">
        <f t="array" ref="I105">_xlfn.XLOOKUP(TRUE,Tunai[BULAN]=G105,Tunai[TOTAL],,,-1)</f>
        <v>30435000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4352000</v>
      </c>
      <c r="I106" s="2" cm="1">
        <f t="array" ref="I106">_xlfn.XLOOKUP(TRUE,Tunai[BULAN]=G106,Tunai[TOTAL],,,-1)</f>
        <v>30435000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4352000</v>
      </c>
      <c r="I107" s="2" cm="1">
        <f t="array" ref="I107">_xlfn.XLOOKUP(TRUE,Tunai[BULAN]=G107,Tunai[TOTAL],,,-1)</f>
        <v>30435000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4352000</v>
      </c>
      <c r="I108" s="2" cm="1">
        <f t="array" ref="I108">_xlfn.XLOOKUP(TRUE,Tunai[BULAN]=G108,Tunai[TOTAL],,,-1)</f>
        <v>30435000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4352000</v>
      </c>
      <c r="I109" s="2" cm="1">
        <f t="array" ref="I109">_xlfn.XLOOKUP(TRUE,Tunai[BULAN]=G109,Tunai[TOTAL],,,-1)</f>
        <v>30435000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4352000</v>
      </c>
      <c r="I110" s="2" cm="1">
        <f t="array" ref="I110">_xlfn.XLOOKUP(TRUE,Tunai[BULAN]=G110,Tunai[TOTAL],,,-1)</f>
        <v>30435000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4352000</v>
      </c>
      <c r="I111" s="2" cm="1">
        <f t="array" ref="I111">_xlfn.XLOOKUP(TRUE,Tunai[BULAN]=G111,Tunai[TOTAL],,,-1)</f>
        <v>30435000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4352000</v>
      </c>
      <c r="I112" s="2" cm="1">
        <f t="array" ref="I112">_xlfn.XLOOKUP(TRUE,Tunai[BULAN]=G112,Tunai[TOTAL],,,-1)</f>
        <v>30435000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4352000</v>
      </c>
      <c r="I113" s="2" cm="1">
        <f t="array" ref="I113">_xlfn.XLOOKUP(TRUE,Tunai[BULAN]=G113,Tunai[TOTAL],,,-1)</f>
        <v>30435000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4352000</v>
      </c>
      <c r="I114" s="2" cm="1">
        <f t="array" ref="I114">_xlfn.XLOOKUP(TRUE,Tunai[BULAN]=G114,Tunai[TOTAL],,,-1)</f>
        <v>30435000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4352000</v>
      </c>
      <c r="I115" s="2" cm="1">
        <f t="array" ref="I115">_xlfn.XLOOKUP(TRUE,Tunai[BULAN]=G115,Tunai[TOTAL],,,-1)</f>
        <v>30435000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4352000</v>
      </c>
      <c r="I116" s="2" cm="1">
        <f t="array" ref="I116">_xlfn.XLOOKUP(TRUE,Tunai[BULAN]=G116,Tunai[TOTAL],,,-1)</f>
        <v>30435000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4352000</v>
      </c>
      <c r="I117" s="2" cm="1">
        <f t="array" ref="I117">_xlfn.XLOOKUP(TRUE,Tunai[BULAN]=G117,Tunai[TOTAL],,,-1)</f>
        <v>30435000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4352000</v>
      </c>
      <c r="I118" s="2" cm="1">
        <f t="array" ref="I118">_xlfn.XLOOKUP(TRUE,Tunai[BULAN]=G118,Tunai[TOTAL],,,-1)</f>
        <v>30435000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4352000</v>
      </c>
      <c r="I119" s="2" cm="1">
        <f t="array" ref="I119">_xlfn.XLOOKUP(TRUE,Tunai[BULAN]=G119,Tunai[TOTAL],,,-1)</f>
        <v>30435000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4352000</v>
      </c>
      <c r="I120" s="2" cm="1">
        <f t="array" ref="I120">_xlfn.XLOOKUP(TRUE,Tunai[BULAN]=G120,Tunai[TOTAL],,,-1)</f>
        <v>30435000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4352000</v>
      </c>
      <c r="I121" s="2" cm="1">
        <f t="array" ref="I121">_xlfn.XLOOKUP(TRUE,Tunai[BULAN]=G121,Tunai[TOTAL],,,-1)</f>
        <v>30435000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30435000</v>
      </c>
      <c r="G122" s="1" t="str">
        <f t="shared" si="3"/>
        <v>April</v>
      </c>
      <c r="H122" s="2">
        <f>SUMIFS(Tunai[TUNAI],Tunai[BULAN],G122)</f>
        <v>4352000</v>
      </c>
      <c r="I122" s="2" cm="1">
        <f t="array" ref="I122">_xlfn.XLOOKUP(TRUE,Tunai[BULAN]=G122,Tunai[TOTAL],,,-1)</f>
        <v>30435000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30435000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30435000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30435000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30435000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30435000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30435000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30435000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30435000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30435000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30435000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30435000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30435000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30435000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30435000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30435000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30435000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30435000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30435000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30435000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30435000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30435000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30435000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30435000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30435000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30435000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30435000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30435000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30435000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30435000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30435000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30435000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30435000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30435000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30435000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30435000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30435000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30435000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30435000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30435000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30435000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30435000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30435000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30435000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30435000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30435000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30435000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30435000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30435000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30435000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30435000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30435000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30435000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30435000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30435000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30435000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30435000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30435000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30435000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30435000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30435000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30435000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30435000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30435000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30435000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30435000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30435000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30435000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30435000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30435000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30435000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30435000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30435000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30435000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30435000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30435000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30435000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30435000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30435000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30435000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30435000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30435000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30435000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30435000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30435000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30435000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30435000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30435000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30435000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30435000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30435000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30435000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30435000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30435000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30435000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30435000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30435000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30435000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30435000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30435000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30435000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30435000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30435000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30435000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30435000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30435000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30435000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30435000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30435000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30435000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30435000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30435000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30435000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30435000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30435000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30435000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30435000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30435000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30435000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30435000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30435000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30435000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30435000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30435000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30435000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30435000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30435000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30435000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30435000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30435000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30435000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30435000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30435000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30435000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30435000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30435000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30435000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30435000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30435000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30435000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30435000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30435000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30435000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30435000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30435000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30435000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30435000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30435000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30435000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30435000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30435000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30435000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30435000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30435000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30435000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30435000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30435000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30435000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30435000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30435000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30435000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30435000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30435000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30435000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30435000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30435000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30435000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30435000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30435000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30435000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30435000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30435000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30435000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30435000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30435000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30435000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30435000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30435000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30435000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30435000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30435000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30435000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30435000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30435000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30435000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30435000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30435000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30435000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30435000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30435000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30435000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30435000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30435000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30435000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30435000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30435000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30435000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30435000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30435000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30435000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30435000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30435000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30435000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30435000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30435000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30435000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30435000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30435000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30435000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30435000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30435000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30435000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30435000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30435000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30435000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30435000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30435000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30435000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30435000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30435000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30435000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30435000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30435000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30435000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30435000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30435000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30435000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30435000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30435000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30435000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30435000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30435000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30435000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30435000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30435000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30435000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30435000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30435000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30435000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30435000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30435000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30435000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30435000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30435000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30435000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30435000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30435000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30435000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30435000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30435000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30435000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30435000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30435000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30435000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30435000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30435000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30435000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30435000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30435000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30435000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30435000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30435000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30435000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30435000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30435000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30435000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30435000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30435000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30435000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30435000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30435000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30435000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30435000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30435000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30435000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30435000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30435000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30435000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30435000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30435000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30435000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30435000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30435000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30435000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30435000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30435000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30435000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30435000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30435000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30435000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30435000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30435000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30435000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30435000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30435000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30435000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30435000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30435000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30435000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30435000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30435000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30435000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30435000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30435000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30435000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30435000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30435000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30435000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30435000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30435000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30435000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30435000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30435000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30435000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30435000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30435000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30435000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30435000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30435000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30435000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30435000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30435000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30435000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30435000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30435000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30435000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30435000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30435000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30435000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30435000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30435000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30435000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30435000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30435000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30435000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30435000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30435000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30435000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30435000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30435000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30435000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30435000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30435000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30435000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30435000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30435000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30435000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30435000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30435000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30435000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30435000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30435000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30435000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30435000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30435000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30435000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30435000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30435000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30435000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30435000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30435000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30435000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30435000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30435000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30435000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30435000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30435000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30435000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30435000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30435000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30435000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30435000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30435000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30435000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30435000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30435000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30435000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30435000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30435000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30435000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30435000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30435000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30435000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30435000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30435000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30435000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30435000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30435000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30435000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30435000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30435000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30435000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30435000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30435000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30435000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30435000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30435000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30435000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30435000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30435000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30435000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30435000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30435000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30435000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30435000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30435000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30435000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30435000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30435000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30435000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30435000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30435000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30435000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30435000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30435000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30435000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30435000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30435000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30435000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30435000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30435000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30435000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30435000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30435000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30435000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30435000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30435000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30435000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30435000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30435000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30435000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30435000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30435000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30435000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30435000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30435000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30435000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30435000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30435000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30435000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30435000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30435000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30435000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30435000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30435000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30435000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30435000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30435000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30435000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30435000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30435000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30435000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30435000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30435000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30435000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30435000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30435000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30435000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30435000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30435000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30435000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30435000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30435000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30435000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30435000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30435000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30435000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30435000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30435000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30435000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30435000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30435000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30435000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30435000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30435000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30435000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30435000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30435000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30435000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30435000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30435000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30435000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30435000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30435000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30435000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30435000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30435000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30435000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30435000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30435000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30435000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115" activePane="bottomRight" state="frozen"/>
      <selection pane="topRight"/>
      <selection pane="bottomLeft"/>
      <selection pane="bottomRight" activeCell="D122" sqref="D12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47018000</v>
      </c>
      <c r="I93" s="2" cm="1">
        <f t="array" ref="I93">_xlfn.XLOOKUP(TRUE,Belanja[BULAN]=G93,Belanja[TOTAL],,,-1)</f>
        <v>265471500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47018000</v>
      </c>
      <c r="I94" s="2" cm="1">
        <f t="array" ref="I94">_xlfn.XLOOKUP(TRUE,Belanja[BULAN]=G94,Belanja[TOTAL],,,-1)</f>
        <v>265471500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47018000</v>
      </c>
      <c r="I95" s="2" cm="1">
        <f t="array" ref="I95">_xlfn.XLOOKUP(TRUE,Belanja[BULAN]=G95,Belanja[TOTAL],,,-1)</f>
        <v>265471500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47018000</v>
      </c>
      <c r="I96" s="2" cm="1">
        <f t="array" ref="I96">_xlfn.XLOOKUP(TRUE,Belanja[BULAN]=G96,Belanja[TOTAL],,,-1)</f>
        <v>265471500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47018000</v>
      </c>
      <c r="I97" s="2" cm="1">
        <f t="array" ref="I97">_xlfn.XLOOKUP(TRUE,Belanja[BULAN]=G97,Belanja[TOTAL],,,-1)</f>
        <v>265471500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47018000</v>
      </c>
      <c r="I98" s="2" cm="1">
        <f t="array" ref="I98">_xlfn.XLOOKUP(TRUE,Belanja[BULAN]=G98,Belanja[TOTAL],,,-1)</f>
        <v>265471500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47018000</v>
      </c>
      <c r="I99" s="2" cm="1">
        <f t="array" ref="I99">_xlfn.XLOOKUP(TRUE,Belanja[BULAN]=G99,Belanja[TOTAL],,,-1)</f>
        <v>265471500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47018000</v>
      </c>
      <c r="I100" s="2" cm="1">
        <f t="array" ref="I100">_xlfn.XLOOKUP(TRUE,Belanja[BULAN]=G100,Belanja[TOTAL],,,-1)</f>
        <v>265471500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47018000</v>
      </c>
      <c r="I101" s="2" cm="1">
        <f t="array" ref="I101">_xlfn.XLOOKUP(TRUE,Belanja[BULAN]=G101,Belanja[TOTAL],,,-1)</f>
        <v>265471500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47018000</v>
      </c>
      <c r="I102" s="2" cm="1">
        <f t="array" ref="I102">_xlfn.XLOOKUP(TRUE,Belanja[BULAN]=G102,Belanja[TOTAL],,,-1)</f>
        <v>265471500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47018000</v>
      </c>
      <c r="I103" s="2" cm="1">
        <f t="array" ref="I103">_xlfn.XLOOKUP(TRUE,Belanja[BULAN]=G103,Belanja[TOTAL],,,-1)</f>
        <v>265471500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47018000</v>
      </c>
      <c r="I104" s="2" cm="1">
        <f t="array" ref="I104">_xlfn.XLOOKUP(TRUE,Belanja[BULAN]=G104,Belanja[TOTAL],,,-1)</f>
        <v>265471500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47018000</v>
      </c>
      <c r="I105" s="2" cm="1">
        <f t="array" ref="I105">_xlfn.XLOOKUP(TRUE,Belanja[BULAN]=G105,Belanja[TOTAL],,,-1)</f>
        <v>265471500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47018000</v>
      </c>
      <c r="I106" s="2" cm="1">
        <f t="array" ref="I106">_xlfn.XLOOKUP(TRUE,Belanja[BULAN]=G106,Belanja[TOTAL],,,-1)</f>
        <v>265471500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47018000</v>
      </c>
      <c r="I107" s="2" cm="1">
        <f t="array" ref="I107">_xlfn.XLOOKUP(TRUE,Belanja[BULAN]=G107,Belanja[TOTAL],,,-1)</f>
        <v>265471500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47018000</v>
      </c>
      <c r="I108" s="2" cm="1">
        <f t="array" ref="I108">_xlfn.XLOOKUP(TRUE,Belanja[BULAN]=G108,Belanja[TOTAL],,,-1)</f>
        <v>265471500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47018000</v>
      </c>
      <c r="I109" s="2" cm="1">
        <f t="array" ref="I109">_xlfn.XLOOKUP(TRUE,Belanja[BULAN]=G109,Belanja[TOTAL],,,-1)</f>
        <v>265471500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2">
        <f>SUM($D$2:$D110)</f>
        <v>227985500</v>
      </c>
      <c r="G110" s="1" t="str">
        <f t="shared" si="4"/>
        <v>April</v>
      </c>
      <c r="H110" s="2">
        <f>SUMIFS(Belanja[Belanja],Belanja[BULAN],G110)</f>
        <v>47018000</v>
      </c>
      <c r="I110" s="2" cm="1">
        <f t="array" ref="I110">_xlfn.XLOOKUP(TRUE,Belanja[BULAN]=G110,Belanja[TOTAL],,,-1)</f>
        <v>265471500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>
        <f>SUM($D$2:$D111)</f>
        <v>230376500</v>
      </c>
      <c r="G111" s="1" t="str">
        <f t="shared" si="4"/>
        <v>April</v>
      </c>
      <c r="H111" s="2">
        <f>SUMIFS(Belanja[Belanja],Belanja[BULAN],G111)</f>
        <v>47018000</v>
      </c>
      <c r="I111" s="2" cm="1">
        <f t="array" ref="I111">_xlfn.XLOOKUP(TRUE,Belanja[BULAN]=G111,Belanja[TOTAL],,,-1)</f>
        <v>265471500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2">
        <f>SUM($D$2:$D112)</f>
        <v>232907500</v>
      </c>
      <c r="G112" s="1" t="str">
        <f t="shared" si="4"/>
        <v>April</v>
      </c>
      <c r="H112" s="2">
        <f>SUMIFS(Belanja[Belanja],Belanja[BULAN],G112)</f>
        <v>47018000</v>
      </c>
      <c r="I112" s="2" cm="1">
        <f t="array" ref="I112">_xlfn.XLOOKUP(TRUE,Belanja[BULAN]=G112,Belanja[TOTAL],,,-1)</f>
        <v>265471500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>
        <f>SUM($D$2:$D113)</f>
        <v>235646500</v>
      </c>
      <c r="G113" s="1" t="str">
        <f t="shared" si="4"/>
        <v>April</v>
      </c>
      <c r="H113" s="2">
        <f>SUMIFS(Belanja[Belanja],Belanja[BULAN],G113)</f>
        <v>47018000</v>
      </c>
      <c r="I113" s="2" cm="1">
        <f t="array" ref="I113">_xlfn.XLOOKUP(TRUE,Belanja[BULAN]=G113,Belanja[TOTAL],,,-1)</f>
        <v>265471500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2">
        <f>SUM($D$2:$D114)</f>
        <v>238868500</v>
      </c>
      <c r="G114" s="1" t="str">
        <f t="shared" si="4"/>
        <v>April</v>
      </c>
      <c r="H114" s="2">
        <f>SUMIFS(Belanja[Belanja],Belanja[BULAN],G114)</f>
        <v>47018000</v>
      </c>
      <c r="I114" s="2" cm="1">
        <f t="array" ref="I114">_xlfn.XLOOKUP(TRUE,Belanja[BULAN]=G114,Belanja[TOTAL],,,-1)</f>
        <v>265471500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>
        <f>SUM($D$2:$D115)</f>
        <v>241747500</v>
      </c>
      <c r="G115" s="1" t="str">
        <f t="shared" si="4"/>
        <v>April</v>
      </c>
      <c r="H115" s="2">
        <f>SUMIFS(Belanja[Belanja],Belanja[BULAN],G115)</f>
        <v>47018000</v>
      </c>
      <c r="I115" s="2" cm="1">
        <f t="array" ref="I115">_xlfn.XLOOKUP(TRUE,Belanja[BULAN]=G115,Belanja[TOTAL],,,-1)</f>
        <v>265471500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2">
        <f>SUM($D$2:$D116)</f>
        <v>244970500</v>
      </c>
      <c r="G116" s="1" t="str">
        <f t="shared" si="4"/>
        <v>April</v>
      </c>
      <c r="H116" s="2">
        <f>SUMIFS(Belanja[Belanja],Belanja[BULAN],G116)</f>
        <v>47018000</v>
      </c>
      <c r="I116" s="2" cm="1">
        <f t="array" ref="I116">_xlfn.XLOOKUP(TRUE,Belanja[BULAN]=G116,Belanja[TOTAL],,,-1)</f>
        <v>265471500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>
        <f>SUM($D$2:$D117)</f>
        <v>248099500</v>
      </c>
      <c r="G117" s="1" t="str">
        <f t="shared" si="4"/>
        <v>April</v>
      </c>
      <c r="H117" s="2">
        <f>SUMIFS(Belanja[Belanja],Belanja[BULAN],G117)</f>
        <v>47018000</v>
      </c>
      <c r="I117" s="2" cm="1">
        <f t="array" ref="I117">_xlfn.XLOOKUP(TRUE,Belanja[BULAN]=G117,Belanja[TOTAL],,,-1)</f>
        <v>265471500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2">
        <f>SUM($D$2:$D118)</f>
        <v>252126500</v>
      </c>
      <c r="G118" s="1" t="str">
        <f t="shared" si="4"/>
        <v>April</v>
      </c>
      <c r="H118" s="2">
        <f>SUMIFS(Belanja[Belanja],Belanja[BULAN],G118)</f>
        <v>47018000</v>
      </c>
      <c r="I118" s="2" cm="1">
        <f t="array" ref="I118">_xlfn.XLOOKUP(TRUE,Belanja[BULAN]=G118,Belanja[TOTAL],,,-1)</f>
        <v>265471500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>
        <f>SUM($D$2:$D119)</f>
        <v>255941500</v>
      </c>
      <c r="G119" s="1" t="str">
        <f t="shared" si="4"/>
        <v>April</v>
      </c>
      <c r="H119" s="2">
        <f>SUMIFS(Belanja[Belanja],Belanja[BULAN],G119)</f>
        <v>47018000</v>
      </c>
      <c r="I119" s="2" cm="1">
        <f t="array" ref="I119">_xlfn.XLOOKUP(TRUE,Belanja[BULAN]=G119,Belanja[TOTAL],,,-1)</f>
        <v>265471500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SUMIFS(Belanja[Belanja],Belanja[BULAN],G120)</f>
        <v>47018000</v>
      </c>
      <c r="I120" s="2" cm="1">
        <f t="array" ref="I120">_xlfn.XLOOKUP(TRUE,Belanja[BULAN]=G120,Belanja[TOTAL],,,-1)</f>
        <v>265471500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>
        <f>SUM($D$2:$D121)</f>
        <v>265471500</v>
      </c>
      <c r="G121" s="1" t="str">
        <f t="shared" si="4"/>
        <v>April</v>
      </c>
      <c r="H121" s="2">
        <f>SUMIFS(Belanja[Belanja],Belanja[BULAN],G121)</f>
        <v>47018000</v>
      </c>
      <c r="I121" s="2" cm="1">
        <f t="array" ref="I121">_xlfn.XLOOKUP(TRUE,Belanja[BULAN]=G121,Belanja[TOTAL],,,-1)</f>
        <v>265471500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265471500</v>
      </c>
      <c r="G122" s="1" t="str">
        <f t="shared" si="4"/>
        <v>April</v>
      </c>
      <c r="H122" s="2">
        <f>SUMIFS(Belanja[Belanja],Belanja[BULAN],G122)</f>
        <v>47018000</v>
      </c>
      <c r="I122" s="2" cm="1">
        <f t="array" ref="I122">_xlfn.XLOOKUP(TRUE,Belanja[BULAN]=G122,Belanja[TOTAL],,,-1)</f>
        <v>265471500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265471500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265471500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265471500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265471500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265471500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265471500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265471500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265471500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265471500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265471500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265471500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265471500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265471500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265471500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265471500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265471500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265471500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265471500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265471500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265471500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265471500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265471500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265471500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265471500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265471500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265471500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265471500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265471500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265471500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265471500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265471500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265471500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265471500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265471500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265471500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265471500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265471500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265471500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265471500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265471500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265471500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265471500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265471500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265471500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265471500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265471500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265471500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265471500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265471500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265471500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265471500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265471500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265471500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265471500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265471500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265471500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265471500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265471500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265471500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265471500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265471500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265471500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265471500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265471500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265471500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265471500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265471500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265471500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265471500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265471500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265471500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265471500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265471500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265471500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265471500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265471500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265471500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265471500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265471500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265471500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265471500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265471500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265471500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265471500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265471500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265471500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265471500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265471500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265471500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265471500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265471500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265471500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265471500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265471500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265471500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265471500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265471500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265471500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265471500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265471500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265471500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265471500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265471500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265471500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265471500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265471500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265471500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265471500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265471500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265471500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265471500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265471500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265471500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265471500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265471500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265471500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265471500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265471500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265471500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265471500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265471500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265471500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265471500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265471500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265471500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265471500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265471500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265471500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265471500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265471500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265471500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265471500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265471500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265471500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265471500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265471500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265471500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265471500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265471500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265471500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265471500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265471500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265471500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265471500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265471500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265471500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265471500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265471500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265471500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265471500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265471500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265471500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265471500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265471500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265471500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265471500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265471500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265471500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265471500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265471500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265471500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265471500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265471500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265471500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265471500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265471500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265471500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265471500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265471500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265471500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265471500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265471500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265471500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265471500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265471500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265471500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265471500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265471500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265471500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265471500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265471500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265471500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265471500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265471500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265471500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265471500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265471500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265471500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265471500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265471500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265471500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265471500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265471500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265471500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265471500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265471500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265471500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265471500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265471500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265471500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265471500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265471500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265471500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265471500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265471500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265471500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265471500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265471500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265471500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265471500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265471500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265471500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265471500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265471500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265471500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265471500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265471500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265471500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265471500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265471500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265471500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265471500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265471500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265471500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265471500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265471500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265471500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265471500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265471500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265471500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265471500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265471500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265471500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265471500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265471500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265471500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265471500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265471500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265471500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265471500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265471500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265471500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265471500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265471500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265471500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265471500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265471500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265471500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265471500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265471500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265471500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265471500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265471500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265471500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265471500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265471500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265471500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265471500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265471500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265471500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265471500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265471500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265471500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265471500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265471500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265471500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265471500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265471500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265471500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265471500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265471500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265471500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265471500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265471500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265471500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265471500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265471500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265471500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265471500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265471500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265471500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265471500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265471500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265471500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265471500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265471500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265471500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265471500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265471500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265471500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265471500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265471500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265471500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265471500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265471500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265471500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265471500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265471500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265471500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265471500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265471500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265471500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265471500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265471500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265471500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265471500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265471500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265471500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265471500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265471500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265471500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265471500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265471500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265471500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265471500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265471500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265471500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265471500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265471500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265471500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265471500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265471500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265471500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265471500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265471500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265471500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265471500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265471500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265471500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265471500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265471500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265471500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265471500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265471500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265471500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265471500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265471500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265471500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265471500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265471500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265471500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265471500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265471500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265471500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265471500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265471500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265471500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265471500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265471500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265471500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265471500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265471500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265471500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265471500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265471500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265471500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265471500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265471500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265471500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265471500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265471500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265471500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265471500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265471500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265471500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265471500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265471500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265471500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265471500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265471500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265471500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265471500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265471500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265471500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265471500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265471500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265471500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265471500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265471500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265471500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265471500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265471500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265471500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265471500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265471500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265471500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265471500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265471500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265471500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265471500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265471500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265471500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265471500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265471500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265471500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265471500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265471500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265471500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265471500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265471500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265471500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265471500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265471500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265471500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265471500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265471500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265471500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265471500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265471500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265471500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265471500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265471500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265471500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265471500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265471500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265471500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265471500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265471500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265471500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265471500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265471500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265471500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265471500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265471500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265471500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265471500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265471500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265471500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265471500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265471500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265471500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265471500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265471500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265471500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265471500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265471500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265471500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265471500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265471500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265471500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265471500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265471500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265471500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265471500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265471500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265471500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265471500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265471500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265471500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265471500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265471500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265471500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265471500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265471500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265471500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265471500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265471500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265471500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265471500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265471500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265471500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265471500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265471500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265471500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265471500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265471500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265471500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265471500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265471500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265471500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265471500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265471500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265471500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265471500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265471500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265471500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265471500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265471500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265471500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265471500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265471500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265471500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265471500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265471500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265471500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265471500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265471500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265471500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265471500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265471500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116" activePane="bottomRight" state="frozen"/>
      <selection pane="topRight"/>
      <selection pane="bottomLeft"/>
      <selection pane="bottomRight" activeCell="D122" sqref="D12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26765500</v>
      </c>
      <c r="I93" s="2" cm="1">
        <f t="array" ref="I93">_xlfn.XLOOKUP(TRUE,Transferan[BULAN]=G93,Transferan[TOTAL],,,-1)</f>
        <v>188461500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26765500</v>
      </c>
      <c r="I94" s="2" cm="1">
        <f t="array" ref="I94">_xlfn.XLOOKUP(TRUE,Transferan[BULAN]=G94,Transferan[TOTAL],,,-1)</f>
        <v>188461500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26765500</v>
      </c>
      <c r="I95" s="2" cm="1">
        <f t="array" ref="I95">_xlfn.XLOOKUP(TRUE,Transferan[BULAN]=G95,Transferan[TOTAL],,,-1)</f>
        <v>188461500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26765500</v>
      </c>
      <c r="I96" s="2" cm="1">
        <f t="array" ref="I96">_xlfn.XLOOKUP(TRUE,Transferan[BULAN]=G96,Transferan[TOTAL],,,-1)</f>
        <v>188461500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26765500</v>
      </c>
      <c r="I97" s="2" cm="1">
        <f t="array" ref="I97">_xlfn.XLOOKUP(TRUE,Transferan[BULAN]=G97,Transferan[TOTAL],,,-1)</f>
        <v>188461500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26765500</v>
      </c>
      <c r="I98" s="2" cm="1">
        <f t="array" ref="I98">_xlfn.XLOOKUP(TRUE,Transferan[BULAN]=G98,Transferan[TOTAL],,,-1)</f>
        <v>188461500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26765500</v>
      </c>
      <c r="I99" s="2" cm="1">
        <f t="array" ref="I99">_xlfn.XLOOKUP(TRUE,Transferan[BULAN]=G99,Transferan[TOTAL],,,-1)</f>
        <v>188461500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26765500</v>
      </c>
      <c r="I100" s="2" cm="1">
        <f t="array" ref="I100">_xlfn.XLOOKUP(TRUE,Transferan[BULAN]=G100,Transferan[TOTAL],,,-1)</f>
        <v>188461500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26765500</v>
      </c>
      <c r="I101" s="2" cm="1">
        <f t="array" ref="I101">_xlfn.XLOOKUP(TRUE,Transferan[BULAN]=G101,Transferan[TOTAL],,,-1)</f>
        <v>188461500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26765500</v>
      </c>
      <c r="I102" s="2" cm="1">
        <f t="array" ref="I102">_xlfn.XLOOKUP(TRUE,Transferan[BULAN]=G102,Transferan[TOTAL],,,-1)</f>
        <v>188461500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26765500</v>
      </c>
      <c r="I103" s="2" cm="1">
        <f t="array" ref="I103">_xlfn.XLOOKUP(TRUE,Transferan[BULAN]=G103,Transferan[TOTAL],,,-1)</f>
        <v>188461500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26765500</v>
      </c>
      <c r="I104" s="2" cm="1">
        <f t="array" ref="I104">_xlfn.XLOOKUP(TRUE,Transferan[BULAN]=G104,Transferan[TOTAL],,,-1)</f>
        <v>188461500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26765500</v>
      </c>
      <c r="I105" s="2" cm="1">
        <f t="array" ref="I105">_xlfn.XLOOKUP(TRUE,Transferan[BULAN]=G105,Transferan[TOTAL],,,-1)</f>
        <v>188461500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26765500</v>
      </c>
      <c r="I106" s="2" cm="1">
        <f t="array" ref="I106">_xlfn.XLOOKUP(TRUE,Transferan[BULAN]=G106,Transferan[TOTAL],,,-1)</f>
        <v>188461500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26765500</v>
      </c>
      <c r="I107" s="2" cm="1">
        <f t="array" ref="I107">_xlfn.XLOOKUP(TRUE,Transferan[BULAN]=G107,Transferan[TOTAL],,,-1)</f>
        <v>188461500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26765500</v>
      </c>
      <c r="I108" s="2" cm="1">
        <f t="array" ref="I108">_xlfn.XLOOKUP(TRUE,Transferan[BULAN]=G108,Transferan[TOTAL],,,-1)</f>
        <v>188461500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26765500</v>
      </c>
      <c r="I109" s="2" cm="1">
        <f t="array" ref="I109">_xlfn.XLOOKUP(TRUE,Transferan[BULAN]=G109,Transferan[TOTAL],,,-1)</f>
        <v>188461500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26765500</v>
      </c>
      <c r="I110" s="2" cm="1">
        <f t="array" ref="I110">_xlfn.XLOOKUP(TRUE,Transferan[BULAN]=G110,Transferan[TOTAL],,,-1)</f>
        <v>188461500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26765500</v>
      </c>
      <c r="I111" s="2" cm="1">
        <f t="array" ref="I111">_xlfn.XLOOKUP(TRUE,Transferan[BULAN]=G111,Transferan[TOTAL],,,-1)</f>
        <v>188461500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26765500</v>
      </c>
      <c r="I112" s="2" cm="1">
        <f t="array" ref="I112">_xlfn.XLOOKUP(TRUE,Transferan[BULAN]=G112,Transferan[TOTAL],,,-1)</f>
        <v>188461500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26765500</v>
      </c>
      <c r="I113" s="2" cm="1">
        <f t="array" ref="I113">_xlfn.XLOOKUP(TRUE,Transferan[BULAN]=G113,Transferan[TOTAL],,,-1)</f>
        <v>188461500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26765500</v>
      </c>
      <c r="I114" s="2" cm="1">
        <f t="array" ref="I114">_xlfn.XLOOKUP(TRUE,Transferan[BULAN]=G114,Transferan[TOTAL],,,-1)</f>
        <v>188461500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26765500</v>
      </c>
      <c r="I115" s="2" cm="1">
        <f t="array" ref="I115">_xlfn.XLOOKUP(TRUE,Transferan[BULAN]=G115,Transferan[TOTAL],,,-1)</f>
        <v>188461500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26765500</v>
      </c>
      <c r="I116" s="2" cm="1">
        <f t="array" ref="I116">_xlfn.XLOOKUP(TRUE,Transferan[BULAN]=G116,Transferan[TOTAL],,,-1)</f>
        <v>188461500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26765500</v>
      </c>
      <c r="I117" s="2" cm="1">
        <f t="array" ref="I117">_xlfn.XLOOKUP(TRUE,Transferan[BULAN]=G117,Transferan[TOTAL],,,-1)</f>
        <v>188461500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26765500</v>
      </c>
      <c r="I118" s="2" cm="1">
        <f t="array" ref="I118">_xlfn.XLOOKUP(TRUE,Transferan[BULAN]=G118,Transferan[TOTAL],,,-1)</f>
        <v>188461500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26765500</v>
      </c>
      <c r="I119" s="2" cm="1">
        <f t="array" ref="I119">_xlfn.XLOOKUP(TRUE,Transferan[BULAN]=G119,Transferan[TOTAL],,,-1)</f>
        <v>188461500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26765500</v>
      </c>
      <c r="I120" s="2" cm="1">
        <f t="array" ref="I120">_xlfn.XLOOKUP(TRUE,Transferan[BULAN]=G120,Transferan[TOTAL],,,-1)</f>
        <v>188461500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26765500</v>
      </c>
      <c r="I121" s="2" cm="1">
        <f t="array" ref="I121">_xlfn.XLOOKUP(TRUE,Transferan[BULAN]=G121,Transferan[TOTAL],,,-1)</f>
        <v>188461500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188461500</v>
      </c>
      <c r="G122" s="1" t="str">
        <f t="shared" si="4"/>
        <v>April</v>
      </c>
      <c r="H122" s="2">
        <f>SUMIFS(Transferan[Transferan],Transferan[BULAN],G122)</f>
        <v>26765500</v>
      </c>
      <c r="I122" s="2" cm="1">
        <f t="array" ref="I122">_xlfn.XLOOKUP(TRUE,Transferan[BULAN]=G122,Transferan[TOTAL],,,-1)</f>
        <v>188461500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188461500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188461500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188461500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188461500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188461500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188461500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188461500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188461500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188461500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188461500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188461500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188461500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188461500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188461500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188461500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188461500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188461500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188461500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188461500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188461500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188461500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188461500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188461500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188461500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188461500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188461500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188461500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188461500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188461500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188461500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188461500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188461500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188461500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188461500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188461500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188461500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188461500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188461500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188461500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188461500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188461500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188461500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188461500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188461500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188461500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188461500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188461500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188461500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188461500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188461500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188461500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188461500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188461500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188461500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188461500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188461500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188461500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188461500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188461500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188461500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188461500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188461500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188461500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188461500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188461500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188461500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188461500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188461500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188461500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188461500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188461500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188461500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188461500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188461500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188461500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188461500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188461500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188461500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188461500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188461500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188461500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188461500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188461500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188461500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188461500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188461500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188461500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188461500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188461500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188461500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188461500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188461500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188461500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188461500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188461500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188461500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188461500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188461500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188461500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188461500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188461500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188461500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188461500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188461500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188461500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188461500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188461500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188461500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188461500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188461500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188461500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188461500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188461500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188461500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188461500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188461500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188461500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188461500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188461500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188461500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188461500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188461500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188461500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188461500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188461500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188461500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188461500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188461500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188461500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188461500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188461500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188461500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188461500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188461500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188461500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188461500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188461500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188461500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188461500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188461500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188461500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188461500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188461500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188461500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188461500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188461500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188461500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188461500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188461500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188461500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188461500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188461500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188461500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188461500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188461500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188461500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188461500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188461500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188461500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188461500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188461500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188461500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188461500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188461500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188461500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188461500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188461500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188461500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188461500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188461500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188461500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188461500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188461500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188461500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188461500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188461500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188461500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188461500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188461500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188461500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188461500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188461500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188461500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188461500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188461500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188461500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188461500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188461500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188461500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188461500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188461500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188461500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188461500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188461500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188461500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188461500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188461500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188461500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188461500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188461500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188461500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188461500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188461500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188461500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188461500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188461500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188461500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188461500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188461500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188461500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188461500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188461500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188461500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188461500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188461500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188461500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188461500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188461500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188461500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188461500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188461500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188461500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188461500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188461500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188461500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188461500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188461500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188461500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188461500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188461500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188461500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188461500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188461500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188461500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188461500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188461500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188461500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188461500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188461500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188461500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188461500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188461500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188461500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188461500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188461500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188461500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188461500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188461500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188461500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188461500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188461500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188461500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188461500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188461500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188461500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188461500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188461500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188461500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188461500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188461500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188461500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188461500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188461500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188461500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188461500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188461500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188461500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188461500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188461500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188461500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188461500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188461500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188461500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188461500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188461500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188461500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188461500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188461500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188461500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188461500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188461500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188461500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188461500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188461500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188461500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188461500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188461500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188461500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188461500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188461500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188461500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188461500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188461500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188461500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188461500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188461500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188461500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188461500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188461500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188461500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188461500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188461500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188461500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188461500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188461500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188461500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188461500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188461500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188461500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188461500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188461500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188461500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188461500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188461500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188461500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188461500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188461500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188461500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188461500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188461500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188461500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188461500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188461500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188461500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188461500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188461500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188461500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188461500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188461500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188461500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188461500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188461500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188461500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188461500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188461500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188461500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188461500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188461500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188461500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188461500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188461500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188461500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188461500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188461500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188461500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188461500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188461500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188461500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188461500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188461500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188461500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188461500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188461500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188461500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188461500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188461500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188461500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188461500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188461500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188461500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188461500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188461500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188461500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188461500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188461500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188461500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188461500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188461500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188461500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188461500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188461500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188461500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188461500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188461500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188461500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188461500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188461500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188461500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188461500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188461500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188461500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188461500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188461500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188461500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188461500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188461500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188461500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188461500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188461500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188461500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188461500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188461500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188461500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188461500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188461500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188461500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188461500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188461500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188461500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188461500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188461500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188461500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188461500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188461500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188461500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188461500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188461500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188461500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188461500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188461500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188461500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188461500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188461500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188461500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188461500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188461500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188461500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188461500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188461500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188461500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188461500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188461500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188461500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188461500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188461500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188461500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188461500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188461500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188461500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188461500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188461500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188461500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188461500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188461500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188461500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188461500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188461500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188461500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188461500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188461500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188461500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188461500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188461500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188461500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188461500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188461500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188461500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188461500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188461500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188461500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188461500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188461500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188461500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188461500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188461500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188461500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188461500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188461500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188461500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188461500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188461500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188461500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188461500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188461500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188461500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188461500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188461500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188461500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188461500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188461500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188461500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188461500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188461500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188461500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188461500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188461500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188461500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188461500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188461500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188461500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188461500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188461500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188461500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188461500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188461500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188461500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188461500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188461500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188461500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188461500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2024-05-01T05:02:27Z</dcterms:modified>
  <cp:category/>
  <cp:contentStatus/>
</cp:coreProperties>
</file>