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91" documentId="13_ncr:1_{9A698A35-11EF-477C-882B-3C655332DD57}" xr6:coauthVersionLast="47" xr6:coauthVersionMax="47" xr10:uidLastSave="{B7FADAB6-95F4-47E4-AC08-356B00FA6432}"/>
  <bookViews>
    <workbookView xWindow="-120" yWindow="-120" windowWidth="20730" windowHeight="11040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<sst xmlns="http://schemas.openxmlformats.org/spreadsheetml/2006/main" count="28" uniqueCount="10">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</sst>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69" activePane="bottomRight" state="frozen"/>
      <selection pane="topRight"/>
      <selection pane="bottomLeft"/>
      <selection pane="bottomRight" activeCell="D182" sqref="D18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11974000</v>
      </c>
      <c r="I154" s="2" cm="1">
        <f t="array" ref="I154">_xlfn.XLOOKUP(TRUE,Tunai[BULAN]=G154,Tunai[TOTAL],,,-1)</f>
        <v>56322000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11974000</v>
      </c>
      <c r="I155" s="2" cm="1">
        <f t="array" ref="I155">_xlfn.XLOOKUP(TRUE,Tunai[BULAN]=G155,Tunai[TOTAL],,,-1)</f>
        <v>56322000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11974000</v>
      </c>
      <c r="I156" s="2" cm="1">
        <f t="array" ref="I156">_xlfn.XLOOKUP(TRUE,Tunai[BULAN]=G156,Tunai[TOTAL],,,-1)</f>
        <v>56322000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11974000</v>
      </c>
      <c r="I157" s="2" cm="1">
        <f t="array" ref="I157">_xlfn.XLOOKUP(TRUE,Tunai[BULAN]=G157,Tunai[TOTAL],,,-1)</f>
        <v>56322000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11974000</v>
      </c>
      <c r="I158" s="2" cm="1">
        <f t="array" ref="I158">_xlfn.XLOOKUP(TRUE,Tunai[BULAN]=G158,Tunai[TOTAL],,,-1)</f>
        <v>56322000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11974000</v>
      </c>
      <c r="I159" s="2" cm="1">
        <f t="array" ref="I159">_xlfn.XLOOKUP(TRUE,Tunai[BULAN]=G159,Tunai[TOTAL],,,-1)</f>
        <v>56322000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11974000</v>
      </c>
      <c r="I160" s="2" cm="1">
        <f t="array" ref="I160">_xlfn.XLOOKUP(TRUE,Tunai[BULAN]=G160,Tunai[TOTAL],,,-1)</f>
        <v>56322000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11974000</v>
      </c>
      <c r="I161" s="2" cm="1">
        <f t="array" ref="I161">_xlfn.XLOOKUP(TRUE,Tunai[BULAN]=G161,Tunai[TOTAL],,,-1)</f>
        <v>56322000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11974000</v>
      </c>
      <c r="I162" s="2" cm="1">
        <f t="array" ref="I162">_xlfn.XLOOKUP(TRUE,Tunai[BULAN]=G162,Tunai[TOTAL],,,-1)</f>
        <v>56322000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11974000</v>
      </c>
      <c r="I163" s="2" cm="1">
        <f t="array" ref="I163">_xlfn.XLOOKUP(TRUE,Tunai[BULAN]=G163,Tunai[TOTAL],,,-1)</f>
        <v>56322000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11974000</v>
      </c>
      <c r="I164" s="2" cm="1">
        <f t="array" ref="I164">_xlfn.XLOOKUP(TRUE,Tunai[BULAN]=G164,Tunai[TOTAL],,,-1)</f>
        <v>56322000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11974000</v>
      </c>
      <c r="I165" s="2" cm="1">
        <f t="array" ref="I165">_xlfn.XLOOKUP(TRUE,Tunai[BULAN]=G165,Tunai[TOTAL],,,-1)</f>
        <v>56322000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11974000</v>
      </c>
      <c r="I166" s="2" cm="1">
        <f t="array" ref="I166">_xlfn.XLOOKUP(TRUE,Tunai[BULAN]=G166,Tunai[TOTAL],,,-1)</f>
        <v>56322000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11974000</v>
      </c>
      <c r="I167" s="2" cm="1">
        <f t="array" ref="I167">_xlfn.XLOOKUP(TRUE,Tunai[BULAN]=G167,Tunai[TOTAL],,,-1)</f>
        <v>56322000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11974000</v>
      </c>
      <c r="I168" s="2" cm="1">
        <f t="array" ref="I168">_xlfn.XLOOKUP(TRUE,Tunai[BULAN]=G168,Tunai[TOTAL],,,-1)</f>
        <v>56322000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11974000</v>
      </c>
      <c r="I169" s="2" cm="1">
        <f t="array" ref="I169">_xlfn.XLOOKUP(TRUE,Tunai[BULAN]=G169,Tunai[TOTAL],,,-1)</f>
        <v>56322000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11974000</v>
      </c>
      <c r="I170" s="2" cm="1">
        <f t="array" ref="I170">_xlfn.XLOOKUP(TRUE,Tunai[BULAN]=G170,Tunai[TOTAL],,,-1)</f>
        <v>56322000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11974000</v>
      </c>
      <c r="I171" s="2" cm="1">
        <f t="array" ref="I171">_xlfn.XLOOKUP(TRUE,Tunai[BULAN]=G171,Tunai[TOTAL],,,-1)</f>
        <v>56322000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11974000</v>
      </c>
      <c r="I172" s="2" cm="1">
        <f t="array" ref="I172">_xlfn.XLOOKUP(TRUE,Tunai[BULAN]=G172,Tunai[TOTAL],,,-1)</f>
        <v>56322000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11974000</v>
      </c>
      <c r="I173" s="2" cm="1">
        <f t="array" ref="I173">_xlfn.XLOOKUP(TRUE,Tunai[BULAN]=G173,Tunai[TOTAL],,,-1)</f>
        <v>56322000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11974000</v>
      </c>
      <c r="I174" s="2" cm="1">
        <f t="array" ref="I174">_xlfn.XLOOKUP(TRUE,Tunai[BULAN]=G174,Tunai[TOTAL],,,-1)</f>
        <v>56322000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11974000</v>
      </c>
      <c r="I175" s="2" cm="1">
        <f t="array" ref="I175">_xlfn.XLOOKUP(TRUE,Tunai[BULAN]=G175,Tunai[TOTAL],,,-1)</f>
        <v>56322000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11974000</v>
      </c>
      <c r="I176" s="2" cm="1">
        <f t="array" ref="I176">_xlfn.XLOOKUP(TRUE,Tunai[BULAN]=G176,Tunai[TOTAL],,,-1)</f>
        <v>56322000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11974000</v>
      </c>
      <c r="I177" s="2" cm="1">
        <f t="array" ref="I177">_xlfn.XLOOKUP(TRUE,Tunai[BULAN]=G177,Tunai[TOTAL],,,-1)</f>
        <v>56322000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11974000</v>
      </c>
      <c r="I178" s="2" cm="1">
        <f t="array" ref="I178">_xlfn.XLOOKUP(TRUE,Tunai[BULAN]=G178,Tunai[TOTAL],,,-1)</f>
        <v>56322000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11974000</v>
      </c>
      <c r="I179" s="2" cm="1">
        <f t="array" ref="I179">_xlfn.XLOOKUP(TRUE,Tunai[BULAN]=G179,Tunai[TOTAL],,,-1)</f>
        <v>56322000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11974000</v>
      </c>
      <c r="I180" s="2" cm="1">
        <f t="array" ref="I180">_xlfn.XLOOKUP(TRUE,Tunai[BULAN]=G180,Tunai[TOTAL],,,-1)</f>
        <v>56322000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11974000</v>
      </c>
      <c r="I181" s="2" cm="1">
        <f t="array" ref="I181">_xlfn.XLOOKUP(TRUE,Tunai[BULAN]=G181,Tunai[TOTAL],,,-1)</f>
        <v>56322000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56322000</v>
      </c>
      <c r="G182" s="1" t="str">
        <f t="shared" si="8"/>
        <v>Juni</v>
      </c>
      <c r="H182" s="2">
        <f>SUMIFS(Tunai[TUNAI],Tunai[BULAN],G182)</f>
        <v>11974000</v>
      </c>
      <c r="I182" s="2" cm="1">
        <f t="array" ref="I182">_xlfn.XLOOKUP(TRUE,Tunai[BULAN]=G182,Tunai[TOTAL],,,-1)</f>
        <v>56322000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56322000</v>
      </c>
      <c r="G183" s="1" t="str">
        <f t="shared" si="8"/>
        <v>Juni</v>
      </c>
      <c r="H183" s="2">
        <f>SUMIFS(Tunai[TUNAI],Tunai[BULAN],G183)</f>
        <v>11974000</v>
      </c>
      <c r="I183" s="2" cm="1">
        <f t="array" ref="I183">_xlfn.XLOOKUP(TRUE,Tunai[BULAN]=G183,Tunai[TOTAL],,,-1)</f>
        <v>56322000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56322000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56322000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56322000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56322000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56322000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56322000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56322000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56322000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56322000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56322000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56322000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56322000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56322000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56322000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56322000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56322000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56322000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56322000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56322000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56322000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56322000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56322000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56322000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56322000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56322000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56322000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56322000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56322000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56322000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56322000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56322000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56322000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56322000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56322000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56322000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56322000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56322000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56322000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56322000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56322000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56322000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56322000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56322000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56322000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56322000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56322000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56322000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56322000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56322000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56322000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56322000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56322000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56322000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56322000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56322000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56322000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56322000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56322000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56322000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56322000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56322000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56322000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56322000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56322000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56322000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56322000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56322000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56322000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56322000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56322000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56322000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56322000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56322000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56322000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56322000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56322000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56322000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56322000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56322000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56322000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56322000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56322000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56322000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56322000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56322000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56322000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56322000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56322000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56322000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56322000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56322000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56322000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56322000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56322000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56322000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56322000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56322000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56322000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56322000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56322000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56322000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56322000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56322000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56322000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56322000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56322000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56322000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56322000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56322000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56322000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56322000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56322000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56322000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56322000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56322000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56322000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56322000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56322000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56322000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56322000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56322000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56322000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56322000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56322000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56322000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56322000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56322000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56322000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56322000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56322000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56322000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56322000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56322000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56322000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56322000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56322000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56322000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56322000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56322000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56322000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56322000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56322000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56322000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56322000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56322000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56322000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56322000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56322000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56322000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56322000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56322000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56322000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56322000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56322000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56322000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56322000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56322000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56322000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56322000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56322000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56322000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56322000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56322000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56322000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56322000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56322000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56322000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56322000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56322000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56322000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56322000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56322000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56322000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56322000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56322000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56322000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56322000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56322000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56322000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56322000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56322000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56322000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56322000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56322000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56322000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56322000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56322000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56322000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56322000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56322000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56322000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56322000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56322000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56322000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56322000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56322000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56322000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56322000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56322000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56322000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56322000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56322000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56322000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56322000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56322000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56322000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56322000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56322000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56322000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56322000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56322000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56322000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56322000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56322000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56322000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56322000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56322000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56322000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56322000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56322000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56322000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56322000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56322000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56322000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56322000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56322000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56322000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56322000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56322000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56322000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56322000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56322000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56322000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56322000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56322000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56322000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56322000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56322000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56322000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56322000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56322000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56322000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56322000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56322000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56322000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56322000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56322000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56322000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56322000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56322000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56322000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56322000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56322000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56322000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56322000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56322000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56322000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56322000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56322000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56322000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56322000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56322000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56322000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56322000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56322000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56322000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56322000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56322000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56322000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56322000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56322000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56322000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56322000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56322000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56322000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56322000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56322000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56322000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56322000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56322000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56322000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56322000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56322000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56322000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56322000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56322000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56322000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56322000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56322000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56322000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56322000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56322000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56322000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56322000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56322000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56322000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56322000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56322000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56322000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56322000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56322000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56322000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56322000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56322000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56322000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56322000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56322000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56322000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56322000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56322000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56322000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56322000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56322000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56322000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56322000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56322000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56322000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56322000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56322000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56322000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56322000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56322000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56322000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56322000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56322000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56322000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56322000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56322000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56322000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56322000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56322000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56322000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56322000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56322000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56322000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56322000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56322000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56322000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56322000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56322000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56322000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56322000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56322000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56322000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56322000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56322000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56322000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56322000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56322000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56322000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56322000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56322000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56322000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56322000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56322000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56322000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56322000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56322000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56322000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56322000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56322000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56322000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56322000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56322000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56322000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56322000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56322000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56322000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172" activePane="bottomRight" state="frozen"/>
      <selection pane="topRight"/>
      <selection pane="bottomLeft"/>
      <selection pane="bottomRight" activeCell="D182" sqref="D18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51056000</v>
      </c>
      <c r="I93" s="2" cm="1">
        <f t="array" ref="I93">_xlfn.XLOOKUP(TRUE,Belanja[BULAN]=G93,Belanja[TOTAL],,,-1)</f>
        <v>269509500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51056000</v>
      </c>
      <c r="I94" s="2" cm="1">
        <f t="array" ref="I94">_xlfn.XLOOKUP(TRUE,Belanja[BULAN]=G94,Belanja[TOTAL],,,-1)</f>
        <v>269509500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51056000</v>
      </c>
      <c r="I95" s="2" cm="1">
        <f t="array" ref="I95">_xlfn.XLOOKUP(TRUE,Belanja[BULAN]=G95,Belanja[TOTAL],,,-1)</f>
        <v>269509500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51056000</v>
      </c>
      <c r="I96" s="2" cm="1">
        <f t="array" ref="I96">_xlfn.XLOOKUP(TRUE,Belanja[BULAN]=G96,Belanja[TOTAL],,,-1)</f>
        <v>269509500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51056000</v>
      </c>
      <c r="I97" s="2" cm="1">
        <f t="array" ref="I97">_xlfn.XLOOKUP(TRUE,Belanja[BULAN]=G97,Belanja[TOTAL],,,-1)</f>
        <v>269509500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51056000</v>
      </c>
      <c r="I98" s="2" cm="1">
        <f t="array" ref="I98">_xlfn.XLOOKUP(TRUE,Belanja[BULAN]=G98,Belanja[TOTAL],,,-1)</f>
        <v>269509500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51056000</v>
      </c>
      <c r="I99" s="2" cm="1">
        <f t="array" ref="I99">_xlfn.XLOOKUP(TRUE,Belanja[BULAN]=G99,Belanja[TOTAL],,,-1)</f>
        <v>269509500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51056000</v>
      </c>
      <c r="I100" s="2" cm="1">
        <f t="array" ref="I100">_xlfn.XLOOKUP(TRUE,Belanja[BULAN]=G100,Belanja[TOTAL],,,-1)</f>
        <v>269509500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51056000</v>
      </c>
      <c r="I101" s="2" cm="1">
        <f t="array" ref="I101">_xlfn.XLOOKUP(TRUE,Belanja[BULAN]=G101,Belanja[TOTAL],,,-1)</f>
        <v>269509500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51056000</v>
      </c>
      <c r="I102" s="2" cm="1">
        <f t="array" ref="I102">_xlfn.XLOOKUP(TRUE,Belanja[BULAN]=G102,Belanja[TOTAL],,,-1)</f>
        <v>269509500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51056000</v>
      </c>
      <c r="I103" s="2" cm="1">
        <f t="array" ref="I103">_xlfn.XLOOKUP(TRUE,Belanja[BULAN]=G103,Belanja[TOTAL],,,-1)</f>
        <v>269509500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51056000</v>
      </c>
      <c r="I104" s="2" cm="1">
        <f t="array" ref="I104">_xlfn.XLOOKUP(TRUE,Belanja[BULAN]=G104,Belanja[TOTAL],,,-1)</f>
        <v>269509500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51056000</v>
      </c>
      <c r="I105" s="2" cm="1">
        <f t="array" ref="I105">_xlfn.XLOOKUP(TRUE,Belanja[BULAN]=G105,Belanja[TOTAL],,,-1)</f>
        <v>269509500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51056000</v>
      </c>
      <c r="I106" s="2" cm="1">
        <f t="array" ref="I106">_xlfn.XLOOKUP(TRUE,Belanja[BULAN]=G106,Belanja[TOTAL],,,-1)</f>
        <v>269509500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51056000</v>
      </c>
      <c r="I107" s="2" cm="1">
        <f t="array" ref="I107">_xlfn.XLOOKUP(TRUE,Belanja[BULAN]=G107,Belanja[TOTAL],,,-1)</f>
        <v>269509500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51056000</v>
      </c>
      <c r="I108" s="2" cm="1">
        <f t="array" ref="I108">_xlfn.XLOOKUP(TRUE,Belanja[BULAN]=G108,Belanja[TOTAL],,,-1)</f>
        <v>269509500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>
        <f>SUM($D$2:$D109)</f>
        <v>226041500</v>
      </c>
      <c r="G109" s="1" t="str">
        <f t="shared" si="4"/>
        <v>April</v>
      </c>
      <c r="H109" s="2">
        <f>SUMIFS(Belanja[Belanja],Belanja[BULAN],G109)</f>
        <v>51056000</v>
      </c>
      <c r="I109" s="2" cm="1">
        <f t="array" ref="I109">_xlfn.XLOOKUP(TRUE,Belanja[BULAN]=G109,Belanja[TOTAL],,,-1)</f>
        <v>269509500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2">
        <f>SUM($D$2:$D110)</f>
        <v>227985500</v>
      </c>
      <c r="G110" s="1" t="str">
        <f t="shared" si="4"/>
        <v>April</v>
      </c>
      <c r="H110" s="2">
        <f>SUMIFS(Belanja[Belanja],Belanja[BULAN],G110)</f>
        <v>51056000</v>
      </c>
      <c r="I110" s="2" cm="1">
        <f t="array" ref="I110">_xlfn.XLOOKUP(TRUE,Belanja[BULAN]=G110,Belanja[TOTAL],,,-1)</f>
        <v>269509500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>
        <f>SUM($D$2:$D111)</f>
        <v>230376500</v>
      </c>
      <c r="G111" s="1" t="str">
        <f t="shared" si="4"/>
        <v>April</v>
      </c>
      <c r="H111" s="2">
        <f>SUMIFS(Belanja[Belanja],Belanja[BULAN],G111)</f>
        <v>51056000</v>
      </c>
      <c r="I111" s="2" cm="1">
        <f t="array" ref="I111">_xlfn.XLOOKUP(TRUE,Belanja[BULAN]=G111,Belanja[TOTAL],,,-1)</f>
        <v>269509500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2">
        <f>SUM($D$2:$D112)</f>
        <v>232907500</v>
      </c>
      <c r="G112" s="1" t="str">
        <f t="shared" si="4"/>
        <v>April</v>
      </c>
      <c r="H112" s="2">
        <f>SUMIFS(Belanja[Belanja],Belanja[BULAN],G112)</f>
        <v>51056000</v>
      </c>
      <c r="I112" s="2" cm="1">
        <f t="array" ref="I112">_xlfn.XLOOKUP(TRUE,Belanja[BULAN]=G112,Belanja[TOTAL],,,-1)</f>
        <v>269509500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>
        <f>SUM($D$2:$D113)</f>
        <v>235646500</v>
      </c>
      <c r="G113" s="1" t="str">
        <f t="shared" si="4"/>
        <v>April</v>
      </c>
      <c r="H113" s="2">
        <f>SUMIFS(Belanja[Belanja],Belanja[BULAN],G113)</f>
        <v>51056000</v>
      </c>
      <c r="I113" s="2" cm="1">
        <f t="array" ref="I113">_xlfn.XLOOKUP(TRUE,Belanja[BULAN]=G113,Belanja[TOTAL],,,-1)</f>
        <v>269509500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2">
        <f>SUM($D$2:$D114)</f>
        <v>238868500</v>
      </c>
      <c r="G114" s="1" t="str">
        <f t="shared" si="4"/>
        <v>April</v>
      </c>
      <c r="H114" s="2">
        <f>SUMIFS(Belanja[Belanja],Belanja[BULAN],G114)</f>
        <v>51056000</v>
      </c>
      <c r="I114" s="2" cm="1">
        <f t="array" ref="I114">_xlfn.XLOOKUP(TRUE,Belanja[BULAN]=G114,Belanja[TOTAL],,,-1)</f>
        <v>269509500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>
        <f>SUM($D$2:$D115)</f>
        <v>241747500</v>
      </c>
      <c r="G115" s="1" t="str">
        <f t="shared" si="4"/>
        <v>April</v>
      </c>
      <c r="H115" s="2">
        <f>SUMIFS(Belanja[Belanja],Belanja[BULAN],G115)</f>
        <v>51056000</v>
      </c>
      <c r="I115" s="2" cm="1">
        <f t="array" ref="I115">_xlfn.XLOOKUP(TRUE,Belanja[BULAN]=G115,Belanja[TOTAL],,,-1)</f>
        <v>269509500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2">
        <f>SUM($D$2:$D116)</f>
        <v>244970500</v>
      </c>
      <c r="G116" s="1" t="str">
        <f t="shared" si="4"/>
        <v>April</v>
      </c>
      <c r="H116" s="2">
        <f>SUMIFS(Belanja[Belanja],Belanja[BULAN],G116)</f>
        <v>51056000</v>
      </c>
      <c r="I116" s="2" cm="1">
        <f t="array" ref="I116">_xlfn.XLOOKUP(TRUE,Belanja[BULAN]=G116,Belanja[TOTAL],,,-1)</f>
        <v>269509500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>
        <f>SUM($D$2:$D117)</f>
        <v>248099500</v>
      </c>
      <c r="G117" s="1" t="str">
        <f t="shared" si="4"/>
        <v>April</v>
      </c>
      <c r="H117" s="2">
        <f>SUMIFS(Belanja[Belanja],Belanja[BULAN],G117)</f>
        <v>51056000</v>
      </c>
      <c r="I117" s="2" cm="1">
        <f t="array" ref="I117">_xlfn.XLOOKUP(TRUE,Belanja[BULAN]=G117,Belanja[TOTAL],,,-1)</f>
        <v>269509500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2">
        <f>SUM($D$2:$D118)</f>
        <v>252126500</v>
      </c>
      <c r="G118" s="1" t="str">
        <f t="shared" si="4"/>
        <v>April</v>
      </c>
      <c r="H118" s="2">
        <f>SUMIFS(Belanja[Belanja],Belanja[BULAN],G118)</f>
        <v>51056000</v>
      </c>
      <c r="I118" s="2" cm="1">
        <f t="array" ref="I118">_xlfn.XLOOKUP(TRUE,Belanja[BULAN]=G118,Belanja[TOTAL],,,-1)</f>
        <v>269509500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>
        <f>SUM($D$2:$D119)</f>
        <v>255941500</v>
      </c>
      <c r="G119" s="1" t="str">
        <f t="shared" si="4"/>
        <v>April</v>
      </c>
      <c r="H119" s="2">
        <f>SUMIFS(Belanja[Belanja],Belanja[BULAN],G119)</f>
        <v>51056000</v>
      </c>
      <c r="I119" s="2" cm="1">
        <f t="array" ref="I119">_xlfn.XLOOKUP(TRUE,Belanja[BULAN]=G119,Belanja[TOTAL],,,-1)</f>
        <v>269509500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2">
        <f>SUM($D$2:$D120)</f>
        <v>260553500</v>
      </c>
      <c r="G120" s="1" t="str">
        <f t="shared" si="4"/>
        <v>April</v>
      </c>
      <c r="H120" s="2">
        <f>SUMIFS(Belanja[Belanja],Belanja[BULAN],G120)</f>
        <v>51056000</v>
      </c>
      <c r="I120" s="2" cm="1">
        <f t="array" ref="I120">_xlfn.XLOOKUP(TRUE,Belanja[BULAN]=G120,Belanja[TOTAL],,,-1)</f>
        <v>269509500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>
        <f>SUM($D$2:$D121)</f>
        <v>265471500</v>
      </c>
      <c r="G121" s="1" t="str">
        <f t="shared" si="4"/>
        <v>April</v>
      </c>
      <c r="H121" s="2">
        <f>SUMIFS(Belanja[Belanja],Belanja[BULAN],G121)</f>
        <v>51056000</v>
      </c>
      <c r="I121" s="2" cm="1">
        <f t="array" ref="I121">_xlfn.XLOOKUP(TRUE,Belanja[BULAN]=G121,Belanja[TOTAL],,,-1)</f>
        <v>269509500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2">
        <f>SUM($D$2:$D122)</f>
        <v>269509500</v>
      </c>
      <c r="G122" s="1" t="str">
        <f t="shared" si="4"/>
        <v>April</v>
      </c>
      <c r="H122" s="2">
        <f>SUMIFS(Belanja[Belanja],Belanja[BULAN],G122)</f>
        <v>51056000</v>
      </c>
      <c r="I122" s="2" cm="1">
        <f t="array" ref="I122">_xlfn.XLOOKUP(TRUE,Belanja[BULAN]=G122,Belanja[TOTAL],,,-1)</f>
        <v>269509500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>
        <f>SUM($D$2:$D123)</f>
        <v>274527500</v>
      </c>
      <c r="G123" s="1" t="str">
        <f t="shared" si="4"/>
        <v>Mei</v>
      </c>
      <c r="H123" s="2">
        <f>SUMIFS(Belanja[Belanja],Belanja[BULAN],G123)</f>
        <v>111613000</v>
      </c>
      <c r="I123" s="2" cm="1">
        <f t="array" ref="I123">_xlfn.XLOOKUP(TRUE,Belanja[BULAN]=G123,Belanja[TOTAL],,,-1)</f>
        <v>381122500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2">
        <f>SUM($D$2:$D124)</f>
        <v>278140500</v>
      </c>
      <c r="G124" s="1" t="str">
        <f t="shared" si="4"/>
        <v>Mei</v>
      </c>
      <c r="H124" s="2">
        <f>SUMIFS(Belanja[Belanja],Belanja[BULAN],G124)</f>
        <v>111613000</v>
      </c>
      <c r="I124" s="2" cm="1">
        <f t="array" ref="I124">_xlfn.XLOOKUP(TRUE,Belanja[BULAN]=G124,Belanja[TOTAL],,,-1)</f>
        <v>381122500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>
        <f>SUM($D$2:$D125)</f>
        <v>282129500</v>
      </c>
      <c r="G125" s="1" t="str">
        <f t="shared" si="4"/>
        <v>Mei</v>
      </c>
      <c r="H125" s="2">
        <f>SUMIFS(Belanja[Belanja],Belanja[BULAN],G125)</f>
        <v>111613000</v>
      </c>
      <c r="I125" s="2" cm="1">
        <f t="array" ref="I125">_xlfn.XLOOKUP(TRUE,Belanja[BULAN]=G125,Belanja[TOTAL],,,-1)</f>
        <v>381122500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2">
        <f>SUM($D$2:$D126)</f>
        <v>285557500</v>
      </c>
      <c r="G126" s="1" t="str">
        <f t="shared" si="4"/>
        <v>Mei</v>
      </c>
      <c r="H126" s="2">
        <f>SUMIFS(Belanja[Belanja],Belanja[BULAN],G126)</f>
        <v>111613000</v>
      </c>
      <c r="I126" s="2" cm="1">
        <f t="array" ref="I126">_xlfn.XLOOKUP(TRUE,Belanja[BULAN]=G126,Belanja[TOTAL],,,-1)</f>
        <v>381122500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>
        <f>SUM($D$2:$D127)</f>
        <v>288842500</v>
      </c>
      <c r="G127" s="1" t="str">
        <f t="shared" si="4"/>
        <v>Mei</v>
      </c>
      <c r="H127" s="2">
        <f>SUMIFS(Belanja[Belanja],Belanja[BULAN],G127)</f>
        <v>111613000</v>
      </c>
      <c r="I127" s="2" cm="1">
        <f t="array" ref="I127">_xlfn.XLOOKUP(TRUE,Belanja[BULAN]=G127,Belanja[TOTAL],,,-1)</f>
        <v>381122500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2">
        <f>SUM($D$2:$D128)</f>
        <v>292869500</v>
      </c>
      <c r="G128" s="1" t="str">
        <f t="shared" si="4"/>
        <v>Mei</v>
      </c>
      <c r="H128" s="2">
        <f>SUMIFS(Belanja[Belanja],Belanja[BULAN],G128)</f>
        <v>111613000</v>
      </c>
      <c r="I128" s="2" cm="1">
        <f t="array" ref="I128">_xlfn.XLOOKUP(TRUE,Belanja[BULAN]=G128,Belanja[TOTAL],,,-1)</f>
        <v>381122500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>
        <f>SUM($D$2:$D129)</f>
        <v>296754500</v>
      </c>
      <c r="G129" s="1" t="str">
        <f t="shared" si="4"/>
        <v>Mei</v>
      </c>
      <c r="H129" s="2">
        <f>SUMIFS(Belanja[Belanja],Belanja[BULAN],G129)</f>
        <v>111613000</v>
      </c>
      <c r="I129" s="2" cm="1">
        <f t="array" ref="I129">_xlfn.XLOOKUP(TRUE,Belanja[BULAN]=G129,Belanja[TOTAL],,,-1)</f>
        <v>381122500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2">
        <f>SUM($D$2:$D130)</f>
        <v>300755500</v>
      </c>
      <c r="G130" s="1" t="str">
        <f t="shared" si="4"/>
        <v>Mei</v>
      </c>
      <c r="H130" s="2">
        <f>SUMIFS(Belanja[Belanja],Belanja[BULAN],G130)</f>
        <v>111613000</v>
      </c>
      <c r="I130" s="2" cm="1">
        <f t="array" ref="I130">_xlfn.XLOOKUP(TRUE,Belanja[BULAN]=G130,Belanja[TOTAL],,,-1)</f>
        <v>381122500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>
        <f>SUM($D$2:$D131)</f>
        <v>304725500</v>
      </c>
      <c r="G131" s="1" t="str">
        <f t="shared" ref="G131:G194" si="7">B131</f>
        <v>Mei</v>
      </c>
      <c r="H131" s="2">
        <f>SUMIFS(Belanja[Belanja],Belanja[BULAN],G131)</f>
        <v>111613000</v>
      </c>
      <c r="I131" s="2" cm="1">
        <f t="array" ref="I131">_xlfn.XLOOKUP(TRUE,Belanja[BULAN]=G131,Belanja[TOTAL],,,-1)</f>
        <v>381122500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2">
        <f>SUM($D$2:$D132)</f>
        <v>309702500</v>
      </c>
      <c r="G132" s="1" t="str">
        <f t="shared" si="7"/>
        <v>Mei</v>
      </c>
      <c r="H132" s="2">
        <f>SUMIFS(Belanja[Belanja],Belanja[BULAN],G132)</f>
        <v>111613000</v>
      </c>
      <c r="I132" s="2" cm="1">
        <f t="array" ref="I132">_xlfn.XLOOKUP(TRUE,Belanja[BULAN]=G132,Belanja[TOTAL],,,-1)</f>
        <v>381122500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>
        <f>SUM($D$2:$D133)</f>
        <v>313948500</v>
      </c>
      <c r="G133" s="1" t="str">
        <f t="shared" si="7"/>
        <v>Mei</v>
      </c>
      <c r="H133" s="2">
        <f>SUMIFS(Belanja[Belanja],Belanja[BULAN],G133)</f>
        <v>111613000</v>
      </c>
      <c r="I133" s="2" cm="1">
        <f t="array" ref="I133">_xlfn.XLOOKUP(TRUE,Belanja[BULAN]=G133,Belanja[TOTAL],,,-1)</f>
        <v>381122500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2">
        <f>SUM($D$2:$D134)</f>
        <v>318569500</v>
      </c>
      <c r="G134" s="1" t="str">
        <f t="shared" si="7"/>
        <v>Mei</v>
      </c>
      <c r="H134" s="2">
        <f>SUMIFS(Belanja[Belanja],Belanja[BULAN],G134)</f>
        <v>111613000</v>
      </c>
      <c r="I134" s="2" cm="1">
        <f t="array" ref="I134">_xlfn.XLOOKUP(TRUE,Belanja[BULAN]=G134,Belanja[TOTAL],,,-1)</f>
        <v>381122500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>
        <f>SUM($D$2:$D135)</f>
        <v>322557500</v>
      </c>
      <c r="G135" s="1" t="str">
        <f t="shared" si="7"/>
        <v>Mei</v>
      </c>
      <c r="H135" s="2">
        <f>SUMIFS(Belanja[Belanja],Belanja[BULAN],G135)</f>
        <v>111613000</v>
      </c>
      <c r="I135" s="2" cm="1">
        <f t="array" ref="I135">_xlfn.XLOOKUP(TRUE,Belanja[BULAN]=G135,Belanja[TOTAL],,,-1)</f>
        <v>381122500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2">
        <f>SUM($D$2:$D136)</f>
        <v>326606500</v>
      </c>
      <c r="G136" s="1" t="str">
        <f t="shared" si="7"/>
        <v>Mei</v>
      </c>
      <c r="H136" s="2">
        <f>SUMIFS(Belanja[Belanja],Belanja[BULAN],G136)</f>
        <v>111613000</v>
      </c>
      <c r="I136" s="2" cm="1">
        <f t="array" ref="I136">_xlfn.XLOOKUP(TRUE,Belanja[BULAN]=G136,Belanja[TOTAL],,,-1)</f>
        <v>381122500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>
        <f>SUM($D$2:$D137)</f>
        <v>330482500</v>
      </c>
      <c r="G137" s="1" t="str">
        <f t="shared" si="7"/>
        <v>Mei</v>
      </c>
      <c r="H137" s="2">
        <f>SUMIFS(Belanja[Belanja],Belanja[BULAN],G137)</f>
        <v>111613000</v>
      </c>
      <c r="I137" s="2" cm="1">
        <f t="array" ref="I137">_xlfn.XLOOKUP(TRUE,Belanja[BULAN]=G137,Belanja[TOTAL],,,-1)</f>
        <v>381122500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2">
        <f>SUM($D$2:$D138)</f>
        <v>334372500</v>
      </c>
      <c r="G138" s="1" t="str">
        <f t="shared" si="7"/>
        <v>Mei</v>
      </c>
      <c r="H138" s="2">
        <f>SUMIFS(Belanja[Belanja],Belanja[BULAN],G138)</f>
        <v>111613000</v>
      </c>
      <c r="I138" s="2" cm="1">
        <f t="array" ref="I138">_xlfn.XLOOKUP(TRUE,Belanja[BULAN]=G138,Belanja[TOTAL],,,-1)</f>
        <v>381122500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>
        <f>SUM($D$2:$D139)</f>
        <v>337598500</v>
      </c>
      <c r="G139" s="1" t="str">
        <f t="shared" si="7"/>
        <v>Mei</v>
      </c>
      <c r="H139" s="2">
        <f>SUMIFS(Belanja[Belanja],Belanja[BULAN],G139)</f>
        <v>111613000</v>
      </c>
      <c r="I139" s="2" cm="1">
        <f t="array" ref="I139">_xlfn.XLOOKUP(TRUE,Belanja[BULAN]=G139,Belanja[TOTAL],,,-1)</f>
        <v>381122500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2">
        <f>SUM($D$2:$D140)</f>
        <v>341214500</v>
      </c>
      <c r="G140" s="1" t="str">
        <f t="shared" si="7"/>
        <v>Mei</v>
      </c>
      <c r="H140" s="2">
        <f>SUMIFS(Belanja[Belanja],Belanja[BULAN],G140)</f>
        <v>111613000</v>
      </c>
      <c r="I140" s="2" cm="1">
        <f t="array" ref="I140">_xlfn.XLOOKUP(TRUE,Belanja[BULAN]=G140,Belanja[TOTAL],,,-1)</f>
        <v>381122500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>
        <f>SUM($D$2:$D141)</f>
        <v>344440500</v>
      </c>
      <c r="G141" s="1" t="str">
        <f t="shared" si="7"/>
        <v>Mei</v>
      </c>
      <c r="H141" s="2">
        <f>SUMIFS(Belanja[Belanja],Belanja[BULAN],G141)</f>
        <v>111613000</v>
      </c>
      <c r="I141" s="2" cm="1">
        <f t="array" ref="I141">_xlfn.XLOOKUP(TRUE,Belanja[BULAN]=G141,Belanja[TOTAL],,,-1)</f>
        <v>381122500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2">
        <f>SUM($D$2:$D142)</f>
        <v>347585500</v>
      </c>
      <c r="G142" s="1" t="str">
        <f t="shared" si="7"/>
        <v>Mei</v>
      </c>
      <c r="H142" s="2">
        <f>SUMIFS(Belanja[Belanja],Belanja[BULAN],G142)</f>
        <v>111613000</v>
      </c>
      <c r="I142" s="2" cm="1">
        <f t="array" ref="I142">_xlfn.XLOOKUP(TRUE,Belanja[BULAN]=G142,Belanja[TOTAL],,,-1)</f>
        <v>381122500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>
        <f>SUM($D$2:$D143)</f>
        <v>350503500</v>
      </c>
      <c r="G143" s="1" t="str">
        <f t="shared" si="7"/>
        <v>Mei</v>
      </c>
      <c r="H143" s="2">
        <f>SUMIFS(Belanja[Belanja],Belanja[BULAN],G143)</f>
        <v>111613000</v>
      </c>
      <c r="I143" s="2" cm="1">
        <f t="array" ref="I143">_xlfn.XLOOKUP(TRUE,Belanja[BULAN]=G143,Belanja[TOTAL],,,-1)</f>
        <v>381122500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2">
        <f>SUM($D$2:$D144)</f>
        <v>353998500</v>
      </c>
      <c r="G144" s="1" t="str">
        <f t="shared" si="7"/>
        <v>Mei</v>
      </c>
      <c r="H144" s="2">
        <f>SUMIFS(Belanja[Belanja],Belanja[BULAN],G144)</f>
        <v>111613000</v>
      </c>
      <c r="I144" s="2" cm="1">
        <f t="array" ref="I144">_xlfn.XLOOKUP(TRUE,Belanja[BULAN]=G144,Belanja[TOTAL],,,-1)</f>
        <v>381122500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>
        <f>SUM($D$2:$D145)</f>
        <v>357082500</v>
      </c>
      <c r="G145" s="1" t="str">
        <f t="shared" si="7"/>
        <v>Mei</v>
      </c>
      <c r="H145" s="2">
        <f>SUMIFS(Belanja[Belanja],Belanja[BULAN],G145)</f>
        <v>111613000</v>
      </c>
      <c r="I145" s="2" cm="1">
        <f t="array" ref="I145">_xlfn.XLOOKUP(TRUE,Belanja[BULAN]=G145,Belanja[TOTAL],,,-1)</f>
        <v>381122500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2">
        <f>SUM($D$2:$D146)</f>
        <v>360311500</v>
      </c>
      <c r="G146" s="1" t="str">
        <f t="shared" si="7"/>
        <v>Mei</v>
      </c>
      <c r="H146" s="2">
        <f>SUMIFS(Belanja[Belanja],Belanja[BULAN],G146)</f>
        <v>111613000</v>
      </c>
      <c r="I146" s="2" cm="1">
        <f t="array" ref="I146">_xlfn.XLOOKUP(TRUE,Belanja[BULAN]=G146,Belanja[TOTAL],,,-1)</f>
        <v>381122500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>
        <f>SUM($D$2:$D147)</f>
        <v>363029500</v>
      </c>
      <c r="G147" s="1" t="str">
        <f t="shared" si="7"/>
        <v>Mei</v>
      </c>
      <c r="H147" s="2">
        <f>SUMIFS(Belanja[Belanja],Belanja[BULAN],G147)</f>
        <v>111613000</v>
      </c>
      <c r="I147" s="2" cm="1">
        <f t="array" ref="I147">_xlfn.XLOOKUP(TRUE,Belanja[BULAN]=G147,Belanja[TOTAL],,,-1)</f>
        <v>381122500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2">
        <f>SUM($D$2:$D148)</f>
        <v>365606500</v>
      </c>
      <c r="G148" s="1" t="str">
        <f t="shared" si="7"/>
        <v>Mei</v>
      </c>
      <c r="H148" s="2">
        <f>SUMIFS(Belanja[Belanja],Belanja[BULAN],G148)</f>
        <v>111613000</v>
      </c>
      <c r="I148" s="2" cm="1">
        <f t="array" ref="I148">_xlfn.XLOOKUP(TRUE,Belanja[BULAN]=G148,Belanja[TOTAL],,,-1)</f>
        <v>381122500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>
        <f>SUM($D$2:$D149)</f>
        <v>368573500</v>
      </c>
      <c r="G149" s="1" t="str">
        <f t="shared" si="7"/>
        <v>Mei</v>
      </c>
      <c r="H149" s="2">
        <f>SUMIFS(Belanja[Belanja],Belanja[BULAN],G149)</f>
        <v>111613000</v>
      </c>
      <c r="I149" s="2" cm="1">
        <f t="array" ref="I149">_xlfn.XLOOKUP(TRUE,Belanja[BULAN]=G149,Belanja[TOTAL],,,-1)</f>
        <v>381122500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2">
        <f>SUM($D$2:$D150)</f>
        <v>371409500</v>
      </c>
      <c r="G150" s="1" t="str">
        <f t="shared" si="7"/>
        <v>Mei</v>
      </c>
      <c r="H150" s="2">
        <f>SUMIFS(Belanja[Belanja],Belanja[BULAN],G150)</f>
        <v>111613000</v>
      </c>
      <c r="I150" s="2" cm="1">
        <f t="array" ref="I150">_xlfn.XLOOKUP(TRUE,Belanja[BULAN]=G150,Belanja[TOTAL],,,-1)</f>
        <v>381122500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>
        <f>SUM($D$2:$D151)</f>
        <v>374794500</v>
      </c>
      <c r="G151" s="1" t="str">
        <f t="shared" si="7"/>
        <v>Mei</v>
      </c>
      <c r="H151" s="2">
        <f>SUMIFS(Belanja[Belanja],Belanja[BULAN],G151)</f>
        <v>111613000</v>
      </c>
      <c r="I151" s="2" cm="1">
        <f t="array" ref="I151">_xlfn.XLOOKUP(TRUE,Belanja[BULAN]=G151,Belanja[TOTAL],,,-1)</f>
        <v>381122500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2">
        <f>SUM($D$2:$D152)</f>
        <v>378110500</v>
      </c>
      <c r="G152" s="1" t="str">
        <f t="shared" si="7"/>
        <v>Mei</v>
      </c>
      <c r="H152" s="2">
        <f>SUMIFS(Belanja[Belanja],Belanja[BULAN],G152)</f>
        <v>111613000</v>
      </c>
      <c r="I152" s="2" cm="1">
        <f t="array" ref="I152">_xlfn.XLOOKUP(TRUE,Belanja[BULAN]=G152,Belanja[TOTAL],,,-1)</f>
        <v>381122500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>
        <f>SUM($D$2:$D153)</f>
        <v>381122500</v>
      </c>
      <c r="G153" s="1" t="str">
        <f t="shared" si="7"/>
        <v>Mei</v>
      </c>
      <c r="H153" s="2">
        <f>SUMIFS(Belanja[Belanja],Belanja[BULAN],G153)</f>
        <v>111613000</v>
      </c>
      <c r="I153" s="2" cm="1">
        <f t="array" ref="I153">_xlfn.XLOOKUP(TRUE,Belanja[BULAN]=G153,Belanja[TOTAL],,,-1)</f>
        <v>381122500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383768000</v>
      </c>
      <c r="G154" s="1" t="str">
        <f t="shared" si="7"/>
        <v>Juni</v>
      </c>
      <c r="H154" s="2">
        <f>SUMIFS(Belanja[Belanja],Belanja[BULAN],G154)</f>
        <v>75319500</v>
      </c>
      <c r="I154" s="2" cm="1">
        <f t="array" ref="I154">_xlfn.XLOOKUP(TRUE,Belanja[BULAN]=G154,Belanja[TOTAL],,,-1)</f>
        <v>456442000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385590000</v>
      </c>
      <c r="G155" s="1" t="str">
        <f t="shared" si="7"/>
        <v>Juni</v>
      </c>
      <c r="H155" s="2">
        <f>SUMIFS(Belanja[Belanja],Belanja[BULAN],G155)</f>
        <v>75319500</v>
      </c>
      <c r="I155" s="2" cm="1">
        <f t="array" ref="I155">_xlfn.XLOOKUP(TRUE,Belanja[BULAN]=G155,Belanja[TOTAL],,,-1)</f>
        <v>456442000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386052000</v>
      </c>
      <c r="G156" s="1" t="str">
        <f t="shared" si="7"/>
        <v>Juni</v>
      </c>
      <c r="H156" s="2">
        <f>SUMIFS(Belanja[Belanja],Belanja[BULAN],G156)</f>
        <v>75319500</v>
      </c>
      <c r="I156" s="2" cm="1">
        <f t="array" ref="I156">_xlfn.XLOOKUP(TRUE,Belanja[BULAN]=G156,Belanja[TOTAL],,,-1)</f>
        <v>456442000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2340000</v>
      </c>
      <c r="E157" s="2">
        <f>SUM($D$2:$D157)</f>
        <v>388392000</v>
      </c>
      <c r="G157" s="1" t="str">
        <f t="shared" si="7"/>
        <v>Juni</v>
      </c>
      <c r="H157" s="2">
        <f>SUMIFS(Belanja[Belanja],Belanja[BULAN],G157)</f>
        <v>75319500</v>
      </c>
      <c r="I157" s="2" cm="1">
        <f t="array" ref="I157">_xlfn.XLOOKUP(TRUE,Belanja[BULAN]=G157,Belanja[TOTAL],,,-1)</f>
        <v>456442000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2638000</v>
      </c>
      <c r="E158" s="2">
        <f>SUM($D$2:$D158)</f>
        <v>391030000</v>
      </c>
      <c r="G158" s="1" t="str">
        <f t="shared" si="7"/>
        <v>Juni</v>
      </c>
      <c r="H158" s="2">
        <f>SUMIFS(Belanja[Belanja],Belanja[BULAN],G158)</f>
        <v>75319500</v>
      </c>
      <c r="I158" s="2" cm="1">
        <f t="array" ref="I158">_xlfn.XLOOKUP(TRUE,Belanja[BULAN]=G158,Belanja[TOTAL],,,-1)</f>
        <v>456442000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2720000</v>
      </c>
      <c r="E159" s="2">
        <f>SUM($D$2:$D159)</f>
        <v>393750000</v>
      </c>
      <c r="G159" s="1" t="str">
        <f t="shared" si="7"/>
        <v>Juni</v>
      </c>
      <c r="H159" s="2">
        <f>SUMIFS(Belanja[Belanja],Belanja[BULAN],G159)</f>
        <v>75319500</v>
      </c>
      <c r="I159" s="2" cm="1">
        <f t="array" ref="I159">_xlfn.XLOOKUP(TRUE,Belanja[BULAN]=G159,Belanja[TOTAL],,,-1)</f>
        <v>456442000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2274000</v>
      </c>
      <c r="E160" s="2">
        <f>SUM($D$2:$D160)</f>
        <v>396024000</v>
      </c>
      <c r="G160" s="1" t="str">
        <f t="shared" si="7"/>
        <v>Juni</v>
      </c>
      <c r="H160" s="2">
        <f>SUMIFS(Belanja[Belanja],Belanja[BULAN],G160)</f>
        <v>75319500</v>
      </c>
      <c r="I160" s="2" cm="1">
        <f t="array" ref="I160">_xlfn.XLOOKUP(TRUE,Belanja[BULAN]=G160,Belanja[TOTAL],,,-1)</f>
        <v>456442000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2368000</v>
      </c>
      <c r="E161" s="2">
        <f>SUM($D$2:$D161)</f>
        <v>398392000</v>
      </c>
      <c r="G161" s="1" t="str">
        <f t="shared" si="7"/>
        <v>Juni</v>
      </c>
      <c r="H161" s="2">
        <f>SUMIFS(Belanja[Belanja],Belanja[BULAN],G161)</f>
        <v>75319500</v>
      </c>
      <c r="I161" s="2" cm="1">
        <f t="array" ref="I161">_xlfn.XLOOKUP(TRUE,Belanja[BULAN]=G161,Belanja[TOTAL],,,-1)</f>
        <v>456442000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2938000</v>
      </c>
      <c r="E162" s="2">
        <f>SUM($D$2:$D162)</f>
        <v>401330000</v>
      </c>
      <c r="G162" s="1" t="str">
        <f t="shared" si="7"/>
        <v>Juni</v>
      </c>
      <c r="H162" s="2">
        <f>SUMIFS(Belanja[Belanja],Belanja[BULAN],G162)</f>
        <v>75319500</v>
      </c>
      <c r="I162" s="2" cm="1">
        <f t="array" ref="I162">_xlfn.XLOOKUP(TRUE,Belanja[BULAN]=G162,Belanja[TOTAL],,,-1)</f>
        <v>456442000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2656000</v>
      </c>
      <c r="E163" s="2">
        <f>SUM($D$2:$D163)</f>
        <v>403986000</v>
      </c>
      <c r="G163" s="1" t="str">
        <f t="shared" si="7"/>
        <v>Juni</v>
      </c>
      <c r="H163" s="2">
        <f>SUMIFS(Belanja[Belanja],Belanja[BULAN],G163)</f>
        <v>75319500</v>
      </c>
      <c r="I163" s="2" cm="1">
        <f t="array" ref="I163">_xlfn.XLOOKUP(TRUE,Belanja[BULAN]=G163,Belanja[TOTAL],,,-1)</f>
        <v>456442000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3088000</v>
      </c>
      <c r="E164" s="2">
        <f>SUM($D$2:$D164)</f>
        <v>407074000</v>
      </c>
      <c r="G164" s="1" t="str">
        <f t="shared" si="7"/>
        <v>Juni</v>
      </c>
      <c r="H164" s="2">
        <f>SUMIFS(Belanja[Belanja],Belanja[BULAN],G164)</f>
        <v>75319500</v>
      </c>
      <c r="I164" s="2" cm="1">
        <f t="array" ref="I164">_xlfn.XLOOKUP(TRUE,Belanja[BULAN]=G164,Belanja[TOTAL],,,-1)</f>
        <v>456442000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3328000</v>
      </c>
      <c r="E165" s="2">
        <f>SUM($D$2:$D165)</f>
        <v>410402000</v>
      </c>
      <c r="G165" s="1" t="str">
        <f t="shared" si="7"/>
        <v>Juni</v>
      </c>
      <c r="H165" s="2">
        <f>SUMIFS(Belanja[Belanja],Belanja[BULAN],G165)</f>
        <v>75319500</v>
      </c>
      <c r="I165" s="2" cm="1">
        <f t="array" ref="I165">_xlfn.XLOOKUP(TRUE,Belanja[BULAN]=G165,Belanja[TOTAL],,,-1)</f>
        <v>456442000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2745000</v>
      </c>
      <c r="E166" s="2">
        <f>SUM($D$2:$D166)</f>
        <v>413147000</v>
      </c>
      <c r="G166" s="1" t="str">
        <f t="shared" si="7"/>
        <v>Juni</v>
      </c>
      <c r="H166" s="2">
        <f>SUMIFS(Belanja[Belanja],Belanja[BULAN],G166)</f>
        <v>75319500</v>
      </c>
      <c r="I166" s="2" cm="1">
        <f t="array" ref="I166">_xlfn.XLOOKUP(TRUE,Belanja[BULAN]=G166,Belanja[TOTAL],,,-1)</f>
        <v>456442000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2830000</v>
      </c>
      <c r="E167" s="2">
        <f>SUM($D$2:$D167)</f>
        <v>415977000</v>
      </c>
      <c r="G167" s="1" t="str">
        <f t="shared" si="7"/>
        <v>Juni</v>
      </c>
      <c r="H167" s="2">
        <f>SUMIFS(Belanja[Belanja],Belanja[BULAN],G167)</f>
        <v>75319500</v>
      </c>
      <c r="I167" s="2" cm="1">
        <f t="array" ref="I167">_xlfn.XLOOKUP(TRUE,Belanja[BULAN]=G167,Belanja[TOTAL],,,-1)</f>
        <v>456442000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3111000</v>
      </c>
      <c r="E168" s="2">
        <f>SUM($D$2:$D168)</f>
        <v>419088000</v>
      </c>
      <c r="G168" s="1" t="str">
        <f t="shared" si="7"/>
        <v>Juni</v>
      </c>
      <c r="H168" s="2">
        <f>SUMIFS(Belanja[Belanja],Belanja[BULAN],G168)</f>
        <v>75319500</v>
      </c>
      <c r="I168" s="2" cm="1">
        <f t="array" ref="I168">_xlfn.XLOOKUP(TRUE,Belanja[BULAN]=G168,Belanja[TOTAL],,,-1)</f>
        <v>456442000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2693000</v>
      </c>
      <c r="E169" s="2">
        <f>SUM($D$2:$D169)</f>
        <v>421781000</v>
      </c>
      <c r="G169" s="1" t="str">
        <f t="shared" si="7"/>
        <v>Juni</v>
      </c>
      <c r="H169" s="2">
        <f>SUMIFS(Belanja[Belanja],Belanja[BULAN],G169)</f>
        <v>75319500</v>
      </c>
      <c r="I169" s="2" cm="1">
        <f t="array" ref="I169">_xlfn.XLOOKUP(TRUE,Belanja[BULAN]=G169,Belanja[TOTAL],,,-1)</f>
        <v>456442000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1394000</v>
      </c>
      <c r="E170" s="2">
        <f>SUM($D$2:$D170)</f>
        <v>423175000</v>
      </c>
      <c r="G170" s="1" t="str">
        <f t="shared" si="7"/>
        <v>Juni</v>
      </c>
      <c r="H170" s="2">
        <f>SUMIFS(Belanja[Belanja],Belanja[BULAN],G170)</f>
        <v>75319500</v>
      </c>
      <c r="I170" s="2" cm="1">
        <f t="array" ref="I170">_xlfn.XLOOKUP(TRUE,Belanja[BULAN]=G170,Belanja[TOTAL],,,-1)</f>
        <v>456442000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2204000</v>
      </c>
      <c r="E171" s="2">
        <f>SUM($D$2:$D171)</f>
        <v>425379000</v>
      </c>
      <c r="G171" s="1" t="str">
        <f t="shared" si="7"/>
        <v>Juni</v>
      </c>
      <c r="H171" s="2">
        <f>SUMIFS(Belanja[Belanja],Belanja[BULAN],G171)</f>
        <v>75319500</v>
      </c>
      <c r="I171" s="2" cm="1">
        <f t="array" ref="I171">_xlfn.XLOOKUP(TRUE,Belanja[BULAN]=G171,Belanja[TOTAL],,,-1)</f>
        <v>456442000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2664000</v>
      </c>
      <c r="E172" s="2">
        <f>SUM($D$2:$D172)</f>
        <v>428043000</v>
      </c>
      <c r="G172" s="1" t="str">
        <f t="shared" si="7"/>
        <v>Juni</v>
      </c>
      <c r="H172" s="2">
        <f>SUMIFS(Belanja[Belanja],Belanja[BULAN],G172)</f>
        <v>75319500</v>
      </c>
      <c r="I172" s="2" cm="1">
        <f t="array" ref="I172">_xlfn.XLOOKUP(TRUE,Belanja[BULAN]=G172,Belanja[TOTAL],,,-1)</f>
        <v>456442000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3034000</v>
      </c>
      <c r="E173" s="2">
        <f>SUM($D$2:$D173)</f>
        <v>431077000</v>
      </c>
      <c r="G173" s="1" t="str">
        <f t="shared" si="7"/>
        <v>Juni</v>
      </c>
      <c r="H173" s="2">
        <f>SUMIFS(Belanja[Belanja],Belanja[BULAN],G173)</f>
        <v>75319500</v>
      </c>
      <c r="I173" s="2" cm="1">
        <f t="array" ref="I173">_xlfn.XLOOKUP(TRUE,Belanja[BULAN]=G173,Belanja[TOTAL],,,-1)</f>
        <v>456442000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2653000</v>
      </c>
      <c r="E174" s="2">
        <f>SUM($D$2:$D174)</f>
        <v>433730000</v>
      </c>
      <c r="G174" s="1" t="str">
        <f t="shared" si="7"/>
        <v>Juni</v>
      </c>
      <c r="H174" s="2">
        <f>SUMIFS(Belanja[Belanja],Belanja[BULAN],G174)</f>
        <v>75319500</v>
      </c>
      <c r="I174" s="2" cm="1">
        <f t="array" ref="I174">_xlfn.XLOOKUP(TRUE,Belanja[BULAN]=G174,Belanja[TOTAL],,,-1)</f>
        <v>456442000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3267000</v>
      </c>
      <c r="E175" s="2">
        <f>SUM($D$2:$D175)</f>
        <v>436997000</v>
      </c>
      <c r="G175" s="1" t="str">
        <f t="shared" si="7"/>
        <v>Juni</v>
      </c>
      <c r="H175" s="2">
        <f>SUMIFS(Belanja[Belanja],Belanja[BULAN],G175)</f>
        <v>75319500</v>
      </c>
      <c r="I175" s="2" cm="1">
        <f t="array" ref="I175">_xlfn.XLOOKUP(TRUE,Belanja[BULAN]=G175,Belanja[TOTAL],,,-1)</f>
        <v>456442000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3083000</v>
      </c>
      <c r="E176" s="2">
        <f>SUM($D$2:$D176)</f>
        <v>440080000</v>
      </c>
      <c r="G176" s="1" t="str">
        <f t="shared" si="7"/>
        <v>Juni</v>
      </c>
      <c r="H176" s="2">
        <f>SUMIFS(Belanja[Belanja],Belanja[BULAN],G176)</f>
        <v>75319500</v>
      </c>
      <c r="I176" s="2" cm="1">
        <f t="array" ref="I176">_xlfn.XLOOKUP(TRUE,Belanja[BULAN]=G176,Belanja[TOTAL],,,-1)</f>
        <v>456442000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2754000</v>
      </c>
      <c r="E177" s="2">
        <f>SUM($D$2:$D177)</f>
        <v>442834000</v>
      </c>
      <c r="G177" s="1" t="str">
        <f t="shared" si="7"/>
        <v>Juni</v>
      </c>
      <c r="H177" s="2">
        <f>SUMIFS(Belanja[Belanja],Belanja[BULAN],G177)</f>
        <v>75319500</v>
      </c>
      <c r="I177" s="2" cm="1">
        <f t="array" ref="I177">_xlfn.XLOOKUP(TRUE,Belanja[BULAN]=G177,Belanja[TOTAL],,,-1)</f>
        <v>456442000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3401000</v>
      </c>
      <c r="E178" s="2">
        <f>SUM($D$2:$D178)</f>
        <v>446235000</v>
      </c>
      <c r="G178" s="1" t="str">
        <f t="shared" si="7"/>
        <v>Juni</v>
      </c>
      <c r="H178" s="2">
        <f>SUMIFS(Belanja[Belanja],Belanja[BULAN],G178)</f>
        <v>75319500</v>
      </c>
      <c r="I178" s="2" cm="1">
        <f t="array" ref="I178">_xlfn.XLOOKUP(TRUE,Belanja[BULAN]=G178,Belanja[TOTAL],,,-1)</f>
        <v>456442000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2951000</v>
      </c>
      <c r="E179" s="2">
        <f>SUM($D$2:$D179)</f>
        <v>449186000</v>
      </c>
      <c r="G179" s="1" t="str">
        <f t="shared" si="7"/>
        <v>Juni</v>
      </c>
      <c r="H179" s="2">
        <f>SUMIFS(Belanja[Belanja],Belanja[BULAN],G179)</f>
        <v>75319500</v>
      </c>
      <c r="I179" s="2" cm="1">
        <f t="array" ref="I179">_xlfn.XLOOKUP(TRUE,Belanja[BULAN]=G179,Belanja[TOTAL],,,-1)</f>
        <v>456442000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3560000</v>
      </c>
      <c r="E180" s="2">
        <f>SUM($D$2:$D180)</f>
        <v>452746000</v>
      </c>
      <c r="G180" s="1" t="str">
        <f t="shared" si="7"/>
        <v>Juni</v>
      </c>
      <c r="H180" s="2">
        <f>SUMIFS(Belanja[Belanja],Belanja[BULAN],G180)</f>
        <v>75319500</v>
      </c>
      <c r="I180" s="2" cm="1">
        <f t="array" ref="I180">_xlfn.XLOOKUP(TRUE,Belanja[BULAN]=G180,Belanja[TOTAL],,,-1)</f>
        <v>456442000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3696000</v>
      </c>
      <c r="E181" s="2">
        <f>SUM($D$2:$D181)</f>
        <v>456442000</v>
      </c>
      <c r="G181" s="1" t="str">
        <f t="shared" si="7"/>
        <v>Juni</v>
      </c>
      <c r="H181" s="2">
        <f>SUMIFS(Belanja[Belanja],Belanja[BULAN],G181)</f>
        <v>75319500</v>
      </c>
      <c r="I181" s="2" cm="1">
        <f t="array" ref="I181">_xlfn.XLOOKUP(TRUE,Belanja[BULAN]=G181,Belanja[TOTAL],,,-1)</f>
        <v>456442000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456442000</v>
      </c>
      <c r="G182" s="1" t="str">
        <f t="shared" si="7"/>
        <v>Juni</v>
      </c>
      <c r="H182" s="2">
        <f>SUMIFS(Belanja[Belanja],Belanja[BULAN],G182)</f>
        <v>75319500</v>
      </c>
      <c r="I182" s="2" cm="1">
        <f t="array" ref="I182">_xlfn.XLOOKUP(TRUE,Belanja[BULAN]=G182,Belanja[TOTAL],,,-1)</f>
        <v>456442000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456442000</v>
      </c>
      <c r="G183" s="1" t="str">
        <f t="shared" si="7"/>
        <v>Juni</v>
      </c>
      <c r="H183" s="2">
        <f>SUMIFS(Belanja[Belanja],Belanja[BULAN],G183)</f>
        <v>75319500</v>
      </c>
      <c r="I183" s="2" cm="1">
        <f t="array" ref="I183">_xlfn.XLOOKUP(TRUE,Belanja[BULAN]=G183,Belanja[TOTAL],,,-1)</f>
        <v>456442000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456442000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456442000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456442000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456442000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456442000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456442000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456442000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456442000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456442000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456442000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456442000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456442000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456442000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456442000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456442000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456442000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456442000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456442000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456442000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456442000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456442000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456442000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456442000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456442000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456442000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456442000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456442000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456442000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456442000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456442000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456442000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456442000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456442000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456442000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456442000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456442000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456442000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456442000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456442000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456442000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456442000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456442000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456442000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456442000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456442000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456442000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456442000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456442000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456442000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456442000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456442000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456442000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456442000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456442000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456442000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456442000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456442000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456442000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456442000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456442000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456442000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456442000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456442000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456442000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456442000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456442000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456442000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456442000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456442000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456442000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456442000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456442000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456442000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456442000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456442000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456442000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456442000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456442000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456442000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456442000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456442000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456442000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456442000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456442000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456442000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456442000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456442000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456442000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456442000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456442000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456442000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456442000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456442000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456442000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456442000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456442000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456442000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456442000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456442000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456442000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456442000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456442000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456442000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456442000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456442000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456442000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456442000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456442000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456442000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456442000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456442000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456442000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456442000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456442000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456442000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456442000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456442000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456442000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456442000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456442000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456442000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456442000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456442000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456442000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456442000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456442000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456442000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456442000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456442000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456442000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456442000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456442000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456442000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456442000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456442000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456442000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456442000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456442000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456442000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456442000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456442000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456442000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456442000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456442000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456442000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456442000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456442000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456442000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456442000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456442000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456442000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456442000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456442000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456442000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456442000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456442000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456442000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456442000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456442000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456442000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456442000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456442000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456442000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456442000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456442000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456442000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456442000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456442000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456442000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456442000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456442000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456442000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456442000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456442000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456442000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456442000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456442000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456442000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456442000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456442000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456442000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456442000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456442000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456442000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456442000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456442000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456442000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456442000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456442000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456442000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456442000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456442000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456442000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456442000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456442000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456442000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456442000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456442000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456442000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456442000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456442000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456442000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456442000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456442000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456442000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456442000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456442000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456442000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456442000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456442000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456442000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456442000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456442000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456442000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456442000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456442000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456442000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456442000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456442000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456442000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456442000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456442000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456442000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456442000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456442000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456442000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456442000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456442000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456442000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456442000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456442000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456442000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456442000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456442000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456442000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456442000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456442000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456442000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456442000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456442000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456442000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456442000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456442000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456442000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456442000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456442000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456442000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456442000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456442000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456442000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456442000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456442000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456442000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456442000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456442000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456442000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456442000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456442000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456442000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456442000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456442000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456442000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456442000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456442000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456442000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456442000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456442000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456442000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456442000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456442000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456442000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456442000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456442000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456442000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456442000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456442000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456442000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456442000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456442000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456442000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456442000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456442000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456442000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456442000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456442000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456442000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456442000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456442000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456442000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456442000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456442000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456442000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456442000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456442000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456442000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456442000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456442000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456442000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456442000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456442000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456442000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456442000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456442000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456442000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456442000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456442000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456442000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456442000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456442000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456442000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456442000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456442000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456442000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456442000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456442000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456442000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456442000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456442000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456442000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456442000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456442000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456442000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456442000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456442000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456442000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456442000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456442000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456442000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456442000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456442000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456442000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456442000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456442000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456442000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456442000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456442000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456442000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456442000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456442000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456442000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456442000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456442000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456442000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456442000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456442000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456442000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456442000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456442000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456442000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456442000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456442000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456442000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456442000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456442000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456442000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456442000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456442000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456442000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456442000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456442000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456442000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456442000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456442000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456442000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456442000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456442000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456442000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456442000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170" activePane="bottomRight" state="frozen"/>
      <selection pane="topRight"/>
      <selection pane="bottomLeft"/>
      <selection pane="bottomRight" activeCell="D182" sqref="D182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45719500</v>
      </c>
      <c r="I154" s="2" cm="1">
        <f t="array" ref="I154">_xlfn.XLOOKUP(TRUE,Transferan[BULAN]=G154,Transferan[TOTAL],,,-1)</f>
        <v>297732000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45719500</v>
      </c>
      <c r="I155" s="2" cm="1">
        <f t="array" ref="I155">_xlfn.XLOOKUP(TRUE,Transferan[BULAN]=G155,Transferan[TOTAL],,,-1)</f>
        <v>297732000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45719500</v>
      </c>
      <c r="I156" s="2" cm="1">
        <f t="array" ref="I156">_xlfn.XLOOKUP(TRUE,Transferan[BULAN]=G156,Transferan[TOTAL],,,-1)</f>
        <v>297732000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45719500</v>
      </c>
      <c r="I157" s="2" cm="1">
        <f t="array" ref="I157">_xlfn.XLOOKUP(TRUE,Transferan[BULAN]=G157,Transferan[TOTAL],,,-1)</f>
        <v>297732000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45719500</v>
      </c>
      <c r="I158" s="2" cm="1">
        <f t="array" ref="I158">_xlfn.XLOOKUP(TRUE,Transferan[BULAN]=G158,Transferan[TOTAL],,,-1)</f>
        <v>297732000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45719500</v>
      </c>
      <c r="I159" s="2" cm="1">
        <f t="array" ref="I159">_xlfn.XLOOKUP(TRUE,Transferan[BULAN]=G159,Transferan[TOTAL],,,-1)</f>
        <v>297732000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45719500</v>
      </c>
      <c r="I160" s="2" cm="1">
        <f t="array" ref="I160">_xlfn.XLOOKUP(TRUE,Transferan[BULAN]=G160,Transferan[TOTAL],,,-1)</f>
        <v>297732000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45719500</v>
      </c>
      <c r="I161" s="2" cm="1">
        <f t="array" ref="I161">_xlfn.XLOOKUP(TRUE,Transferan[BULAN]=G161,Transferan[TOTAL],,,-1)</f>
        <v>297732000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45719500</v>
      </c>
      <c r="I162" s="2" cm="1">
        <f t="array" ref="I162">_xlfn.XLOOKUP(TRUE,Transferan[BULAN]=G162,Transferan[TOTAL],,,-1)</f>
        <v>297732000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45719500</v>
      </c>
      <c r="I163" s="2" cm="1">
        <f t="array" ref="I163">_xlfn.XLOOKUP(TRUE,Transferan[BULAN]=G163,Transferan[TOTAL],,,-1)</f>
        <v>297732000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45719500</v>
      </c>
      <c r="I164" s="2" cm="1">
        <f t="array" ref="I164">_xlfn.XLOOKUP(TRUE,Transferan[BULAN]=G164,Transferan[TOTAL],,,-1)</f>
        <v>297732000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45719500</v>
      </c>
      <c r="I165" s="2" cm="1">
        <f t="array" ref="I165">_xlfn.XLOOKUP(TRUE,Transferan[BULAN]=G165,Transferan[TOTAL],,,-1)</f>
        <v>297732000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45719500</v>
      </c>
      <c r="I166" s="2" cm="1">
        <f t="array" ref="I166">_xlfn.XLOOKUP(TRUE,Transferan[BULAN]=G166,Transferan[TOTAL],,,-1)</f>
        <v>297732000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45719500</v>
      </c>
      <c r="I167" s="2" cm="1">
        <f t="array" ref="I167">_xlfn.XLOOKUP(TRUE,Transferan[BULAN]=G167,Transferan[TOTAL],,,-1)</f>
        <v>297732000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45719500</v>
      </c>
      <c r="I168" s="2" cm="1">
        <f t="array" ref="I168">_xlfn.XLOOKUP(TRUE,Transferan[BULAN]=G168,Transferan[TOTAL],,,-1)</f>
        <v>297732000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45719500</v>
      </c>
      <c r="I169" s="2" cm="1">
        <f t="array" ref="I169">_xlfn.XLOOKUP(TRUE,Transferan[BULAN]=G169,Transferan[TOTAL],,,-1)</f>
        <v>297732000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45719500</v>
      </c>
      <c r="I170" s="2" cm="1">
        <f t="array" ref="I170">_xlfn.XLOOKUP(TRUE,Transferan[BULAN]=G170,Transferan[TOTAL],,,-1)</f>
        <v>297732000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45719500</v>
      </c>
      <c r="I171" s="2" cm="1">
        <f t="array" ref="I171">_xlfn.XLOOKUP(TRUE,Transferan[BULAN]=G171,Transferan[TOTAL],,,-1)</f>
        <v>297732000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45719500</v>
      </c>
      <c r="I172" s="2" cm="1">
        <f t="array" ref="I172">_xlfn.XLOOKUP(TRUE,Transferan[BULAN]=G172,Transferan[TOTAL],,,-1)</f>
        <v>297732000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45719500</v>
      </c>
      <c r="I173" s="2" cm="1">
        <f t="array" ref="I173">_xlfn.XLOOKUP(TRUE,Transferan[BULAN]=G173,Transferan[TOTAL],,,-1)</f>
        <v>297732000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45719500</v>
      </c>
      <c r="I174" s="2" cm="1">
        <f t="array" ref="I174">_xlfn.XLOOKUP(TRUE,Transferan[BULAN]=G174,Transferan[TOTAL],,,-1)</f>
        <v>297732000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45719500</v>
      </c>
      <c r="I175" s="2" cm="1">
        <f t="array" ref="I175">_xlfn.XLOOKUP(TRUE,Transferan[BULAN]=G175,Transferan[TOTAL],,,-1)</f>
        <v>297732000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45719500</v>
      </c>
      <c r="I176" s="2" cm="1">
        <f t="array" ref="I176">_xlfn.XLOOKUP(TRUE,Transferan[BULAN]=G176,Transferan[TOTAL],,,-1)</f>
        <v>297732000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45719500</v>
      </c>
      <c r="I177" s="2" cm="1">
        <f t="array" ref="I177">_xlfn.XLOOKUP(TRUE,Transferan[BULAN]=G177,Transferan[TOTAL],,,-1)</f>
        <v>297732000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45719500</v>
      </c>
      <c r="I178" s="2" cm="1">
        <f t="array" ref="I178">_xlfn.XLOOKUP(TRUE,Transferan[BULAN]=G178,Transferan[TOTAL],,,-1)</f>
        <v>297732000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45719500</v>
      </c>
      <c r="I179" s="2" cm="1">
        <f t="array" ref="I179">_xlfn.XLOOKUP(TRUE,Transferan[BULAN]=G179,Transferan[TOTAL],,,-1)</f>
        <v>297732000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45719500</v>
      </c>
      <c r="I180" s="2" cm="1">
        <f t="array" ref="I180">_xlfn.XLOOKUP(TRUE,Transferan[BULAN]=G180,Transferan[TOTAL],,,-1)</f>
        <v>297732000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45719500</v>
      </c>
      <c r="I181" s="2" cm="1">
        <f t="array" ref="I181">_xlfn.XLOOKUP(TRUE,Transferan[BULAN]=G181,Transferan[TOTAL],,,-1)</f>
        <v>297732000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297732000</v>
      </c>
      <c r="G182" s="1" t="str">
        <f t="shared" si="7"/>
        <v>Juni</v>
      </c>
      <c r="H182" s="2">
        <f>SUMIFS(Transferan[Transferan],Transferan[BULAN],G182)</f>
        <v>45719500</v>
      </c>
      <c r="I182" s="2" cm="1">
        <f t="array" ref="I182">_xlfn.XLOOKUP(TRUE,Transferan[BULAN]=G182,Transferan[TOTAL],,,-1)</f>
        <v>297732000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297732000</v>
      </c>
      <c r="G183" s="1" t="str">
        <f t="shared" si="7"/>
        <v>Juni</v>
      </c>
      <c r="H183" s="2">
        <f>SUMIFS(Transferan[Transferan],Transferan[BULAN],G183)</f>
        <v>45719500</v>
      </c>
      <c r="I183" s="2" cm="1">
        <f t="array" ref="I183">_xlfn.XLOOKUP(TRUE,Transferan[BULAN]=G183,Transferan[TOTAL],,,-1)</f>
        <v>297732000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297732000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297732000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297732000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297732000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297732000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297732000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297732000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297732000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297732000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297732000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297732000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297732000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297732000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297732000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297732000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297732000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297732000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297732000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297732000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297732000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297732000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297732000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297732000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297732000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297732000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297732000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297732000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297732000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297732000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297732000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297732000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297732000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297732000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297732000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297732000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297732000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297732000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297732000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297732000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297732000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297732000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297732000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297732000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297732000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297732000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297732000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297732000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297732000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297732000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297732000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297732000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297732000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297732000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297732000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297732000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297732000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297732000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297732000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297732000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297732000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297732000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297732000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297732000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297732000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297732000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297732000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297732000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297732000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297732000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297732000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297732000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297732000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297732000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297732000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297732000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297732000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297732000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297732000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297732000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297732000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297732000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297732000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297732000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297732000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297732000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297732000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297732000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297732000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297732000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297732000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297732000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297732000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297732000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297732000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297732000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297732000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297732000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297732000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297732000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297732000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297732000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297732000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297732000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297732000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297732000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297732000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297732000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297732000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297732000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297732000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297732000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297732000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297732000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297732000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297732000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297732000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297732000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297732000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297732000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297732000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297732000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297732000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297732000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297732000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297732000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297732000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297732000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297732000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297732000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297732000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297732000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297732000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297732000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297732000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297732000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297732000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297732000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297732000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297732000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297732000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297732000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297732000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297732000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297732000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297732000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297732000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297732000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297732000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297732000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297732000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297732000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297732000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297732000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297732000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297732000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297732000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297732000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297732000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297732000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297732000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297732000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297732000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297732000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297732000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297732000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297732000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297732000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297732000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297732000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297732000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297732000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297732000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297732000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297732000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297732000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297732000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297732000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297732000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297732000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297732000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297732000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297732000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297732000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297732000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297732000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297732000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297732000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297732000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297732000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297732000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297732000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297732000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297732000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297732000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297732000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297732000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297732000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297732000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297732000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297732000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297732000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297732000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297732000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297732000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297732000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297732000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297732000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297732000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297732000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297732000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297732000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297732000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297732000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297732000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297732000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297732000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297732000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297732000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297732000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297732000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297732000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297732000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297732000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297732000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297732000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297732000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297732000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297732000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297732000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297732000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297732000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297732000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297732000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297732000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297732000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297732000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297732000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297732000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297732000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297732000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297732000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297732000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297732000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297732000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297732000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297732000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297732000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297732000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297732000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297732000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297732000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297732000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297732000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297732000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297732000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297732000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297732000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297732000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297732000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297732000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297732000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297732000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297732000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297732000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297732000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297732000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297732000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297732000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297732000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297732000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297732000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297732000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297732000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297732000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297732000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297732000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297732000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297732000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297732000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297732000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297732000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297732000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297732000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297732000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297732000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297732000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297732000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297732000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297732000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297732000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297732000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297732000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297732000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297732000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297732000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297732000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297732000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297732000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297732000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297732000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297732000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297732000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297732000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297732000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297732000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297732000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297732000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297732000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297732000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297732000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297732000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297732000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297732000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297732000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297732000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297732000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297732000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297732000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297732000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297732000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297732000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297732000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297732000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297732000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297732000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297732000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297732000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297732000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297732000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297732000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297732000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297732000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297732000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297732000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297732000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297732000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297732000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297732000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297732000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297732000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297732000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297732000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297732000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297732000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297732000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297732000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297732000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297732000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297732000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297732000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297732000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297732000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297732000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297732000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297732000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297732000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297732000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297732000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297732000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297732000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297732000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297732000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297732000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297732000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297732000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297732000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297732000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297732000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2024-06-29T07:00:04Z</dcterms:modified>
  <cp:category/>
  <cp:contentStatus/>
</cp:coreProperties>
</file>