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14" documentId="13_ncr:1_{9A698A35-11EF-477C-882B-3C655332DD57}" xr6:coauthVersionLast="47" xr6:coauthVersionMax="47" xr10:uidLastSave="{35B35C45-5540-4AD6-9CF3-AB29F37322A9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<sst xmlns="http://schemas.openxmlformats.org/spreadsheetml/2006/main" count="29" uniqueCount="11">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</sst>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191" activePane="bottomRight" state="frozen"/>
      <selection pane="topRight"/>
      <selection pane="bottomLeft"/>
      <selection pane="bottomRight" activeCell="D207" sqref="D207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9250000</v>
      </c>
      <c r="I184" s="2" cm="1">
        <f t="array" ref="I184">_xlfn.XLOOKUP(TRUE,Tunai[BULAN]=G184,Tunai[TOTAL],,,-1)</f>
        <v>66102000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9250000</v>
      </c>
      <c r="I185" s="2" cm="1">
        <f t="array" ref="I185">_xlfn.XLOOKUP(TRUE,Tunai[BULAN]=G185,Tunai[TOTAL],,,-1)</f>
        <v>66102000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9250000</v>
      </c>
      <c r="I186" s="2" cm="1">
        <f t="array" ref="I186">_xlfn.XLOOKUP(TRUE,Tunai[BULAN]=G186,Tunai[TOTAL],,,-1)</f>
        <v>66102000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9250000</v>
      </c>
      <c r="I187" s="2" cm="1">
        <f t="array" ref="I187">_xlfn.XLOOKUP(TRUE,Tunai[BULAN]=G187,Tunai[TOTAL],,,-1)</f>
        <v>66102000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9250000</v>
      </c>
      <c r="I188" s="2" cm="1">
        <f t="array" ref="I188">_xlfn.XLOOKUP(TRUE,Tunai[BULAN]=G188,Tunai[TOTAL],,,-1)</f>
        <v>66102000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9250000</v>
      </c>
      <c r="I189" s="2" cm="1">
        <f t="array" ref="I189">_xlfn.XLOOKUP(TRUE,Tunai[BULAN]=G189,Tunai[TOTAL],,,-1)</f>
        <v>66102000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9250000</v>
      </c>
      <c r="I190" s="2" cm="1">
        <f t="array" ref="I190">_xlfn.XLOOKUP(TRUE,Tunai[BULAN]=G190,Tunai[TOTAL],,,-1)</f>
        <v>66102000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495000</v>
      </c>
      <c r="E191" s="2">
        <f>SUM($D$2:$D191)</f>
        <v>60065000</v>
      </c>
      <c r="G191" s="1" t="str">
        <f t="shared" si="8"/>
        <v>Juli</v>
      </c>
      <c r="H191" s="2">
        <f>SUMIFS(Tunai[TUNAI],Tunai[BULAN],G191)</f>
        <v>9250000</v>
      </c>
      <c r="I191" s="2" cm="1">
        <f t="array" ref="I191">_xlfn.XLOOKUP(TRUE,Tunai[BULAN]=G191,Tunai[TOTAL],,,-1)</f>
        <v>66102000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60652000</v>
      </c>
      <c r="G192" s="1" t="str">
        <f t="shared" si="8"/>
        <v>Juli</v>
      </c>
      <c r="H192" s="2">
        <f>SUMIFS(Tunai[TUNAI],Tunai[BULAN],G192)</f>
        <v>9250000</v>
      </c>
      <c r="I192" s="2" cm="1">
        <f t="array" ref="I192">_xlfn.XLOOKUP(TRUE,Tunai[BULAN]=G192,Tunai[TOTAL],,,-1)</f>
        <v>66102000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61000000</v>
      </c>
      <c r="G193" s="1" t="str">
        <f t="shared" si="8"/>
        <v>Juli</v>
      </c>
      <c r="H193" s="2">
        <f>SUMIFS(Tunai[TUNAI],Tunai[BULAN],G193)</f>
        <v>9250000</v>
      </c>
      <c r="I193" s="2" cm="1">
        <f t="array" ref="I193">_xlfn.XLOOKUP(TRUE,Tunai[BULAN]=G193,Tunai[TOTAL],,,-1)</f>
        <v>66102000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61264000</v>
      </c>
      <c r="G194" s="1" t="str">
        <f t="shared" si="8"/>
        <v>Juli</v>
      </c>
      <c r="H194" s="2">
        <f>SUMIFS(Tunai[TUNAI],Tunai[BULAN],G194)</f>
        <v>9250000</v>
      </c>
      <c r="I194" s="2" cm="1">
        <f t="array" ref="I194">_xlfn.XLOOKUP(TRUE,Tunai[BULAN]=G194,Tunai[TOTAL],,,-1)</f>
        <v>66102000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61688000</v>
      </c>
      <c r="G195" s="1" t="str">
        <f t="shared" ref="G195:G258" si="11">B195</f>
        <v>Juli</v>
      </c>
      <c r="H195" s="2">
        <f>SUMIFS(Tunai[TUNAI],Tunai[BULAN],G195)</f>
        <v>9250000</v>
      </c>
      <c r="I195" s="2" cm="1">
        <f t="array" ref="I195">_xlfn.XLOOKUP(TRUE,Tunai[BULAN]=G195,Tunai[TOTAL],,,-1)</f>
        <v>66102000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62015000</v>
      </c>
      <c r="G196" s="1" t="str">
        <f t="shared" si="11"/>
        <v>Juli</v>
      </c>
      <c r="H196" s="2">
        <f>SUMIFS(Tunai[TUNAI],Tunai[BULAN],G196)</f>
        <v>9250000</v>
      </c>
      <c r="I196" s="2" cm="1">
        <f t="array" ref="I196">_xlfn.XLOOKUP(TRUE,Tunai[BULAN]=G196,Tunai[TOTAL],,,-1)</f>
        <v>66102000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62553000</v>
      </c>
      <c r="G197" s="1" t="str">
        <f t="shared" si="11"/>
        <v>Juli</v>
      </c>
      <c r="H197" s="2">
        <f>SUMIFS(Tunai[TUNAI],Tunai[BULAN],G197)</f>
        <v>9250000</v>
      </c>
      <c r="I197" s="2" cm="1">
        <f t="array" ref="I197">_xlfn.XLOOKUP(TRUE,Tunai[BULAN]=G197,Tunai[TOTAL],,,-1)</f>
        <v>66102000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62774000</v>
      </c>
      <c r="G198" s="1" t="str">
        <f t="shared" si="11"/>
        <v>Juli</v>
      </c>
      <c r="H198" s="2">
        <f>SUMIFS(Tunai[TUNAI],Tunai[BULAN],G198)</f>
        <v>9250000</v>
      </c>
      <c r="I198" s="2" cm="1">
        <f t="array" ref="I198">_xlfn.XLOOKUP(TRUE,Tunai[BULAN]=G198,Tunai[TOTAL],,,-1)</f>
        <v>66102000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63202000</v>
      </c>
      <c r="G199" s="1" t="str">
        <f t="shared" si="11"/>
        <v>Juli</v>
      </c>
      <c r="H199" s="2">
        <f>SUMIFS(Tunai[TUNAI],Tunai[BULAN],G199)</f>
        <v>9250000</v>
      </c>
      <c r="I199" s="2" cm="1">
        <f t="array" ref="I199">_xlfn.XLOOKUP(TRUE,Tunai[BULAN]=G199,Tunai[TOTAL],,,-1)</f>
        <v>66102000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63787000</v>
      </c>
      <c r="G200" s="1" t="str">
        <f t="shared" si="11"/>
        <v>Juli</v>
      </c>
      <c r="H200" s="2">
        <f>SUMIFS(Tunai[TUNAI],Tunai[BULAN],G200)</f>
        <v>9250000</v>
      </c>
      <c r="I200" s="2" cm="1">
        <f t="array" ref="I200">_xlfn.XLOOKUP(TRUE,Tunai[BULAN]=G200,Tunai[TOTAL],,,-1)</f>
        <v>66102000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64192000</v>
      </c>
      <c r="G201" s="1" t="str">
        <f t="shared" si="11"/>
        <v>Juli</v>
      </c>
      <c r="H201" s="2">
        <f>SUMIFS(Tunai[TUNAI],Tunai[BULAN],G201)</f>
        <v>9250000</v>
      </c>
      <c r="I201" s="2" cm="1">
        <f t="array" ref="I201">_xlfn.XLOOKUP(TRUE,Tunai[BULAN]=G201,Tunai[TOTAL],,,-1)</f>
        <v>66102000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64579000</v>
      </c>
      <c r="G202" s="1" t="str">
        <f t="shared" si="11"/>
        <v>Juli</v>
      </c>
      <c r="H202" s="2">
        <f>SUMIFS(Tunai[TUNAI],Tunai[BULAN],G202)</f>
        <v>9250000</v>
      </c>
      <c r="I202" s="2" cm="1">
        <f t="array" ref="I202">_xlfn.XLOOKUP(TRUE,Tunai[BULAN]=G202,Tunai[TOTAL],,,-1)</f>
        <v>66102000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64951000</v>
      </c>
      <c r="G203" s="1" t="str">
        <f t="shared" si="11"/>
        <v>Juli</v>
      </c>
      <c r="H203" s="2">
        <f>SUMIFS(Tunai[TUNAI],Tunai[BULAN],G203)</f>
        <v>9250000</v>
      </c>
      <c r="I203" s="2" cm="1">
        <f t="array" ref="I203">_xlfn.XLOOKUP(TRUE,Tunai[BULAN]=G203,Tunai[TOTAL],,,-1)</f>
        <v>66102000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65372000</v>
      </c>
      <c r="G204" s="1" t="str">
        <f t="shared" si="11"/>
        <v>Juli</v>
      </c>
      <c r="H204" s="2">
        <f>SUMIFS(Tunai[TUNAI],Tunai[BULAN],G204)</f>
        <v>9250000</v>
      </c>
      <c r="I204" s="2" cm="1">
        <f t="array" ref="I204">_xlfn.XLOOKUP(TRUE,Tunai[BULAN]=G204,Tunai[TOTAL],,,-1)</f>
        <v>66102000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65792000</v>
      </c>
      <c r="G205" s="1" t="str">
        <f t="shared" si="11"/>
        <v>Juli</v>
      </c>
      <c r="H205" s="2">
        <f>SUMIFS(Tunai[TUNAI],Tunai[BULAN],G205)</f>
        <v>9250000</v>
      </c>
      <c r="I205" s="2" cm="1">
        <f t="array" ref="I205">_xlfn.XLOOKUP(TRUE,Tunai[BULAN]=G205,Tunai[TOTAL],,,-1)</f>
        <v>66102000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66102000</v>
      </c>
      <c r="G206" s="1" t="str">
        <f t="shared" si="11"/>
        <v>Juli</v>
      </c>
      <c r="H206" s="2">
        <f>SUMIFS(Tunai[TUNAI],Tunai[BULAN],G206)</f>
        <v>9250000</v>
      </c>
      <c r="I206" s="2" cm="1">
        <f t="array" ref="I206">_xlfn.XLOOKUP(TRUE,Tunai[BULAN]=G206,Tunai[TOTAL],,,-1)</f>
        <v>66102000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66102000</v>
      </c>
      <c r="G207" s="1" t="str">
        <f t="shared" si="11"/>
        <v>Juli</v>
      </c>
      <c r="H207" s="2">
        <f>SUMIFS(Tunai[TUNAI],Tunai[BULAN],G207)</f>
        <v>9250000</v>
      </c>
      <c r="I207" s="2" cm="1">
        <f t="array" ref="I207">_xlfn.XLOOKUP(TRUE,Tunai[BULAN]=G207,Tunai[TOTAL],,,-1)</f>
        <v>66102000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66102000</v>
      </c>
      <c r="G208" s="1" t="str">
        <f t="shared" si="11"/>
        <v>Juli</v>
      </c>
      <c r="H208" s="2">
        <f>SUMIFS(Tunai[TUNAI],Tunai[BULAN],G208)</f>
        <v>9250000</v>
      </c>
      <c r="I208" s="2" cm="1">
        <f t="array" ref="I208">_xlfn.XLOOKUP(TRUE,Tunai[BULAN]=G208,Tunai[TOTAL],,,-1)</f>
        <v>66102000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66102000</v>
      </c>
      <c r="G209" s="1" t="str">
        <f t="shared" si="11"/>
        <v>Juli</v>
      </c>
      <c r="H209" s="2">
        <f>SUMIFS(Tunai[TUNAI],Tunai[BULAN],G209)</f>
        <v>9250000</v>
      </c>
      <c r="I209" s="2" cm="1">
        <f t="array" ref="I209">_xlfn.XLOOKUP(TRUE,Tunai[BULAN]=G209,Tunai[TOTAL],,,-1)</f>
        <v>66102000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66102000</v>
      </c>
      <c r="G210" s="1" t="str">
        <f t="shared" si="11"/>
        <v>Juli</v>
      </c>
      <c r="H210" s="2">
        <f>SUMIFS(Tunai[TUNAI],Tunai[BULAN],G210)</f>
        <v>9250000</v>
      </c>
      <c r="I210" s="2" cm="1">
        <f t="array" ref="I210">_xlfn.XLOOKUP(TRUE,Tunai[BULAN]=G210,Tunai[TOTAL],,,-1)</f>
        <v>66102000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66102000</v>
      </c>
      <c r="G211" s="1" t="str">
        <f t="shared" si="11"/>
        <v>Juli</v>
      </c>
      <c r="H211" s="2">
        <f>SUMIFS(Tunai[TUNAI],Tunai[BULAN],G211)</f>
        <v>9250000</v>
      </c>
      <c r="I211" s="2" cm="1">
        <f t="array" ref="I211">_xlfn.XLOOKUP(TRUE,Tunai[BULAN]=G211,Tunai[TOTAL],,,-1)</f>
        <v>66102000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66102000</v>
      </c>
      <c r="G212" s="1" t="str">
        <f t="shared" si="11"/>
        <v>Juli</v>
      </c>
      <c r="H212" s="2">
        <f>SUMIFS(Tunai[TUNAI],Tunai[BULAN],G212)</f>
        <v>9250000</v>
      </c>
      <c r="I212" s="2" cm="1">
        <f t="array" ref="I212">_xlfn.XLOOKUP(TRUE,Tunai[BULAN]=G212,Tunai[TOTAL],,,-1)</f>
        <v>66102000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66102000</v>
      </c>
      <c r="G213" s="1" t="str">
        <f t="shared" si="11"/>
        <v>Juli</v>
      </c>
      <c r="H213" s="2">
        <f>SUMIFS(Tunai[TUNAI],Tunai[BULAN],G213)</f>
        <v>9250000</v>
      </c>
      <c r="I213" s="2" cm="1">
        <f t="array" ref="I213">_xlfn.XLOOKUP(TRUE,Tunai[BULAN]=G213,Tunai[TOTAL],,,-1)</f>
        <v>66102000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66102000</v>
      </c>
      <c r="G214" s="1" t="str">
        <f t="shared" si="11"/>
        <v>Juli</v>
      </c>
      <c r="H214" s="2">
        <f>SUMIFS(Tunai[TUNAI],Tunai[BULAN],G214)</f>
        <v>9250000</v>
      </c>
      <c r="I214" s="2" cm="1">
        <f t="array" ref="I214">_xlfn.XLOOKUP(TRUE,Tunai[BULAN]=G214,Tunai[TOTAL],,,-1)</f>
        <v>66102000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66102000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66102000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66102000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66102000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66102000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66102000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66102000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66102000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66102000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66102000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66102000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66102000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66102000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66102000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66102000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66102000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66102000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66102000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66102000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66102000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66102000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66102000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66102000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66102000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66102000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66102000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66102000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66102000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66102000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66102000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66102000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66102000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66102000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66102000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66102000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66102000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66102000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66102000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66102000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66102000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66102000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66102000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66102000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66102000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66102000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66102000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66102000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66102000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66102000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66102000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66102000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66102000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66102000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66102000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66102000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66102000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66102000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66102000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66102000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66102000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66102000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66102000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66102000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66102000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66102000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66102000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66102000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66102000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66102000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66102000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66102000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66102000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66102000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66102000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66102000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66102000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66102000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66102000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66102000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66102000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66102000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66102000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66102000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66102000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66102000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66102000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66102000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66102000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66102000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66102000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66102000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66102000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66102000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66102000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66102000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66102000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66102000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66102000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66102000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66102000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66102000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66102000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66102000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66102000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66102000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66102000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66102000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66102000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66102000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66102000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66102000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66102000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66102000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66102000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66102000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66102000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66102000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66102000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66102000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66102000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66102000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66102000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66102000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66102000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66102000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66102000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66102000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66102000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66102000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66102000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66102000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66102000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66102000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66102000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66102000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66102000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66102000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66102000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66102000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66102000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66102000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66102000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66102000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66102000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66102000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66102000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66102000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66102000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66102000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66102000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66102000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66102000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66102000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66102000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66102000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66102000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66102000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66102000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66102000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66102000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66102000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66102000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66102000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66102000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66102000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66102000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66102000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66102000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66102000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66102000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66102000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66102000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66102000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66102000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66102000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66102000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66102000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66102000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66102000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66102000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66102000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66102000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66102000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66102000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66102000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66102000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66102000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66102000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66102000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66102000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66102000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66102000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66102000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66102000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66102000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66102000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66102000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66102000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66102000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66102000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66102000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66102000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66102000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66102000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66102000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66102000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66102000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66102000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66102000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66102000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66102000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66102000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66102000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66102000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66102000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66102000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66102000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66102000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66102000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66102000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66102000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66102000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66102000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66102000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66102000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66102000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66102000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66102000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66102000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66102000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66102000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66102000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66102000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66102000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66102000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66102000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66102000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66102000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66102000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66102000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66102000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66102000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66102000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66102000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66102000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66102000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66102000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66102000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66102000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66102000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66102000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66102000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66102000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66102000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66102000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66102000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66102000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66102000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66102000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66102000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66102000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66102000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66102000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66102000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66102000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66102000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66102000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66102000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66102000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66102000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66102000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66102000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66102000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66102000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66102000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66102000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66102000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66102000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66102000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66102000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66102000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66102000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66102000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66102000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66102000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66102000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66102000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66102000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66102000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66102000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66102000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66102000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66102000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66102000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66102000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66102000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66102000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66102000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66102000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66102000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66102000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66102000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66102000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66102000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66102000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66102000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194" activePane="bottomRight" state="frozen"/>
      <selection pane="topRight"/>
      <selection pane="bottomLeft"/>
      <selection pane="bottomRight" activeCell="D207" sqref="D207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49241000</v>
      </c>
      <c r="J184" s="2" cm="1">
        <f t="array" ref="J184">_xlfn.XLOOKUP(TRUE,Belanja[BULAN]=H184,Belanja[TOTAL],,,-1)</f>
        <v>479331000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49241000</v>
      </c>
      <c r="J185" s="2" cm="1">
        <f t="array" ref="J185">_xlfn.XLOOKUP(TRUE,Belanja[BULAN]=H185,Belanja[TOTAL],,,-1)</f>
        <v>479331000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49241000</v>
      </c>
      <c r="J186" s="2" cm="1">
        <f t="array" ref="J186">_xlfn.XLOOKUP(TRUE,Belanja[BULAN]=H186,Belanja[TOTAL],,,-1)</f>
        <v>479331000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49241000</v>
      </c>
      <c r="J187" s="2" cm="1">
        <f t="array" ref="J187">_xlfn.XLOOKUP(TRUE,Belanja[BULAN]=H187,Belanja[TOTAL],,,-1)</f>
        <v>479331000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49241000</v>
      </c>
      <c r="J188" s="2" cm="1">
        <f t="array" ref="J188">_xlfn.XLOOKUP(TRUE,Belanja[BULAN]=H188,Belanja[TOTAL],,,-1)</f>
        <v>479331000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49241000</v>
      </c>
      <c r="J189" s="2" cm="1">
        <f t="array" ref="J189">_xlfn.XLOOKUP(TRUE,Belanja[BULAN]=H189,Belanja[TOTAL],,,-1)</f>
        <v>479331000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49241000</v>
      </c>
      <c r="J190" s="2" cm="1">
        <f t="array" ref="J190">_xlfn.XLOOKUP(TRUE,Belanja[BULAN]=H190,Belanja[TOTAL],,,-1)</f>
        <v>479331000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49241000</v>
      </c>
      <c r="J191" s="2" cm="1">
        <f t="array" ref="J191">_xlfn.XLOOKUP(TRUE,Belanja[BULAN]=H191,Belanja[TOTAL],,,-1)</f>
        <v>479331000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49241000</v>
      </c>
      <c r="J192" s="2" cm="1">
        <f t="array" ref="J192">_xlfn.XLOOKUP(TRUE,Belanja[BULAN]=H192,Belanja[TOTAL],,,-1)</f>
        <v>479331000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49241000</v>
      </c>
      <c r="J193" s="2" cm="1">
        <f t="array" ref="J193">_xlfn.XLOOKUP(TRUE,Belanja[BULAN]=H193,Belanja[TOTAL],,,-1)</f>
        <v>479331000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49241000</v>
      </c>
      <c r="J194" s="2" cm="1">
        <f t="array" ref="J194">_xlfn.XLOOKUP(TRUE,Belanja[BULAN]=H194,Belanja[TOTAL],,,-1)</f>
        <v>479331000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49241000</v>
      </c>
      <c r="J195" s="2" cm="1">
        <f t="array" ref="J195">_xlfn.XLOOKUP(TRUE,Belanja[BULAN]=H195,Belanja[TOTAL],,,-1)</f>
        <v>479331000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49241000</v>
      </c>
      <c r="J196" s="2" cm="1">
        <f t="array" ref="J196">_xlfn.XLOOKUP(TRUE,Belanja[BULAN]=H196,Belanja[TOTAL],,,-1)</f>
        <v>479331000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49241000</v>
      </c>
      <c r="J197" s="2" cm="1">
        <f t="array" ref="J197">_xlfn.XLOOKUP(TRUE,Belanja[BULAN]=H197,Belanja[TOTAL],,,-1)</f>
        <v>479331000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49241000</v>
      </c>
      <c r="J198" s="2" cm="1">
        <f t="array" ref="J198">_xlfn.XLOOKUP(TRUE,Belanja[BULAN]=H198,Belanja[TOTAL],,,-1)</f>
        <v>479331000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49241000</v>
      </c>
      <c r="J199" s="2" cm="1">
        <f t="array" ref="J199">_xlfn.XLOOKUP(TRUE,Belanja[BULAN]=H199,Belanja[TOTAL],,,-1)</f>
        <v>479331000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49241000</v>
      </c>
      <c r="J200" s="2" cm="1">
        <f t="array" ref="J200">_xlfn.XLOOKUP(TRUE,Belanja[BULAN]=H200,Belanja[TOTAL],,,-1)</f>
        <v>479331000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49241000</v>
      </c>
      <c r="J201" s="2" cm="1">
        <f t="array" ref="J201">_xlfn.XLOOKUP(TRUE,Belanja[BULAN]=H201,Belanja[TOTAL],,,-1)</f>
        <v>479331000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49241000</v>
      </c>
      <c r="J202" s="2" cm="1">
        <f t="array" ref="J202">_xlfn.XLOOKUP(TRUE,Belanja[BULAN]=H202,Belanja[TOTAL],,,-1)</f>
        <v>479331000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49241000</v>
      </c>
      <c r="J203" s="2" cm="1">
        <f t="array" ref="J203">_xlfn.XLOOKUP(TRUE,Belanja[BULAN]=H203,Belanja[TOTAL],,,-1)</f>
        <v>479331000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49241000</v>
      </c>
      <c r="J204" s="2" cm="1">
        <f t="array" ref="J204">_xlfn.XLOOKUP(TRUE,Belanja[BULAN]=H204,Belanja[TOTAL],,,-1)</f>
        <v>479331000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49241000</v>
      </c>
      <c r="J205" s="2" cm="1">
        <f t="array" ref="J205">_xlfn.XLOOKUP(TRUE,Belanja[BULAN]=H205,Belanja[TOTAL],,,-1)</f>
        <v>479331000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49241000</v>
      </c>
      <c r="J206" s="2" cm="1">
        <f t="array" ref="J206">_xlfn.XLOOKUP(TRUE,Belanja[BULAN]=H206,Belanja[TOTAL],,,-1)</f>
        <v>479331000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/>
      <c r="F207" s="2">
        <f>SUM($D$2:$D207)</f>
        <v>479331000</v>
      </c>
      <c r="H207" s="1" t="str">
        <f t="shared" si="10"/>
        <v>Juli</v>
      </c>
      <c r="I207" s="2">
        <f>SUMIFS(Belanja[Pasar],Belanja[BULAN],H207)</f>
        <v>49241000</v>
      </c>
      <c r="J207" s="2" cm="1">
        <f t="array" ref="J207">_xlfn.XLOOKUP(TRUE,Belanja[BULAN]=H207,Belanja[TOTAL],,,-1)</f>
        <v>479331000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6"/>
      <c r="F208" s="2">
        <f>SUM($D$2:$D208)</f>
        <v>479331000</v>
      </c>
      <c r="H208" s="1" t="str">
        <f t="shared" si="10"/>
        <v>Juli</v>
      </c>
      <c r="I208" s="2">
        <f>SUMIFS(Belanja[Pasar],Belanja[BULAN],H208)</f>
        <v>49241000</v>
      </c>
      <c r="J208" s="2" cm="1">
        <f t="array" ref="J208">_xlfn.XLOOKUP(TRUE,Belanja[BULAN]=H208,Belanja[TOTAL],,,-1)</f>
        <v>479331000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/>
      <c r="F209" s="2">
        <f>SUM($D$2:$D209)</f>
        <v>479331000</v>
      </c>
      <c r="H209" s="1" t="str">
        <f t="shared" si="10"/>
        <v>Juli</v>
      </c>
      <c r="I209" s="2">
        <f>SUMIFS(Belanja[Pasar],Belanja[BULAN],H209)</f>
        <v>49241000</v>
      </c>
      <c r="J209" s="2" cm="1">
        <f t="array" ref="J209">_xlfn.XLOOKUP(TRUE,Belanja[BULAN]=H209,Belanja[TOTAL],,,-1)</f>
        <v>479331000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6"/>
      <c r="F210" s="2">
        <f>SUM($D$2:$D210)</f>
        <v>479331000</v>
      </c>
      <c r="H210" s="1" t="str">
        <f t="shared" si="10"/>
        <v>Juli</v>
      </c>
      <c r="I210" s="2">
        <f>SUMIFS(Belanja[Pasar],Belanja[BULAN],H210)</f>
        <v>49241000</v>
      </c>
      <c r="J210" s="2" cm="1">
        <f t="array" ref="J210">_xlfn.XLOOKUP(TRUE,Belanja[BULAN]=H210,Belanja[TOTAL],,,-1)</f>
        <v>479331000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/>
      <c r="F211" s="2">
        <f>SUM($D$2:$D211)</f>
        <v>479331000</v>
      </c>
      <c r="H211" s="1" t="str">
        <f t="shared" si="10"/>
        <v>Juli</v>
      </c>
      <c r="I211" s="2">
        <f>SUMIFS(Belanja[Pasar],Belanja[BULAN],H211)</f>
        <v>49241000</v>
      </c>
      <c r="J211" s="2" cm="1">
        <f t="array" ref="J211">_xlfn.XLOOKUP(TRUE,Belanja[BULAN]=H211,Belanja[TOTAL],,,-1)</f>
        <v>479331000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6"/>
      <c r="F212" s="2">
        <f>SUM($D$2:$D212)</f>
        <v>479331000</v>
      </c>
      <c r="H212" s="1" t="str">
        <f t="shared" si="10"/>
        <v>Juli</v>
      </c>
      <c r="I212" s="2">
        <f>SUMIFS(Belanja[Pasar],Belanja[BULAN],H212)</f>
        <v>49241000</v>
      </c>
      <c r="J212" s="2" cm="1">
        <f t="array" ref="J212">_xlfn.XLOOKUP(TRUE,Belanja[BULAN]=H212,Belanja[TOTAL],,,-1)</f>
        <v>479331000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/>
      <c r="F213" s="2">
        <f>SUM($D$2:$D213)</f>
        <v>479331000</v>
      </c>
      <c r="H213" s="1" t="str">
        <f t="shared" si="10"/>
        <v>Juli</v>
      </c>
      <c r="I213" s="2">
        <f>SUMIFS(Belanja[Pasar],Belanja[BULAN],H213)</f>
        <v>49241000</v>
      </c>
      <c r="J213" s="2" cm="1">
        <f t="array" ref="J213">_xlfn.XLOOKUP(TRUE,Belanja[BULAN]=H213,Belanja[TOTAL],,,-1)</f>
        <v>479331000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6"/>
      <c r="F214" s="2">
        <f>SUM($D$2:$D214)</f>
        <v>479331000</v>
      </c>
      <c r="H214" s="1" t="str">
        <f t="shared" si="10"/>
        <v>Juli</v>
      </c>
      <c r="I214" s="2">
        <f>SUMIFS(Belanja[Pasar],Belanja[BULAN],H214)</f>
        <v>49241000</v>
      </c>
      <c r="J214" s="2" cm="1">
        <f t="array" ref="J214">_xlfn.XLOOKUP(TRUE,Belanja[BULAN]=H214,Belanja[TOTAL],,,-1)</f>
        <v>479331000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/>
      <c r="F215" s="2">
        <f>SUM($D$2:$D215)</f>
        <v>479331000</v>
      </c>
      <c r="H215" s="1" t="str">
        <f t="shared" si="10"/>
        <v>Agustus</v>
      </c>
      <c r="I215" s="2">
        <f>SUMIFS(Belanja[Pasar],Belanja[BULAN],H215)</f>
        <v>0</v>
      </c>
      <c r="J215" s="2" cm="1">
        <f t="array" ref="J215">_xlfn.XLOOKUP(TRUE,Belanja[BULAN]=H215,Belanja[TOTAL],,,-1)</f>
        <v>479331000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6"/>
      <c r="F216" s="2">
        <f>SUM($D$2:$D216)</f>
        <v>479331000</v>
      </c>
      <c r="H216" s="1" t="str">
        <f t="shared" si="10"/>
        <v>Agustus</v>
      </c>
      <c r="I216" s="2">
        <f>SUMIFS(Belanja[Pasar],Belanja[BULAN],H216)</f>
        <v>0</v>
      </c>
      <c r="J216" s="2" cm="1">
        <f t="array" ref="J216">_xlfn.XLOOKUP(TRUE,Belanja[BULAN]=H216,Belanja[TOTAL],,,-1)</f>
        <v>479331000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/>
      <c r="F217" s="2">
        <f>SUM($D$2:$D217)</f>
        <v>479331000</v>
      </c>
      <c r="H217" s="1" t="str">
        <f t="shared" si="10"/>
        <v>Agustus</v>
      </c>
      <c r="I217" s="2">
        <f>SUMIFS(Belanja[Pasar],Belanja[BULAN],H217)</f>
        <v>0</v>
      </c>
      <c r="J217" s="2" cm="1">
        <f t="array" ref="J217">_xlfn.XLOOKUP(TRUE,Belanja[BULAN]=H217,Belanja[TOTAL],,,-1)</f>
        <v>479331000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6"/>
      <c r="F218" s="2">
        <f>SUM($D$2:$D218)</f>
        <v>479331000</v>
      </c>
      <c r="H218" s="1" t="str">
        <f t="shared" si="10"/>
        <v>Agustus</v>
      </c>
      <c r="I218" s="2">
        <f>SUMIFS(Belanja[Pasar],Belanja[BULAN],H218)</f>
        <v>0</v>
      </c>
      <c r="J218" s="2" cm="1">
        <f t="array" ref="J218">_xlfn.XLOOKUP(TRUE,Belanja[BULAN]=H218,Belanja[TOTAL],,,-1)</f>
        <v>479331000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/>
      <c r="F219" s="2">
        <f>SUM($D$2:$D219)</f>
        <v>479331000</v>
      </c>
      <c r="H219" s="1" t="str">
        <f t="shared" si="10"/>
        <v>Agustus</v>
      </c>
      <c r="I219" s="2">
        <f>SUMIFS(Belanja[Pasar],Belanja[BULAN],H219)</f>
        <v>0</v>
      </c>
      <c r="J219" s="2" cm="1">
        <f t="array" ref="J219">_xlfn.XLOOKUP(TRUE,Belanja[BULAN]=H219,Belanja[TOTAL],,,-1)</f>
        <v>479331000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6"/>
      <c r="F220" s="2">
        <f>SUM($D$2:$D220)</f>
        <v>479331000</v>
      </c>
      <c r="H220" s="1" t="str">
        <f t="shared" si="10"/>
        <v>Agustus</v>
      </c>
      <c r="I220" s="2">
        <f>SUMIFS(Belanja[Pasar],Belanja[BULAN],H220)</f>
        <v>0</v>
      </c>
      <c r="J220" s="2" cm="1">
        <f t="array" ref="J220">_xlfn.XLOOKUP(TRUE,Belanja[BULAN]=H220,Belanja[TOTAL],,,-1)</f>
        <v>479331000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/>
      <c r="F221" s="2">
        <f>SUM($D$2:$D221)</f>
        <v>479331000</v>
      </c>
      <c r="H221" s="1" t="str">
        <f t="shared" si="10"/>
        <v>Agustus</v>
      </c>
      <c r="I221" s="2">
        <f>SUMIFS(Belanja[Pasar],Belanja[BULAN],H221)</f>
        <v>0</v>
      </c>
      <c r="J221" s="2" cm="1">
        <f t="array" ref="J221">_xlfn.XLOOKUP(TRUE,Belanja[BULAN]=H221,Belanja[TOTAL],,,-1)</f>
        <v>479331000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6"/>
      <c r="F222" s="2">
        <f>SUM($D$2:$D222)</f>
        <v>479331000</v>
      </c>
      <c r="H222" s="1" t="str">
        <f t="shared" si="10"/>
        <v>Agustus</v>
      </c>
      <c r="I222" s="2">
        <f>SUMIFS(Belanja[Pasar],Belanja[BULAN],H222)</f>
        <v>0</v>
      </c>
      <c r="J222" s="2" cm="1">
        <f t="array" ref="J222">_xlfn.XLOOKUP(TRUE,Belanja[BULAN]=H222,Belanja[TOTAL],,,-1)</f>
        <v>479331000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/>
      <c r="F223" s="2">
        <f>SUM($D$2:$D223)</f>
        <v>479331000</v>
      </c>
      <c r="H223" s="1" t="str">
        <f t="shared" si="10"/>
        <v>Agustus</v>
      </c>
      <c r="I223" s="2">
        <f>SUMIFS(Belanja[Pasar],Belanja[BULAN],H223)</f>
        <v>0</v>
      </c>
      <c r="J223" s="2" cm="1">
        <f t="array" ref="J223">_xlfn.XLOOKUP(TRUE,Belanja[BULAN]=H223,Belanja[TOTAL],,,-1)</f>
        <v>479331000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6"/>
      <c r="F224" s="2">
        <f>SUM($D$2:$D224)</f>
        <v>479331000</v>
      </c>
      <c r="H224" s="1" t="str">
        <f t="shared" si="10"/>
        <v>Agustus</v>
      </c>
      <c r="I224" s="2">
        <f>SUMIFS(Belanja[Pasar],Belanja[BULAN],H224)</f>
        <v>0</v>
      </c>
      <c r="J224" s="2" cm="1">
        <f t="array" ref="J224">_xlfn.XLOOKUP(TRUE,Belanja[BULAN]=H224,Belanja[TOTAL],,,-1)</f>
        <v>479331000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/>
      <c r="F225" s="2">
        <f>SUM($D$2:$D225)</f>
        <v>479331000</v>
      </c>
      <c r="H225" s="1" t="str">
        <f t="shared" si="10"/>
        <v>Agustus</v>
      </c>
      <c r="I225" s="2">
        <f>SUMIFS(Belanja[Pasar],Belanja[BULAN],H225)</f>
        <v>0</v>
      </c>
      <c r="J225" s="2" cm="1">
        <f t="array" ref="J225">_xlfn.XLOOKUP(TRUE,Belanja[BULAN]=H225,Belanja[TOTAL],,,-1)</f>
        <v>479331000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6"/>
      <c r="F226" s="2">
        <f>SUM($D$2:$D226)</f>
        <v>479331000</v>
      </c>
      <c r="H226" s="1" t="str">
        <f t="shared" si="10"/>
        <v>Agustus</v>
      </c>
      <c r="I226" s="2">
        <f>SUMIFS(Belanja[Pasar],Belanja[BULAN],H226)</f>
        <v>0</v>
      </c>
      <c r="J226" s="2" cm="1">
        <f t="array" ref="J226">_xlfn.XLOOKUP(TRUE,Belanja[BULAN]=H226,Belanja[TOTAL],,,-1)</f>
        <v>479331000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/>
      <c r="F227" s="2">
        <f>SUM($D$2:$D227)</f>
        <v>479331000</v>
      </c>
      <c r="H227" s="1" t="str">
        <f t="shared" si="10"/>
        <v>Agustus</v>
      </c>
      <c r="I227" s="2">
        <f>SUMIFS(Belanja[Pasar],Belanja[BULAN],H227)</f>
        <v>0</v>
      </c>
      <c r="J227" s="2" cm="1">
        <f t="array" ref="J227">_xlfn.XLOOKUP(TRUE,Belanja[BULAN]=H227,Belanja[TOTAL],,,-1)</f>
        <v>479331000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6"/>
      <c r="F228" s="2">
        <f>SUM($D$2:$D228)</f>
        <v>479331000</v>
      </c>
      <c r="H228" s="1" t="str">
        <f t="shared" si="10"/>
        <v>Agustus</v>
      </c>
      <c r="I228" s="2">
        <f>SUMIFS(Belanja[Pasar],Belanja[BULAN],H228)</f>
        <v>0</v>
      </c>
      <c r="J228" s="2" cm="1">
        <f t="array" ref="J228">_xlfn.XLOOKUP(TRUE,Belanja[BULAN]=H228,Belanja[TOTAL],,,-1)</f>
        <v>479331000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/>
      <c r="F229" s="2">
        <f>SUM($D$2:$D229)</f>
        <v>479331000</v>
      </c>
      <c r="H229" s="1" t="str">
        <f t="shared" si="10"/>
        <v>Agustus</v>
      </c>
      <c r="I229" s="2">
        <f>SUMIFS(Belanja[Pasar],Belanja[BULAN],H229)</f>
        <v>0</v>
      </c>
      <c r="J229" s="2" cm="1">
        <f t="array" ref="J229">_xlfn.XLOOKUP(TRUE,Belanja[BULAN]=H229,Belanja[TOTAL],,,-1)</f>
        <v>479331000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6"/>
      <c r="F230" s="2">
        <f>SUM($D$2:$D230)</f>
        <v>479331000</v>
      </c>
      <c r="H230" s="1" t="str">
        <f t="shared" si="10"/>
        <v>Agustus</v>
      </c>
      <c r="I230" s="2">
        <f>SUMIFS(Belanja[Pasar],Belanja[BULAN],H230)</f>
        <v>0</v>
      </c>
      <c r="J230" s="2" cm="1">
        <f t="array" ref="J230">_xlfn.XLOOKUP(TRUE,Belanja[BULAN]=H230,Belanja[TOTAL],,,-1)</f>
        <v>479331000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/>
      <c r="F231" s="2">
        <f>SUM($D$2:$D231)</f>
        <v>479331000</v>
      </c>
      <c r="H231" s="1" t="str">
        <f t="shared" si="10"/>
        <v>Agustus</v>
      </c>
      <c r="I231" s="2">
        <f>SUMIFS(Belanja[Pasar],Belanja[BULAN],H231)</f>
        <v>0</v>
      </c>
      <c r="J231" s="2" cm="1">
        <f t="array" ref="J231">_xlfn.XLOOKUP(TRUE,Belanja[BULAN]=H231,Belanja[TOTAL],,,-1)</f>
        <v>479331000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6"/>
      <c r="F232" s="2">
        <f>SUM($D$2:$D232)</f>
        <v>479331000</v>
      </c>
      <c r="H232" s="1" t="str">
        <f t="shared" si="10"/>
        <v>Agustus</v>
      </c>
      <c r="I232" s="2">
        <f>SUMIFS(Belanja[Pasar],Belanja[BULAN],H232)</f>
        <v>0</v>
      </c>
      <c r="J232" s="2" cm="1">
        <f t="array" ref="J232">_xlfn.XLOOKUP(TRUE,Belanja[BULAN]=H232,Belanja[TOTAL],,,-1)</f>
        <v>479331000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/>
      <c r="F233" s="2">
        <f>SUM($D$2:$D233)</f>
        <v>479331000</v>
      </c>
      <c r="H233" s="1" t="str">
        <f t="shared" si="10"/>
        <v>Agustus</v>
      </c>
      <c r="I233" s="2">
        <f>SUMIFS(Belanja[Pasar],Belanja[BULAN],H233)</f>
        <v>0</v>
      </c>
      <c r="J233" s="2" cm="1">
        <f t="array" ref="J233">_xlfn.XLOOKUP(TRUE,Belanja[BULAN]=H233,Belanja[TOTAL],,,-1)</f>
        <v>479331000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6"/>
      <c r="F234" s="2">
        <f>SUM($D$2:$D234)</f>
        <v>479331000</v>
      </c>
      <c r="H234" s="1" t="str">
        <f t="shared" si="10"/>
        <v>Agustus</v>
      </c>
      <c r="I234" s="2">
        <f>SUMIFS(Belanja[Pasar],Belanja[BULAN],H234)</f>
        <v>0</v>
      </c>
      <c r="J234" s="2" cm="1">
        <f t="array" ref="J234">_xlfn.XLOOKUP(TRUE,Belanja[BULAN]=H234,Belanja[TOTAL],,,-1)</f>
        <v>479331000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479331000</v>
      </c>
      <c r="H235" s="1" t="str">
        <f t="shared" si="10"/>
        <v>Agustus</v>
      </c>
      <c r="I235" s="2">
        <f>SUMIFS(Belanja[Pasar],Belanja[BULAN],H235)</f>
        <v>0</v>
      </c>
      <c r="J235" s="2" cm="1">
        <f t="array" ref="J235">_xlfn.XLOOKUP(TRUE,Belanja[BULAN]=H235,Belanja[TOTAL],,,-1)</f>
        <v>479331000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479331000</v>
      </c>
      <c r="H236" s="1" t="str">
        <f t="shared" si="10"/>
        <v>Agustus</v>
      </c>
      <c r="I236" s="2">
        <f>SUMIFS(Belanja[Pasar],Belanja[BULAN],H236)</f>
        <v>0</v>
      </c>
      <c r="J236" s="2" cm="1">
        <f t="array" ref="J236">_xlfn.XLOOKUP(TRUE,Belanja[BULAN]=H236,Belanja[TOTAL],,,-1)</f>
        <v>479331000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479331000</v>
      </c>
      <c r="H237" s="1" t="str">
        <f t="shared" si="10"/>
        <v>Agustus</v>
      </c>
      <c r="I237" s="2">
        <f>SUMIFS(Belanja[Pasar],Belanja[BULAN],H237)</f>
        <v>0</v>
      </c>
      <c r="J237" s="2" cm="1">
        <f t="array" ref="J237">_xlfn.XLOOKUP(TRUE,Belanja[BULAN]=H237,Belanja[TOTAL],,,-1)</f>
        <v>479331000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479331000</v>
      </c>
      <c r="H238" s="1" t="str">
        <f t="shared" si="10"/>
        <v>Agustus</v>
      </c>
      <c r="I238" s="2">
        <f>SUMIFS(Belanja[Pasar],Belanja[BULAN],H238)</f>
        <v>0</v>
      </c>
      <c r="J238" s="2" cm="1">
        <f t="array" ref="J238">_xlfn.XLOOKUP(TRUE,Belanja[BULAN]=H238,Belanja[TOTAL],,,-1)</f>
        <v>479331000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479331000</v>
      </c>
      <c r="H239" s="1" t="str">
        <f t="shared" si="10"/>
        <v>Agustus</v>
      </c>
      <c r="I239" s="2">
        <f>SUMIFS(Belanja[Pasar],Belanja[BULAN],H239)</f>
        <v>0</v>
      </c>
      <c r="J239" s="2" cm="1">
        <f t="array" ref="J239">_xlfn.XLOOKUP(TRUE,Belanja[BULAN]=H239,Belanja[TOTAL],,,-1)</f>
        <v>479331000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479331000</v>
      </c>
      <c r="H240" s="1" t="str">
        <f t="shared" si="10"/>
        <v>Agustus</v>
      </c>
      <c r="I240" s="2">
        <f>SUMIFS(Belanja[Pasar],Belanja[BULAN],H240)</f>
        <v>0</v>
      </c>
      <c r="J240" s="2" cm="1">
        <f t="array" ref="J240">_xlfn.XLOOKUP(TRUE,Belanja[BULAN]=H240,Belanja[TOTAL],,,-1)</f>
        <v>479331000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479331000</v>
      </c>
      <c r="H241" s="1" t="str">
        <f t="shared" si="10"/>
        <v>Agustus</v>
      </c>
      <c r="I241" s="2">
        <f>SUMIFS(Belanja[Pasar],Belanja[BULAN],H241)</f>
        <v>0</v>
      </c>
      <c r="J241" s="2" cm="1">
        <f t="array" ref="J241">_xlfn.XLOOKUP(TRUE,Belanja[BULAN]=H241,Belanja[TOTAL],,,-1)</f>
        <v>479331000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479331000</v>
      </c>
      <c r="H242" s="1" t="str">
        <f t="shared" si="10"/>
        <v>Agustus</v>
      </c>
      <c r="I242" s="2">
        <f>SUMIFS(Belanja[Pasar],Belanja[BULAN],H242)</f>
        <v>0</v>
      </c>
      <c r="J242" s="2" cm="1">
        <f t="array" ref="J242">_xlfn.XLOOKUP(TRUE,Belanja[BULAN]=H242,Belanja[TOTAL],,,-1)</f>
        <v>479331000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479331000</v>
      </c>
      <c r="H243" s="1" t="str">
        <f t="shared" si="10"/>
        <v>Agustus</v>
      </c>
      <c r="I243" s="2">
        <f>SUMIFS(Belanja[Pasar],Belanja[BULAN],H243)</f>
        <v>0</v>
      </c>
      <c r="J243" s="2" cm="1">
        <f t="array" ref="J243">_xlfn.XLOOKUP(TRUE,Belanja[BULAN]=H243,Belanja[TOTAL],,,-1)</f>
        <v>479331000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479331000</v>
      </c>
      <c r="H244" s="1" t="str">
        <f t="shared" si="10"/>
        <v>Agustus</v>
      </c>
      <c r="I244" s="2">
        <f>SUMIFS(Belanja[Pasar],Belanja[BULAN],H244)</f>
        <v>0</v>
      </c>
      <c r="J244" s="2" cm="1">
        <f t="array" ref="J244">_xlfn.XLOOKUP(TRUE,Belanja[BULAN]=H244,Belanja[TOTAL],,,-1)</f>
        <v>479331000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479331000</v>
      </c>
      <c r="H245" s="1" t="str">
        <f t="shared" si="10"/>
        <v>Agustus</v>
      </c>
      <c r="I245" s="2">
        <f>SUMIFS(Belanja[Pasar],Belanja[BULAN],H245)</f>
        <v>0</v>
      </c>
      <c r="J245" s="2" cm="1">
        <f t="array" ref="J245">_xlfn.XLOOKUP(TRUE,Belanja[BULAN]=H245,Belanja[TOTAL],,,-1)</f>
        <v>479331000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479331000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479331000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479331000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479331000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479331000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479331000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479331000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479331000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479331000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479331000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479331000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479331000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479331000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479331000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479331000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479331000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479331000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479331000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479331000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479331000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479331000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479331000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479331000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479331000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479331000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479331000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479331000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479331000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479331000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479331000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479331000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479331000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479331000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479331000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479331000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479331000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479331000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479331000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479331000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479331000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479331000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479331000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479331000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479331000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479331000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479331000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479331000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479331000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479331000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479331000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479331000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479331000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479331000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479331000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479331000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479331000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479331000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479331000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479331000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479331000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479331000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479331000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479331000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479331000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479331000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479331000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479331000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479331000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479331000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479331000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479331000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479331000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479331000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479331000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479331000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479331000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479331000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479331000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479331000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479331000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479331000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479331000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479331000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479331000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479331000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479331000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479331000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479331000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479331000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479331000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479331000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479331000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479331000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479331000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479331000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479331000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479331000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479331000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479331000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479331000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479331000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479331000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479331000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479331000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479331000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479331000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479331000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479331000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479331000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479331000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479331000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479331000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479331000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479331000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479331000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479331000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479331000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479331000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479331000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479331000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479331000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479331000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479331000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479331000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479331000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479331000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479331000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479331000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479331000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479331000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479331000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479331000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479331000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479331000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479331000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479331000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479331000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479331000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479331000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479331000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479331000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479331000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479331000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479331000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479331000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479331000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479331000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479331000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479331000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479331000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479331000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479331000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479331000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479331000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479331000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479331000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479331000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479331000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479331000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479331000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479331000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479331000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479331000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479331000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479331000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479331000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479331000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479331000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479331000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479331000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479331000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479331000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479331000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479331000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479331000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479331000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479331000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479331000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479331000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479331000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479331000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479331000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479331000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479331000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479331000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479331000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479331000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479331000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479331000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479331000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479331000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479331000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479331000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479331000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479331000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479331000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479331000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479331000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479331000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479331000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479331000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479331000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479331000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479331000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479331000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479331000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479331000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479331000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479331000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479331000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479331000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479331000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479331000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479331000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479331000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479331000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479331000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479331000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479331000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479331000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479331000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479331000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479331000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479331000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479331000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479331000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479331000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479331000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479331000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479331000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479331000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479331000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479331000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479331000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479331000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479331000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479331000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479331000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479331000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479331000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479331000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479331000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479331000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479331000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194" activePane="bottomRight" state="frozen"/>
      <selection pane="topRight"/>
      <selection pane="bottomLeft"/>
      <selection pane="bottomRight" activeCell="D207" sqref="D207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49241000</v>
      </c>
      <c r="I184" s="2" cm="1">
        <f t="array" ref="I184">_xlfn.XLOOKUP(TRUE,Transferan[BULAN]=G184,Transferan[TOTAL],,,-1)</f>
        <v>350221000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49241000</v>
      </c>
      <c r="I185" s="2" cm="1">
        <f t="array" ref="I185">_xlfn.XLOOKUP(TRUE,Transferan[BULAN]=G185,Transferan[TOTAL],,,-1)</f>
        <v>350221000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49241000</v>
      </c>
      <c r="I186" s="2" cm="1">
        <f t="array" ref="I186">_xlfn.XLOOKUP(TRUE,Transferan[BULAN]=G186,Transferan[TOTAL],,,-1)</f>
        <v>350221000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49241000</v>
      </c>
      <c r="I187" s="2" cm="1">
        <f t="array" ref="I187">_xlfn.XLOOKUP(TRUE,Transferan[BULAN]=G187,Transferan[TOTAL],,,-1)</f>
        <v>350221000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49241000</v>
      </c>
      <c r="I188" s="2" cm="1">
        <f t="array" ref="I188">_xlfn.XLOOKUP(TRUE,Transferan[BULAN]=G188,Transferan[TOTAL],,,-1)</f>
        <v>350221000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49241000</v>
      </c>
      <c r="I189" s="2" cm="1">
        <f t="array" ref="I189">_xlfn.XLOOKUP(TRUE,Transferan[BULAN]=G189,Transferan[TOTAL],,,-1)</f>
        <v>350221000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49241000</v>
      </c>
      <c r="I190" s="2" cm="1">
        <f t="array" ref="I190">_xlfn.XLOOKUP(TRUE,Transferan[BULAN]=G190,Transferan[TOTAL],,,-1)</f>
        <v>350221000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49241000</v>
      </c>
      <c r="I191" s="2" cm="1">
        <f t="array" ref="I191">_xlfn.XLOOKUP(TRUE,Transferan[BULAN]=G191,Transferan[TOTAL],,,-1)</f>
        <v>350221000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49241000</v>
      </c>
      <c r="I192" s="2" cm="1">
        <f t="array" ref="I192">_xlfn.XLOOKUP(TRUE,Transferan[BULAN]=G192,Transferan[TOTAL],,,-1)</f>
        <v>350221000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49241000</v>
      </c>
      <c r="I193" s="2" cm="1">
        <f t="array" ref="I193">_xlfn.XLOOKUP(TRUE,Transferan[BULAN]=G193,Transferan[TOTAL],,,-1)</f>
        <v>350221000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49241000</v>
      </c>
      <c r="I194" s="2" cm="1">
        <f t="array" ref="I194">_xlfn.XLOOKUP(TRUE,Transferan[BULAN]=G194,Transferan[TOTAL],,,-1)</f>
        <v>350221000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49241000</v>
      </c>
      <c r="I195" s="2" cm="1">
        <f t="array" ref="I195">_xlfn.XLOOKUP(TRUE,Transferan[BULAN]=G195,Transferan[TOTAL],,,-1)</f>
        <v>350221000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49241000</v>
      </c>
      <c r="I196" s="2" cm="1">
        <f t="array" ref="I196">_xlfn.XLOOKUP(TRUE,Transferan[BULAN]=G196,Transferan[TOTAL],,,-1)</f>
        <v>350221000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49241000</v>
      </c>
      <c r="I197" s="2" cm="1">
        <f t="array" ref="I197">_xlfn.XLOOKUP(TRUE,Transferan[BULAN]=G197,Transferan[TOTAL],,,-1)</f>
        <v>350221000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49241000</v>
      </c>
      <c r="I198" s="2" cm="1">
        <f t="array" ref="I198">_xlfn.XLOOKUP(TRUE,Transferan[BULAN]=G198,Transferan[TOTAL],,,-1)</f>
        <v>350221000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49241000</v>
      </c>
      <c r="I199" s="2" cm="1">
        <f t="array" ref="I199">_xlfn.XLOOKUP(TRUE,Transferan[BULAN]=G199,Transferan[TOTAL],,,-1)</f>
        <v>350221000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49241000</v>
      </c>
      <c r="I200" s="2" cm="1">
        <f t="array" ref="I200">_xlfn.XLOOKUP(TRUE,Transferan[BULAN]=G200,Transferan[TOTAL],,,-1)</f>
        <v>350221000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49241000</v>
      </c>
      <c r="I201" s="2" cm="1">
        <f t="array" ref="I201">_xlfn.XLOOKUP(TRUE,Transferan[BULAN]=G201,Transferan[TOTAL],,,-1)</f>
        <v>350221000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49241000</v>
      </c>
      <c r="I202" s="2" cm="1">
        <f t="array" ref="I202">_xlfn.XLOOKUP(TRUE,Transferan[BULAN]=G202,Transferan[TOTAL],,,-1)</f>
        <v>350221000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49241000</v>
      </c>
      <c r="I203" s="2" cm="1">
        <f t="array" ref="I203">_xlfn.XLOOKUP(TRUE,Transferan[BULAN]=G203,Transferan[TOTAL],,,-1)</f>
        <v>350221000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49241000</v>
      </c>
      <c r="I204" s="2" cm="1">
        <f t="array" ref="I204">_xlfn.XLOOKUP(TRUE,Transferan[BULAN]=G204,Transferan[TOTAL],,,-1)</f>
        <v>350221000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49241000</v>
      </c>
      <c r="I205" s="2" cm="1">
        <f t="array" ref="I205">_xlfn.XLOOKUP(TRUE,Transferan[BULAN]=G205,Transferan[TOTAL],,,-1)</f>
        <v>350221000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49241000</v>
      </c>
      <c r="I206" s="2" cm="1">
        <f t="array" ref="I206">_xlfn.XLOOKUP(TRUE,Transferan[BULAN]=G206,Transferan[TOTAL],,,-1)</f>
        <v>350221000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350221000</v>
      </c>
      <c r="G207" s="1" t="str">
        <f t="shared" si="10"/>
        <v>Juli</v>
      </c>
      <c r="H207" s="2">
        <f>SUMIFS(Transferan[Transferan],Transferan[BULAN],G207)</f>
        <v>49241000</v>
      </c>
      <c r="I207" s="2" cm="1">
        <f t="array" ref="I207">_xlfn.XLOOKUP(TRUE,Transferan[BULAN]=G207,Transferan[TOTAL],,,-1)</f>
        <v>350221000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350221000</v>
      </c>
      <c r="G208" s="1" t="str">
        <f t="shared" si="10"/>
        <v>Juli</v>
      </c>
      <c r="H208" s="2">
        <f>SUMIFS(Transferan[Transferan],Transferan[BULAN],G208)</f>
        <v>49241000</v>
      </c>
      <c r="I208" s="2" cm="1">
        <f t="array" ref="I208">_xlfn.XLOOKUP(TRUE,Transferan[BULAN]=G208,Transferan[TOTAL],,,-1)</f>
        <v>350221000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350221000</v>
      </c>
      <c r="G209" s="1" t="str">
        <f t="shared" si="10"/>
        <v>Juli</v>
      </c>
      <c r="H209" s="2">
        <f>SUMIFS(Transferan[Transferan],Transferan[BULAN],G209)</f>
        <v>49241000</v>
      </c>
      <c r="I209" s="2" cm="1">
        <f t="array" ref="I209">_xlfn.XLOOKUP(TRUE,Transferan[BULAN]=G209,Transferan[TOTAL],,,-1)</f>
        <v>350221000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350221000</v>
      </c>
      <c r="G210" s="1" t="str">
        <f t="shared" si="10"/>
        <v>Juli</v>
      </c>
      <c r="H210" s="2">
        <f>SUMIFS(Transferan[Transferan],Transferan[BULAN],G210)</f>
        <v>49241000</v>
      </c>
      <c r="I210" s="2" cm="1">
        <f t="array" ref="I210">_xlfn.XLOOKUP(TRUE,Transferan[BULAN]=G210,Transferan[TOTAL],,,-1)</f>
        <v>350221000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350221000</v>
      </c>
      <c r="G211" s="1" t="str">
        <f t="shared" si="10"/>
        <v>Juli</v>
      </c>
      <c r="H211" s="2">
        <f>SUMIFS(Transferan[Transferan],Transferan[BULAN],G211)</f>
        <v>49241000</v>
      </c>
      <c r="I211" s="2" cm="1">
        <f t="array" ref="I211">_xlfn.XLOOKUP(TRUE,Transferan[BULAN]=G211,Transferan[TOTAL],,,-1)</f>
        <v>350221000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350221000</v>
      </c>
      <c r="G212" s="1" t="str">
        <f t="shared" si="10"/>
        <v>Juli</v>
      </c>
      <c r="H212" s="2">
        <f>SUMIFS(Transferan[Transferan],Transferan[BULAN],G212)</f>
        <v>49241000</v>
      </c>
      <c r="I212" s="2" cm="1">
        <f t="array" ref="I212">_xlfn.XLOOKUP(TRUE,Transferan[BULAN]=G212,Transferan[TOTAL],,,-1)</f>
        <v>350221000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350221000</v>
      </c>
      <c r="G213" s="1" t="str">
        <f t="shared" si="10"/>
        <v>Juli</v>
      </c>
      <c r="H213" s="2">
        <f>SUMIFS(Transferan[Transferan],Transferan[BULAN],G213)</f>
        <v>49241000</v>
      </c>
      <c r="I213" s="2" cm="1">
        <f t="array" ref="I213">_xlfn.XLOOKUP(TRUE,Transferan[BULAN]=G213,Transferan[TOTAL],,,-1)</f>
        <v>350221000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350221000</v>
      </c>
      <c r="G214" s="1" t="str">
        <f t="shared" si="10"/>
        <v>Juli</v>
      </c>
      <c r="H214" s="2">
        <f>SUMIFS(Transferan[Transferan],Transferan[BULAN],G214)</f>
        <v>49241000</v>
      </c>
      <c r="I214" s="2" cm="1">
        <f t="array" ref="I214">_xlfn.XLOOKUP(TRUE,Transferan[BULAN]=G214,Transferan[TOTAL],,,-1)</f>
        <v>350221000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350221000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350221000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350221000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350221000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350221000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350221000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350221000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350221000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350221000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350221000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350221000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350221000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350221000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350221000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350221000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350221000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350221000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350221000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350221000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350221000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350221000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350221000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350221000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350221000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350221000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350221000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350221000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350221000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350221000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350221000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350221000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350221000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350221000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350221000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350221000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350221000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350221000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350221000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350221000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350221000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350221000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350221000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350221000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350221000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350221000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350221000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350221000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350221000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350221000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350221000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350221000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350221000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350221000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350221000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350221000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350221000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350221000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350221000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350221000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350221000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350221000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350221000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350221000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350221000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350221000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350221000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350221000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350221000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350221000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350221000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350221000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350221000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350221000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350221000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350221000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350221000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350221000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350221000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350221000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350221000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350221000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350221000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350221000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350221000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350221000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350221000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350221000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350221000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350221000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350221000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350221000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350221000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350221000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350221000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350221000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350221000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350221000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350221000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350221000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350221000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350221000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350221000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350221000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350221000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350221000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350221000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350221000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350221000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350221000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350221000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350221000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350221000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350221000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350221000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350221000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350221000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350221000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350221000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350221000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350221000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350221000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350221000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350221000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350221000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350221000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350221000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350221000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350221000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350221000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350221000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350221000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350221000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350221000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350221000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350221000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350221000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350221000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350221000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350221000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350221000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350221000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350221000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350221000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350221000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350221000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350221000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350221000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350221000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350221000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350221000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350221000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350221000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350221000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350221000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350221000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350221000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350221000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350221000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350221000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350221000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350221000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350221000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350221000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350221000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350221000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350221000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350221000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350221000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350221000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350221000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350221000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350221000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350221000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350221000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350221000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350221000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350221000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350221000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350221000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350221000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350221000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350221000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350221000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350221000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350221000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350221000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350221000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350221000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350221000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350221000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350221000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350221000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350221000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350221000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350221000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350221000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350221000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350221000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350221000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350221000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350221000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350221000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350221000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350221000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350221000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350221000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350221000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350221000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350221000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350221000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350221000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350221000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350221000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350221000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350221000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350221000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350221000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350221000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350221000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350221000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350221000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350221000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350221000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350221000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350221000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350221000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350221000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350221000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350221000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350221000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350221000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350221000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350221000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350221000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350221000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350221000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350221000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350221000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350221000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350221000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350221000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350221000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350221000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350221000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350221000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350221000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350221000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350221000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350221000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350221000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350221000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350221000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350221000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350221000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350221000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350221000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350221000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350221000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350221000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350221000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350221000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350221000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350221000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350221000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350221000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350221000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350221000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350221000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350221000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350221000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350221000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350221000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350221000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350221000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350221000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350221000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350221000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350221000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350221000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350221000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350221000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350221000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350221000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350221000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350221000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350221000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350221000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350221000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350221000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350221000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350221000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350221000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350221000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350221000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350221000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350221000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350221000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350221000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350221000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350221000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350221000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350221000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350221000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350221000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350221000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350221000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2024-07-25T01:19:29Z</dcterms:modified>
  <cp:category/>
  <cp:contentStatus/>
</cp:coreProperties>
</file>