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2"/>
  <workbookPr/>
  <mc:AlternateContent xmlns:mc="http://schemas.openxmlformats.org/markup-compatibility/2006">
    <mc:Choice Requires="x15">
      <x15ac:absPath xmlns:x15ac="http://schemas.microsoft.com/office/spreadsheetml/2010/11/ac" url="https://d.docs.live.net/277ffa1efc2bfcc1/Apartment Bintaro/Data Harian/BINTARO-APG/pembayaran/"/>
    </mc:Choice>
  </mc:AlternateContent>
  <xr:revisionPtr revIDLastSave="715" documentId="14_{1E7DE582-8E6A-4088-84FC-1A8DF5B9EF91}" xr6:coauthVersionLast="47" xr6:coauthVersionMax="47" xr10:uidLastSave="{B703E1D0-A30F-4F67-B09D-5E6E51AF4025}"/>
  <bookViews>
    <workbookView xWindow="-105" yWindow="0" windowWidth="9030" windowHeight="1090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3" i="1" l="1"/>
  <c r="K203" i="1"/>
  <c r="L203" i="1"/>
  <c r="I202" i="1"/>
  <c r="K202" i="1"/>
  <c r="L202" i="1"/>
  <c r="I201" i="1"/>
  <c r="K201" i="1"/>
  <c r="L201" i="1"/>
  <c r="I200" i="1"/>
  <c r="K200" i="1"/>
  <c r="L200" i="1"/>
  <c r="I199" i="1"/>
  <c r="K199" i="1"/>
  <c r="L199" i="1"/>
  <c r="I198" i="1"/>
  <c r="K198" i="1"/>
  <c r="L198" i="1"/>
  <c r="I197" i="1"/>
  <c r="K197" i="1"/>
  <c r="L197" i="1"/>
  <c r="I196" i="1"/>
  <c r="K196" i="1"/>
  <c r="L196" i="1"/>
  <c r="F192" i="1"/>
  <c r="I192" i="1" s="1"/>
  <c r="F191" i="1"/>
  <c r="I191" i="1" s="1"/>
  <c r="I195" i="1"/>
  <c r="K195" i="1"/>
  <c r="L195" i="1"/>
  <c r="I194" i="1"/>
  <c r="K194" i="1"/>
  <c r="L194" i="1"/>
  <c r="I193" i="1"/>
  <c r="K193" i="1"/>
  <c r="L193" i="1"/>
  <c r="K192" i="1"/>
  <c r="L192" i="1"/>
  <c r="K191" i="1"/>
  <c r="L191" i="1"/>
  <c r="I190" i="1"/>
  <c r="K190" i="1"/>
  <c r="L190" i="1"/>
  <c r="I189" i="1"/>
  <c r="K189" i="1"/>
  <c r="L189" i="1"/>
  <c r="I188" i="1"/>
  <c r="K188" i="1"/>
  <c r="L188" i="1"/>
  <c r="I187" i="1"/>
  <c r="K187" i="1"/>
  <c r="L187" i="1"/>
  <c r="I186" i="1"/>
  <c r="K186" i="1"/>
  <c r="L186" i="1"/>
  <c r="I185" i="1"/>
  <c r="K185" i="1"/>
  <c r="L185" i="1"/>
  <c r="I184" i="1"/>
  <c r="K184" i="1"/>
  <c r="L184" i="1"/>
  <c r="I183" i="1"/>
  <c r="K183" i="1"/>
  <c r="L183" i="1"/>
  <c r="I182" i="1"/>
  <c r="K182" i="1"/>
  <c r="L182" i="1"/>
  <c r="I181" i="1"/>
  <c r="K181" i="1"/>
  <c r="L181" i="1"/>
  <c r="I180" i="1"/>
  <c r="K180" i="1"/>
  <c r="L180" i="1"/>
  <c r="I179" i="1"/>
  <c r="K179" i="1"/>
  <c r="L179" i="1"/>
  <c r="I178" i="1"/>
  <c r="K178" i="1"/>
  <c r="L178" i="1"/>
  <c r="I177" i="1"/>
  <c r="K177" i="1"/>
  <c r="L177" i="1"/>
  <c r="I176" i="1"/>
  <c r="K176" i="1"/>
  <c r="L176" i="1"/>
  <c r="I175" i="1"/>
  <c r="K175" i="1"/>
  <c r="L175" i="1"/>
  <c r="I174" i="1"/>
  <c r="K174" i="1"/>
  <c r="L174" i="1"/>
  <c r="I173" i="1"/>
  <c r="K173" i="1"/>
  <c r="L173" i="1"/>
  <c r="I172" i="1"/>
  <c r="K172" i="1"/>
  <c r="L172" i="1"/>
  <c r="I171" i="1"/>
  <c r="K171" i="1"/>
  <c r="L171" i="1"/>
  <c r="I170" i="1"/>
  <c r="K170" i="1"/>
  <c r="L170" i="1"/>
  <c r="I169" i="1"/>
  <c r="K169" i="1"/>
  <c r="L169" i="1"/>
  <c r="Q156" i="1"/>
  <c r="Q155" i="1"/>
  <c r="Q126" i="1"/>
  <c r="Q125" i="1"/>
  <c r="Q107" i="1"/>
  <c r="Q106" i="1"/>
  <c r="Q91" i="1"/>
  <c r="Q90" i="1"/>
  <c r="Q69" i="1"/>
  <c r="Q68" i="1"/>
  <c r="Q62" i="1"/>
  <c r="Q61" i="1"/>
  <c r="Q38" i="1"/>
  <c r="Q37" i="1"/>
  <c r="Q17" i="1"/>
  <c r="Q16" i="1"/>
  <c r="Q3" i="1"/>
  <c r="Q2" i="1"/>
  <c r="J37" i="1"/>
  <c r="I168" i="1"/>
  <c r="K168" i="1"/>
  <c r="L168" i="1"/>
  <c r="I167" i="1"/>
  <c r="K167" i="1"/>
  <c r="L167" i="1"/>
  <c r="I166" i="1"/>
  <c r="K166" i="1"/>
  <c r="L166" i="1"/>
  <c r="I165" i="1"/>
  <c r="K165" i="1"/>
  <c r="L165" i="1"/>
  <c r="I164" i="1"/>
  <c r="K164" i="1"/>
  <c r="L164" i="1"/>
  <c r="I163" i="1"/>
  <c r="K163" i="1"/>
  <c r="L163" i="1"/>
  <c r="I162" i="1"/>
  <c r="K162" i="1"/>
  <c r="L162" i="1"/>
  <c r="I161" i="1"/>
  <c r="K161" i="1"/>
  <c r="L161" i="1"/>
  <c r="I152" i="1"/>
  <c r="K152" i="1"/>
  <c r="L152" i="1"/>
  <c r="I139" i="1"/>
  <c r="K139" i="1"/>
  <c r="L139" i="1"/>
  <c r="I160" i="1"/>
  <c r="K160" i="1"/>
  <c r="L160" i="1"/>
  <c r="I159" i="1"/>
  <c r="K159" i="1"/>
  <c r="L159" i="1"/>
  <c r="I158" i="1"/>
  <c r="K158" i="1"/>
  <c r="L158" i="1"/>
  <c r="I157" i="1"/>
  <c r="K157" i="1"/>
  <c r="L157" i="1"/>
  <c r="I156" i="1"/>
  <c r="K156" i="1"/>
  <c r="L156" i="1"/>
  <c r="I155" i="1"/>
  <c r="K155" i="1"/>
  <c r="L155" i="1"/>
  <c r="I154" i="1"/>
  <c r="K154" i="1"/>
  <c r="L154" i="1"/>
  <c r="I153" i="1"/>
  <c r="K153" i="1"/>
  <c r="L153" i="1"/>
  <c r="I151" i="1"/>
  <c r="K151" i="1"/>
  <c r="L151" i="1"/>
  <c r="I150" i="1"/>
  <c r="K150" i="1"/>
  <c r="L150" i="1"/>
  <c r="I149" i="1"/>
  <c r="K149" i="1"/>
  <c r="L149" i="1"/>
  <c r="I148" i="1"/>
  <c r="K148" i="1"/>
  <c r="L148" i="1"/>
  <c r="I147" i="1"/>
  <c r="K147" i="1"/>
  <c r="L147" i="1"/>
  <c r="I146" i="1"/>
  <c r="K146" i="1"/>
  <c r="L146" i="1"/>
  <c r="I145" i="1"/>
  <c r="K145" i="1"/>
  <c r="L145" i="1"/>
  <c r="I136" i="1"/>
  <c r="I137" i="1"/>
  <c r="I138" i="1"/>
  <c r="I140" i="1"/>
  <c r="I141" i="1"/>
  <c r="I142" i="1"/>
  <c r="I143" i="1"/>
  <c r="I144" i="1"/>
  <c r="K136" i="1"/>
  <c r="K137" i="1"/>
  <c r="K138" i="1"/>
  <c r="K140" i="1"/>
  <c r="K141" i="1"/>
  <c r="K142" i="1"/>
  <c r="K143" i="1"/>
  <c r="K144" i="1"/>
  <c r="L136" i="1"/>
  <c r="L137" i="1"/>
  <c r="L138" i="1"/>
  <c r="L140" i="1"/>
  <c r="L141" i="1"/>
  <c r="L142" i="1"/>
  <c r="L143" i="1"/>
  <c r="L144" i="1"/>
  <c r="I135" i="1"/>
  <c r="K135" i="1"/>
  <c r="L135" i="1"/>
  <c r="I134" i="1"/>
  <c r="K134" i="1"/>
  <c r="L134" i="1"/>
  <c r="I133" i="1"/>
  <c r="K133" i="1"/>
  <c r="L133" i="1"/>
  <c r="I128" i="1"/>
  <c r="I129" i="1"/>
  <c r="I130" i="1"/>
  <c r="I131" i="1"/>
  <c r="I132" i="1"/>
  <c r="K128" i="1"/>
  <c r="K129" i="1"/>
  <c r="K130" i="1"/>
  <c r="K131" i="1"/>
  <c r="K132" i="1"/>
  <c r="L128" i="1"/>
  <c r="L129" i="1"/>
  <c r="L130" i="1"/>
  <c r="L131" i="1"/>
  <c r="L132" i="1"/>
  <c r="I127" i="1"/>
  <c r="K127" i="1"/>
  <c r="L127" i="1"/>
  <c r="I126" i="1"/>
  <c r="K126" i="1"/>
  <c r="L126" i="1"/>
  <c r="I125" i="1"/>
  <c r="K125" i="1"/>
  <c r="L125" i="1"/>
  <c r="I124" i="1"/>
  <c r="K124" i="1"/>
  <c r="L124" i="1"/>
  <c r="I123" i="1"/>
  <c r="K123" i="1"/>
  <c r="L12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K122" i="1"/>
  <c r="L122" i="1"/>
  <c r="K121" i="1"/>
  <c r="L121" i="1"/>
  <c r="K120" i="1"/>
  <c r="L120" i="1"/>
  <c r="K119" i="1"/>
  <c r="L119" i="1"/>
  <c r="K118" i="1"/>
  <c r="L118" i="1"/>
  <c r="K117" i="1"/>
  <c r="L117" i="1"/>
  <c r="K116" i="1"/>
  <c r="L116" i="1"/>
  <c r="K115" i="1"/>
  <c r="L115" i="1"/>
  <c r="K114" i="1"/>
  <c r="L114" i="1"/>
  <c r="K113" i="1"/>
  <c r="L113" i="1"/>
  <c r="K112" i="1"/>
  <c r="L112" i="1"/>
  <c r="K111" i="1"/>
  <c r="L111" i="1"/>
  <c r="K110" i="1"/>
  <c r="L110" i="1"/>
  <c r="K108" i="1"/>
  <c r="L108" i="1"/>
  <c r="K107" i="1"/>
  <c r="L107" i="1"/>
  <c r="K106" i="1"/>
  <c r="L106" i="1"/>
  <c r="K109" i="1"/>
  <c r="L109" i="1"/>
  <c r="K105" i="1"/>
  <c r="L105" i="1"/>
  <c r="K104" i="1"/>
  <c r="L104" i="1"/>
  <c r="K103" i="1"/>
  <c r="L103" i="1"/>
  <c r="K102" i="1"/>
  <c r="L10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8" i="1"/>
  <c r="K49" i="1"/>
  <c r="K50" i="1"/>
  <c r="K51" i="1"/>
  <c r="K52" i="1"/>
  <c r="K53" i="1"/>
  <c r="K54" i="1"/>
  <c r="K55" i="1"/>
  <c r="K57" i="1"/>
  <c r="K58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5" i="1"/>
  <c r="K76" i="1"/>
  <c r="K77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26" i="1"/>
  <c r="L27" i="1"/>
  <c r="L28" i="1"/>
  <c r="L29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5" i="1"/>
  <c r="L46" i="1"/>
  <c r="L48" i="1"/>
  <c r="L49" i="1"/>
  <c r="L50" i="1"/>
  <c r="L51" i="1"/>
  <c r="L52" i="1"/>
  <c r="L53" i="1"/>
  <c r="L54" i="1"/>
  <c r="L55" i="1"/>
  <c r="L57" i="1"/>
  <c r="L58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J79" i="1"/>
  <c r="J56" i="1"/>
  <c r="J67" i="1"/>
  <c r="J47" i="1"/>
  <c r="J30" i="1"/>
  <c r="H18" i="1"/>
  <c r="L18" i="1"/>
  <c r="K30" i="1"/>
  <c r="L30" i="1"/>
  <c r="K37" i="1"/>
  <c r="L37" i="1"/>
  <c r="K47" i="1"/>
  <c r="L47" i="1"/>
  <c r="K67" i="1"/>
  <c r="L67" i="1"/>
  <c r="K56" i="1"/>
  <c r="L56" i="1"/>
  <c r="K79" i="1"/>
  <c r="L79" i="1"/>
  <c r="L98" i="1"/>
</calcChain>
</file>

<file path=xl/sharedStrings.xml><?xml version="1.0" encoding="utf-8"?>
<sst xmlns="http://schemas.openxmlformats.org/spreadsheetml/2006/main" count="372" uniqueCount="137">
  <si>
    <t>Tanggal Pembayaran</t>
  </si>
  <si>
    <t>Nama Mandor</t>
  </si>
  <si>
    <t>Nama Pekerja</t>
  </si>
  <si>
    <t>Periode Mulai</t>
  </si>
  <si>
    <t>Periode Akhir</t>
  </si>
  <si>
    <t>Tagihan</t>
  </si>
  <si>
    <t>Tertagih</t>
  </si>
  <si>
    <t>Kurang Sebelumnya</t>
  </si>
  <si>
    <t>Beda Tagihan</t>
  </si>
  <si>
    <t>Pembayaran</t>
  </si>
  <si>
    <t>Kurang Bayar Sekarang</t>
  </si>
  <si>
    <t>Total Kurang Bayar</t>
  </si>
  <si>
    <t>Tips</t>
  </si>
  <si>
    <t>Keterangan</t>
  </si>
  <si>
    <t>Eko</t>
  </si>
  <si>
    <t>November</t>
  </si>
  <si>
    <t>Subadi</t>
  </si>
  <si>
    <t>lunas tgl 13 des 2023</t>
  </si>
  <si>
    <t>Toyo</t>
  </si>
  <si>
    <t>Yuli P</t>
  </si>
  <si>
    <t>Andre</t>
  </si>
  <si>
    <t>Misno</t>
  </si>
  <si>
    <t>Marjo</t>
  </si>
  <si>
    <t>Yuli</t>
  </si>
  <si>
    <t>Aroy</t>
  </si>
  <si>
    <t>gabung tgl 13 des 2023</t>
  </si>
  <si>
    <t>Security</t>
  </si>
  <si>
    <t>Annas</t>
  </si>
  <si>
    <t>Bambang</t>
  </si>
  <si>
    <t>Resnu</t>
  </si>
  <si>
    <t>Perorangan-2</t>
  </si>
  <si>
    <t>Safety R</t>
  </si>
  <si>
    <t>December</t>
  </si>
  <si>
    <t>lunas tgl 15 des 2023</t>
  </si>
  <si>
    <t>lunas tgl 17 des 2023</t>
  </si>
  <si>
    <t>lunas tgl 29 des 2023</t>
  </si>
  <si>
    <t>Perorangan</t>
  </si>
  <si>
    <t>Syadat</t>
  </si>
  <si>
    <t>lunas tgl 27 jan 2024</t>
  </si>
  <si>
    <t>Aca</t>
  </si>
  <si>
    <t>Miptah</t>
  </si>
  <si>
    <t>Riko</t>
  </si>
  <si>
    <t>Yatno</t>
  </si>
  <si>
    <t>lunas tgl 21 jan 2024</t>
  </si>
  <si>
    <t>lunas tgl 14 jan 2024</t>
  </si>
  <si>
    <t>Surya</t>
  </si>
  <si>
    <t>Muklis</t>
  </si>
  <si>
    <t>Darno</t>
  </si>
  <si>
    <t>Wawan</t>
  </si>
  <si>
    <t>Irpan</t>
  </si>
  <si>
    <t>Rijam</t>
  </si>
  <si>
    <t>January</t>
  </si>
  <si>
    <t>Opik</t>
  </si>
  <si>
    <t>gabung tgl 05 feb 2024</t>
  </si>
  <si>
    <t>Turman</t>
  </si>
  <si>
    <t>Sarana</t>
  </si>
  <si>
    <t>-</t>
  </si>
  <si>
    <t>Diran</t>
  </si>
  <si>
    <t>Sargani</t>
  </si>
  <si>
    <t>gabung tgl  25 feb 2024</t>
  </si>
  <si>
    <t>February</t>
  </si>
  <si>
    <t>Purwadi</t>
  </si>
  <si>
    <t>lunas tgl 25 feb 2024</t>
  </si>
  <si>
    <t>Parjo</t>
  </si>
  <si>
    <t>Manggi</t>
  </si>
  <si>
    <t>lunas tgl 17 mar 2024</t>
  </si>
  <si>
    <t>gabung  tgl 11 mar 2024</t>
  </si>
  <si>
    <t>Saiman</t>
  </si>
  <si>
    <t>lunas tgl 29 mar 2024</t>
  </si>
  <si>
    <t>Maret</t>
  </si>
  <si>
    <t>Nano</t>
  </si>
  <si>
    <t>Rizal</t>
  </si>
  <si>
    <t>Firman</t>
  </si>
  <si>
    <t>Mugo</t>
  </si>
  <si>
    <t>Faisal</t>
  </si>
  <si>
    <t>belum lunas</t>
  </si>
  <si>
    <t>Rosiin</t>
  </si>
  <si>
    <t>gabung tgl 04 apr 2024</t>
  </si>
  <si>
    <t>Ipin</t>
  </si>
  <si>
    <t>Safety Taufik</t>
  </si>
  <si>
    <t>Maman K3</t>
  </si>
  <si>
    <t>Babeh K3</t>
  </si>
  <si>
    <t>Andi</t>
  </si>
  <si>
    <t>Yusuf</t>
  </si>
  <si>
    <t>Sugeng</t>
  </si>
  <si>
    <t>gabung tgl  05 apr 2024</t>
  </si>
  <si>
    <t>lunas tgl 02 mei 2024</t>
  </si>
  <si>
    <t>April</t>
  </si>
  <si>
    <t>gabung tgl 03 apr 2024</t>
  </si>
  <si>
    <t>gabung tgl 28 juni 2024</t>
  </si>
  <si>
    <t>lunas tgl 27 apr 2024</t>
  </si>
  <si>
    <t>gabung tgl 04 mei 2024</t>
  </si>
  <si>
    <t>lunas tgl 04 mei 2024</t>
  </si>
  <si>
    <t>gabung tgl 15 mei 2024</t>
  </si>
  <si>
    <t>Alvian</t>
  </si>
  <si>
    <t>gabung tgl 26 juni 2024</t>
  </si>
  <si>
    <t>Dede</t>
  </si>
  <si>
    <t>May</t>
  </si>
  <si>
    <t>gabung tgl 03 juli 2024</t>
  </si>
  <si>
    <t>gabung tgl 18 mei 2024</t>
  </si>
  <si>
    <t>Aceng</t>
  </si>
  <si>
    <t>Fatoni</t>
  </si>
  <si>
    <t>gabung tgl 01 juni 2024</t>
  </si>
  <si>
    <t>Haji Skun</t>
  </si>
  <si>
    <t>gabung tgl 07 juni 2024</t>
  </si>
  <si>
    <t>gabung tgl 25 juni 2024</t>
  </si>
  <si>
    <t>Amin</t>
  </si>
  <si>
    <t>June</t>
  </si>
  <si>
    <t>30/04/2024</t>
  </si>
  <si>
    <t>30/05/2024</t>
  </si>
  <si>
    <t>gabung tgl 16 juni 2024</t>
  </si>
  <si>
    <t>lunas tgl 01 juli 2024</t>
  </si>
  <si>
    <t>salah total, ditagih tgl 23 juni 2024</t>
  </si>
  <si>
    <t>gabung  tgl 08 juli 2024</t>
  </si>
  <si>
    <t>Eko &amp; Sarana</t>
  </si>
  <si>
    <t>lunas tgl 28 juni 2024</t>
  </si>
  <si>
    <t>gabunt tgl 2 juli 2024</t>
  </si>
  <si>
    <t>gabung tgl 1 juli 2024</t>
  </si>
  <si>
    <t>lunas tgl 26 juni 2024</t>
  </si>
  <si>
    <t>gabung tgl 06 juli 2024</t>
  </si>
  <si>
    <t>gabung tgl 08 juli 2024</t>
  </si>
  <si>
    <t>Ujang P</t>
  </si>
  <si>
    <t>lunas</t>
  </si>
  <si>
    <t>July</t>
  </si>
  <si>
    <t>termasuk tgl 1 juli</t>
  </si>
  <si>
    <t>tesmasuk tgl 1 juli</t>
  </si>
  <si>
    <t>gabung tgl 16 juli 2024</t>
  </si>
  <si>
    <t>Hasani</t>
  </si>
  <si>
    <t>Jaenudin</t>
  </si>
  <si>
    <t>gabung 21 juli 2024</t>
  </si>
  <si>
    <t>gabung tgl 13 juli 2024</t>
  </si>
  <si>
    <t>gabung tgl 21 juli 2024</t>
  </si>
  <si>
    <t>gabung tgl 15 juli 2024</t>
  </si>
  <si>
    <t>Atam</t>
  </si>
  <si>
    <t>kurang ramel rokok</t>
  </si>
  <si>
    <t>Nurdin</t>
  </si>
  <si>
    <t>Sunar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</si>
</sst>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m/d/yyyy"/>
  </numFmts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/>
    </xf>
    <xf numFmtId="14" fontId="1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64" formatCode="#,##0.00_ ;[Red]\-#,##0.00\ "/>
    </dxf>
    <dxf>
      <numFmt numFmtId="19" formatCode="dd/mm/yyyy"/>
      <alignment horizontal="right"/>
    </dxf>
    <dxf>
      <numFmt numFmtId="165" formatCode="m/d/yyyy"/>
      <alignment horizontal="left"/>
    </dxf>
    <dxf>
      <numFmt numFmtId="165" formatCode="m/d/yyyy"/>
      <alignment horizontal="left"/>
    </dxf>
    <dxf>
      <font>
        <b val="0"/>
        <color theme="0"/>
      </font>
      <alignment horizontal="center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85D36-285B-4CAB-A76B-A1422EA21A9B}" name="Table1" displayName="Table1" ref="A1:N203" totalsRowShown="0" headerRowDxfId="11">
  <autoFilter ref="A1:N203" xr:uid="{20A85D36-285B-4CAB-A76B-A1422EA21A9B}"/>
  <tableColumns count="14">
    <tableColumn id="1" xr3:uid="{ADAEF761-889D-4642-B4B1-5AD983017E99}" name="Tanggal Pembayaran" dataDxfId="10"/>
    <tableColumn id="2" xr3:uid="{1D148A0B-5DE6-485F-ABBF-15493C92DBA8}" name="Nama Mandor"/>
    <tableColumn id="3" xr3:uid="{36F5EF76-1D5D-406E-BB67-CC78E5DBC5A6}" name="Nama Pekerja"/>
    <tableColumn id="5" xr3:uid="{5E744637-8C86-44E6-BFB9-7DC80705B226}" name="Periode Mulai" dataDxfId="9"/>
    <tableColumn id="6" xr3:uid="{6205DD2B-6272-4F44-BF43-48E857C79B95}" name="Periode Akhir" dataDxfId="8"/>
    <tableColumn id="11" xr3:uid="{8563928B-3A32-494C-8E42-0AB1E894FB12}" name="Tagihan" dataDxfId="7"/>
    <tableColumn id="7" xr3:uid="{8424FE3E-B023-4FE2-AF52-93DAEEA191A0}" name="Tertagih" dataDxfId="6"/>
    <tableColumn id="4" xr3:uid="{4517E20A-4B2D-4011-9A2E-1E60F705359A}" name="Kurang Sebelumnya" dataDxfId="5"/>
    <tableColumn id="13" xr3:uid="{25384B78-313F-40B0-AA79-73F412F48A23}" name="Beda Tagihan" dataDxfId="4">
      <calculatedColumnFormula>G2-F2</calculatedColumnFormula>
    </tableColumn>
    <tableColumn id="8" xr3:uid="{923A0758-378C-4EF9-BEC9-0DB21D69B2B6}" name="Pembayaran" dataDxfId="3"/>
    <tableColumn id="14" xr3:uid="{92AA36DD-3FF7-4461-B3D5-7E2605084332}" name="Kurang Bayar Sekarang" dataDxfId="2">
      <calculatedColumnFormula>G2-J2</calculatedColumnFormula>
    </tableColumn>
    <tableColumn id="12" xr3:uid="{8E69F966-8C5E-429E-9B3B-F7ED087265CB}" name="Total Kurang Bayar" dataDxfId="1">
      <calculatedColumnFormula>G2-J2+H2</calculatedColumnFormula>
    </tableColumn>
    <tableColumn id="9" xr3:uid="{2AED12A2-085F-4660-9FC6-D860FB59F2BC}" name="Tips" dataDxfId="0"/>
    <tableColumn id="10" xr3:uid="{4EBED419-0486-4686-9633-ED5356EA3A1F}" name="Keterang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topLeftCell="A176" zoomScale="110" workbookViewId="0">
      <selection activeCell="H197" sqref="H197"/>
    </sheetView>
  </sheetViews>
  <sheetFormatPr defaultRowHeight="15"/>
  <cols>
    <col min="1" max="1" width="17.140625" style="6" customWidth="1"/>
    <col min="2" max="2" width="14.28515625" customWidth="1"/>
    <col min="3" max="3" width="17.42578125" customWidth="1"/>
    <col min="4" max="4" width="17.140625" style="6" customWidth="1"/>
    <col min="5" max="5" width="17.140625" style="8" customWidth="1"/>
    <col min="6" max="12" width="17.140625" style="1" customWidth="1"/>
    <col min="13" max="13" width="17.28515625" style="1" customWidth="1"/>
    <col min="14" max="14" width="23.28515625" customWidth="1"/>
    <col min="15" max="15" width="15" customWidth="1"/>
    <col min="17" max="17" width="16.28515625" customWidth="1"/>
  </cols>
  <sheetData>
    <row r="1" spans="1:17">
      <c r="A1" s="5" t="s">
        <v>0</v>
      </c>
      <c r="B1" s="2" t="s">
        <v>1</v>
      </c>
      <c r="C1" s="2" t="s">
        <v>2</v>
      </c>
      <c r="D1" s="3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2" t="s">
        <v>13</v>
      </c>
    </row>
    <row r="2" spans="1:17">
      <c r="A2" s="6">
        <v>45233</v>
      </c>
      <c r="B2" t="s">
        <v>14</v>
      </c>
      <c r="D2" s="6">
        <v>45223</v>
      </c>
      <c r="E2" s="8">
        <v>45232</v>
      </c>
      <c r="G2" s="1">
        <v>2702000</v>
      </c>
      <c r="I2" s="1">
        <f t="shared" ref="I2:I33" si="0">G2-F2</f>
        <v>2702000</v>
      </c>
      <c r="J2" s="1">
        <v>2702000</v>
      </c>
      <c r="K2" s="1">
        <f t="shared" ref="K2:K33" si="1">G2-J2</f>
        <v>0</v>
      </c>
      <c r="L2" s="1">
        <f t="shared" ref="L2:L33" si="2">G2-J2+H2</f>
        <v>0</v>
      </c>
      <c r="P2" t="s">
        <v>15</v>
      </c>
      <c r="Q2" s="1">
        <f>SUM(J2:J15)</f>
        <v>41282000</v>
      </c>
    </row>
    <row r="3" spans="1:17">
      <c r="A3" s="6">
        <v>45234</v>
      </c>
      <c r="B3" t="s">
        <v>16</v>
      </c>
      <c r="D3" s="6">
        <v>45222</v>
      </c>
      <c r="E3" s="8">
        <v>45233</v>
      </c>
      <c r="G3" s="1">
        <v>13654000</v>
      </c>
      <c r="I3" s="1">
        <f t="shared" si="0"/>
        <v>13654000</v>
      </c>
      <c r="J3" s="1">
        <v>13654000</v>
      </c>
      <c r="K3" s="1">
        <f t="shared" si="1"/>
        <v>0</v>
      </c>
      <c r="L3" s="1">
        <f t="shared" si="2"/>
        <v>0</v>
      </c>
      <c r="P3" t="s">
        <v>12</v>
      </c>
      <c r="Q3" s="1">
        <f>SUM(M2:M15)</f>
        <v>0</v>
      </c>
    </row>
    <row r="4" spans="1:17">
      <c r="A4" s="6">
        <v>45248</v>
      </c>
      <c r="B4" t="s">
        <v>16</v>
      </c>
      <c r="D4" s="6">
        <v>45234</v>
      </c>
      <c r="E4" s="8">
        <v>45247</v>
      </c>
      <c r="G4" s="1">
        <v>11649000</v>
      </c>
      <c r="I4" s="1">
        <f t="shared" si="0"/>
        <v>11649000</v>
      </c>
      <c r="J4" s="1">
        <v>6450000</v>
      </c>
      <c r="K4" s="1">
        <f t="shared" si="1"/>
        <v>5199000</v>
      </c>
      <c r="L4" s="1">
        <f t="shared" si="2"/>
        <v>5199000</v>
      </c>
      <c r="N4" t="s">
        <v>17</v>
      </c>
    </row>
    <row r="5" spans="1:17">
      <c r="B5" t="s">
        <v>18</v>
      </c>
      <c r="C5" t="s">
        <v>19</v>
      </c>
      <c r="D5" s="6">
        <v>45226</v>
      </c>
      <c r="E5" s="8">
        <v>45244</v>
      </c>
      <c r="G5" s="1">
        <v>545000</v>
      </c>
      <c r="I5" s="1">
        <f t="shared" si="0"/>
        <v>545000</v>
      </c>
      <c r="J5" s="1">
        <v>545000</v>
      </c>
      <c r="K5" s="1">
        <f t="shared" si="1"/>
        <v>0</v>
      </c>
      <c r="L5" s="1">
        <f t="shared" si="2"/>
        <v>0</v>
      </c>
    </row>
    <row r="6" spans="1:17">
      <c r="C6" t="s">
        <v>20</v>
      </c>
      <c r="D6" s="6">
        <v>45229</v>
      </c>
      <c r="E6" s="8">
        <v>45246</v>
      </c>
      <c r="G6" s="1">
        <v>448000</v>
      </c>
      <c r="I6" s="1">
        <f t="shared" si="0"/>
        <v>448000</v>
      </c>
      <c r="J6" s="1">
        <v>448000</v>
      </c>
      <c r="K6" s="1">
        <f t="shared" si="1"/>
        <v>0</v>
      </c>
      <c r="L6" s="1">
        <f t="shared" si="2"/>
        <v>0</v>
      </c>
    </row>
    <row r="7" spans="1:17">
      <c r="C7" t="s">
        <v>21</v>
      </c>
      <c r="D7" s="6">
        <v>45240</v>
      </c>
      <c r="E7" s="8">
        <v>45247</v>
      </c>
      <c r="G7" s="1">
        <v>96000</v>
      </c>
      <c r="I7" s="1">
        <f t="shared" si="0"/>
        <v>96000</v>
      </c>
      <c r="J7" s="1">
        <v>96000</v>
      </c>
      <c r="K7" s="1">
        <f t="shared" si="1"/>
        <v>0</v>
      </c>
      <c r="L7" s="1">
        <f t="shared" si="2"/>
        <v>0</v>
      </c>
    </row>
    <row r="8" spans="1:17">
      <c r="C8" t="s">
        <v>22</v>
      </c>
      <c r="D8" s="6">
        <v>45241</v>
      </c>
      <c r="E8" s="8">
        <v>45247</v>
      </c>
      <c r="G8" s="1">
        <v>101000</v>
      </c>
      <c r="I8" s="1">
        <f t="shared" si="0"/>
        <v>101000</v>
      </c>
      <c r="J8" s="1">
        <v>101000</v>
      </c>
      <c r="K8" s="1">
        <f t="shared" si="1"/>
        <v>0</v>
      </c>
      <c r="L8" s="1">
        <f t="shared" si="2"/>
        <v>0</v>
      </c>
    </row>
    <row r="9" spans="1:17">
      <c r="B9" t="s">
        <v>16</v>
      </c>
      <c r="C9" t="s">
        <v>23</v>
      </c>
      <c r="D9" s="6">
        <v>45234</v>
      </c>
      <c r="E9" s="8">
        <v>45240</v>
      </c>
      <c r="G9" s="1">
        <v>53000</v>
      </c>
      <c r="I9" s="1">
        <f t="shared" si="0"/>
        <v>53000</v>
      </c>
      <c r="J9" s="1">
        <v>53000</v>
      </c>
      <c r="K9" s="1">
        <f t="shared" si="1"/>
        <v>0</v>
      </c>
      <c r="L9" s="1">
        <f t="shared" si="2"/>
        <v>0</v>
      </c>
    </row>
    <row r="10" spans="1:17">
      <c r="B10" t="s">
        <v>24</v>
      </c>
      <c r="D10" s="6">
        <v>45229</v>
      </c>
      <c r="E10" s="8">
        <v>45246</v>
      </c>
      <c r="G10" s="1">
        <v>10846000</v>
      </c>
      <c r="I10" s="1">
        <f t="shared" si="0"/>
        <v>10846000</v>
      </c>
      <c r="J10" s="1">
        <v>10846000</v>
      </c>
      <c r="K10" s="1">
        <f t="shared" si="1"/>
        <v>0</v>
      </c>
      <c r="L10" s="1">
        <f t="shared" si="2"/>
        <v>0</v>
      </c>
    </row>
    <row r="11" spans="1:17">
      <c r="B11" t="s">
        <v>14</v>
      </c>
      <c r="D11" s="6">
        <v>45230</v>
      </c>
      <c r="E11" s="8">
        <v>45246</v>
      </c>
      <c r="G11" s="1">
        <v>9355000</v>
      </c>
      <c r="I11" s="1">
        <f t="shared" si="0"/>
        <v>9355000</v>
      </c>
      <c r="J11" s="1">
        <v>5355000</v>
      </c>
      <c r="K11" s="1">
        <f t="shared" si="1"/>
        <v>4000000</v>
      </c>
      <c r="L11" s="1">
        <f t="shared" si="2"/>
        <v>4000000</v>
      </c>
      <c r="N11" t="s">
        <v>25</v>
      </c>
    </row>
    <row r="12" spans="1:17">
      <c r="B12" t="s">
        <v>26</v>
      </c>
      <c r="C12" t="s">
        <v>27</v>
      </c>
      <c r="D12" s="6">
        <v>45227</v>
      </c>
      <c r="E12" s="8">
        <v>45230</v>
      </c>
      <c r="F12" s="1">
        <v>102000</v>
      </c>
      <c r="G12" s="1">
        <v>102000</v>
      </c>
      <c r="I12" s="1">
        <f t="shared" si="0"/>
        <v>0</v>
      </c>
      <c r="J12" s="1">
        <v>102000</v>
      </c>
      <c r="K12" s="1">
        <f t="shared" si="1"/>
        <v>0</v>
      </c>
      <c r="L12" s="1">
        <f t="shared" si="2"/>
        <v>0</v>
      </c>
      <c r="N12" s="1"/>
    </row>
    <row r="13" spans="1:17">
      <c r="C13" t="s">
        <v>28</v>
      </c>
      <c r="D13" s="6">
        <v>45225</v>
      </c>
      <c r="E13" s="8">
        <v>45229</v>
      </c>
      <c r="F13" s="1">
        <v>156000</v>
      </c>
      <c r="G13" s="1">
        <v>156000</v>
      </c>
      <c r="I13" s="1">
        <f t="shared" si="0"/>
        <v>0</v>
      </c>
      <c r="J13" s="1">
        <v>156000</v>
      </c>
      <c r="K13" s="1">
        <f t="shared" si="1"/>
        <v>0</v>
      </c>
      <c r="L13" s="1">
        <f t="shared" si="2"/>
        <v>0</v>
      </c>
      <c r="N13" s="1"/>
    </row>
    <row r="14" spans="1:17">
      <c r="C14" t="s">
        <v>29</v>
      </c>
      <c r="D14" s="6">
        <v>45224</v>
      </c>
      <c r="E14" s="8">
        <v>45245</v>
      </c>
      <c r="G14" s="1">
        <v>380000</v>
      </c>
      <c r="I14" s="1">
        <f t="shared" si="0"/>
        <v>380000</v>
      </c>
      <c r="J14" s="1">
        <v>380000</v>
      </c>
      <c r="K14" s="1">
        <f t="shared" si="1"/>
        <v>0</v>
      </c>
      <c r="L14" s="1">
        <f t="shared" si="2"/>
        <v>0</v>
      </c>
      <c r="N14" s="1"/>
    </row>
    <row r="15" spans="1:17">
      <c r="A15" s="6">
        <v>45252</v>
      </c>
      <c r="B15" t="s">
        <v>30</v>
      </c>
      <c r="C15" t="s">
        <v>31</v>
      </c>
      <c r="D15" s="6">
        <v>45233</v>
      </c>
      <c r="E15" s="8">
        <v>45252</v>
      </c>
      <c r="G15" s="1">
        <v>394000</v>
      </c>
      <c r="I15" s="1">
        <f t="shared" si="0"/>
        <v>394000</v>
      </c>
      <c r="J15" s="1">
        <v>394000</v>
      </c>
      <c r="K15" s="1">
        <f t="shared" si="1"/>
        <v>0</v>
      </c>
      <c r="L15" s="1">
        <f t="shared" si="2"/>
        <v>0</v>
      </c>
      <c r="N15" s="1"/>
      <c r="P15" s="1"/>
    </row>
    <row r="16" spans="1:17">
      <c r="A16" s="6">
        <v>45261</v>
      </c>
      <c r="B16" t="s">
        <v>24</v>
      </c>
      <c r="D16" s="6">
        <v>45247</v>
      </c>
      <c r="E16" s="8">
        <v>45260</v>
      </c>
      <c r="G16" s="1">
        <v>5768000</v>
      </c>
      <c r="I16" s="1">
        <f t="shared" si="0"/>
        <v>5768000</v>
      </c>
      <c r="J16" s="1">
        <v>5768000</v>
      </c>
      <c r="K16" s="1">
        <f t="shared" si="1"/>
        <v>0</v>
      </c>
      <c r="L16" s="1">
        <f t="shared" si="2"/>
        <v>0</v>
      </c>
      <c r="M16" s="1">
        <v>100000</v>
      </c>
      <c r="N16" s="1"/>
      <c r="P16" t="s">
        <v>32</v>
      </c>
      <c r="Q16" s="1">
        <f>SUM(J16:J36)</f>
        <v>109612000</v>
      </c>
    </row>
    <row r="17" spans="1:17">
      <c r="B17" t="s">
        <v>14</v>
      </c>
      <c r="D17" s="6">
        <v>45247</v>
      </c>
      <c r="E17" s="8">
        <v>45260</v>
      </c>
      <c r="G17" s="1">
        <v>14697000</v>
      </c>
      <c r="H17" s="1">
        <v>4000000</v>
      </c>
      <c r="I17" s="1">
        <f t="shared" si="0"/>
        <v>14697000</v>
      </c>
      <c r="J17" s="1">
        <v>16697000</v>
      </c>
      <c r="K17" s="1">
        <f t="shared" si="1"/>
        <v>-2000000</v>
      </c>
      <c r="L17" s="1">
        <f t="shared" si="2"/>
        <v>2000000</v>
      </c>
      <c r="M17" s="1">
        <v>100000</v>
      </c>
      <c r="N17" s="1" t="s">
        <v>33</v>
      </c>
      <c r="P17" t="s">
        <v>12</v>
      </c>
      <c r="Q17" s="1">
        <f>SUM(M16:M36)</f>
        <v>700000</v>
      </c>
    </row>
    <row r="18" spans="1:17">
      <c r="A18" s="6">
        <v>45273</v>
      </c>
      <c r="B18" t="s">
        <v>16</v>
      </c>
      <c r="D18" s="6">
        <v>45248</v>
      </c>
      <c r="E18" s="8">
        <v>45260</v>
      </c>
      <c r="G18" s="1">
        <v>14425000</v>
      </c>
      <c r="H18" s="1">
        <f>5199000</f>
        <v>5199000</v>
      </c>
      <c r="I18" s="1">
        <f t="shared" si="0"/>
        <v>14425000</v>
      </c>
      <c r="J18" s="1">
        <v>7000000</v>
      </c>
      <c r="K18" s="1">
        <f t="shared" si="1"/>
        <v>7425000</v>
      </c>
      <c r="L18" s="1">
        <f t="shared" si="2"/>
        <v>12624000</v>
      </c>
      <c r="N18" s="1" t="s">
        <v>34</v>
      </c>
    </row>
    <row r="19" spans="1:17">
      <c r="A19" s="6">
        <v>45275</v>
      </c>
      <c r="B19" t="s">
        <v>14</v>
      </c>
      <c r="D19" s="6">
        <v>45261</v>
      </c>
      <c r="E19" s="8">
        <v>45274</v>
      </c>
      <c r="G19" s="1">
        <v>21027000</v>
      </c>
      <c r="H19" s="1">
        <v>4000000</v>
      </c>
      <c r="I19" s="1">
        <f t="shared" si="0"/>
        <v>21027000</v>
      </c>
      <c r="J19" s="1">
        <v>17545000</v>
      </c>
      <c r="K19" s="1">
        <f t="shared" si="1"/>
        <v>3482000</v>
      </c>
      <c r="L19" s="1">
        <f t="shared" si="2"/>
        <v>7482000</v>
      </c>
      <c r="M19" s="1">
        <v>100000</v>
      </c>
      <c r="N19" s="1" t="s">
        <v>35</v>
      </c>
    </row>
    <row r="20" spans="1:17">
      <c r="B20" t="s">
        <v>24</v>
      </c>
      <c r="D20" s="6">
        <v>45261</v>
      </c>
      <c r="E20" s="8">
        <v>45274</v>
      </c>
      <c r="G20" s="1">
        <v>4912000</v>
      </c>
      <c r="I20" s="1">
        <f t="shared" si="0"/>
        <v>4912000</v>
      </c>
      <c r="J20" s="1">
        <v>4912000</v>
      </c>
      <c r="K20" s="1">
        <f t="shared" si="1"/>
        <v>0</v>
      </c>
      <c r="L20" s="1">
        <f t="shared" si="2"/>
        <v>0</v>
      </c>
      <c r="M20" s="1">
        <v>100000</v>
      </c>
      <c r="N20" s="1"/>
    </row>
    <row r="21" spans="1:17">
      <c r="B21" t="s">
        <v>36</v>
      </c>
      <c r="C21" t="s">
        <v>37</v>
      </c>
      <c r="D21" s="6">
        <v>45272</v>
      </c>
      <c r="E21" s="8">
        <v>45273</v>
      </c>
      <c r="G21" s="1">
        <v>163000</v>
      </c>
      <c r="I21" s="1">
        <f t="shared" si="0"/>
        <v>163000</v>
      </c>
      <c r="J21" s="1">
        <v>0</v>
      </c>
      <c r="K21" s="1">
        <f t="shared" si="1"/>
        <v>163000</v>
      </c>
      <c r="L21" s="1">
        <f t="shared" si="2"/>
        <v>163000</v>
      </c>
      <c r="N21" s="1" t="s">
        <v>38</v>
      </c>
    </row>
    <row r="22" spans="1:17">
      <c r="C22" t="s">
        <v>39</v>
      </c>
      <c r="D22" s="6">
        <v>45272</v>
      </c>
      <c r="E22" s="8">
        <v>45274</v>
      </c>
      <c r="G22" s="1">
        <v>177000</v>
      </c>
      <c r="I22" s="1">
        <f t="shared" si="0"/>
        <v>177000</v>
      </c>
      <c r="J22" s="1">
        <v>0</v>
      </c>
      <c r="K22" s="1">
        <f t="shared" si="1"/>
        <v>177000</v>
      </c>
      <c r="L22" s="1">
        <f t="shared" si="2"/>
        <v>177000</v>
      </c>
      <c r="N22" s="1" t="s">
        <v>38</v>
      </c>
    </row>
    <row r="23" spans="1:17">
      <c r="A23" s="6">
        <v>45277</v>
      </c>
      <c r="B23" t="s">
        <v>30</v>
      </c>
      <c r="C23" t="s">
        <v>31</v>
      </c>
      <c r="D23" s="6">
        <v>45253</v>
      </c>
      <c r="E23" s="8">
        <v>45266</v>
      </c>
      <c r="G23" s="1">
        <v>524000</v>
      </c>
      <c r="I23" s="1">
        <f t="shared" si="0"/>
        <v>524000</v>
      </c>
      <c r="J23" s="1">
        <v>524000</v>
      </c>
      <c r="K23" s="1">
        <f t="shared" si="1"/>
        <v>0</v>
      </c>
      <c r="L23" s="1">
        <f t="shared" si="2"/>
        <v>0</v>
      </c>
      <c r="N23" s="1"/>
    </row>
    <row r="24" spans="1:17">
      <c r="B24" t="s">
        <v>26</v>
      </c>
      <c r="C24" t="s">
        <v>28</v>
      </c>
      <c r="D24" s="6">
        <v>45230</v>
      </c>
      <c r="E24" s="8">
        <v>45260</v>
      </c>
      <c r="G24" s="1">
        <v>105000</v>
      </c>
      <c r="I24" s="1">
        <f t="shared" si="0"/>
        <v>105000</v>
      </c>
      <c r="J24" s="1">
        <v>105000</v>
      </c>
      <c r="K24" s="1">
        <f t="shared" si="1"/>
        <v>0</v>
      </c>
      <c r="L24" s="1">
        <f t="shared" si="2"/>
        <v>0</v>
      </c>
      <c r="N24" s="1"/>
    </row>
    <row r="25" spans="1:17">
      <c r="B25" t="s">
        <v>18</v>
      </c>
      <c r="C25" t="s">
        <v>40</v>
      </c>
      <c r="D25" s="6">
        <v>45256</v>
      </c>
      <c r="E25" s="8">
        <v>45266</v>
      </c>
      <c r="G25" s="1">
        <v>398000</v>
      </c>
      <c r="I25" s="1">
        <f t="shared" si="0"/>
        <v>398000</v>
      </c>
      <c r="J25" s="1">
        <v>398000</v>
      </c>
      <c r="K25" s="1">
        <f t="shared" si="1"/>
        <v>0</v>
      </c>
      <c r="L25" s="1">
        <f t="shared" si="2"/>
        <v>0</v>
      </c>
      <c r="N25" s="1"/>
    </row>
    <row r="26" spans="1:17">
      <c r="C26" t="s">
        <v>41</v>
      </c>
      <c r="D26" s="6">
        <v>45256</v>
      </c>
      <c r="E26" s="8">
        <v>45266</v>
      </c>
      <c r="G26" s="1">
        <v>521000</v>
      </c>
      <c r="I26" s="1">
        <f t="shared" si="0"/>
        <v>521000</v>
      </c>
      <c r="J26" s="1">
        <v>521000</v>
      </c>
      <c r="K26" s="1">
        <f t="shared" si="1"/>
        <v>0</v>
      </c>
      <c r="L26" s="1">
        <f t="shared" si="2"/>
        <v>0</v>
      </c>
      <c r="N26" s="1"/>
    </row>
    <row r="27" spans="1:17">
      <c r="C27" t="s">
        <v>42</v>
      </c>
      <c r="D27" s="6">
        <v>45258</v>
      </c>
      <c r="E27" s="8">
        <v>45267</v>
      </c>
      <c r="G27" s="1">
        <v>165000</v>
      </c>
      <c r="I27" s="1">
        <f t="shared" si="0"/>
        <v>165000</v>
      </c>
      <c r="J27" s="1">
        <v>165000</v>
      </c>
      <c r="K27" s="1">
        <f t="shared" si="1"/>
        <v>0</v>
      </c>
      <c r="L27" s="1">
        <f t="shared" si="2"/>
        <v>0</v>
      </c>
      <c r="N27" s="1"/>
    </row>
    <row r="28" spans="1:17">
      <c r="B28" t="s">
        <v>16</v>
      </c>
      <c r="D28" s="6">
        <v>45261</v>
      </c>
      <c r="E28" s="8">
        <v>45275</v>
      </c>
      <c r="G28" s="1">
        <v>18320000</v>
      </c>
      <c r="H28" s="1">
        <v>12624000</v>
      </c>
      <c r="I28" s="1">
        <f t="shared" si="0"/>
        <v>18320000</v>
      </c>
      <c r="J28" s="1">
        <v>16600000</v>
      </c>
      <c r="K28" s="1">
        <f t="shared" si="1"/>
        <v>1720000</v>
      </c>
      <c r="L28" s="1">
        <f t="shared" si="2"/>
        <v>14344000</v>
      </c>
      <c r="M28" s="1">
        <v>200000</v>
      </c>
      <c r="N28" s="1" t="s">
        <v>35</v>
      </c>
    </row>
    <row r="29" spans="1:17">
      <c r="A29" s="6">
        <v>45289</v>
      </c>
      <c r="B29" t="s">
        <v>16</v>
      </c>
      <c r="D29" s="6">
        <v>45276</v>
      </c>
      <c r="E29" s="8">
        <v>45288</v>
      </c>
      <c r="G29" s="1">
        <v>18125000</v>
      </c>
      <c r="H29" s="1">
        <v>14344000</v>
      </c>
      <c r="I29" s="1">
        <f t="shared" si="0"/>
        <v>18125000</v>
      </c>
      <c r="J29" s="1">
        <v>17889000</v>
      </c>
      <c r="K29" s="1">
        <f t="shared" si="1"/>
        <v>236000</v>
      </c>
      <c r="L29" s="1">
        <f t="shared" si="2"/>
        <v>14580000</v>
      </c>
      <c r="N29" s="1" t="s">
        <v>43</v>
      </c>
    </row>
    <row r="30" spans="1:17">
      <c r="B30" t="s">
        <v>14</v>
      </c>
      <c r="D30" s="6">
        <v>45275</v>
      </c>
      <c r="E30" s="8">
        <v>45288</v>
      </c>
      <c r="G30" s="1">
        <v>17409000</v>
      </c>
      <c r="H30" s="1">
        <v>5482000</v>
      </c>
      <c r="I30" s="1">
        <f t="shared" si="0"/>
        <v>17409000</v>
      </c>
      <c r="J30" s="1">
        <f>14909000+5482000</f>
        <v>20391000</v>
      </c>
      <c r="K30" s="1">
        <f t="shared" si="1"/>
        <v>-2982000</v>
      </c>
      <c r="L30" s="1">
        <f t="shared" si="2"/>
        <v>2500000</v>
      </c>
      <c r="M30" s="1">
        <v>100000</v>
      </c>
      <c r="N30" s="1" t="s">
        <v>44</v>
      </c>
    </row>
    <row r="31" spans="1:17">
      <c r="A31" s="6">
        <v>45290</v>
      </c>
      <c r="B31" t="s">
        <v>36</v>
      </c>
      <c r="C31" t="s">
        <v>45</v>
      </c>
      <c r="D31" s="6">
        <v>45287</v>
      </c>
      <c r="E31" s="8">
        <v>45288</v>
      </c>
      <c r="G31" s="1">
        <v>288000</v>
      </c>
      <c r="I31" s="1">
        <f t="shared" si="0"/>
        <v>288000</v>
      </c>
      <c r="J31" s="1">
        <v>288000</v>
      </c>
      <c r="K31" s="1">
        <f t="shared" si="1"/>
        <v>0</v>
      </c>
      <c r="L31" s="1">
        <f t="shared" si="2"/>
        <v>0</v>
      </c>
      <c r="N31" s="1"/>
    </row>
    <row r="32" spans="1:17">
      <c r="C32" t="s">
        <v>46</v>
      </c>
      <c r="D32" s="6">
        <v>45287</v>
      </c>
      <c r="E32" s="8">
        <v>45288</v>
      </c>
      <c r="G32" s="1">
        <v>230000</v>
      </c>
      <c r="I32" s="1">
        <f t="shared" si="0"/>
        <v>230000</v>
      </c>
      <c r="J32" s="1">
        <v>230000</v>
      </c>
      <c r="K32" s="1">
        <f t="shared" si="1"/>
        <v>0</v>
      </c>
      <c r="L32" s="1">
        <f t="shared" si="2"/>
        <v>0</v>
      </c>
      <c r="N32" s="1"/>
    </row>
    <row r="33" spans="1:17">
      <c r="C33" t="s">
        <v>47</v>
      </c>
      <c r="D33" s="6">
        <v>45287</v>
      </c>
      <c r="E33" s="8">
        <v>45288</v>
      </c>
      <c r="G33" s="1">
        <v>225000</v>
      </c>
      <c r="I33" s="1">
        <f t="shared" si="0"/>
        <v>225000</v>
      </c>
      <c r="J33" s="1">
        <v>225000</v>
      </c>
      <c r="K33" s="1">
        <f t="shared" si="1"/>
        <v>0</v>
      </c>
      <c r="L33" s="1">
        <f t="shared" si="2"/>
        <v>0</v>
      </c>
      <c r="N33" s="1"/>
    </row>
    <row r="34" spans="1:17">
      <c r="C34" t="s">
        <v>48</v>
      </c>
      <c r="D34" s="6">
        <v>45287</v>
      </c>
      <c r="E34" s="8">
        <v>45288</v>
      </c>
      <c r="G34" s="1">
        <v>147000</v>
      </c>
      <c r="I34" s="1">
        <f t="shared" ref="I34:I65" si="3">G34-F34</f>
        <v>147000</v>
      </c>
      <c r="J34" s="1">
        <v>147000</v>
      </c>
      <c r="K34" s="1">
        <f t="shared" ref="K34:K65" si="4">G34-J34</f>
        <v>0</v>
      </c>
      <c r="L34" s="1">
        <f t="shared" ref="L34:L65" si="5">G34-J34+H34</f>
        <v>0</v>
      </c>
      <c r="N34" s="1"/>
    </row>
    <row r="35" spans="1:17">
      <c r="C35" t="s">
        <v>49</v>
      </c>
      <c r="D35" s="6">
        <v>45287</v>
      </c>
      <c r="E35" s="8">
        <v>45288</v>
      </c>
      <c r="G35" s="1">
        <v>60000</v>
      </c>
      <c r="I35" s="1">
        <f t="shared" si="3"/>
        <v>60000</v>
      </c>
      <c r="J35" s="1">
        <v>60000</v>
      </c>
      <c r="K35" s="1">
        <f t="shared" si="4"/>
        <v>0</v>
      </c>
      <c r="L35" s="1">
        <f t="shared" si="5"/>
        <v>0</v>
      </c>
      <c r="N35" s="1"/>
    </row>
    <row r="36" spans="1:17">
      <c r="C36" t="s">
        <v>50</v>
      </c>
      <c r="D36" s="6">
        <v>45287</v>
      </c>
      <c r="E36" s="8">
        <v>45288</v>
      </c>
      <c r="G36" s="1">
        <v>147000</v>
      </c>
      <c r="I36" s="1">
        <f t="shared" si="3"/>
        <v>147000</v>
      </c>
      <c r="J36" s="1">
        <v>147000</v>
      </c>
      <c r="K36" s="1">
        <f t="shared" si="4"/>
        <v>0</v>
      </c>
      <c r="L36" s="1">
        <f t="shared" si="5"/>
        <v>0</v>
      </c>
      <c r="N36" s="1"/>
      <c r="P36" s="1"/>
    </row>
    <row r="37" spans="1:17">
      <c r="A37" s="6">
        <v>45305</v>
      </c>
      <c r="B37" t="s">
        <v>14</v>
      </c>
      <c r="D37" s="6">
        <v>45289</v>
      </c>
      <c r="E37" s="8">
        <v>45302</v>
      </c>
      <c r="G37" s="1">
        <v>19307000</v>
      </c>
      <c r="H37" s="1">
        <v>2500000</v>
      </c>
      <c r="I37" s="1">
        <f t="shared" si="3"/>
        <v>19307000</v>
      </c>
      <c r="J37" s="1">
        <f>16675000+2500000</f>
        <v>19175000</v>
      </c>
      <c r="K37" s="1">
        <f t="shared" si="4"/>
        <v>132000</v>
      </c>
      <c r="L37" s="1">
        <f t="shared" si="5"/>
        <v>2632000</v>
      </c>
      <c r="M37" s="1">
        <v>100000</v>
      </c>
      <c r="N37" s="1" t="s">
        <v>38</v>
      </c>
      <c r="P37" t="s">
        <v>51</v>
      </c>
      <c r="Q37" s="1">
        <f>SUM(J37:J60)</f>
        <v>93256000</v>
      </c>
    </row>
    <row r="38" spans="1:17">
      <c r="A38" s="6">
        <v>45309</v>
      </c>
      <c r="B38" t="s">
        <v>30</v>
      </c>
      <c r="C38" t="s">
        <v>31</v>
      </c>
      <c r="D38" s="6">
        <v>45267</v>
      </c>
      <c r="E38" s="8">
        <v>45309</v>
      </c>
      <c r="G38" s="1">
        <v>511000</v>
      </c>
      <c r="I38" s="1">
        <f t="shared" si="3"/>
        <v>511000</v>
      </c>
      <c r="J38" s="1">
        <v>511000</v>
      </c>
      <c r="K38" s="1">
        <f t="shared" si="4"/>
        <v>0</v>
      </c>
      <c r="L38" s="1">
        <f t="shared" si="5"/>
        <v>0</v>
      </c>
      <c r="N38" s="1"/>
      <c r="P38" t="s">
        <v>12</v>
      </c>
      <c r="Q38" s="1">
        <f>SUM(M37:M60)</f>
        <v>400000</v>
      </c>
    </row>
    <row r="39" spans="1:17">
      <c r="A39" s="6">
        <v>45312</v>
      </c>
      <c r="B39" t="s">
        <v>36</v>
      </c>
      <c r="C39" t="s">
        <v>45</v>
      </c>
      <c r="D39" s="6">
        <v>45289</v>
      </c>
      <c r="E39" s="8">
        <v>45305</v>
      </c>
      <c r="G39" s="1">
        <v>960000</v>
      </c>
      <c r="I39" s="1">
        <f t="shared" si="3"/>
        <v>960000</v>
      </c>
      <c r="J39" s="1">
        <v>960000</v>
      </c>
      <c r="K39" s="1">
        <f t="shared" si="4"/>
        <v>0</v>
      </c>
      <c r="L39" s="1">
        <f t="shared" si="5"/>
        <v>0</v>
      </c>
      <c r="N39" s="1"/>
    </row>
    <row r="40" spans="1:17">
      <c r="C40" t="s">
        <v>49</v>
      </c>
      <c r="D40" s="6">
        <v>45289</v>
      </c>
      <c r="E40" s="8">
        <v>45302</v>
      </c>
      <c r="G40" s="1">
        <v>325000</v>
      </c>
      <c r="I40" s="1">
        <f t="shared" si="3"/>
        <v>325000</v>
      </c>
      <c r="J40" s="1">
        <v>325000</v>
      </c>
      <c r="K40" s="1">
        <f t="shared" si="4"/>
        <v>0</v>
      </c>
      <c r="L40" s="1">
        <f t="shared" si="5"/>
        <v>0</v>
      </c>
      <c r="N40" s="1"/>
    </row>
    <row r="41" spans="1:17">
      <c r="C41" t="s">
        <v>48</v>
      </c>
      <c r="D41" s="6">
        <v>45289</v>
      </c>
      <c r="E41" s="8">
        <v>45305</v>
      </c>
      <c r="G41" s="1">
        <v>667000</v>
      </c>
      <c r="I41" s="1">
        <f t="shared" si="3"/>
        <v>667000</v>
      </c>
      <c r="J41" s="1">
        <v>667000</v>
      </c>
      <c r="K41" s="1">
        <f t="shared" si="4"/>
        <v>0</v>
      </c>
      <c r="L41" s="1">
        <f t="shared" si="5"/>
        <v>0</v>
      </c>
      <c r="N41" s="1"/>
    </row>
    <row r="42" spans="1:17">
      <c r="C42" t="s">
        <v>50</v>
      </c>
      <c r="D42" s="6">
        <v>45289</v>
      </c>
      <c r="E42" s="8">
        <v>45289</v>
      </c>
      <c r="G42" s="1">
        <v>22000</v>
      </c>
      <c r="I42" s="1">
        <f t="shared" si="3"/>
        <v>22000</v>
      </c>
      <c r="J42" s="1">
        <v>22000</v>
      </c>
      <c r="K42" s="1">
        <f t="shared" si="4"/>
        <v>0</v>
      </c>
      <c r="L42" s="1">
        <f t="shared" si="5"/>
        <v>0</v>
      </c>
      <c r="N42" s="1"/>
    </row>
    <row r="43" spans="1:17">
      <c r="C43" t="s">
        <v>47</v>
      </c>
      <c r="D43" s="6">
        <v>45289</v>
      </c>
      <c r="E43" s="8">
        <v>45305</v>
      </c>
      <c r="G43" s="1">
        <v>721000</v>
      </c>
      <c r="I43" s="1">
        <f t="shared" si="3"/>
        <v>721000</v>
      </c>
      <c r="J43" s="1">
        <v>721000</v>
      </c>
      <c r="K43" s="1">
        <f t="shared" si="4"/>
        <v>0</v>
      </c>
      <c r="L43" s="1">
        <f t="shared" si="5"/>
        <v>0</v>
      </c>
      <c r="N43" s="1"/>
    </row>
    <row r="44" spans="1:17">
      <c r="C44" t="s">
        <v>46</v>
      </c>
      <c r="D44" s="6">
        <v>45289</v>
      </c>
      <c r="E44" s="8">
        <v>45302</v>
      </c>
      <c r="G44" s="1">
        <v>471000</v>
      </c>
      <c r="I44" s="1">
        <f t="shared" si="3"/>
        <v>471000</v>
      </c>
      <c r="J44" s="1">
        <v>471000</v>
      </c>
      <c r="K44" s="1">
        <f t="shared" si="4"/>
        <v>0</v>
      </c>
      <c r="L44" s="1">
        <f t="shared" si="5"/>
        <v>0</v>
      </c>
      <c r="N44" s="1"/>
    </row>
    <row r="45" spans="1:17">
      <c r="C45" t="s">
        <v>41</v>
      </c>
      <c r="D45" s="6">
        <v>45289</v>
      </c>
      <c r="E45" s="8">
        <v>45304</v>
      </c>
      <c r="G45" s="1">
        <v>256000</v>
      </c>
      <c r="I45" s="1">
        <f t="shared" si="3"/>
        <v>256000</v>
      </c>
      <c r="J45" s="1">
        <v>256000</v>
      </c>
      <c r="K45" s="1">
        <f t="shared" si="4"/>
        <v>0</v>
      </c>
      <c r="L45" s="1">
        <f t="shared" si="5"/>
        <v>0</v>
      </c>
      <c r="N45" s="1"/>
    </row>
    <row r="46" spans="1:17">
      <c r="C46" t="s">
        <v>52</v>
      </c>
      <c r="D46" s="6">
        <v>45289</v>
      </c>
      <c r="E46" s="8">
        <v>45304</v>
      </c>
      <c r="G46" s="1">
        <v>554000</v>
      </c>
      <c r="I46" s="1">
        <f t="shared" si="3"/>
        <v>554000</v>
      </c>
      <c r="J46" s="1">
        <v>554000</v>
      </c>
      <c r="K46" s="1">
        <f t="shared" si="4"/>
        <v>0</v>
      </c>
      <c r="L46" s="1">
        <f t="shared" si="5"/>
        <v>0</v>
      </c>
      <c r="N46" s="1"/>
    </row>
    <row r="47" spans="1:17">
      <c r="B47" t="s">
        <v>16</v>
      </c>
      <c r="D47" s="6">
        <v>45288</v>
      </c>
      <c r="E47" s="8">
        <v>45309</v>
      </c>
      <c r="G47" s="1">
        <v>19842000</v>
      </c>
      <c r="H47" s="1">
        <v>14580000</v>
      </c>
      <c r="I47" s="1">
        <f t="shared" si="3"/>
        <v>19842000</v>
      </c>
      <c r="J47" s="1">
        <f>4042000+14580000</f>
        <v>18622000</v>
      </c>
      <c r="K47" s="1">
        <f t="shared" si="4"/>
        <v>1220000</v>
      </c>
      <c r="L47" s="1">
        <f t="shared" si="5"/>
        <v>15800000</v>
      </c>
      <c r="M47" s="1">
        <v>100000</v>
      </c>
      <c r="N47" s="1" t="s">
        <v>53</v>
      </c>
    </row>
    <row r="48" spans="1:17">
      <c r="A48" s="6">
        <v>45316</v>
      </c>
      <c r="B48" t="s">
        <v>18</v>
      </c>
      <c r="C48" t="s">
        <v>18</v>
      </c>
      <c r="D48" s="6">
        <v>45226</v>
      </c>
      <c r="E48" s="8">
        <v>45233</v>
      </c>
      <c r="G48" s="1">
        <v>72000</v>
      </c>
      <c r="I48" s="1">
        <f t="shared" si="3"/>
        <v>72000</v>
      </c>
      <c r="J48" s="1">
        <v>72000</v>
      </c>
      <c r="K48" s="1">
        <f t="shared" si="4"/>
        <v>0</v>
      </c>
      <c r="L48" s="1">
        <f t="shared" si="5"/>
        <v>0</v>
      </c>
      <c r="N48" s="1"/>
    </row>
    <row r="49" spans="1:17">
      <c r="C49" t="s">
        <v>54</v>
      </c>
      <c r="D49" s="6">
        <v>45229</v>
      </c>
      <c r="E49" s="8">
        <v>45299</v>
      </c>
      <c r="G49" s="1">
        <v>2748000</v>
      </c>
      <c r="I49" s="1">
        <f t="shared" si="3"/>
        <v>2748000</v>
      </c>
      <c r="J49" s="1">
        <v>2748000</v>
      </c>
      <c r="K49" s="1">
        <f t="shared" si="4"/>
        <v>0</v>
      </c>
      <c r="L49" s="1">
        <f t="shared" si="5"/>
        <v>0</v>
      </c>
      <c r="N49" s="1"/>
    </row>
    <row r="50" spans="1:17">
      <c r="C50" t="s">
        <v>55</v>
      </c>
      <c r="D50" s="6">
        <v>45230</v>
      </c>
      <c r="E50" s="8" t="s">
        <v>56</v>
      </c>
      <c r="G50" s="1">
        <v>66000</v>
      </c>
      <c r="I50" s="1">
        <f t="shared" si="3"/>
        <v>66000</v>
      </c>
      <c r="J50" s="1">
        <v>66000</v>
      </c>
      <c r="K50" s="1">
        <f t="shared" si="4"/>
        <v>0</v>
      </c>
      <c r="L50" s="1">
        <f t="shared" si="5"/>
        <v>0</v>
      </c>
      <c r="N50" s="1"/>
    </row>
    <row r="51" spans="1:17">
      <c r="C51" t="s">
        <v>57</v>
      </c>
      <c r="D51" s="6">
        <v>45226</v>
      </c>
      <c r="E51" s="8" t="s">
        <v>56</v>
      </c>
      <c r="G51" s="1">
        <v>1319000</v>
      </c>
      <c r="I51" s="1">
        <f t="shared" si="3"/>
        <v>1319000</v>
      </c>
      <c r="J51" s="1">
        <v>1319000</v>
      </c>
      <c r="K51" s="1">
        <f t="shared" si="4"/>
        <v>0</v>
      </c>
      <c r="L51" s="1">
        <f t="shared" si="5"/>
        <v>0</v>
      </c>
      <c r="N51" s="1"/>
    </row>
    <row r="52" spans="1:17">
      <c r="C52" t="s">
        <v>58</v>
      </c>
      <c r="E52" s="8" t="s">
        <v>56</v>
      </c>
      <c r="G52" s="1">
        <v>506000</v>
      </c>
      <c r="I52" s="1">
        <f t="shared" si="3"/>
        <v>506000</v>
      </c>
      <c r="J52" s="1">
        <v>506000</v>
      </c>
      <c r="K52" s="1">
        <f t="shared" si="4"/>
        <v>0</v>
      </c>
      <c r="L52" s="1">
        <f t="shared" si="5"/>
        <v>0</v>
      </c>
      <c r="N52" s="1"/>
    </row>
    <row r="53" spans="1:17">
      <c r="C53" t="s">
        <v>40</v>
      </c>
      <c r="G53" s="1">
        <v>1589000</v>
      </c>
      <c r="I53" s="1">
        <f t="shared" si="3"/>
        <v>1589000</v>
      </c>
      <c r="J53" s="1">
        <v>1589000</v>
      </c>
      <c r="K53" s="1">
        <f t="shared" si="4"/>
        <v>0</v>
      </c>
      <c r="L53" s="1">
        <f t="shared" si="5"/>
        <v>0</v>
      </c>
      <c r="N53" s="1"/>
    </row>
    <row r="54" spans="1:17">
      <c r="C54" t="s">
        <v>20</v>
      </c>
      <c r="G54" s="1">
        <v>624000</v>
      </c>
      <c r="I54" s="1">
        <f t="shared" si="3"/>
        <v>624000</v>
      </c>
      <c r="J54" s="1">
        <v>624000</v>
      </c>
      <c r="K54" s="1">
        <f t="shared" si="4"/>
        <v>0</v>
      </c>
      <c r="L54" s="1">
        <f t="shared" si="5"/>
        <v>0</v>
      </c>
      <c r="N54" s="1"/>
    </row>
    <row r="55" spans="1:17">
      <c r="C55" t="s">
        <v>19</v>
      </c>
      <c r="G55" s="1">
        <v>618000</v>
      </c>
      <c r="I55" s="1">
        <f t="shared" si="3"/>
        <v>618000</v>
      </c>
      <c r="J55" s="1">
        <v>618000</v>
      </c>
      <c r="K55" s="1">
        <f t="shared" si="4"/>
        <v>0</v>
      </c>
      <c r="L55" s="1">
        <f t="shared" si="5"/>
        <v>0</v>
      </c>
      <c r="N55" s="1"/>
    </row>
    <row r="56" spans="1:17">
      <c r="A56" s="6">
        <v>45318</v>
      </c>
      <c r="B56" t="s">
        <v>14</v>
      </c>
      <c r="D56" s="6">
        <v>45303</v>
      </c>
      <c r="E56" s="8">
        <v>45317</v>
      </c>
      <c r="G56" s="1">
        <v>39879000</v>
      </c>
      <c r="H56" s="1">
        <v>2632000</v>
      </c>
      <c r="I56" s="1">
        <f t="shared" si="3"/>
        <v>39879000</v>
      </c>
      <c r="J56" s="1">
        <f>39879000+2632000</f>
        <v>42511000</v>
      </c>
      <c r="K56" s="1">
        <f t="shared" si="4"/>
        <v>-2632000</v>
      </c>
      <c r="L56" s="1">
        <f t="shared" si="5"/>
        <v>0</v>
      </c>
      <c r="M56" s="1">
        <v>200000</v>
      </c>
      <c r="N56" s="1"/>
    </row>
    <row r="57" spans="1:17">
      <c r="B57" t="s">
        <v>36</v>
      </c>
      <c r="C57" t="s">
        <v>37</v>
      </c>
      <c r="H57" s="1">
        <v>163000</v>
      </c>
      <c r="I57" s="1">
        <f t="shared" si="3"/>
        <v>0</v>
      </c>
      <c r="J57" s="1">
        <v>163000</v>
      </c>
      <c r="K57" s="1">
        <f t="shared" si="4"/>
        <v>-163000</v>
      </c>
      <c r="L57" s="1">
        <f t="shared" si="5"/>
        <v>0</v>
      </c>
      <c r="N57" s="1"/>
    </row>
    <row r="58" spans="1:17">
      <c r="C58" t="s">
        <v>39</v>
      </c>
      <c r="H58" s="1">
        <v>177000</v>
      </c>
      <c r="I58" s="1">
        <f t="shared" si="3"/>
        <v>0</v>
      </c>
      <c r="J58" s="1">
        <v>177000</v>
      </c>
      <c r="K58" s="1">
        <f t="shared" si="4"/>
        <v>-177000</v>
      </c>
      <c r="L58" s="1">
        <f t="shared" si="5"/>
        <v>0</v>
      </c>
      <c r="N58" s="1"/>
    </row>
    <row r="59" spans="1:17">
      <c r="A59" s="6">
        <v>45319</v>
      </c>
      <c r="B59" t="s">
        <v>36</v>
      </c>
      <c r="C59" t="s">
        <v>41</v>
      </c>
      <c r="D59" s="6">
        <v>45307</v>
      </c>
      <c r="E59" s="8">
        <v>45311</v>
      </c>
      <c r="G59" s="1">
        <v>163000</v>
      </c>
      <c r="I59" s="1">
        <f t="shared" si="3"/>
        <v>163000</v>
      </c>
      <c r="J59" s="1">
        <v>163000</v>
      </c>
      <c r="K59" s="1">
        <f t="shared" si="4"/>
        <v>0</v>
      </c>
      <c r="L59" s="1">
        <f t="shared" si="5"/>
        <v>0</v>
      </c>
      <c r="N59" s="1"/>
    </row>
    <row r="60" spans="1:17">
      <c r="C60" t="s">
        <v>52</v>
      </c>
      <c r="D60" s="6">
        <v>45305</v>
      </c>
      <c r="E60" s="8">
        <v>45319</v>
      </c>
      <c r="G60" s="1">
        <v>416000</v>
      </c>
      <c r="I60" s="1">
        <f t="shared" si="3"/>
        <v>416000</v>
      </c>
      <c r="J60" s="1">
        <v>416000</v>
      </c>
      <c r="K60" s="1">
        <f t="shared" si="4"/>
        <v>0</v>
      </c>
      <c r="L60" s="1">
        <f t="shared" si="5"/>
        <v>0</v>
      </c>
      <c r="N60" s="1"/>
      <c r="P60" s="1"/>
    </row>
    <row r="61" spans="1:17">
      <c r="A61" s="6">
        <v>45327</v>
      </c>
      <c r="B61" t="s">
        <v>16</v>
      </c>
      <c r="D61" s="6">
        <v>45310</v>
      </c>
      <c r="E61" s="8">
        <v>45324</v>
      </c>
      <c r="G61" s="1">
        <v>16540000</v>
      </c>
      <c r="H61" s="1">
        <v>15800000</v>
      </c>
      <c r="I61" s="1">
        <f t="shared" si="3"/>
        <v>16540000</v>
      </c>
      <c r="J61" s="1">
        <v>16540000</v>
      </c>
      <c r="K61" s="1">
        <f t="shared" si="4"/>
        <v>0</v>
      </c>
      <c r="L61" s="1">
        <f t="shared" si="5"/>
        <v>15800000</v>
      </c>
      <c r="M61" s="1">
        <v>100000</v>
      </c>
      <c r="N61" s="1" t="s">
        <v>59</v>
      </c>
      <c r="P61" t="s">
        <v>60</v>
      </c>
      <c r="Q61" s="1">
        <f>SUM(J61:J67)</f>
        <v>79356000</v>
      </c>
    </row>
    <row r="62" spans="1:17">
      <c r="A62" s="6">
        <v>45332</v>
      </c>
      <c r="B62" t="s">
        <v>61</v>
      </c>
      <c r="D62" s="6">
        <v>45318</v>
      </c>
      <c r="E62" s="8">
        <v>45330</v>
      </c>
      <c r="G62" s="1">
        <v>28447000</v>
      </c>
      <c r="I62" s="1">
        <f t="shared" si="3"/>
        <v>28447000</v>
      </c>
      <c r="J62" s="1">
        <v>27519000</v>
      </c>
      <c r="K62" s="1">
        <f t="shared" si="4"/>
        <v>928000</v>
      </c>
      <c r="L62" s="1">
        <f t="shared" si="5"/>
        <v>928000</v>
      </c>
      <c r="M62" s="1">
        <v>150000</v>
      </c>
      <c r="N62" s="1" t="s">
        <v>62</v>
      </c>
      <c r="P62" t="s">
        <v>12</v>
      </c>
      <c r="Q62" s="1">
        <f>SUM(M61:M67)</f>
        <v>550000</v>
      </c>
    </row>
    <row r="63" spans="1:17">
      <c r="A63" s="6">
        <v>45339</v>
      </c>
      <c r="B63" t="s">
        <v>63</v>
      </c>
      <c r="D63" s="6">
        <v>45298</v>
      </c>
      <c r="E63" s="8">
        <v>45306</v>
      </c>
      <c r="G63" s="1">
        <v>864000</v>
      </c>
      <c r="I63" s="1">
        <f t="shared" si="3"/>
        <v>864000</v>
      </c>
      <c r="J63" s="1">
        <v>864000</v>
      </c>
      <c r="K63" s="1">
        <f t="shared" si="4"/>
        <v>0</v>
      </c>
      <c r="L63" s="1">
        <f t="shared" si="5"/>
        <v>0</v>
      </c>
      <c r="N63" s="1"/>
    </row>
    <row r="64" spans="1:17">
      <c r="B64" t="s">
        <v>30</v>
      </c>
      <c r="C64" t="s">
        <v>31</v>
      </c>
      <c r="D64" s="6">
        <v>45310</v>
      </c>
      <c r="E64" s="8">
        <v>45333</v>
      </c>
      <c r="F64" s="1">
        <v>484000</v>
      </c>
      <c r="G64" s="1">
        <v>484000</v>
      </c>
      <c r="I64" s="1">
        <f t="shared" si="3"/>
        <v>0</v>
      </c>
      <c r="J64" s="1">
        <v>484000</v>
      </c>
      <c r="K64" s="1">
        <f t="shared" si="4"/>
        <v>0</v>
      </c>
      <c r="L64" s="1">
        <f t="shared" si="5"/>
        <v>0</v>
      </c>
      <c r="N64" s="1"/>
    </row>
    <row r="65" spans="1:17">
      <c r="A65" s="6">
        <v>45341</v>
      </c>
      <c r="B65" t="s">
        <v>64</v>
      </c>
      <c r="D65" s="6">
        <v>45321</v>
      </c>
      <c r="E65" s="8">
        <v>45337</v>
      </c>
      <c r="G65" s="1">
        <v>6146000</v>
      </c>
      <c r="I65" s="1">
        <f t="shared" si="3"/>
        <v>6146000</v>
      </c>
      <c r="J65" s="1">
        <v>5000000</v>
      </c>
      <c r="K65" s="1">
        <f t="shared" si="4"/>
        <v>1146000</v>
      </c>
      <c r="L65" s="1">
        <f t="shared" si="5"/>
        <v>1146000</v>
      </c>
      <c r="N65" s="1" t="s">
        <v>65</v>
      </c>
    </row>
    <row r="66" spans="1:17">
      <c r="A66" s="6">
        <v>45347</v>
      </c>
      <c r="B66" t="s">
        <v>16</v>
      </c>
      <c r="D66" s="6">
        <v>45325</v>
      </c>
      <c r="E66" s="8">
        <v>45344</v>
      </c>
      <c r="G66" s="1">
        <v>21096000</v>
      </c>
      <c r="H66" s="1">
        <v>15800000</v>
      </c>
      <c r="I66" s="1">
        <f t="shared" ref="I66:I97" si="6">G66-F66</f>
        <v>21096000</v>
      </c>
      <c r="J66" s="1">
        <v>21096000</v>
      </c>
      <c r="K66" s="1">
        <f t="shared" ref="K66:K97" si="7">G66-J66</f>
        <v>0</v>
      </c>
      <c r="L66" s="1">
        <f t="shared" ref="L66:L101" si="8">G66-J66+H66</f>
        <v>15800000</v>
      </c>
      <c r="M66" s="1">
        <v>200000</v>
      </c>
      <c r="N66" s="1" t="s">
        <v>66</v>
      </c>
    </row>
    <row r="67" spans="1:17">
      <c r="B67" t="s">
        <v>61</v>
      </c>
      <c r="D67" s="6">
        <v>45331</v>
      </c>
      <c r="E67" s="8">
        <v>45344</v>
      </c>
      <c r="G67" s="1">
        <v>6925000</v>
      </c>
      <c r="H67" s="1">
        <v>928000</v>
      </c>
      <c r="I67" s="1">
        <f t="shared" si="6"/>
        <v>6925000</v>
      </c>
      <c r="J67" s="1">
        <f>6925000+928000</f>
        <v>7853000</v>
      </c>
      <c r="K67" s="1">
        <f t="shared" si="7"/>
        <v>-928000</v>
      </c>
      <c r="L67" s="1">
        <f t="shared" si="8"/>
        <v>0</v>
      </c>
      <c r="M67" s="1">
        <v>100000</v>
      </c>
      <c r="N67" s="1"/>
      <c r="P67" s="1"/>
    </row>
    <row r="68" spans="1:17">
      <c r="A68" s="6">
        <v>45352</v>
      </c>
      <c r="B68" t="s">
        <v>30</v>
      </c>
      <c r="C68" t="s">
        <v>67</v>
      </c>
      <c r="D68" s="6">
        <v>45316</v>
      </c>
      <c r="E68" s="8">
        <v>45351</v>
      </c>
      <c r="G68" s="1">
        <v>958000</v>
      </c>
      <c r="I68" s="1">
        <f t="shared" si="6"/>
        <v>958000</v>
      </c>
      <c r="J68" s="1">
        <v>908000</v>
      </c>
      <c r="K68" s="1">
        <f t="shared" si="7"/>
        <v>50000</v>
      </c>
      <c r="L68" s="1">
        <f t="shared" si="8"/>
        <v>50000</v>
      </c>
      <c r="N68" s="1" t="s">
        <v>68</v>
      </c>
      <c r="P68" t="s">
        <v>69</v>
      </c>
      <c r="Q68" s="1">
        <f>SUM(J68:J89)</f>
        <v>74431000</v>
      </c>
    </row>
    <row r="69" spans="1:17">
      <c r="B69" t="s">
        <v>36</v>
      </c>
      <c r="C69" t="s">
        <v>70</v>
      </c>
      <c r="D69" s="6">
        <v>45315</v>
      </c>
      <c r="E69" s="8">
        <v>45350</v>
      </c>
      <c r="G69" s="1">
        <v>1516000</v>
      </c>
      <c r="I69" s="1">
        <f t="shared" si="6"/>
        <v>1516000</v>
      </c>
      <c r="J69" s="1">
        <v>1516000</v>
      </c>
      <c r="K69" s="1">
        <f t="shared" si="7"/>
        <v>0</v>
      </c>
      <c r="L69" s="1">
        <f t="shared" si="8"/>
        <v>0</v>
      </c>
      <c r="N69" s="1"/>
      <c r="P69" t="s">
        <v>12</v>
      </c>
      <c r="Q69" s="1">
        <f>SUM(M68:M89)</f>
        <v>600000</v>
      </c>
    </row>
    <row r="70" spans="1:17">
      <c r="C70" t="s">
        <v>71</v>
      </c>
      <c r="D70" s="6">
        <v>45315</v>
      </c>
      <c r="E70" s="8">
        <v>45329</v>
      </c>
      <c r="G70" s="1">
        <v>492000</v>
      </c>
      <c r="I70" s="1">
        <f t="shared" si="6"/>
        <v>492000</v>
      </c>
      <c r="J70" s="1">
        <v>492000</v>
      </c>
      <c r="K70" s="1">
        <f t="shared" si="7"/>
        <v>0</v>
      </c>
      <c r="L70" s="1">
        <f t="shared" si="8"/>
        <v>0</v>
      </c>
      <c r="N70" s="1"/>
    </row>
    <row r="71" spans="1:17">
      <c r="C71" t="s">
        <v>72</v>
      </c>
      <c r="D71" s="6">
        <v>45315</v>
      </c>
      <c r="E71" s="8">
        <v>45350</v>
      </c>
      <c r="G71" s="1">
        <v>1267000</v>
      </c>
      <c r="I71" s="1">
        <f t="shared" si="6"/>
        <v>1267000</v>
      </c>
      <c r="J71" s="1">
        <v>1267000</v>
      </c>
      <c r="K71" s="1">
        <f t="shared" si="7"/>
        <v>0</v>
      </c>
      <c r="L71" s="1">
        <f t="shared" si="8"/>
        <v>0</v>
      </c>
      <c r="N71" s="1"/>
    </row>
    <row r="72" spans="1:17">
      <c r="C72" t="s">
        <v>73</v>
      </c>
      <c r="D72" s="6">
        <v>45324</v>
      </c>
      <c r="E72" s="8">
        <v>45350</v>
      </c>
      <c r="G72" s="1">
        <v>1016000</v>
      </c>
      <c r="I72" s="1">
        <f t="shared" si="6"/>
        <v>1016000</v>
      </c>
      <c r="J72" s="1">
        <v>1016000</v>
      </c>
      <c r="K72" s="1">
        <f t="shared" si="7"/>
        <v>0</v>
      </c>
      <c r="L72" s="1">
        <f t="shared" si="8"/>
        <v>0</v>
      </c>
      <c r="N72" s="1"/>
    </row>
    <row r="73" spans="1:17">
      <c r="A73" s="6">
        <v>45354</v>
      </c>
      <c r="B73" t="s">
        <v>30</v>
      </c>
      <c r="C73" t="s">
        <v>74</v>
      </c>
      <c r="D73" s="6">
        <v>45316</v>
      </c>
      <c r="E73" s="8">
        <v>45351</v>
      </c>
      <c r="G73" s="1">
        <v>847000</v>
      </c>
      <c r="I73" s="1">
        <f t="shared" si="6"/>
        <v>847000</v>
      </c>
      <c r="J73" s="1">
        <v>812000</v>
      </c>
      <c r="K73" s="1">
        <f t="shared" si="7"/>
        <v>35000</v>
      </c>
      <c r="L73" s="1">
        <f t="shared" si="8"/>
        <v>35000</v>
      </c>
      <c r="N73" s="1" t="s">
        <v>75</v>
      </c>
    </row>
    <row r="74" spans="1:17">
      <c r="A74" s="6">
        <v>45358</v>
      </c>
      <c r="B74" t="s">
        <v>36</v>
      </c>
      <c r="C74" t="s">
        <v>76</v>
      </c>
      <c r="D74" s="6">
        <v>45200</v>
      </c>
      <c r="E74" s="8">
        <v>45291</v>
      </c>
      <c r="G74" s="1">
        <v>4019000</v>
      </c>
      <c r="I74" s="1">
        <f t="shared" si="6"/>
        <v>4019000</v>
      </c>
      <c r="J74" s="1">
        <v>4019000</v>
      </c>
      <c r="K74" s="1">
        <f t="shared" si="7"/>
        <v>0</v>
      </c>
      <c r="L74" s="1">
        <f t="shared" si="8"/>
        <v>0</v>
      </c>
      <c r="M74" s="1">
        <v>100000</v>
      </c>
      <c r="N74" s="1"/>
    </row>
    <row r="75" spans="1:17">
      <c r="A75" s="6">
        <v>45361</v>
      </c>
      <c r="B75" t="s">
        <v>61</v>
      </c>
      <c r="D75" s="6">
        <v>45345</v>
      </c>
      <c r="E75" s="8">
        <v>45358</v>
      </c>
      <c r="G75" s="1">
        <v>6027000</v>
      </c>
      <c r="I75" s="1">
        <f t="shared" si="6"/>
        <v>6027000</v>
      </c>
      <c r="J75" s="1">
        <v>6027000</v>
      </c>
      <c r="K75" s="1">
        <f t="shared" si="7"/>
        <v>0</v>
      </c>
      <c r="L75" s="1">
        <f t="shared" si="8"/>
        <v>0</v>
      </c>
      <c r="N75" s="1"/>
    </row>
    <row r="76" spans="1:17">
      <c r="A76" s="6">
        <v>45362</v>
      </c>
      <c r="B76" t="s">
        <v>16</v>
      </c>
      <c r="D76" s="6">
        <v>45345</v>
      </c>
      <c r="E76" s="8">
        <v>45359</v>
      </c>
      <c r="G76" s="1">
        <v>20242000</v>
      </c>
      <c r="H76" s="1">
        <v>15800000</v>
      </c>
      <c r="I76" s="1">
        <f t="shared" si="6"/>
        <v>20242000</v>
      </c>
      <c r="J76" s="1">
        <v>16426000</v>
      </c>
      <c r="K76" s="1">
        <f t="shared" si="7"/>
        <v>3816000</v>
      </c>
      <c r="L76" s="1">
        <f t="shared" si="8"/>
        <v>19616000</v>
      </c>
      <c r="M76" s="1">
        <v>200000</v>
      </c>
      <c r="N76" s="1" t="s">
        <v>77</v>
      </c>
    </row>
    <row r="77" spans="1:17">
      <c r="A77" s="6">
        <v>45366</v>
      </c>
      <c r="B77" t="s">
        <v>30</v>
      </c>
      <c r="C77" t="s">
        <v>78</v>
      </c>
      <c r="D77" s="6">
        <v>45359</v>
      </c>
      <c r="E77" s="8">
        <v>45366</v>
      </c>
      <c r="F77" s="1">
        <v>316000</v>
      </c>
      <c r="G77" s="1">
        <v>316000</v>
      </c>
      <c r="J77" s="1">
        <v>316000</v>
      </c>
      <c r="K77" s="1">
        <f t="shared" si="7"/>
        <v>0</v>
      </c>
      <c r="L77" s="1">
        <f t="shared" si="8"/>
        <v>0</v>
      </c>
      <c r="N77" s="1"/>
    </row>
    <row r="78" spans="1:17">
      <c r="C78" t="s">
        <v>79</v>
      </c>
      <c r="D78" s="6">
        <v>45331</v>
      </c>
      <c r="E78" s="8">
        <v>45336</v>
      </c>
      <c r="F78" s="1">
        <v>166000</v>
      </c>
      <c r="G78" s="1">
        <v>166000</v>
      </c>
      <c r="I78" s="1">
        <f t="shared" si="6"/>
        <v>0</v>
      </c>
      <c r="J78" s="1">
        <v>166000</v>
      </c>
      <c r="K78" s="1">
        <f t="shared" si="7"/>
        <v>0</v>
      </c>
      <c r="L78" s="1">
        <f t="shared" si="8"/>
        <v>0</v>
      </c>
      <c r="N78" s="1"/>
      <c r="P78" s="1"/>
    </row>
    <row r="79" spans="1:17">
      <c r="A79" s="6">
        <v>45368</v>
      </c>
      <c r="B79" t="s">
        <v>64</v>
      </c>
      <c r="D79" s="6">
        <v>45338</v>
      </c>
      <c r="E79" s="8">
        <v>45351</v>
      </c>
      <c r="G79" s="1">
        <v>13131000</v>
      </c>
      <c r="H79" s="1">
        <v>1146000</v>
      </c>
      <c r="I79" s="1">
        <f t="shared" si="6"/>
        <v>13131000</v>
      </c>
      <c r="J79" s="1">
        <f>13131000+1146000</f>
        <v>14277000</v>
      </c>
      <c r="K79" s="1">
        <f t="shared" si="7"/>
        <v>-1146000</v>
      </c>
      <c r="L79" s="1">
        <f t="shared" si="8"/>
        <v>0</v>
      </c>
      <c r="M79" s="1">
        <v>100000</v>
      </c>
      <c r="N79" s="1"/>
    </row>
    <row r="80" spans="1:17">
      <c r="A80" s="6">
        <v>45374</v>
      </c>
      <c r="B80" t="s">
        <v>26</v>
      </c>
      <c r="C80" t="s">
        <v>80</v>
      </c>
      <c r="D80" s="6">
        <v>45328</v>
      </c>
      <c r="E80" s="8">
        <v>45342</v>
      </c>
      <c r="F80" s="1">
        <v>208000</v>
      </c>
      <c r="G80" s="1">
        <v>208000</v>
      </c>
      <c r="I80" s="1">
        <f t="shared" si="6"/>
        <v>0</v>
      </c>
      <c r="J80" s="1">
        <v>208000</v>
      </c>
      <c r="K80" s="1">
        <f t="shared" si="7"/>
        <v>0</v>
      </c>
      <c r="L80" s="1">
        <f t="shared" si="8"/>
        <v>0</v>
      </c>
      <c r="N80" s="1"/>
    </row>
    <row r="81" spans="1:17">
      <c r="C81" t="s">
        <v>28</v>
      </c>
      <c r="D81" s="6">
        <v>45261</v>
      </c>
      <c r="E81" s="8">
        <v>45351</v>
      </c>
      <c r="F81" s="1">
        <v>135000</v>
      </c>
      <c r="G81" s="1">
        <v>135000</v>
      </c>
      <c r="I81" s="1">
        <f t="shared" si="6"/>
        <v>0</v>
      </c>
      <c r="J81" s="1">
        <v>135000</v>
      </c>
      <c r="K81" s="1">
        <f t="shared" si="7"/>
        <v>0</v>
      </c>
      <c r="L81" s="1">
        <f t="shared" si="8"/>
        <v>0</v>
      </c>
      <c r="N81" s="1"/>
    </row>
    <row r="82" spans="1:17">
      <c r="C82" t="s">
        <v>81</v>
      </c>
      <c r="D82" s="6">
        <v>45331</v>
      </c>
      <c r="E82" s="8">
        <v>45351</v>
      </c>
      <c r="F82" s="1">
        <v>510000</v>
      </c>
      <c r="G82" s="1">
        <v>510000</v>
      </c>
      <c r="I82" s="1">
        <f t="shared" si="6"/>
        <v>0</v>
      </c>
      <c r="J82" s="1">
        <v>510000</v>
      </c>
      <c r="K82" s="1">
        <f t="shared" si="7"/>
        <v>0</v>
      </c>
      <c r="L82" s="1">
        <f t="shared" si="8"/>
        <v>0</v>
      </c>
      <c r="N82" s="1"/>
    </row>
    <row r="83" spans="1:17">
      <c r="B83" t="s">
        <v>61</v>
      </c>
      <c r="D83" s="6">
        <v>45359</v>
      </c>
      <c r="E83" s="8">
        <v>45372</v>
      </c>
      <c r="F83" s="1">
        <v>3960000</v>
      </c>
      <c r="G83" s="1">
        <v>3960000</v>
      </c>
      <c r="I83" s="1">
        <f t="shared" si="6"/>
        <v>0</v>
      </c>
      <c r="J83" s="1">
        <v>3960000</v>
      </c>
      <c r="K83" s="1">
        <f t="shared" si="7"/>
        <v>0</v>
      </c>
      <c r="L83" s="1">
        <f t="shared" si="8"/>
        <v>0</v>
      </c>
      <c r="M83" s="1">
        <v>100000</v>
      </c>
      <c r="N83" s="1"/>
    </row>
    <row r="84" spans="1:17">
      <c r="B84" t="s">
        <v>36</v>
      </c>
      <c r="C84" t="s">
        <v>82</v>
      </c>
      <c r="D84" s="6">
        <v>45307</v>
      </c>
      <c r="E84" s="8">
        <v>45323</v>
      </c>
      <c r="F84" s="1">
        <v>886000</v>
      </c>
      <c r="G84" s="1">
        <v>886000</v>
      </c>
      <c r="I84" s="1">
        <f t="shared" si="6"/>
        <v>0</v>
      </c>
      <c r="J84" s="1">
        <v>200000</v>
      </c>
      <c r="K84" s="1">
        <f t="shared" si="7"/>
        <v>686000</v>
      </c>
      <c r="L84" s="1">
        <f t="shared" si="8"/>
        <v>686000</v>
      </c>
      <c r="N84" s="1" t="s">
        <v>75</v>
      </c>
    </row>
    <row r="85" spans="1:17">
      <c r="A85" s="6">
        <v>45376</v>
      </c>
      <c r="B85" t="s">
        <v>83</v>
      </c>
      <c r="D85" s="6">
        <v>45328</v>
      </c>
      <c r="E85" s="8">
        <v>45349</v>
      </c>
      <c r="F85" s="1">
        <v>15860000</v>
      </c>
      <c r="G85" s="1">
        <v>15860000</v>
      </c>
      <c r="I85" s="1">
        <f t="shared" si="6"/>
        <v>0</v>
      </c>
      <c r="J85" s="1">
        <v>15860000</v>
      </c>
      <c r="K85" s="1">
        <f t="shared" si="7"/>
        <v>0</v>
      </c>
      <c r="L85" s="1">
        <f t="shared" si="8"/>
        <v>0</v>
      </c>
      <c r="N85" s="1"/>
    </row>
    <row r="86" spans="1:17">
      <c r="B86" t="s">
        <v>84</v>
      </c>
      <c r="D86" s="6">
        <v>45323</v>
      </c>
      <c r="E86" s="8">
        <v>45375</v>
      </c>
      <c r="F86" s="1">
        <v>10729000</v>
      </c>
      <c r="G86" s="1">
        <v>10729000</v>
      </c>
      <c r="I86" s="1">
        <f t="shared" si="6"/>
        <v>0</v>
      </c>
      <c r="J86" s="1">
        <v>5000000</v>
      </c>
      <c r="K86" s="1">
        <f t="shared" si="7"/>
        <v>5729000</v>
      </c>
      <c r="L86" s="1">
        <f t="shared" si="8"/>
        <v>5729000</v>
      </c>
      <c r="M86" s="1">
        <v>100000</v>
      </c>
      <c r="N86" s="1" t="s">
        <v>85</v>
      </c>
    </row>
    <row r="87" spans="1:17">
      <c r="A87" s="6">
        <v>45380</v>
      </c>
      <c r="B87" t="s">
        <v>26</v>
      </c>
      <c r="C87" t="s">
        <v>28</v>
      </c>
      <c r="D87" s="6">
        <v>45352</v>
      </c>
      <c r="E87" s="8">
        <v>45380</v>
      </c>
      <c r="F87" s="1">
        <v>266000</v>
      </c>
      <c r="G87" s="1">
        <v>266000</v>
      </c>
      <c r="I87" s="1">
        <f t="shared" si="6"/>
        <v>0</v>
      </c>
      <c r="J87" s="1">
        <v>266000</v>
      </c>
      <c r="K87" s="1">
        <f t="shared" si="7"/>
        <v>0</v>
      </c>
      <c r="L87" s="1">
        <f t="shared" si="8"/>
        <v>0</v>
      </c>
      <c r="N87" s="1"/>
    </row>
    <row r="88" spans="1:17">
      <c r="B88" t="s">
        <v>30</v>
      </c>
      <c r="C88" t="s">
        <v>78</v>
      </c>
      <c r="D88" s="6">
        <v>45367</v>
      </c>
      <c r="E88" s="8">
        <v>45380</v>
      </c>
      <c r="F88" s="1">
        <v>608000</v>
      </c>
      <c r="G88" s="1">
        <v>600000</v>
      </c>
      <c r="I88" s="1">
        <f t="shared" si="6"/>
        <v>-8000</v>
      </c>
      <c r="J88" s="1">
        <v>600000</v>
      </c>
      <c r="K88" s="1">
        <f t="shared" si="7"/>
        <v>0</v>
      </c>
      <c r="L88" s="1">
        <f t="shared" si="8"/>
        <v>0</v>
      </c>
      <c r="N88" s="1"/>
    </row>
    <row r="89" spans="1:17">
      <c r="C89" t="s">
        <v>67</v>
      </c>
      <c r="D89" s="6">
        <v>45352</v>
      </c>
      <c r="E89" s="8">
        <v>45379</v>
      </c>
      <c r="F89" s="1">
        <v>411000</v>
      </c>
      <c r="G89" s="1">
        <v>411000</v>
      </c>
      <c r="H89" s="1">
        <v>50000</v>
      </c>
      <c r="I89" s="1">
        <f t="shared" si="6"/>
        <v>0</v>
      </c>
      <c r="J89" s="1">
        <v>450000</v>
      </c>
      <c r="K89" s="1">
        <f t="shared" si="7"/>
        <v>-39000</v>
      </c>
      <c r="L89" s="1">
        <f t="shared" si="8"/>
        <v>11000</v>
      </c>
      <c r="N89" s="1" t="s">
        <v>86</v>
      </c>
      <c r="P89" s="1"/>
    </row>
    <row r="90" spans="1:17">
      <c r="A90" s="6">
        <v>45383</v>
      </c>
      <c r="B90" t="s">
        <v>26</v>
      </c>
      <c r="C90" t="s">
        <v>81</v>
      </c>
      <c r="D90" s="6">
        <v>45352</v>
      </c>
      <c r="E90" s="8">
        <v>45380</v>
      </c>
      <c r="F90" s="1">
        <v>227000</v>
      </c>
      <c r="G90" s="1">
        <v>227000</v>
      </c>
      <c r="I90" s="1">
        <f t="shared" si="6"/>
        <v>0</v>
      </c>
      <c r="J90" s="1">
        <v>227000</v>
      </c>
      <c r="K90" s="1">
        <f t="shared" si="7"/>
        <v>0</v>
      </c>
      <c r="L90" s="1">
        <f t="shared" si="8"/>
        <v>0</v>
      </c>
      <c r="N90" s="1"/>
      <c r="P90" t="s">
        <v>87</v>
      </c>
      <c r="Q90" s="1">
        <f>SUM(J90:J105)</f>
        <v>89108000</v>
      </c>
    </row>
    <row r="91" spans="1:17">
      <c r="B91" t="s">
        <v>36</v>
      </c>
      <c r="C91" t="s">
        <v>70</v>
      </c>
      <c r="D91" s="6">
        <v>45351</v>
      </c>
      <c r="E91" s="8">
        <v>45382</v>
      </c>
      <c r="F91" s="1">
        <v>1763000</v>
      </c>
      <c r="G91" s="1">
        <v>1763000</v>
      </c>
      <c r="I91" s="1">
        <f t="shared" si="6"/>
        <v>0</v>
      </c>
      <c r="J91" s="1">
        <v>1763000</v>
      </c>
      <c r="K91" s="1">
        <f t="shared" si="7"/>
        <v>0</v>
      </c>
      <c r="L91" s="1">
        <f t="shared" si="8"/>
        <v>0</v>
      </c>
      <c r="N91" s="1"/>
      <c r="P91" t="s">
        <v>12</v>
      </c>
      <c r="Q91" s="1">
        <f>SUM(M90:M105)</f>
        <v>250000</v>
      </c>
    </row>
    <row r="92" spans="1:17">
      <c r="C92" t="s">
        <v>72</v>
      </c>
      <c r="D92" s="6">
        <v>45351</v>
      </c>
      <c r="E92" s="8">
        <v>45382</v>
      </c>
      <c r="F92" s="1">
        <v>1496000</v>
      </c>
      <c r="G92" s="1">
        <v>1496000</v>
      </c>
      <c r="I92" s="1">
        <f t="shared" si="6"/>
        <v>0</v>
      </c>
      <c r="J92" s="1">
        <v>1496000</v>
      </c>
      <c r="K92" s="1">
        <f t="shared" si="7"/>
        <v>0</v>
      </c>
      <c r="L92" s="1">
        <f t="shared" si="8"/>
        <v>0</v>
      </c>
      <c r="N92" s="1"/>
    </row>
    <row r="93" spans="1:17">
      <c r="C93" t="s">
        <v>73</v>
      </c>
      <c r="D93" s="6">
        <v>45351</v>
      </c>
      <c r="E93" s="8">
        <v>45382</v>
      </c>
      <c r="F93" s="1">
        <v>1477000</v>
      </c>
      <c r="G93" s="1">
        <v>1477000</v>
      </c>
      <c r="I93" s="1">
        <f t="shared" si="6"/>
        <v>0</v>
      </c>
      <c r="J93" s="1">
        <v>1477000</v>
      </c>
      <c r="K93" s="1">
        <f t="shared" si="7"/>
        <v>0</v>
      </c>
      <c r="L93" s="1">
        <f t="shared" si="8"/>
        <v>0</v>
      </c>
      <c r="N93" s="1"/>
    </row>
    <row r="94" spans="1:17">
      <c r="B94" t="s">
        <v>26</v>
      </c>
      <c r="C94" t="s">
        <v>27</v>
      </c>
      <c r="D94" s="6">
        <v>45231</v>
      </c>
      <c r="E94" s="8">
        <v>45657</v>
      </c>
      <c r="G94" s="1">
        <v>562000</v>
      </c>
      <c r="I94" s="1">
        <f t="shared" si="6"/>
        <v>562000</v>
      </c>
      <c r="J94" s="1">
        <v>469000</v>
      </c>
      <c r="K94" s="1">
        <f t="shared" si="7"/>
        <v>93000</v>
      </c>
      <c r="L94" s="1">
        <f t="shared" si="8"/>
        <v>93000</v>
      </c>
      <c r="N94" s="1" t="s">
        <v>88</v>
      </c>
    </row>
    <row r="95" spans="1:17">
      <c r="C95" t="s">
        <v>29</v>
      </c>
      <c r="D95" s="6">
        <v>45246</v>
      </c>
      <c r="E95" s="8">
        <v>45310</v>
      </c>
      <c r="F95" s="1">
        <v>1056000</v>
      </c>
      <c r="G95" s="1">
        <v>1056000</v>
      </c>
      <c r="I95" s="1">
        <f t="shared" si="6"/>
        <v>0</v>
      </c>
      <c r="J95" s="1">
        <v>805000</v>
      </c>
      <c r="K95" s="1">
        <f t="shared" si="7"/>
        <v>251000</v>
      </c>
      <c r="L95" s="1">
        <f t="shared" si="8"/>
        <v>251000</v>
      </c>
      <c r="N95" s="1" t="s">
        <v>75</v>
      </c>
      <c r="P95" s="1"/>
    </row>
    <row r="96" spans="1:17">
      <c r="A96" s="6">
        <v>45385</v>
      </c>
      <c r="B96" t="s">
        <v>26</v>
      </c>
      <c r="C96" t="s">
        <v>27</v>
      </c>
      <c r="D96" s="6">
        <v>45292</v>
      </c>
      <c r="E96" s="8">
        <v>45384</v>
      </c>
      <c r="F96" s="1">
        <v>789000</v>
      </c>
      <c r="G96" s="1">
        <v>789000</v>
      </c>
      <c r="H96" s="1">
        <v>93000</v>
      </c>
      <c r="I96" s="1">
        <f t="shared" si="6"/>
        <v>0</v>
      </c>
      <c r="J96" s="1">
        <v>300000</v>
      </c>
      <c r="K96" s="1">
        <f t="shared" si="7"/>
        <v>489000</v>
      </c>
      <c r="L96" s="1">
        <f t="shared" si="8"/>
        <v>582000</v>
      </c>
      <c r="N96" s="1" t="s">
        <v>89</v>
      </c>
    </row>
    <row r="97" spans="1:17">
      <c r="A97" s="6">
        <v>45386</v>
      </c>
      <c r="B97" t="s">
        <v>64</v>
      </c>
      <c r="D97" s="6">
        <v>45352</v>
      </c>
      <c r="E97" s="8">
        <v>45384</v>
      </c>
      <c r="F97" s="1">
        <v>27678000</v>
      </c>
      <c r="G97" s="1">
        <v>27678000</v>
      </c>
      <c r="I97" s="1">
        <f t="shared" si="6"/>
        <v>0</v>
      </c>
      <c r="J97" s="1">
        <v>20000000</v>
      </c>
      <c r="K97" s="1">
        <f t="shared" si="7"/>
        <v>7678000</v>
      </c>
      <c r="L97" s="1">
        <f t="shared" si="8"/>
        <v>7678000</v>
      </c>
      <c r="N97" s="1" t="s">
        <v>90</v>
      </c>
    </row>
    <row r="98" spans="1:17">
      <c r="B98" t="s">
        <v>16</v>
      </c>
      <c r="D98" s="6">
        <v>45360</v>
      </c>
      <c r="E98" s="8">
        <v>45384</v>
      </c>
      <c r="F98" s="1">
        <v>35306000</v>
      </c>
      <c r="G98" s="1">
        <v>35306000</v>
      </c>
      <c r="H98" s="1">
        <v>19616000</v>
      </c>
      <c r="I98" s="1">
        <f t="shared" ref="I98:I122" si="9">G98-F98</f>
        <v>0</v>
      </c>
      <c r="J98" s="1">
        <v>30230000</v>
      </c>
      <c r="K98" s="1">
        <f t="shared" ref="K98:K101" si="10">G98-J98</f>
        <v>5076000</v>
      </c>
      <c r="L98" s="1">
        <f t="shared" si="8"/>
        <v>24692000</v>
      </c>
      <c r="M98" s="1">
        <v>150000</v>
      </c>
      <c r="N98" s="1" t="s">
        <v>91</v>
      </c>
    </row>
    <row r="99" spans="1:17">
      <c r="A99" s="6">
        <v>45387</v>
      </c>
      <c r="B99" t="s">
        <v>61</v>
      </c>
      <c r="D99" s="6">
        <v>45373</v>
      </c>
      <c r="E99" s="8">
        <v>45386</v>
      </c>
      <c r="F99" s="1">
        <v>3718000</v>
      </c>
      <c r="G99" s="1">
        <v>3718000</v>
      </c>
      <c r="I99" s="1">
        <f t="shared" si="9"/>
        <v>0</v>
      </c>
      <c r="J99" s="1">
        <v>3657000</v>
      </c>
      <c r="K99" s="1">
        <f t="shared" si="10"/>
        <v>61000</v>
      </c>
      <c r="L99" s="1">
        <f t="shared" si="8"/>
        <v>61000</v>
      </c>
      <c r="M99" s="1">
        <v>100000</v>
      </c>
      <c r="N99" s="1" t="s">
        <v>92</v>
      </c>
    </row>
    <row r="100" spans="1:17">
      <c r="B100" t="s">
        <v>30</v>
      </c>
      <c r="C100" t="s">
        <v>78</v>
      </c>
      <c r="D100" s="6">
        <v>45381</v>
      </c>
      <c r="E100" s="8">
        <v>45386</v>
      </c>
      <c r="F100" s="1">
        <v>225000</v>
      </c>
      <c r="G100" s="1">
        <v>225000</v>
      </c>
      <c r="I100" s="1">
        <f t="shared" si="9"/>
        <v>0</v>
      </c>
      <c r="J100" s="1">
        <v>225000</v>
      </c>
      <c r="K100" s="1">
        <f t="shared" si="10"/>
        <v>0</v>
      </c>
      <c r="L100" s="1">
        <f t="shared" si="8"/>
        <v>0</v>
      </c>
    </row>
    <row r="101" spans="1:17">
      <c r="B101" t="s">
        <v>84</v>
      </c>
      <c r="D101" s="6">
        <v>45376</v>
      </c>
      <c r="E101" s="8">
        <v>45386</v>
      </c>
      <c r="F101" s="1">
        <v>5584000</v>
      </c>
      <c r="G101" s="1">
        <v>5584000</v>
      </c>
      <c r="H101" s="1">
        <v>5729000</v>
      </c>
      <c r="I101" s="1">
        <f t="shared" si="9"/>
        <v>0</v>
      </c>
      <c r="J101" s="1">
        <v>10000000</v>
      </c>
      <c r="K101" s="1">
        <f t="shared" si="10"/>
        <v>-4416000</v>
      </c>
      <c r="L101" s="1">
        <f t="shared" si="8"/>
        <v>1313000</v>
      </c>
      <c r="N101" t="s">
        <v>93</v>
      </c>
    </row>
    <row r="102" spans="1:17">
      <c r="A102" s="6">
        <v>45408</v>
      </c>
      <c r="B102" t="s">
        <v>26</v>
      </c>
      <c r="C102" t="s">
        <v>94</v>
      </c>
      <c r="D102" s="6">
        <v>45378</v>
      </c>
      <c r="E102" s="8">
        <v>45406</v>
      </c>
      <c r="F102" s="1">
        <v>841000</v>
      </c>
      <c r="G102" s="1">
        <v>841000</v>
      </c>
      <c r="H102" s="1">
        <v>0</v>
      </c>
      <c r="I102" s="1">
        <f t="shared" si="9"/>
        <v>0</v>
      </c>
      <c r="J102" s="1">
        <v>700000</v>
      </c>
      <c r="K102" s="1">
        <f t="shared" ref="K102:K126" si="11">G102-J102</f>
        <v>141000</v>
      </c>
      <c r="L102" s="1">
        <f t="shared" ref="L102:L126" si="12">G102-J102+H102</f>
        <v>141000</v>
      </c>
      <c r="N102" t="s">
        <v>95</v>
      </c>
    </row>
    <row r="103" spans="1:17">
      <c r="A103" s="6">
        <v>45409</v>
      </c>
      <c r="B103" t="s">
        <v>64</v>
      </c>
      <c r="D103" s="6">
        <v>45384</v>
      </c>
      <c r="E103" s="8">
        <v>45384</v>
      </c>
      <c r="F103" s="1">
        <v>0</v>
      </c>
      <c r="G103" s="1">
        <v>0</v>
      </c>
      <c r="H103" s="1">
        <v>7678000</v>
      </c>
      <c r="I103" s="1">
        <f t="shared" si="9"/>
        <v>0</v>
      </c>
      <c r="J103" s="1">
        <v>7678000</v>
      </c>
      <c r="K103" s="1">
        <f t="shared" si="11"/>
        <v>-7678000</v>
      </c>
      <c r="L103" s="1">
        <f t="shared" si="12"/>
        <v>0</v>
      </c>
    </row>
    <row r="104" spans="1:17">
      <c r="A104" s="6">
        <v>45410</v>
      </c>
      <c r="B104" t="s">
        <v>28</v>
      </c>
      <c r="D104" s="6">
        <v>45401</v>
      </c>
      <c r="E104" s="8">
        <v>45409</v>
      </c>
      <c r="F104" s="1">
        <v>6440000</v>
      </c>
      <c r="G104" s="1">
        <v>6440000</v>
      </c>
      <c r="I104" s="1">
        <f t="shared" si="9"/>
        <v>0</v>
      </c>
      <c r="J104" s="1">
        <v>6440000</v>
      </c>
      <c r="K104" s="1">
        <f t="shared" si="11"/>
        <v>0</v>
      </c>
      <c r="L104" s="1">
        <f t="shared" si="12"/>
        <v>0</v>
      </c>
    </row>
    <row r="105" spans="1:17">
      <c r="A105" s="6">
        <v>45412</v>
      </c>
      <c r="B105" t="s">
        <v>96</v>
      </c>
      <c r="D105" s="6">
        <v>45403</v>
      </c>
      <c r="E105" s="8">
        <v>45411</v>
      </c>
      <c r="F105" s="1">
        <v>3641000</v>
      </c>
      <c r="G105" s="1">
        <v>3641000</v>
      </c>
      <c r="I105" s="1">
        <f t="shared" si="9"/>
        <v>0</v>
      </c>
      <c r="J105" s="1">
        <v>3641000</v>
      </c>
      <c r="K105" s="1">
        <f t="shared" si="11"/>
        <v>0</v>
      </c>
      <c r="L105" s="1">
        <f t="shared" si="12"/>
        <v>0</v>
      </c>
    </row>
    <row r="106" spans="1:17">
      <c r="A106" s="6">
        <v>45413</v>
      </c>
      <c r="B106" t="s">
        <v>36</v>
      </c>
      <c r="C106" t="s">
        <v>70</v>
      </c>
      <c r="D106" s="6">
        <v>45383</v>
      </c>
      <c r="E106" s="8">
        <v>45411</v>
      </c>
      <c r="F106" s="1">
        <v>829000</v>
      </c>
      <c r="G106" s="1">
        <v>829000</v>
      </c>
      <c r="I106" s="1">
        <f t="shared" si="9"/>
        <v>0</v>
      </c>
      <c r="J106" s="1">
        <v>829000</v>
      </c>
      <c r="K106" s="1">
        <f t="shared" si="11"/>
        <v>0</v>
      </c>
      <c r="L106" s="1">
        <f t="shared" si="12"/>
        <v>0</v>
      </c>
      <c r="P106" t="s">
        <v>97</v>
      </c>
      <c r="Q106" s="1">
        <f>SUM(J106:J124)</f>
        <v>118948000</v>
      </c>
    </row>
    <row r="107" spans="1:17">
      <c r="C107" t="s">
        <v>72</v>
      </c>
      <c r="D107" s="6">
        <v>45383</v>
      </c>
      <c r="E107" s="8">
        <v>45411</v>
      </c>
      <c r="F107" s="1">
        <v>739000</v>
      </c>
      <c r="G107" s="1">
        <v>739000</v>
      </c>
      <c r="I107" s="1">
        <f t="shared" si="9"/>
        <v>0</v>
      </c>
      <c r="J107" s="1">
        <v>739000</v>
      </c>
      <c r="K107" s="1">
        <f t="shared" si="11"/>
        <v>0</v>
      </c>
      <c r="L107" s="1">
        <f t="shared" si="12"/>
        <v>0</v>
      </c>
      <c r="P107" t="s">
        <v>12</v>
      </c>
      <c r="Q107" s="1">
        <f>SUM(M106:M124)</f>
        <v>1100000</v>
      </c>
    </row>
    <row r="108" spans="1:17">
      <c r="C108" t="s">
        <v>73</v>
      </c>
      <c r="D108" s="6">
        <v>45383</v>
      </c>
      <c r="E108" s="8">
        <v>45411</v>
      </c>
      <c r="F108" s="1">
        <v>641000</v>
      </c>
      <c r="G108" s="1">
        <v>641000</v>
      </c>
      <c r="I108" s="1">
        <f t="shared" si="9"/>
        <v>0</v>
      </c>
      <c r="J108" s="1">
        <v>641000</v>
      </c>
      <c r="K108" s="1">
        <f t="shared" si="11"/>
        <v>0</v>
      </c>
      <c r="L108" s="1">
        <f t="shared" si="12"/>
        <v>0</v>
      </c>
    </row>
    <row r="109" spans="1:17">
      <c r="A109" s="6">
        <v>45414</v>
      </c>
      <c r="B109" t="s">
        <v>30</v>
      </c>
      <c r="C109" t="s">
        <v>67</v>
      </c>
      <c r="D109" s="6">
        <v>45380</v>
      </c>
      <c r="E109" s="8">
        <v>45411</v>
      </c>
      <c r="F109" s="1">
        <v>790000</v>
      </c>
      <c r="G109" s="1">
        <v>790000</v>
      </c>
      <c r="H109" s="1">
        <v>11000</v>
      </c>
      <c r="I109" s="1">
        <f t="shared" si="9"/>
        <v>0</v>
      </c>
      <c r="J109" s="1">
        <v>700000</v>
      </c>
      <c r="K109" s="1">
        <f t="shared" si="11"/>
        <v>90000</v>
      </c>
      <c r="L109" s="1">
        <f t="shared" si="12"/>
        <v>101000</v>
      </c>
      <c r="N109" t="s">
        <v>98</v>
      </c>
    </row>
    <row r="110" spans="1:17">
      <c r="A110" s="6">
        <v>45416</v>
      </c>
      <c r="B110" t="s">
        <v>16</v>
      </c>
      <c r="D110" s="6">
        <v>45385</v>
      </c>
      <c r="E110" s="8">
        <v>45412</v>
      </c>
      <c r="F110" s="1">
        <v>28729000</v>
      </c>
      <c r="G110" s="1">
        <v>28729000</v>
      </c>
      <c r="H110" s="1">
        <v>24692000</v>
      </c>
      <c r="I110" s="1">
        <f t="shared" si="9"/>
        <v>0</v>
      </c>
      <c r="J110" s="1">
        <v>24000000</v>
      </c>
      <c r="K110" s="1">
        <f t="shared" si="11"/>
        <v>4729000</v>
      </c>
      <c r="L110" s="1">
        <f t="shared" si="12"/>
        <v>29421000</v>
      </c>
      <c r="M110" s="1">
        <v>200000</v>
      </c>
      <c r="N110" t="s">
        <v>99</v>
      </c>
    </row>
    <row r="111" spans="1:17">
      <c r="B111" t="s">
        <v>61</v>
      </c>
      <c r="D111" s="6">
        <v>45387</v>
      </c>
      <c r="E111" s="8">
        <v>45414</v>
      </c>
      <c r="F111" s="1">
        <v>10042000</v>
      </c>
      <c r="G111" s="1">
        <v>10042000</v>
      </c>
      <c r="H111" s="1">
        <v>61000</v>
      </c>
      <c r="I111" s="1">
        <f t="shared" si="9"/>
        <v>0</v>
      </c>
      <c r="J111" s="1">
        <v>10103000</v>
      </c>
      <c r="K111" s="1">
        <f t="shared" si="11"/>
        <v>-61000</v>
      </c>
      <c r="L111" s="1">
        <f t="shared" si="12"/>
        <v>0</v>
      </c>
      <c r="M111" s="1">
        <v>100000</v>
      </c>
    </row>
    <row r="112" spans="1:17">
      <c r="A112" s="6">
        <v>45417</v>
      </c>
      <c r="B112" t="s">
        <v>26</v>
      </c>
      <c r="C112" t="s">
        <v>28</v>
      </c>
      <c r="D112" s="6">
        <v>45381</v>
      </c>
      <c r="E112" s="8">
        <v>45411</v>
      </c>
      <c r="F112" s="1">
        <v>436000</v>
      </c>
      <c r="G112" s="1">
        <v>436000</v>
      </c>
      <c r="I112" s="1">
        <f t="shared" si="9"/>
        <v>0</v>
      </c>
      <c r="J112" s="1">
        <v>436000</v>
      </c>
      <c r="K112" s="1">
        <f t="shared" si="11"/>
        <v>0</v>
      </c>
      <c r="L112" s="1">
        <f t="shared" si="12"/>
        <v>0</v>
      </c>
    </row>
    <row r="113" spans="1:17">
      <c r="A113" s="6">
        <v>45420</v>
      </c>
      <c r="B113" t="s">
        <v>100</v>
      </c>
      <c r="D113" s="6">
        <v>45399</v>
      </c>
      <c r="E113" s="8">
        <v>45407</v>
      </c>
      <c r="F113" s="1">
        <v>5355000</v>
      </c>
      <c r="G113" s="1">
        <v>5355000</v>
      </c>
      <c r="I113" s="1">
        <f t="shared" si="9"/>
        <v>0</v>
      </c>
      <c r="J113" s="1">
        <v>5355000</v>
      </c>
      <c r="K113" s="1">
        <f t="shared" si="11"/>
        <v>0</v>
      </c>
      <c r="L113" s="1">
        <f t="shared" si="12"/>
        <v>0</v>
      </c>
      <c r="M113" s="1">
        <v>100000</v>
      </c>
    </row>
    <row r="114" spans="1:17">
      <c r="A114" s="6">
        <v>45424</v>
      </c>
      <c r="B114" t="s">
        <v>101</v>
      </c>
      <c r="D114" s="6">
        <v>45404</v>
      </c>
      <c r="E114" s="8">
        <v>45418</v>
      </c>
      <c r="F114" s="1">
        <v>4243000</v>
      </c>
      <c r="G114" s="1">
        <v>4243000</v>
      </c>
      <c r="I114" s="1">
        <f t="shared" si="9"/>
        <v>0</v>
      </c>
      <c r="J114" s="1">
        <v>4243000</v>
      </c>
      <c r="K114" s="1">
        <f t="shared" si="11"/>
        <v>0</v>
      </c>
      <c r="L114" s="1">
        <f t="shared" si="12"/>
        <v>0</v>
      </c>
    </row>
    <row r="115" spans="1:17">
      <c r="A115" s="6">
        <v>45427</v>
      </c>
      <c r="B115" t="s">
        <v>96</v>
      </c>
      <c r="D115" s="6">
        <v>45412</v>
      </c>
      <c r="E115" s="8">
        <v>45422</v>
      </c>
      <c r="F115" s="1">
        <v>4482000</v>
      </c>
      <c r="G115" s="1">
        <v>4482000</v>
      </c>
      <c r="I115" s="1">
        <f t="shared" si="9"/>
        <v>0</v>
      </c>
      <c r="J115" s="1">
        <v>4482000</v>
      </c>
      <c r="K115" s="1">
        <f t="shared" si="11"/>
        <v>0</v>
      </c>
      <c r="L115" s="1">
        <f t="shared" si="12"/>
        <v>0</v>
      </c>
      <c r="M115" s="1">
        <v>100000</v>
      </c>
    </row>
    <row r="116" spans="1:17">
      <c r="B116" t="s">
        <v>84</v>
      </c>
      <c r="D116" s="6">
        <v>45387</v>
      </c>
      <c r="E116" s="8">
        <v>45423</v>
      </c>
      <c r="F116" s="1">
        <v>11539000</v>
      </c>
      <c r="G116" s="1">
        <v>11539000</v>
      </c>
      <c r="H116" s="1">
        <v>1313000</v>
      </c>
      <c r="I116" s="1">
        <f t="shared" si="9"/>
        <v>0</v>
      </c>
      <c r="J116" s="1">
        <v>7852000</v>
      </c>
      <c r="K116" s="1">
        <f t="shared" si="11"/>
        <v>3687000</v>
      </c>
      <c r="L116" s="1">
        <f t="shared" si="12"/>
        <v>5000000</v>
      </c>
      <c r="M116" s="1">
        <v>100000</v>
      </c>
      <c r="N116" t="s">
        <v>102</v>
      </c>
    </row>
    <row r="117" spans="1:17">
      <c r="A117" s="6">
        <v>45430</v>
      </c>
      <c r="B117" t="s">
        <v>61</v>
      </c>
      <c r="D117" s="6">
        <v>45415</v>
      </c>
      <c r="E117" s="8">
        <v>45428</v>
      </c>
      <c r="F117" s="1">
        <v>6951000</v>
      </c>
      <c r="G117" s="1">
        <v>6951000</v>
      </c>
      <c r="I117" s="1">
        <f t="shared" si="9"/>
        <v>0</v>
      </c>
      <c r="J117" s="1">
        <v>6951000</v>
      </c>
      <c r="K117" s="1">
        <f t="shared" si="11"/>
        <v>0</v>
      </c>
      <c r="L117" s="1">
        <f t="shared" si="12"/>
        <v>0</v>
      </c>
      <c r="M117" s="1">
        <v>100000</v>
      </c>
    </row>
    <row r="118" spans="1:17">
      <c r="B118" t="s">
        <v>103</v>
      </c>
      <c r="D118" s="6">
        <v>45412</v>
      </c>
      <c r="E118" s="8">
        <v>45421</v>
      </c>
      <c r="F118" s="1">
        <v>9523000</v>
      </c>
      <c r="G118" s="1">
        <v>9523000</v>
      </c>
      <c r="I118" s="1">
        <f t="shared" si="9"/>
        <v>0</v>
      </c>
      <c r="J118" s="1">
        <v>6000000</v>
      </c>
      <c r="K118" s="1">
        <f t="shared" si="11"/>
        <v>3523000</v>
      </c>
      <c r="L118" s="1">
        <f t="shared" si="12"/>
        <v>3523000</v>
      </c>
      <c r="N118" t="s">
        <v>104</v>
      </c>
    </row>
    <row r="119" spans="1:17">
      <c r="B119" t="s">
        <v>16</v>
      </c>
      <c r="D119" s="6">
        <v>45413</v>
      </c>
      <c r="E119" s="8">
        <v>45428</v>
      </c>
      <c r="F119" s="1">
        <v>26820000</v>
      </c>
      <c r="G119" s="1">
        <v>26820000</v>
      </c>
      <c r="H119" s="1">
        <v>29421000</v>
      </c>
      <c r="I119" s="1">
        <f t="shared" si="9"/>
        <v>0</v>
      </c>
      <c r="J119" s="1">
        <v>21000000</v>
      </c>
      <c r="K119" s="1">
        <f t="shared" si="11"/>
        <v>5820000</v>
      </c>
      <c r="L119" s="1">
        <f t="shared" si="12"/>
        <v>35241000</v>
      </c>
      <c r="M119" s="1">
        <v>100000</v>
      </c>
      <c r="N119" t="s">
        <v>105</v>
      </c>
    </row>
    <row r="120" spans="1:17">
      <c r="A120" s="6">
        <v>45434</v>
      </c>
      <c r="B120" t="s">
        <v>101</v>
      </c>
      <c r="D120" s="6">
        <v>45419</v>
      </c>
      <c r="E120" s="8">
        <v>45430</v>
      </c>
      <c r="F120" s="1">
        <v>4529000</v>
      </c>
      <c r="G120" s="1">
        <v>4529000</v>
      </c>
      <c r="I120" s="1">
        <f t="shared" si="9"/>
        <v>0</v>
      </c>
      <c r="J120" s="1">
        <v>4529000</v>
      </c>
      <c r="K120" s="1">
        <f t="shared" si="11"/>
        <v>0</v>
      </c>
      <c r="L120" s="1">
        <f t="shared" si="12"/>
        <v>0</v>
      </c>
      <c r="M120" s="1">
        <v>100000</v>
      </c>
    </row>
    <row r="121" spans="1:17">
      <c r="B121" t="s">
        <v>100</v>
      </c>
      <c r="D121" s="6">
        <v>45408</v>
      </c>
      <c r="E121" s="8">
        <v>45422</v>
      </c>
      <c r="F121" s="1">
        <v>6107000</v>
      </c>
      <c r="G121" s="1">
        <v>6107000</v>
      </c>
      <c r="I121" s="1">
        <f t="shared" si="9"/>
        <v>0</v>
      </c>
      <c r="J121" s="1">
        <v>6107000</v>
      </c>
      <c r="K121" s="1">
        <f t="shared" si="11"/>
        <v>0</v>
      </c>
      <c r="L121" s="1">
        <f t="shared" si="12"/>
        <v>0</v>
      </c>
      <c r="M121" s="1">
        <v>100000</v>
      </c>
    </row>
    <row r="122" spans="1:17">
      <c r="B122" t="s">
        <v>28</v>
      </c>
      <c r="D122" s="6">
        <v>45410</v>
      </c>
      <c r="E122" s="8">
        <v>45423</v>
      </c>
      <c r="F122" s="1">
        <v>6673000</v>
      </c>
      <c r="G122" s="1">
        <v>6673000</v>
      </c>
      <c r="I122" s="1">
        <f t="shared" si="9"/>
        <v>0</v>
      </c>
      <c r="J122" s="1">
        <v>6673000</v>
      </c>
      <c r="K122" s="1">
        <f t="shared" si="11"/>
        <v>0</v>
      </c>
      <c r="L122" s="1">
        <f t="shared" si="12"/>
        <v>0</v>
      </c>
      <c r="M122" s="1">
        <v>100000</v>
      </c>
    </row>
    <row r="123" spans="1:17">
      <c r="A123" s="6">
        <v>45437</v>
      </c>
      <c r="B123" t="s">
        <v>106</v>
      </c>
      <c r="D123" s="6">
        <v>45418</v>
      </c>
      <c r="E123" s="8">
        <v>45430</v>
      </c>
      <c r="F123" s="1">
        <v>1108000</v>
      </c>
      <c r="G123" s="1">
        <v>1108000</v>
      </c>
      <c r="I123" s="1">
        <f>G123-F123</f>
        <v>0</v>
      </c>
      <c r="J123" s="1">
        <v>1108000</v>
      </c>
      <c r="K123" s="1">
        <f t="shared" si="11"/>
        <v>0</v>
      </c>
      <c r="L123" s="1">
        <f t="shared" si="12"/>
        <v>0</v>
      </c>
    </row>
    <row r="124" spans="1:17">
      <c r="A124" s="6">
        <v>45443</v>
      </c>
      <c r="B124" t="s">
        <v>96</v>
      </c>
      <c r="D124" s="6">
        <v>45423</v>
      </c>
      <c r="E124" s="8">
        <v>45436</v>
      </c>
      <c r="F124" s="1">
        <v>7200000</v>
      </c>
      <c r="G124" s="1">
        <v>7200000</v>
      </c>
      <c r="I124" s="1">
        <f>G124-F124</f>
        <v>0</v>
      </c>
      <c r="J124" s="1">
        <v>7200000</v>
      </c>
      <c r="K124" s="1">
        <f t="shared" si="11"/>
        <v>0</v>
      </c>
      <c r="L124" s="1">
        <f t="shared" si="12"/>
        <v>0</v>
      </c>
    </row>
    <row r="125" spans="1:17">
      <c r="A125" s="6">
        <v>45444</v>
      </c>
      <c r="B125" t="s">
        <v>61</v>
      </c>
      <c r="D125" s="6">
        <v>45429</v>
      </c>
      <c r="E125" s="8">
        <v>45442</v>
      </c>
      <c r="F125" s="1">
        <v>2804000</v>
      </c>
      <c r="G125" s="1">
        <v>2804000</v>
      </c>
      <c r="I125" s="1">
        <f>G125-F125</f>
        <v>0</v>
      </c>
      <c r="J125" s="1">
        <v>2804000</v>
      </c>
      <c r="K125" s="1">
        <f t="shared" si="11"/>
        <v>0</v>
      </c>
      <c r="L125" s="1">
        <f t="shared" si="12"/>
        <v>0</v>
      </c>
      <c r="M125" s="1">
        <v>100000</v>
      </c>
      <c r="P125" t="s">
        <v>107</v>
      </c>
      <c r="Q125" s="1">
        <f>SUM(J125:J154)</f>
        <v>158777000</v>
      </c>
    </row>
    <row r="126" spans="1:17">
      <c r="B126" t="s">
        <v>26</v>
      </c>
      <c r="C126" t="s">
        <v>28</v>
      </c>
      <c r="D126" s="6">
        <v>45412</v>
      </c>
      <c r="E126" s="8">
        <v>45442</v>
      </c>
      <c r="F126" s="1">
        <v>363000</v>
      </c>
      <c r="G126" s="1">
        <v>363000</v>
      </c>
      <c r="I126" s="1">
        <f>G126-F126</f>
        <v>0</v>
      </c>
      <c r="J126" s="1">
        <v>363000</v>
      </c>
      <c r="K126" s="1">
        <f t="shared" si="11"/>
        <v>0</v>
      </c>
      <c r="L126" s="1">
        <f t="shared" si="12"/>
        <v>0</v>
      </c>
      <c r="P126" t="s">
        <v>12</v>
      </c>
      <c r="Q126" s="1">
        <f>SUM(M125:M154)</f>
        <v>1764000</v>
      </c>
    </row>
    <row r="127" spans="1:17">
      <c r="B127" t="s">
        <v>36</v>
      </c>
      <c r="C127" t="s">
        <v>72</v>
      </c>
      <c r="D127" s="6">
        <v>191509</v>
      </c>
      <c r="E127" s="8">
        <v>45442</v>
      </c>
      <c r="F127" s="1">
        <v>1473000</v>
      </c>
      <c r="G127" s="1">
        <v>1473000</v>
      </c>
      <c r="I127" s="1">
        <f>G127-F127</f>
        <v>0</v>
      </c>
      <c r="J127" s="1">
        <v>1473000</v>
      </c>
      <c r="K127" s="1">
        <f>G127-J127</f>
        <v>0</v>
      </c>
      <c r="L127" s="1">
        <f>G127-J127+H127</f>
        <v>0</v>
      </c>
    </row>
    <row r="128" spans="1:17">
      <c r="C128" t="s">
        <v>70</v>
      </c>
      <c r="D128" s="6" t="s">
        <v>108</v>
      </c>
      <c r="E128" s="8" t="s">
        <v>109</v>
      </c>
      <c r="F128" s="1">
        <v>2441000</v>
      </c>
      <c r="G128" s="1">
        <v>2441000</v>
      </c>
      <c r="I128" s="1">
        <f t="shared" ref="I128:I132" si="13">G128-F128</f>
        <v>0</v>
      </c>
      <c r="J128" s="1">
        <v>2441000</v>
      </c>
      <c r="K128" s="1">
        <f t="shared" ref="K128:K132" si="14">G128-J128</f>
        <v>0</v>
      </c>
      <c r="L128" s="1">
        <f t="shared" ref="L128:L132" si="15">G128-J128+H128</f>
        <v>0</v>
      </c>
    </row>
    <row r="129" spans="1:14">
      <c r="B129" t="s">
        <v>84</v>
      </c>
      <c r="D129" s="6">
        <v>45424</v>
      </c>
      <c r="E129" s="8">
        <v>45442</v>
      </c>
      <c r="F129" s="1">
        <v>8763000</v>
      </c>
      <c r="G129" s="1">
        <v>8763000</v>
      </c>
      <c r="H129" s="1">
        <v>5000000</v>
      </c>
      <c r="I129" s="1">
        <f t="shared" si="13"/>
        <v>0</v>
      </c>
      <c r="J129" s="1">
        <v>10000000</v>
      </c>
      <c r="K129" s="1">
        <f t="shared" si="14"/>
        <v>-1237000</v>
      </c>
      <c r="L129" s="1">
        <f t="shared" si="15"/>
        <v>3763000</v>
      </c>
      <c r="M129" s="1">
        <v>100000</v>
      </c>
      <c r="N129" t="s">
        <v>110</v>
      </c>
    </row>
    <row r="130" spans="1:14">
      <c r="B130" t="s">
        <v>64</v>
      </c>
      <c r="D130" s="6">
        <v>45401</v>
      </c>
      <c r="E130" s="8">
        <v>45415</v>
      </c>
      <c r="F130" s="1">
        <v>8265000</v>
      </c>
      <c r="G130" s="1">
        <v>8265000</v>
      </c>
      <c r="I130" s="1">
        <f t="shared" si="13"/>
        <v>0</v>
      </c>
      <c r="J130" s="1">
        <v>8265000</v>
      </c>
      <c r="K130" s="1">
        <f t="shared" si="14"/>
        <v>0</v>
      </c>
      <c r="L130" s="1">
        <f t="shared" si="15"/>
        <v>0</v>
      </c>
    </row>
    <row r="131" spans="1:14">
      <c r="B131" t="s">
        <v>36</v>
      </c>
      <c r="C131" t="s">
        <v>73</v>
      </c>
      <c r="D131" s="6">
        <v>45412</v>
      </c>
      <c r="E131" s="8">
        <v>45442</v>
      </c>
      <c r="F131" s="1">
        <v>1929000</v>
      </c>
      <c r="G131" s="1">
        <v>1929000</v>
      </c>
      <c r="I131" s="1">
        <f t="shared" si="13"/>
        <v>0</v>
      </c>
      <c r="J131" s="1">
        <v>1500000</v>
      </c>
      <c r="K131" s="1">
        <f t="shared" si="14"/>
        <v>429000</v>
      </c>
      <c r="L131" s="1">
        <f t="shared" si="15"/>
        <v>429000</v>
      </c>
      <c r="N131" t="s">
        <v>111</v>
      </c>
    </row>
    <row r="132" spans="1:14">
      <c r="B132" t="s">
        <v>106</v>
      </c>
      <c r="D132" s="6">
        <v>45431</v>
      </c>
      <c r="E132" s="8">
        <v>45442</v>
      </c>
      <c r="F132" s="1">
        <v>883000</v>
      </c>
      <c r="G132" s="1">
        <v>883000</v>
      </c>
      <c r="I132" s="1">
        <f t="shared" si="13"/>
        <v>0</v>
      </c>
      <c r="J132" s="1">
        <v>883000</v>
      </c>
      <c r="K132" s="1">
        <f t="shared" si="14"/>
        <v>0</v>
      </c>
      <c r="L132" s="1">
        <f t="shared" si="15"/>
        <v>0</v>
      </c>
    </row>
    <row r="133" spans="1:14">
      <c r="A133" s="6">
        <v>45450</v>
      </c>
      <c r="B133" t="s">
        <v>100</v>
      </c>
      <c r="D133" s="6">
        <v>45423</v>
      </c>
      <c r="E133" s="8">
        <v>45436</v>
      </c>
      <c r="F133" s="1">
        <v>5049000</v>
      </c>
      <c r="G133" s="1">
        <v>3448000</v>
      </c>
      <c r="I133" s="1">
        <f>G133-F133</f>
        <v>-1601000</v>
      </c>
      <c r="J133" s="1">
        <v>3448000</v>
      </c>
      <c r="K133" s="1">
        <f>G133-J133</f>
        <v>0</v>
      </c>
      <c r="L133" s="1">
        <f>G133-J133+H133</f>
        <v>0</v>
      </c>
      <c r="M133" s="1">
        <v>100000</v>
      </c>
      <c r="N133" t="s">
        <v>112</v>
      </c>
    </row>
    <row r="134" spans="1:14">
      <c r="B134" t="s">
        <v>103</v>
      </c>
      <c r="D134" s="6">
        <v>45422</v>
      </c>
      <c r="E134" s="8">
        <v>45435</v>
      </c>
      <c r="F134" s="1">
        <v>16778000</v>
      </c>
      <c r="G134" s="1">
        <v>16778000</v>
      </c>
      <c r="H134" s="1">
        <v>3523000</v>
      </c>
      <c r="I134" s="1">
        <f>G134-F134</f>
        <v>0</v>
      </c>
      <c r="J134" s="1">
        <v>18000000</v>
      </c>
      <c r="K134" s="1">
        <f>G134-J134</f>
        <v>-1222000</v>
      </c>
      <c r="L134" s="1">
        <f>G134-J134+H134</f>
        <v>2301000</v>
      </c>
      <c r="M134" s="1">
        <v>100000</v>
      </c>
      <c r="N134" t="s">
        <v>95</v>
      </c>
    </row>
    <row r="135" spans="1:14">
      <c r="A135" s="6">
        <v>45453</v>
      </c>
      <c r="B135" t="s">
        <v>28</v>
      </c>
      <c r="D135" s="6">
        <v>45424</v>
      </c>
      <c r="E135" s="8">
        <v>45437</v>
      </c>
      <c r="F135" s="1">
        <v>5539000</v>
      </c>
      <c r="G135" s="1">
        <v>5539000</v>
      </c>
      <c r="I135" s="1">
        <f>G135-F135</f>
        <v>0</v>
      </c>
      <c r="J135" s="1">
        <v>5539000</v>
      </c>
      <c r="K135" s="1">
        <f>G135-J135</f>
        <v>0</v>
      </c>
      <c r="L135" s="1">
        <f>G135-J135+H135</f>
        <v>0</v>
      </c>
      <c r="M135" s="1">
        <v>100000</v>
      </c>
    </row>
    <row r="136" spans="1:14">
      <c r="A136" s="6">
        <v>45456</v>
      </c>
      <c r="B136" t="s">
        <v>101</v>
      </c>
      <c r="D136" s="6">
        <v>45431</v>
      </c>
      <c r="E136" s="8">
        <v>45444</v>
      </c>
      <c r="F136" s="1">
        <v>5367000</v>
      </c>
      <c r="G136" s="1">
        <v>5367000</v>
      </c>
      <c r="I136" s="1">
        <f t="shared" ref="I136:I144" si="16">G136-F136</f>
        <v>0</v>
      </c>
      <c r="J136" s="1">
        <v>5367000</v>
      </c>
      <c r="K136" s="1">
        <f t="shared" ref="K136:K144" si="17">G136-J136</f>
        <v>0</v>
      </c>
      <c r="L136" s="1">
        <f t="shared" ref="L136:L144" si="18">G136-J136+H136</f>
        <v>0</v>
      </c>
      <c r="M136" s="1">
        <v>100000</v>
      </c>
    </row>
    <row r="137" spans="1:14">
      <c r="B137" t="s">
        <v>96</v>
      </c>
      <c r="D137" s="6">
        <v>45437</v>
      </c>
      <c r="E137" s="8">
        <v>45452</v>
      </c>
      <c r="F137" s="1">
        <v>7273000</v>
      </c>
      <c r="G137" s="1">
        <v>7273000</v>
      </c>
      <c r="I137" s="1">
        <f t="shared" si="16"/>
        <v>0</v>
      </c>
      <c r="J137" s="1">
        <v>7080000</v>
      </c>
      <c r="K137" s="1">
        <f t="shared" si="17"/>
        <v>193000</v>
      </c>
      <c r="L137" s="1">
        <f t="shared" si="18"/>
        <v>193000</v>
      </c>
      <c r="M137" s="1">
        <v>100000</v>
      </c>
      <c r="N137" t="s">
        <v>113</v>
      </c>
    </row>
    <row r="138" spans="1:14">
      <c r="A138" s="6">
        <v>45457</v>
      </c>
      <c r="B138" t="s">
        <v>61</v>
      </c>
      <c r="D138" s="6">
        <v>45443</v>
      </c>
      <c r="E138" s="8">
        <v>45456</v>
      </c>
      <c r="F138" s="1">
        <v>1692000</v>
      </c>
      <c r="G138" s="1">
        <v>1692000</v>
      </c>
      <c r="I138" s="1">
        <f t="shared" si="16"/>
        <v>0</v>
      </c>
      <c r="J138" s="1">
        <v>1692000</v>
      </c>
      <c r="K138" s="1">
        <f t="shared" si="17"/>
        <v>0</v>
      </c>
      <c r="L138" s="1">
        <f t="shared" si="18"/>
        <v>0</v>
      </c>
      <c r="M138" s="1">
        <v>50000</v>
      </c>
    </row>
    <row r="139" spans="1:14">
      <c r="B139" t="s">
        <v>30</v>
      </c>
      <c r="C139" t="s">
        <v>114</v>
      </c>
      <c r="D139" s="6">
        <v>45231</v>
      </c>
      <c r="E139" s="8">
        <v>45373</v>
      </c>
      <c r="F139" s="1">
        <v>2514000</v>
      </c>
      <c r="G139" s="1">
        <v>2514000</v>
      </c>
      <c r="I139" s="1">
        <f>G139-F139</f>
        <v>0</v>
      </c>
      <c r="J139" s="1">
        <v>1500000</v>
      </c>
      <c r="K139" s="1">
        <f>G139-J139</f>
        <v>1014000</v>
      </c>
      <c r="L139" s="1">
        <f>G139-J139+H139</f>
        <v>1014000</v>
      </c>
      <c r="N139" t="s">
        <v>115</v>
      </c>
    </row>
    <row r="140" spans="1:14">
      <c r="A140" s="6">
        <v>45458</v>
      </c>
      <c r="B140" t="s">
        <v>64</v>
      </c>
      <c r="D140" s="6">
        <v>45416</v>
      </c>
      <c r="E140" s="8">
        <v>45447</v>
      </c>
      <c r="F140" s="1">
        <v>36606000</v>
      </c>
      <c r="G140" s="1">
        <v>36606000</v>
      </c>
      <c r="I140" s="1">
        <f t="shared" si="16"/>
        <v>0</v>
      </c>
      <c r="J140" s="1">
        <v>30000000</v>
      </c>
      <c r="K140" s="1">
        <f t="shared" si="17"/>
        <v>6606000</v>
      </c>
      <c r="L140" s="1">
        <f t="shared" si="18"/>
        <v>6606000</v>
      </c>
      <c r="M140" s="1">
        <v>200000</v>
      </c>
      <c r="N140" t="s">
        <v>116</v>
      </c>
    </row>
    <row r="141" spans="1:14">
      <c r="A141" s="6">
        <v>45459</v>
      </c>
      <c r="B141" t="s">
        <v>84</v>
      </c>
      <c r="D141" s="6">
        <v>45443</v>
      </c>
      <c r="E141" s="8">
        <v>45456</v>
      </c>
      <c r="F141" s="1">
        <v>6131000</v>
      </c>
      <c r="G141" s="1">
        <v>6131000</v>
      </c>
      <c r="H141" s="1">
        <v>3763000</v>
      </c>
      <c r="I141" s="1">
        <f t="shared" si="16"/>
        <v>0</v>
      </c>
      <c r="J141" s="1">
        <v>6000000</v>
      </c>
      <c r="K141" s="1">
        <f t="shared" si="17"/>
        <v>131000</v>
      </c>
      <c r="L141" s="1">
        <f t="shared" si="18"/>
        <v>3894000</v>
      </c>
      <c r="M141" s="1">
        <v>100000</v>
      </c>
      <c r="N141" t="s">
        <v>117</v>
      </c>
    </row>
    <row r="142" spans="1:14">
      <c r="A142" s="6">
        <v>45463</v>
      </c>
      <c r="B142" t="s">
        <v>101</v>
      </c>
      <c r="D142" s="6">
        <v>45445</v>
      </c>
      <c r="E142" s="8">
        <v>45458</v>
      </c>
      <c r="F142" s="1">
        <v>5481000</v>
      </c>
      <c r="G142" s="1">
        <v>5481000</v>
      </c>
      <c r="I142" s="1">
        <f t="shared" si="16"/>
        <v>0</v>
      </c>
      <c r="J142" s="1">
        <v>5481000</v>
      </c>
      <c r="K142" s="1">
        <f t="shared" si="17"/>
        <v>0</v>
      </c>
      <c r="L142" s="1">
        <f t="shared" si="18"/>
        <v>0</v>
      </c>
      <c r="M142" s="1">
        <v>100000</v>
      </c>
    </row>
    <row r="143" spans="1:14">
      <c r="A143" s="6">
        <v>45466</v>
      </c>
      <c r="B143" t="s">
        <v>100</v>
      </c>
      <c r="D143" s="6">
        <v>45437</v>
      </c>
      <c r="E143" s="8">
        <v>45451</v>
      </c>
      <c r="F143" s="1">
        <v>4103000</v>
      </c>
      <c r="G143" s="1">
        <v>5704000</v>
      </c>
      <c r="I143" s="1">
        <f t="shared" si="16"/>
        <v>1601000</v>
      </c>
      <c r="J143" s="1">
        <v>2000000</v>
      </c>
      <c r="K143" s="1">
        <f t="shared" si="17"/>
        <v>3704000</v>
      </c>
      <c r="L143" s="1">
        <f t="shared" si="18"/>
        <v>3704000</v>
      </c>
      <c r="M143" s="1">
        <v>50000</v>
      </c>
      <c r="N143" t="s">
        <v>118</v>
      </c>
    </row>
    <row r="144" spans="1:14">
      <c r="B144" t="s">
        <v>20</v>
      </c>
      <c r="D144" s="6">
        <v>45447</v>
      </c>
      <c r="E144" s="8">
        <v>45464</v>
      </c>
      <c r="F144" s="1">
        <v>2043000</v>
      </c>
      <c r="G144" s="1">
        <v>2043000</v>
      </c>
      <c r="I144" s="1">
        <f t="shared" si="16"/>
        <v>0</v>
      </c>
      <c r="J144" s="1">
        <v>1823000</v>
      </c>
      <c r="K144" s="1">
        <f t="shared" si="17"/>
        <v>220000</v>
      </c>
      <c r="L144" s="1">
        <f t="shared" si="18"/>
        <v>220000</v>
      </c>
      <c r="N144" t="s">
        <v>119</v>
      </c>
    </row>
    <row r="145" spans="1:17">
      <c r="B145" t="s">
        <v>28</v>
      </c>
      <c r="D145" s="6">
        <v>45438</v>
      </c>
      <c r="E145" s="8">
        <v>45450</v>
      </c>
      <c r="F145" s="1">
        <v>3086000</v>
      </c>
      <c r="G145" s="1">
        <v>3086000</v>
      </c>
      <c r="I145" s="1">
        <f t="shared" ref="I145:I181" si="19">G145-F145</f>
        <v>0</v>
      </c>
      <c r="J145" s="1">
        <v>3086000</v>
      </c>
      <c r="K145" s="1">
        <f t="shared" ref="K145:K181" si="20">G145-J145</f>
        <v>0</v>
      </c>
      <c r="L145" s="1">
        <f t="shared" ref="L145:L181" si="21">G145-J145+H145</f>
        <v>0</v>
      </c>
      <c r="M145" s="1">
        <v>100000</v>
      </c>
    </row>
    <row r="146" spans="1:17">
      <c r="A146" s="6">
        <v>45468</v>
      </c>
      <c r="B146" t="s">
        <v>16</v>
      </c>
      <c r="D146" s="6">
        <v>45429</v>
      </c>
      <c r="E146" s="8">
        <v>45442</v>
      </c>
      <c r="F146" s="1">
        <v>4202000</v>
      </c>
      <c r="G146" s="1">
        <v>4202000</v>
      </c>
      <c r="H146" s="1">
        <v>35241000</v>
      </c>
      <c r="I146" s="1">
        <f t="shared" si="19"/>
        <v>0</v>
      </c>
      <c r="J146" s="1">
        <v>4202000</v>
      </c>
      <c r="K146" s="1">
        <f t="shared" si="20"/>
        <v>0</v>
      </c>
      <c r="L146" s="1">
        <f t="shared" si="21"/>
        <v>35241000</v>
      </c>
      <c r="M146" s="1">
        <v>50000</v>
      </c>
      <c r="N146" t="s">
        <v>105</v>
      </c>
    </row>
    <row r="147" spans="1:17">
      <c r="A147" s="6">
        <v>45469</v>
      </c>
      <c r="B147" t="s">
        <v>16</v>
      </c>
      <c r="D147" s="6">
        <v>45443</v>
      </c>
      <c r="E147" s="8">
        <v>45467</v>
      </c>
      <c r="F147" s="1">
        <v>15635000</v>
      </c>
      <c r="G147" s="1">
        <v>15635000</v>
      </c>
      <c r="H147" s="1">
        <v>35241000</v>
      </c>
      <c r="I147" s="1">
        <f t="shared" si="19"/>
        <v>0</v>
      </c>
      <c r="J147" s="1">
        <v>14676000</v>
      </c>
      <c r="K147" s="1">
        <f t="shared" si="20"/>
        <v>959000</v>
      </c>
      <c r="L147" s="1">
        <f t="shared" si="21"/>
        <v>36200000</v>
      </c>
      <c r="M147" s="1">
        <v>150000</v>
      </c>
      <c r="N147" t="s">
        <v>120</v>
      </c>
    </row>
    <row r="148" spans="1:17">
      <c r="B148" t="s">
        <v>103</v>
      </c>
      <c r="D148" s="6">
        <v>45436</v>
      </c>
      <c r="E148" s="8">
        <v>45449</v>
      </c>
      <c r="F148" s="1">
        <v>13492000</v>
      </c>
      <c r="G148" s="1">
        <v>13492000</v>
      </c>
      <c r="H148" s="1">
        <v>2301000</v>
      </c>
      <c r="I148" s="1">
        <f t="shared" si="19"/>
        <v>0</v>
      </c>
      <c r="J148" s="1">
        <v>14293000</v>
      </c>
      <c r="K148" s="1">
        <f t="shared" si="20"/>
        <v>-801000</v>
      </c>
      <c r="L148" s="1">
        <f t="shared" si="21"/>
        <v>1500000</v>
      </c>
      <c r="M148" s="1">
        <v>150000</v>
      </c>
      <c r="N148" t="s">
        <v>75</v>
      </c>
    </row>
    <row r="149" spans="1:17">
      <c r="B149" t="s">
        <v>100</v>
      </c>
      <c r="D149" s="6">
        <v>45451</v>
      </c>
      <c r="E149" s="8">
        <v>45451</v>
      </c>
      <c r="F149" s="1">
        <v>0</v>
      </c>
      <c r="G149" s="1">
        <v>0</v>
      </c>
      <c r="H149" s="1">
        <v>3704000</v>
      </c>
      <c r="I149" s="1">
        <f t="shared" si="19"/>
        <v>0</v>
      </c>
      <c r="J149" s="1">
        <v>3704000</v>
      </c>
      <c r="K149" s="1">
        <f t="shared" si="20"/>
        <v>-3704000</v>
      </c>
      <c r="L149" s="1">
        <f t="shared" si="21"/>
        <v>0</v>
      </c>
      <c r="M149" s="1">
        <v>50000</v>
      </c>
    </row>
    <row r="150" spans="1:17">
      <c r="A150" s="6">
        <v>45470</v>
      </c>
      <c r="B150" t="s">
        <v>26</v>
      </c>
      <c r="C150" t="s">
        <v>94</v>
      </c>
      <c r="D150" s="6">
        <v>45407</v>
      </c>
      <c r="E150" s="8">
        <v>45470</v>
      </c>
      <c r="F150" s="1">
        <v>1134000</v>
      </c>
      <c r="G150" s="1">
        <v>1134000</v>
      </c>
      <c r="H150" s="1">
        <v>141000</v>
      </c>
      <c r="I150" s="1">
        <f t="shared" si="19"/>
        <v>0</v>
      </c>
      <c r="J150" s="1">
        <v>200000</v>
      </c>
      <c r="K150" s="1">
        <f t="shared" si="20"/>
        <v>934000</v>
      </c>
      <c r="L150" s="1">
        <f t="shared" si="21"/>
        <v>1075000</v>
      </c>
      <c r="N150" t="s">
        <v>75</v>
      </c>
    </row>
    <row r="151" spans="1:17">
      <c r="A151" s="6">
        <v>45471</v>
      </c>
      <c r="B151" t="s">
        <v>30</v>
      </c>
      <c r="C151" t="s">
        <v>121</v>
      </c>
      <c r="D151" s="6">
        <v>45463</v>
      </c>
      <c r="E151" s="8">
        <v>45472</v>
      </c>
      <c r="F151" s="1">
        <v>314000</v>
      </c>
      <c r="G151" s="1">
        <v>314000</v>
      </c>
      <c r="I151" s="1">
        <f t="shared" si="19"/>
        <v>0</v>
      </c>
      <c r="J151" s="1">
        <v>314000</v>
      </c>
      <c r="K151" s="1">
        <f t="shared" si="20"/>
        <v>0</v>
      </c>
      <c r="L151" s="1">
        <f t="shared" si="21"/>
        <v>0</v>
      </c>
    </row>
    <row r="152" spans="1:17">
      <c r="C152" t="s">
        <v>114</v>
      </c>
      <c r="D152" s="6">
        <v>45231</v>
      </c>
      <c r="E152" s="8">
        <v>45373</v>
      </c>
      <c r="F152" s="1">
        <v>0</v>
      </c>
      <c r="G152" s="1">
        <v>0</v>
      </c>
      <c r="H152" s="1">
        <v>1014000</v>
      </c>
      <c r="I152" s="1">
        <f t="shared" si="19"/>
        <v>0</v>
      </c>
      <c r="J152" s="1">
        <v>1014000</v>
      </c>
      <c r="K152" s="1">
        <f t="shared" si="20"/>
        <v>-1014000</v>
      </c>
      <c r="L152" s="1">
        <f t="shared" si="21"/>
        <v>0</v>
      </c>
      <c r="M152" s="1">
        <v>14000</v>
      </c>
      <c r="N152" t="s">
        <v>122</v>
      </c>
    </row>
    <row r="153" spans="1:17">
      <c r="B153" t="s">
        <v>26</v>
      </c>
      <c r="C153" t="s">
        <v>27</v>
      </c>
      <c r="D153" s="6">
        <v>45385</v>
      </c>
      <c r="E153" s="8">
        <v>45471</v>
      </c>
      <c r="F153" s="1">
        <v>554000</v>
      </c>
      <c r="G153" s="1">
        <v>554000</v>
      </c>
      <c r="H153" s="1">
        <v>582000</v>
      </c>
      <c r="I153" s="1">
        <f t="shared" si="19"/>
        <v>0</v>
      </c>
      <c r="J153" s="1">
        <v>500000</v>
      </c>
      <c r="K153" s="1">
        <f t="shared" si="20"/>
        <v>54000</v>
      </c>
      <c r="L153" s="1">
        <f t="shared" si="21"/>
        <v>636000</v>
      </c>
      <c r="N153" t="s">
        <v>75</v>
      </c>
    </row>
    <row r="154" spans="1:17">
      <c r="A154" s="6">
        <v>45473</v>
      </c>
      <c r="B154" t="s">
        <v>61</v>
      </c>
      <c r="D154" s="6">
        <v>45457</v>
      </c>
      <c r="E154" s="8">
        <v>45471</v>
      </c>
      <c r="F154" s="1">
        <v>1129000</v>
      </c>
      <c r="G154" s="1">
        <v>1129000</v>
      </c>
      <c r="I154" s="1">
        <f t="shared" si="19"/>
        <v>0</v>
      </c>
      <c r="J154" s="1">
        <v>1129000</v>
      </c>
      <c r="K154" s="1">
        <f t="shared" si="20"/>
        <v>0</v>
      </c>
      <c r="L154" s="1">
        <f t="shared" si="21"/>
        <v>0</v>
      </c>
      <c r="M154" s="1">
        <v>50000</v>
      </c>
    </row>
    <row r="155" spans="1:17">
      <c r="A155" s="6">
        <v>45474</v>
      </c>
      <c r="B155" t="s">
        <v>101</v>
      </c>
      <c r="D155" s="6">
        <v>45459</v>
      </c>
      <c r="E155" s="8">
        <v>45472</v>
      </c>
      <c r="F155" s="1">
        <v>5896000</v>
      </c>
      <c r="G155" s="1">
        <v>5896000</v>
      </c>
      <c r="I155" s="1">
        <f t="shared" si="19"/>
        <v>0</v>
      </c>
      <c r="J155" s="1">
        <v>5896000</v>
      </c>
      <c r="K155" s="1">
        <f t="shared" si="20"/>
        <v>0</v>
      </c>
      <c r="L155" s="1">
        <f t="shared" si="21"/>
        <v>0</v>
      </c>
      <c r="M155" s="1">
        <v>100000</v>
      </c>
      <c r="P155" t="s">
        <v>123</v>
      </c>
      <c r="Q155" s="1">
        <f>SUM(J155:J155)</f>
        <v>5896000</v>
      </c>
    </row>
    <row r="156" spans="1:17">
      <c r="B156" t="s">
        <v>36</v>
      </c>
      <c r="C156" t="s">
        <v>72</v>
      </c>
      <c r="D156" s="6">
        <v>45443</v>
      </c>
      <c r="E156" s="8">
        <v>45473</v>
      </c>
      <c r="F156" s="1">
        <v>2196000</v>
      </c>
      <c r="G156" s="1">
        <v>2212000</v>
      </c>
      <c r="I156" s="1">
        <f t="shared" si="19"/>
        <v>16000</v>
      </c>
      <c r="J156" s="1">
        <v>2212000</v>
      </c>
      <c r="K156" s="1">
        <f t="shared" si="20"/>
        <v>0</v>
      </c>
      <c r="L156" s="1">
        <f t="shared" si="21"/>
        <v>0</v>
      </c>
      <c r="M156" s="1">
        <v>50000</v>
      </c>
      <c r="N156" t="s">
        <v>124</v>
      </c>
      <c r="P156" t="s">
        <v>12</v>
      </c>
      <c r="Q156" s="1">
        <f>SUM(M155:M155)</f>
        <v>100000</v>
      </c>
    </row>
    <row r="157" spans="1:17">
      <c r="C157" t="s">
        <v>70</v>
      </c>
      <c r="D157" s="6">
        <v>45443</v>
      </c>
      <c r="E157" s="8">
        <v>45473</v>
      </c>
      <c r="F157" s="1">
        <v>2105000</v>
      </c>
      <c r="G157" s="1">
        <v>2113000</v>
      </c>
      <c r="I157" s="1">
        <f t="shared" si="19"/>
        <v>8000</v>
      </c>
      <c r="J157" s="1">
        <v>2113000</v>
      </c>
      <c r="K157" s="1">
        <f t="shared" si="20"/>
        <v>0</v>
      </c>
      <c r="L157" s="1">
        <f t="shared" si="21"/>
        <v>0</v>
      </c>
      <c r="M157" s="1">
        <v>50000</v>
      </c>
      <c r="N157" t="s">
        <v>125</v>
      </c>
    </row>
    <row r="158" spans="1:17">
      <c r="C158" t="s">
        <v>73</v>
      </c>
      <c r="D158" s="6">
        <v>45443</v>
      </c>
      <c r="E158" s="8">
        <v>45473</v>
      </c>
      <c r="F158" s="1">
        <v>1611000</v>
      </c>
      <c r="G158" s="1">
        <v>1611000</v>
      </c>
      <c r="H158" s="1">
        <v>429000</v>
      </c>
      <c r="I158" s="1">
        <f t="shared" si="19"/>
        <v>0</v>
      </c>
      <c r="J158" s="1">
        <v>2040000</v>
      </c>
      <c r="K158" s="1">
        <f t="shared" si="20"/>
        <v>-429000</v>
      </c>
      <c r="L158" s="1">
        <f t="shared" si="21"/>
        <v>0</v>
      </c>
      <c r="M158" s="1">
        <v>50000</v>
      </c>
    </row>
    <row r="159" spans="1:17">
      <c r="B159" t="s">
        <v>84</v>
      </c>
      <c r="D159" s="6">
        <v>45457</v>
      </c>
      <c r="E159" s="8">
        <v>45473</v>
      </c>
      <c r="F159" s="1">
        <v>6839000</v>
      </c>
      <c r="G159" s="1">
        <v>6839000</v>
      </c>
      <c r="H159" s="1">
        <v>3894000</v>
      </c>
      <c r="I159" s="1">
        <f t="shared" si="19"/>
        <v>0</v>
      </c>
      <c r="J159" s="1">
        <v>9000000</v>
      </c>
      <c r="K159" s="1">
        <f t="shared" si="20"/>
        <v>-2161000</v>
      </c>
      <c r="L159" s="1">
        <f t="shared" si="21"/>
        <v>1733000</v>
      </c>
      <c r="M159" s="1">
        <v>100000</v>
      </c>
      <c r="N159" t="s">
        <v>126</v>
      </c>
    </row>
    <row r="160" spans="1:17">
      <c r="A160" s="6">
        <v>45475</v>
      </c>
      <c r="B160" t="s">
        <v>64</v>
      </c>
      <c r="D160" s="6">
        <v>45448</v>
      </c>
      <c r="E160" s="8">
        <v>45465</v>
      </c>
      <c r="F160" s="1">
        <v>15148000</v>
      </c>
      <c r="G160" s="1">
        <v>15148000</v>
      </c>
      <c r="H160" s="1">
        <v>6606000</v>
      </c>
      <c r="I160" s="1">
        <f t="shared" si="19"/>
        <v>0</v>
      </c>
      <c r="J160" s="1">
        <v>20000000</v>
      </c>
      <c r="K160" s="1">
        <f t="shared" si="20"/>
        <v>-4852000</v>
      </c>
      <c r="L160" s="1">
        <f t="shared" si="21"/>
        <v>1754000</v>
      </c>
      <c r="M160" s="1">
        <v>150000</v>
      </c>
      <c r="N160" t="s">
        <v>75</v>
      </c>
    </row>
    <row r="161" spans="1:14">
      <c r="A161" s="6">
        <v>45476</v>
      </c>
      <c r="B161" t="s">
        <v>26</v>
      </c>
      <c r="C161" t="s">
        <v>29</v>
      </c>
      <c r="D161" s="6">
        <v>45311</v>
      </c>
      <c r="E161" s="8">
        <v>45471</v>
      </c>
      <c r="F161" s="1">
        <v>3039000</v>
      </c>
      <c r="G161" s="1">
        <v>3039000</v>
      </c>
      <c r="H161" s="1">
        <v>251000</v>
      </c>
      <c r="I161" s="1">
        <f t="shared" si="19"/>
        <v>0</v>
      </c>
      <c r="J161" s="1">
        <v>200000</v>
      </c>
      <c r="K161" s="1">
        <f t="shared" si="20"/>
        <v>2839000</v>
      </c>
      <c r="L161" s="1">
        <f t="shared" si="21"/>
        <v>3090000</v>
      </c>
      <c r="M161" s="1">
        <v>0</v>
      </c>
      <c r="N161" t="s">
        <v>75</v>
      </c>
    </row>
    <row r="162" spans="1:14">
      <c r="C162" t="s">
        <v>27</v>
      </c>
      <c r="D162" s="6">
        <v>45471</v>
      </c>
      <c r="E162" s="8">
        <v>45471</v>
      </c>
      <c r="F162" s="1">
        <v>0</v>
      </c>
      <c r="G162" s="1">
        <v>0</v>
      </c>
      <c r="H162" s="1">
        <v>636000</v>
      </c>
      <c r="I162" s="1">
        <f t="shared" si="19"/>
        <v>0</v>
      </c>
      <c r="J162" s="1">
        <v>200000</v>
      </c>
      <c r="K162" s="1">
        <f t="shared" si="20"/>
        <v>-200000</v>
      </c>
      <c r="L162" s="1">
        <f t="shared" si="21"/>
        <v>436000</v>
      </c>
      <c r="M162" s="1">
        <v>0</v>
      </c>
      <c r="N162" t="s">
        <v>75</v>
      </c>
    </row>
    <row r="163" spans="1:14">
      <c r="C163" t="s">
        <v>28</v>
      </c>
      <c r="D163" s="6">
        <v>45443</v>
      </c>
      <c r="E163" s="8">
        <v>45471</v>
      </c>
      <c r="F163" s="1">
        <v>572000</v>
      </c>
      <c r="G163" s="1">
        <v>572000</v>
      </c>
      <c r="H163" s="1">
        <v>0</v>
      </c>
      <c r="I163" s="1">
        <f t="shared" si="19"/>
        <v>0</v>
      </c>
      <c r="J163" s="1">
        <v>572000</v>
      </c>
      <c r="K163" s="1">
        <f t="shared" si="20"/>
        <v>0</v>
      </c>
      <c r="L163" s="1">
        <f t="shared" si="21"/>
        <v>0</v>
      </c>
      <c r="M163" s="1">
        <v>0</v>
      </c>
    </row>
    <row r="164" spans="1:14">
      <c r="C164" t="s">
        <v>81</v>
      </c>
      <c r="D164" s="6">
        <v>45381</v>
      </c>
      <c r="E164" s="8">
        <v>45471</v>
      </c>
      <c r="F164" s="1">
        <v>810000</v>
      </c>
      <c r="G164" s="1">
        <v>810000</v>
      </c>
      <c r="H164" s="1">
        <v>0</v>
      </c>
      <c r="I164" s="1">
        <f t="shared" si="19"/>
        <v>0</v>
      </c>
      <c r="J164" s="1">
        <v>810000</v>
      </c>
      <c r="K164" s="1">
        <f t="shared" si="20"/>
        <v>0</v>
      </c>
      <c r="L164" s="1">
        <f t="shared" si="21"/>
        <v>0</v>
      </c>
      <c r="M164" s="1">
        <v>0</v>
      </c>
    </row>
    <row r="165" spans="1:14">
      <c r="B165" t="s">
        <v>36</v>
      </c>
      <c r="C165" t="s">
        <v>67</v>
      </c>
      <c r="D165" s="6">
        <v>45412</v>
      </c>
      <c r="E165" s="8">
        <v>45472</v>
      </c>
      <c r="F165" s="1">
        <v>1180000</v>
      </c>
      <c r="G165" s="1">
        <v>1180000</v>
      </c>
      <c r="H165" s="1">
        <v>101000</v>
      </c>
      <c r="I165" s="1">
        <f t="shared" si="19"/>
        <v>0</v>
      </c>
      <c r="J165" s="1">
        <v>1081000</v>
      </c>
      <c r="K165" s="1">
        <f t="shared" si="20"/>
        <v>99000</v>
      </c>
      <c r="L165" s="1">
        <f t="shared" si="21"/>
        <v>200000</v>
      </c>
      <c r="M165" s="1">
        <v>50000</v>
      </c>
      <c r="N165" t="s">
        <v>75</v>
      </c>
    </row>
    <row r="166" spans="1:14">
      <c r="A166" s="6">
        <v>45478</v>
      </c>
      <c r="B166" t="s">
        <v>28</v>
      </c>
      <c r="C166" t="s">
        <v>127</v>
      </c>
      <c r="D166" s="6">
        <v>45465</v>
      </c>
      <c r="E166" s="8">
        <v>45472</v>
      </c>
      <c r="F166" s="1">
        <v>132000</v>
      </c>
      <c r="G166" s="1">
        <v>132000</v>
      </c>
      <c r="H166" s="1">
        <v>0</v>
      </c>
      <c r="I166" s="1">
        <f t="shared" si="19"/>
        <v>0</v>
      </c>
      <c r="J166" s="1">
        <v>132000</v>
      </c>
      <c r="K166" s="1">
        <f t="shared" si="20"/>
        <v>0</v>
      </c>
      <c r="L166" s="1">
        <f t="shared" si="21"/>
        <v>0</v>
      </c>
      <c r="M166" s="1">
        <v>0</v>
      </c>
    </row>
    <row r="167" spans="1:14">
      <c r="C167" t="s">
        <v>128</v>
      </c>
      <c r="D167" s="6">
        <v>45465</v>
      </c>
      <c r="E167" s="8">
        <v>45472</v>
      </c>
      <c r="F167" s="1">
        <v>136000</v>
      </c>
      <c r="G167" s="1">
        <v>136000</v>
      </c>
      <c r="H167" s="1">
        <v>0</v>
      </c>
      <c r="I167" s="1">
        <f t="shared" si="19"/>
        <v>0</v>
      </c>
      <c r="J167" s="1">
        <v>136000</v>
      </c>
      <c r="K167" s="1">
        <f t="shared" si="20"/>
        <v>0</v>
      </c>
      <c r="L167" s="1">
        <f t="shared" si="21"/>
        <v>0</v>
      </c>
      <c r="M167" s="1">
        <v>0</v>
      </c>
    </row>
    <row r="168" spans="1:14">
      <c r="A168" s="6">
        <v>45479</v>
      </c>
      <c r="B168" t="s">
        <v>20</v>
      </c>
      <c r="D168" s="6">
        <v>45465</v>
      </c>
      <c r="E168" s="8">
        <v>45477</v>
      </c>
      <c r="F168" s="1">
        <v>1256000</v>
      </c>
      <c r="G168" s="1">
        <v>1256000</v>
      </c>
      <c r="H168" s="1">
        <v>220000</v>
      </c>
      <c r="I168" s="1">
        <f t="shared" si="19"/>
        <v>0</v>
      </c>
      <c r="J168" s="1">
        <v>1256000</v>
      </c>
      <c r="K168" s="1">
        <f t="shared" si="20"/>
        <v>0</v>
      </c>
      <c r="L168" s="1">
        <f t="shared" si="21"/>
        <v>220000</v>
      </c>
      <c r="M168" s="1">
        <v>0</v>
      </c>
      <c r="N168" t="s">
        <v>129</v>
      </c>
    </row>
    <row r="169" spans="1:14">
      <c r="A169" s="6">
        <v>45481</v>
      </c>
      <c r="B169" t="s">
        <v>16</v>
      </c>
      <c r="D169" s="6">
        <v>45467</v>
      </c>
      <c r="E169" s="8">
        <v>45467</v>
      </c>
      <c r="F169" s="1">
        <v>0</v>
      </c>
      <c r="G169" s="1">
        <v>0</v>
      </c>
      <c r="H169" s="1">
        <v>36200000</v>
      </c>
      <c r="I169" s="1">
        <f t="shared" si="19"/>
        <v>0</v>
      </c>
      <c r="J169" s="1">
        <v>10000000</v>
      </c>
      <c r="K169" s="1">
        <f t="shared" si="20"/>
        <v>-10000000</v>
      </c>
      <c r="L169" s="1">
        <f t="shared" si="21"/>
        <v>26200000</v>
      </c>
      <c r="M169" s="1">
        <v>0</v>
      </c>
      <c r="N169" t="s">
        <v>130</v>
      </c>
    </row>
    <row r="170" spans="1:14">
      <c r="B170" t="s">
        <v>96</v>
      </c>
      <c r="D170" s="6">
        <v>45453</v>
      </c>
      <c r="E170" s="8">
        <v>45479</v>
      </c>
      <c r="F170" s="1">
        <v>18755000</v>
      </c>
      <c r="G170" s="1">
        <v>18755000</v>
      </c>
      <c r="H170" s="1">
        <v>193000</v>
      </c>
      <c r="I170" s="1">
        <f t="shared" si="19"/>
        <v>0</v>
      </c>
      <c r="J170" s="1">
        <v>18880000</v>
      </c>
      <c r="K170" s="1">
        <f t="shared" si="20"/>
        <v>-125000</v>
      </c>
      <c r="L170" s="1">
        <f t="shared" si="21"/>
        <v>68000</v>
      </c>
      <c r="M170" s="1">
        <v>200000</v>
      </c>
      <c r="N170" t="s">
        <v>131</v>
      </c>
    </row>
    <row r="171" spans="1:14">
      <c r="A171" s="6">
        <v>45482</v>
      </c>
      <c r="B171" t="s">
        <v>28</v>
      </c>
      <c r="D171" s="6">
        <v>45451</v>
      </c>
      <c r="E171" s="8">
        <v>45479</v>
      </c>
      <c r="F171" s="1">
        <v>5074000</v>
      </c>
      <c r="G171" s="1">
        <v>5074000</v>
      </c>
      <c r="I171" s="1">
        <f t="shared" si="19"/>
        <v>0</v>
      </c>
      <c r="J171" s="1">
        <v>5074000</v>
      </c>
      <c r="K171" s="1">
        <f t="shared" si="20"/>
        <v>0</v>
      </c>
      <c r="L171" s="1">
        <f t="shared" si="21"/>
        <v>0</v>
      </c>
      <c r="M171" s="1">
        <v>100000</v>
      </c>
    </row>
    <row r="172" spans="1:14">
      <c r="B172" t="s">
        <v>100</v>
      </c>
      <c r="D172" s="6">
        <v>45452</v>
      </c>
      <c r="E172" s="8">
        <v>45465</v>
      </c>
      <c r="F172" s="1">
        <v>1093000</v>
      </c>
      <c r="G172" s="1">
        <v>1093000</v>
      </c>
      <c r="I172" s="1">
        <f t="shared" si="19"/>
        <v>0</v>
      </c>
      <c r="J172" s="1">
        <v>1093000</v>
      </c>
      <c r="K172" s="1">
        <f t="shared" si="20"/>
        <v>0</v>
      </c>
      <c r="L172" s="1">
        <f t="shared" si="21"/>
        <v>0</v>
      </c>
      <c r="M172" s="1">
        <v>50000</v>
      </c>
    </row>
    <row r="173" spans="1:14">
      <c r="B173" t="s">
        <v>106</v>
      </c>
      <c r="D173" s="6">
        <v>45457</v>
      </c>
      <c r="E173" s="8">
        <v>45466</v>
      </c>
      <c r="F173" s="1">
        <v>3065000</v>
      </c>
      <c r="G173" s="1">
        <v>3065000</v>
      </c>
      <c r="I173" s="1">
        <f t="shared" si="19"/>
        <v>0</v>
      </c>
      <c r="J173" s="1">
        <v>2500000</v>
      </c>
      <c r="K173" s="1">
        <f t="shared" si="20"/>
        <v>565000</v>
      </c>
      <c r="L173" s="1">
        <f t="shared" si="21"/>
        <v>565000</v>
      </c>
      <c r="M173" s="1">
        <v>0</v>
      </c>
      <c r="N173" t="s">
        <v>130</v>
      </c>
    </row>
    <row r="174" spans="1:14">
      <c r="A174" s="6">
        <v>45486</v>
      </c>
      <c r="B174" t="s">
        <v>16</v>
      </c>
      <c r="D174" s="6">
        <v>45467</v>
      </c>
      <c r="E174" s="8">
        <v>45467</v>
      </c>
      <c r="F174" s="1">
        <v>0</v>
      </c>
      <c r="G174" s="1">
        <v>0</v>
      </c>
      <c r="H174" s="1">
        <v>26200000</v>
      </c>
      <c r="I174" s="1">
        <f t="shared" si="19"/>
        <v>0</v>
      </c>
      <c r="J174" s="1">
        <v>10000000</v>
      </c>
      <c r="K174" s="1">
        <f t="shared" si="20"/>
        <v>-10000000</v>
      </c>
      <c r="L174" s="1">
        <f t="shared" si="21"/>
        <v>16200000</v>
      </c>
      <c r="M174" s="1">
        <v>0</v>
      </c>
      <c r="N174" t="s">
        <v>132</v>
      </c>
    </row>
    <row r="175" spans="1:14">
      <c r="B175" t="s">
        <v>106</v>
      </c>
      <c r="D175" s="6">
        <v>45443</v>
      </c>
      <c r="E175" s="8">
        <v>45456</v>
      </c>
      <c r="F175" s="1">
        <v>2675000</v>
      </c>
      <c r="G175" s="1">
        <v>2675000</v>
      </c>
      <c r="H175" s="1">
        <v>565000</v>
      </c>
      <c r="I175" s="1">
        <f t="shared" si="19"/>
        <v>0</v>
      </c>
      <c r="J175" s="1">
        <v>2675000</v>
      </c>
      <c r="K175" s="1">
        <f t="shared" si="20"/>
        <v>0</v>
      </c>
      <c r="L175" s="1">
        <f t="shared" si="21"/>
        <v>565000</v>
      </c>
      <c r="M175" s="1">
        <v>100000</v>
      </c>
      <c r="N175" t="s">
        <v>75</v>
      </c>
    </row>
    <row r="176" spans="1:14">
      <c r="A176" s="6">
        <v>45488</v>
      </c>
      <c r="B176" t="s">
        <v>16</v>
      </c>
      <c r="D176" s="6">
        <v>45468</v>
      </c>
      <c r="E176" s="8">
        <v>45485</v>
      </c>
      <c r="F176" s="1">
        <v>2992000</v>
      </c>
      <c r="G176" s="1">
        <v>2992000</v>
      </c>
      <c r="H176" s="1">
        <v>16200000</v>
      </c>
      <c r="I176" s="1">
        <f t="shared" si="19"/>
        <v>0</v>
      </c>
      <c r="J176" s="1">
        <v>2565000</v>
      </c>
      <c r="K176" s="1">
        <f t="shared" si="20"/>
        <v>427000</v>
      </c>
      <c r="L176" s="1">
        <f t="shared" si="21"/>
        <v>16627000</v>
      </c>
      <c r="M176" s="1">
        <v>45000</v>
      </c>
      <c r="N176" t="s">
        <v>75</v>
      </c>
    </row>
    <row r="177" spans="1:14">
      <c r="B177" t="s">
        <v>101</v>
      </c>
      <c r="D177" s="6">
        <v>45473</v>
      </c>
      <c r="E177" s="8">
        <v>45486</v>
      </c>
      <c r="F177" s="1">
        <v>6732000</v>
      </c>
      <c r="G177" s="1">
        <v>6732000</v>
      </c>
      <c r="H177" s="1">
        <v>0</v>
      </c>
      <c r="I177" s="1">
        <f t="shared" si="19"/>
        <v>0</v>
      </c>
      <c r="J177" s="1">
        <v>6031000</v>
      </c>
      <c r="K177" s="1">
        <f t="shared" si="20"/>
        <v>701000</v>
      </c>
      <c r="L177" s="1">
        <f t="shared" si="21"/>
        <v>701000</v>
      </c>
      <c r="M177" s="1">
        <v>100000</v>
      </c>
    </row>
    <row r="178" spans="1:14">
      <c r="A178" s="6">
        <v>45489</v>
      </c>
      <c r="B178" t="s">
        <v>84</v>
      </c>
      <c r="D178" s="6">
        <v>45474</v>
      </c>
      <c r="E178" s="8">
        <v>45487</v>
      </c>
      <c r="F178" s="1">
        <v>5359000</v>
      </c>
      <c r="G178" s="1">
        <v>5359000</v>
      </c>
      <c r="H178" s="1">
        <v>1733000</v>
      </c>
      <c r="I178" s="1">
        <f t="shared" si="19"/>
        <v>0</v>
      </c>
      <c r="J178" s="1">
        <v>6500000</v>
      </c>
      <c r="K178" s="1">
        <f t="shared" si="20"/>
        <v>-1141000</v>
      </c>
      <c r="L178" s="1">
        <f t="shared" si="21"/>
        <v>592000</v>
      </c>
      <c r="M178" s="1">
        <v>100000</v>
      </c>
      <c r="N178" t="s">
        <v>75</v>
      </c>
    </row>
    <row r="179" spans="1:14">
      <c r="B179" t="s">
        <v>64</v>
      </c>
      <c r="D179" s="6">
        <v>45466</v>
      </c>
      <c r="E179" s="8">
        <v>45478</v>
      </c>
      <c r="F179" s="1">
        <v>13163000</v>
      </c>
      <c r="G179" s="1">
        <v>13163000</v>
      </c>
      <c r="H179" s="1">
        <v>1754000</v>
      </c>
      <c r="I179" s="1">
        <f t="shared" si="19"/>
        <v>0</v>
      </c>
      <c r="J179" s="1">
        <v>14917000</v>
      </c>
      <c r="K179" s="1">
        <f t="shared" si="20"/>
        <v>-1754000</v>
      </c>
      <c r="L179" s="1">
        <f t="shared" si="21"/>
        <v>0</v>
      </c>
      <c r="M179" s="1">
        <v>100000</v>
      </c>
      <c r="N179" t="s">
        <v>122</v>
      </c>
    </row>
    <row r="180" spans="1:14">
      <c r="A180" s="6">
        <v>45494</v>
      </c>
      <c r="B180" t="s">
        <v>96</v>
      </c>
      <c r="D180" s="6">
        <v>45480</v>
      </c>
      <c r="E180" s="8">
        <v>45492</v>
      </c>
      <c r="F180" s="1">
        <v>12105000</v>
      </c>
      <c r="G180" s="1">
        <v>12105000</v>
      </c>
      <c r="H180" s="1">
        <v>68000</v>
      </c>
      <c r="I180" s="1">
        <f t="shared" si="19"/>
        <v>0</v>
      </c>
      <c r="J180" s="1">
        <v>12105000</v>
      </c>
      <c r="K180" s="1">
        <f t="shared" si="20"/>
        <v>0</v>
      </c>
      <c r="L180" s="1">
        <f t="shared" si="21"/>
        <v>68000</v>
      </c>
      <c r="M180" s="1">
        <v>100000</v>
      </c>
      <c r="N180" t="s">
        <v>75</v>
      </c>
    </row>
    <row r="181" spans="1:14">
      <c r="B181" t="s">
        <v>20</v>
      </c>
      <c r="D181" s="6">
        <v>45478</v>
      </c>
      <c r="E181" s="8">
        <v>45492</v>
      </c>
      <c r="F181" s="1">
        <v>2916000</v>
      </c>
      <c r="G181" s="1">
        <v>2916000</v>
      </c>
      <c r="H181" s="1">
        <v>220000</v>
      </c>
      <c r="I181" s="1">
        <f t="shared" si="19"/>
        <v>0</v>
      </c>
      <c r="J181" s="1">
        <v>2916000</v>
      </c>
      <c r="K181" s="1">
        <f t="shared" si="20"/>
        <v>0</v>
      </c>
      <c r="L181" s="1">
        <f t="shared" si="21"/>
        <v>220000</v>
      </c>
      <c r="M181" s="1">
        <v>100000</v>
      </c>
      <c r="N181" t="s">
        <v>75</v>
      </c>
    </row>
    <row r="182" spans="1:14">
      <c r="A182" s="6">
        <v>45499</v>
      </c>
      <c r="B182" t="s">
        <v>26</v>
      </c>
      <c r="C182" t="s">
        <v>94</v>
      </c>
      <c r="D182" s="6">
        <v>45471</v>
      </c>
      <c r="E182" s="8">
        <v>374216</v>
      </c>
      <c r="F182" s="1">
        <v>0</v>
      </c>
      <c r="G182" s="1">
        <v>0</v>
      </c>
      <c r="H182" s="1">
        <v>1075000</v>
      </c>
      <c r="I182" s="1">
        <f>G182-F182</f>
        <v>0</v>
      </c>
      <c r="J182" s="1">
        <v>250000</v>
      </c>
      <c r="K182" s="1">
        <f>G182-J182</f>
        <v>-250000</v>
      </c>
      <c r="L182" s="1">
        <f>G182-J182+H182</f>
        <v>825000</v>
      </c>
      <c r="N182" t="s">
        <v>75</v>
      </c>
    </row>
    <row r="183" spans="1:14">
      <c r="C183" t="s">
        <v>27</v>
      </c>
      <c r="D183" s="6">
        <v>45471</v>
      </c>
      <c r="E183" s="8">
        <v>45498</v>
      </c>
      <c r="F183" s="1">
        <v>0</v>
      </c>
      <c r="G183" s="1">
        <v>0</v>
      </c>
      <c r="H183" s="1">
        <v>436000</v>
      </c>
      <c r="I183" s="1">
        <f>G183-F183</f>
        <v>0</v>
      </c>
      <c r="J183" s="1">
        <v>436000</v>
      </c>
      <c r="K183" s="1">
        <f>G183-J183</f>
        <v>-436000</v>
      </c>
      <c r="L183" s="1">
        <f>G183-J183+H183</f>
        <v>0</v>
      </c>
      <c r="N183" t="s">
        <v>122</v>
      </c>
    </row>
    <row r="184" spans="1:14">
      <c r="B184" t="s">
        <v>30</v>
      </c>
      <c r="C184" t="s">
        <v>133</v>
      </c>
      <c r="D184" s="6">
        <v>45471</v>
      </c>
      <c r="E184" s="8">
        <v>45498</v>
      </c>
      <c r="F184" s="1">
        <v>586000</v>
      </c>
      <c r="G184" s="1">
        <v>586000</v>
      </c>
      <c r="H184" s="1">
        <v>0</v>
      </c>
      <c r="I184" s="1">
        <f>G184-F184</f>
        <v>0</v>
      </c>
      <c r="J184" s="1">
        <v>586000</v>
      </c>
      <c r="K184" s="1">
        <f>G184-J184</f>
        <v>0</v>
      </c>
      <c r="L184" s="1">
        <f>G184-J184+H184</f>
        <v>0</v>
      </c>
    </row>
    <row r="185" spans="1:14">
      <c r="B185" t="s">
        <v>61</v>
      </c>
      <c r="D185" s="6">
        <v>45472</v>
      </c>
      <c r="E185" s="8">
        <v>45496</v>
      </c>
      <c r="F185" s="1">
        <v>164000</v>
      </c>
      <c r="G185" s="1">
        <v>164000</v>
      </c>
      <c r="I185" s="1">
        <f>G185-F185</f>
        <v>0</v>
      </c>
      <c r="J185" s="1">
        <v>164000</v>
      </c>
      <c r="K185" s="1">
        <f>G185-J185</f>
        <v>0</v>
      </c>
      <c r="L185" s="1">
        <f>G185-J185+H185</f>
        <v>0</v>
      </c>
      <c r="M185" s="1">
        <v>6000</v>
      </c>
    </row>
    <row r="186" spans="1:14">
      <c r="A186" s="6">
        <v>45500</v>
      </c>
      <c r="B186" t="s">
        <v>64</v>
      </c>
      <c r="D186" s="6">
        <v>45479</v>
      </c>
      <c r="E186" s="8">
        <v>45492</v>
      </c>
      <c r="F186" s="1">
        <v>30121000</v>
      </c>
      <c r="G186" s="1">
        <v>30121000</v>
      </c>
      <c r="I186" s="1">
        <f>G186-F186</f>
        <v>0</v>
      </c>
      <c r="J186" s="1">
        <v>30093000</v>
      </c>
      <c r="K186" s="1">
        <f>G186-J186</f>
        <v>28000</v>
      </c>
      <c r="L186" s="1">
        <f>G186-J186+H186</f>
        <v>28000</v>
      </c>
      <c r="M186" s="1">
        <v>200000</v>
      </c>
      <c r="N186" t="s">
        <v>134</v>
      </c>
    </row>
    <row r="187" spans="1:14">
      <c r="B187" t="s">
        <v>26</v>
      </c>
      <c r="C187" t="s">
        <v>81</v>
      </c>
      <c r="D187" s="6">
        <v>45472</v>
      </c>
      <c r="E187" s="8">
        <v>45496</v>
      </c>
      <c r="F187" s="1">
        <v>419000</v>
      </c>
      <c r="G187" s="1">
        <v>419000</v>
      </c>
      <c r="I187" s="1">
        <f>G187-F187</f>
        <v>0</v>
      </c>
      <c r="J187" s="1">
        <v>400000</v>
      </c>
      <c r="K187" s="1">
        <f>G187-J187</f>
        <v>19000</v>
      </c>
      <c r="L187" s="1">
        <f>G187-J187+H187</f>
        <v>19000</v>
      </c>
      <c r="N187" t="s">
        <v>75</v>
      </c>
    </row>
    <row r="188" spans="1:14">
      <c r="A188" s="6">
        <v>45501</v>
      </c>
      <c r="B188" t="s">
        <v>100</v>
      </c>
      <c r="D188" s="6">
        <v>45466</v>
      </c>
      <c r="E188" s="8">
        <v>45479</v>
      </c>
      <c r="F188" s="1">
        <v>2029000</v>
      </c>
      <c r="G188" s="1">
        <v>2029000</v>
      </c>
      <c r="I188" s="1">
        <f>G188-F188</f>
        <v>0</v>
      </c>
      <c r="J188" s="1">
        <v>2029000</v>
      </c>
      <c r="K188" s="1">
        <f>G188-J188</f>
        <v>0</v>
      </c>
      <c r="L188" s="1">
        <f>G188-J188+H188</f>
        <v>0</v>
      </c>
      <c r="M188" s="1">
        <v>50000</v>
      </c>
    </row>
    <row r="189" spans="1:14">
      <c r="B189" t="s">
        <v>26</v>
      </c>
      <c r="C189" t="s">
        <v>28</v>
      </c>
      <c r="D189" s="6">
        <v>45472</v>
      </c>
      <c r="E189" s="8">
        <v>45496</v>
      </c>
      <c r="F189" s="1">
        <v>379000</v>
      </c>
      <c r="G189" s="1">
        <v>379000</v>
      </c>
      <c r="I189" s="1">
        <f>G189-F189</f>
        <v>0</v>
      </c>
      <c r="J189" s="1">
        <v>379000</v>
      </c>
      <c r="K189" s="1">
        <f>G189-J189</f>
        <v>0</v>
      </c>
      <c r="L189" s="1">
        <f>G189-J189+H189</f>
        <v>0</v>
      </c>
    </row>
    <row r="190" spans="1:14">
      <c r="A190" s="6">
        <v>45503</v>
      </c>
      <c r="B190" t="s">
        <v>106</v>
      </c>
      <c r="D190" s="6">
        <v>45467</v>
      </c>
      <c r="E190" s="8">
        <v>45479</v>
      </c>
      <c r="F190" s="1">
        <v>3657000</v>
      </c>
      <c r="G190" s="1">
        <v>3657000</v>
      </c>
      <c r="H190" s="1">
        <v>565000</v>
      </c>
      <c r="I190" s="1">
        <f>G190-F190</f>
        <v>0</v>
      </c>
      <c r="J190" s="1">
        <v>4000000</v>
      </c>
      <c r="K190" s="1">
        <f>G190-J190</f>
        <v>-343000</v>
      </c>
      <c r="L190" s="1">
        <f>G190-J190+H190</f>
        <v>222000</v>
      </c>
      <c r="N190" t="s">
        <v>75</v>
      </c>
    </row>
    <row r="191" spans="1:14">
      <c r="B191" t="s">
        <v>103</v>
      </c>
      <c r="D191" s="6">
        <v>45450</v>
      </c>
      <c r="E191" s="8">
        <v>45477</v>
      </c>
      <c r="F191" s="1">
        <f>SUM(13065000,21031000)</f>
        <v>34096000</v>
      </c>
      <c r="G191" s="1">
        <v>34096000</v>
      </c>
      <c r="H191" s="1">
        <v>1500000</v>
      </c>
      <c r="I191" s="1">
        <f>G191-F191</f>
        <v>0</v>
      </c>
      <c r="J191" s="1">
        <v>24096000</v>
      </c>
      <c r="K191" s="1">
        <f>G191-J191</f>
        <v>10000000</v>
      </c>
      <c r="L191" s="1">
        <f>G191-J191+H191</f>
        <v>11500000</v>
      </c>
      <c r="M191" s="1">
        <v>200000</v>
      </c>
      <c r="N191" t="s">
        <v>75</v>
      </c>
    </row>
    <row r="192" spans="1:14">
      <c r="A192" s="6">
        <v>45506</v>
      </c>
      <c r="B192" t="s">
        <v>101</v>
      </c>
      <c r="D192" s="6">
        <v>45487</v>
      </c>
      <c r="E192" s="8">
        <v>45500</v>
      </c>
      <c r="F192" s="1">
        <f>SUM(7540000,1624000)</f>
        <v>9164000</v>
      </c>
      <c r="G192" s="1">
        <v>9164000</v>
      </c>
      <c r="H192" s="1">
        <v>701000</v>
      </c>
      <c r="I192" s="1">
        <f>G192-F192</f>
        <v>0</v>
      </c>
      <c r="J192" s="1">
        <v>9865000</v>
      </c>
      <c r="K192" s="1">
        <f>G192-J192</f>
        <v>-701000</v>
      </c>
      <c r="L192" s="1">
        <f>G192-J192+H192</f>
        <v>0</v>
      </c>
      <c r="M192" s="1">
        <v>100000</v>
      </c>
      <c r="N192" t="s">
        <v>122</v>
      </c>
    </row>
    <row r="193" spans="1:14">
      <c r="A193" s="6">
        <v>45510</v>
      </c>
      <c r="B193" t="s">
        <v>135</v>
      </c>
      <c r="D193" s="6">
        <v>45493</v>
      </c>
      <c r="E193" s="8">
        <v>45506</v>
      </c>
      <c r="F193" s="1">
        <v>3909000</v>
      </c>
      <c r="G193" s="1">
        <v>3909000</v>
      </c>
      <c r="I193" s="1">
        <f>G193-F193</f>
        <v>0</v>
      </c>
      <c r="J193" s="1">
        <v>3909000</v>
      </c>
      <c r="K193" s="1">
        <f>G193-J193</f>
        <v>0</v>
      </c>
      <c r="L193" s="1">
        <f>G193-J193+H193</f>
        <v>0</v>
      </c>
      <c r="M193" s="1">
        <v>100000</v>
      </c>
    </row>
    <row r="194" spans="1:14">
      <c r="B194" t="s">
        <v>16</v>
      </c>
      <c r="D194" s="6">
        <v>45486</v>
      </c>
      <c r="E194" s="8">
        <v>45505</v>
      </c>
      <c r="F194" s="1">
        <v>3325000</v>
      </c>
      <c r="G194" s="1">
        <v>3325000</v>
      </c>
      <c r="H194" s="1">
        <v>16627000</v>
      </c>
      <c r="I194" s="1">
        <f>G194-F194</f>
        <v>0</v>
      </c>
      <c r="J194" s="1">
        <v>3325000</v>
      </c>
      <c r="K194" s="1">
        <f>G194-J194</f>
        <v>0</v>
      </c>
      <c r="L194" s="1">
        <f>G194-J194+H194</f>
        <v>16627000</v>
      </c>
      <c r="M194" s="1">
        <v>100000</v>
      </c>
    </row>
    <row r="195" spans="1:14">
      <c r="A195" s="6">
        <v>45511</v>
      </c>
      <c r="B195" t="s">
        <v>96</v>
      </c>
      <c r="D195" s="6">
        <v>45493</v>
      </c>
      <c r="E195" s="8">
        <v>45506</v>
      </c>
      <c r="F195" s="1">
        <v>11736000</v>
      </c>
      <c r="G195" s="1">
        <v>11736000</v>
      </c>
      <c r="H195" s="1">
        <v>68000</v>
      </c>
      <c r="I195" s="1">
        <f>G195-F195</f>
        <v>0</v>
      </c>
      <c r="J195" s="1">
        <v>11804000</v>
      </c>
      <c r="K195" s="1">
        <f>G195-J195</f>
        <v>-68000</v>
      </c>
      <c r="L195" s="1">
        <f>G195-J195+H195</f>
        <v>0</v>
      </c>
      <c r="M195" s="1">
        <v>100000</v>
      </c>
      <c r="N195" t="s">
        <v>122</v>
      </c>
    </row>
    <row r="196" spans="1:14">
      <c r="A196" s="9">
        <v>45516</v>
      </c>
      <c r="B196" t="s">
        <v>106</v>
      </c>
      <c r="D196" s="9">
        <v>45480</v>
      </c>
      <c r="E196" s="8">
        <v>45507</v>
      </c>
      <c r="F196" s="1">
        <v>10449000</v>
      </c>
      <c r="G196" s="1">
        <v>10323000</v>
      </c>
      <c r="H196" s="1">
        <v>222000</v>
      </c>
      <c r="I196" s="1">
        <f>G196-F196</f>
        <v>-126000</v>
      </c>
      <c r="J196" s="1">
        <v>5000000</v>
      </c>
      <c r="K196" s="1">
        <f>G196-J196</f>
        <v>5323000</v>
      </c>
      <c r="L196" s="1">
        <f>G196-J196+H196</f>
        <v>5545000</v>
      </c>
      <c r="M196" s="1">
        <v>50000</v>
      </c>
      <c r="N196" t="s">
        <v>75</v>
      </c>
    </row>
    <row r="197" spans="1:14">
      <c r="A197" s="9"/>
      <c r="B197" t="s">
        <v>103</v>
      </c>
      <c r="D197" s="9">
        <v>45478</v>
      </c>
      <c r="E197" s="8">
        <v>45491</v>
      </c>
      <c r="F197" s="1">
        <v>16993000</v>
      </c>
      <c r="G197" s="1">
        <v>16993000</v>
      </c>
      <c r="H197" s="1">
        <v>11500000</v>
      </c>
      <c r="I197" s="1">
        <f>G197-F197</f>
        <v>0</v>
      </c>
      <c r="J197" s="1">
        <v>20993000</v>
      </c>
      <c r="K197" s="1">
        <f>G197-J197</f>
        <v>-4000000</v>
      </c>
      <c r="L197" s="1">
        <f>G197-J197+H197</f>
        <v>7500000</v>
      </c>
      <c r="M197" s="1">
        <v>100000</v>
      </c>
      <c r="N197" t="s">
        <v>75</v>
      </c>
    </row>
    <row r="198" spans="1:14">
      <c r="A198" s="9">
        <v>45517</v>
      </c>
      <c r="B198" t="s">
        <v>100</v>
      </c>
      <c r="D198" s="9">
        <v>45480</v>
      </c>
      <c r="E198" s="8">
        <v>45498</v>
      </c>
      <c r="F198" s="1">
        <v>4204000</v>
      </c>
      <c r="G198" s="1">
        <v>4204000</v>
      </c>
      <c r="I198" s="1">
        <f>G198-F198</f>
        <v>0</v>
      </c>
      <c r="J198" s="1">
        <v>4204000</v>
      </c>
      <c r="K198" s="1">
        <f>G198-J198</f>
        <v>0</v>
      </c>
      <c r="L198" s="1">
        <f>G198-J198+H198</f>
        <v>0</v>
      </c>
      <c r="M198" s="1">
        <v>100000</v>
      </c>
    </row>
    <row r="199" spans="1:14">
      <c r="A199" s="9"/>
      <c r="B199" t="s">
        <v>28</v>
      </c>
      <c r="D199" s="9">
        <v>45501</v>
      </c>
      <c r="E199" s="8">
        <v>45509</v>
      </c>
      <c r="F199" s="1">
        <v>651000</v>
      </c>
      <c r="G199" s="1">
        <v>651000</v>
      </c>
      <c r="I199" s="1">
        <f>G199-F199</f>
        <v>0</v>
      </c>
      <c r="J199" s="1">
        <v>651000</v>
      </c>
      <c r="K199" s="1">
        <f>G199-J199</f>
        <v>0</v>
      </c>
      <c r="L199" s="1">
        <f>G199-J199+H199</f>
        <v>0</v>
      </c>
    </row>
    <row r="200" spans="1:14">
      <c r="A200" s="9"/>
      <c r="B200" t="s">
        <v>136</v>
      </c>
      <c r="D200" s="9">
        <v>45423</v>
      </c>
      <c r="E200" s="8">
        <v>45465</v>
      </c>
      <c r="F200" s="1">
        <v>2232000</v>
      </c>
      <c r="G200" s="1">
        <v>2291000</v>
      </c>
      <c r="I200" s="1">
        <f>G200-F200</f>
        <v>59000</v>
      </c>
      <c r="J200" s="1">
        <v>1280000</v>
      </c>
      <c r="K200" s="1">
        <f>G200-J200</f>
        <v>1011000</v>
      </c>
      <c r="L200" s="1">
        <f>G200-J200+H200</f>
        <v>1011000</v>
      </c>
      <c r="M200" s="1">
        <v>50000</v>
      </c>
      <c r="N200" t="s">
        <v>75</v>
      </c>
    </row>
    <row r="201" spans="1:14">
      <c r="A201" s="9"/>
      <c r="B201" t="s">
        <v>26</v>
      </c>
      <c r="C201" t="s">
        <v>81</v>
      </c>
      <c r="D201" s="9">
        <v>45497</v>
      </c>
      <c r="E201" s="8">
        <v>45516</v>
      </c>
      <c r="F201" s="1">
        <v>297000</v>
      </c>
      <c r="G201" s="1">
        <v>297000</v>
      </c>
      <c r="H201" s="1">
        <v>19000</v>
      </c>
      <c r="I201" s="1">
        <f>G201-F201</f>
        <v>0</v>
      </c>
      <c r="J201" s="1">
        <v>300000</v>
      </c>
      <c r="K201" s="1">
        <f>G201-J201</f>
        <v>-3000</v>
      </c>
      <c r="L201" s="1">
        <f>G201-J201+H201</f>
        <v>16000</v>
      </c>
      <c r="N201" t="s">
        <v>75</v>
      </c>
    </row>
    <row r="202" spans="1:14">
      <c r="A202" s="9"/>
      <c r="C202" t="s">
        <v>29</v>
      </c>
      <c r="D202" s="9">
        <v>45471</v>
      </c>
      <c r="E202" s="8">
        <v>45471</v>
      </c>
      <c r="F202" s="1">
        <v>0</v>
      </c>
      <c r="G202" s="1">
        <v>0</v>
      </c>
      <c r="H202" s="1">
        <v>3090000</v>
      </c>
      <c r="I202" s="1">
        <f>G202-F202</f>
        <v>0</v>
      </c>
      <c r="J202" s="1">
        <v>570000</v>
      </c>
      <c r="K202" s="1">
        <f>G202-J202</f>
        <v>-570000</v>
      </c>
      <c r="L202" s="1">
        <f>G202-J202+H202</f>
        <v>2520000</v>
      </c>
      <c r="N202" t="s">
        <v>75</v>
      </c>
    </row>
    <row r="203" spans="1:14">
      <c r="A203" s="9"/>
      <c r="B203" t="s">
        <v>30</v>
      </c>
      <c r="C203" t="s">
        <v>67</v>
      </c>
      <c r="D203" s="9">
        <v>45473</v>
      </c>
      <c r="E203" s="8">
        <v>45510</v>
      </c>
      <c r="F203" s="1">
        <v>371000</v>
      </c>
      <c r="G203" s="1">
        <v>371000</v>
      </c>
      <c r="H203" s="1">
        <v>200000</v>
      </c>
      <c r="I203" s="1">
        <f>G203-F203</f>
        <v>0</v>
      </c>
      <c r="J203" s="1">
        <v>551000</v>
      </c>
      <c r="K203" s="1">
        <f>G203-J203</f>
        <v>-180000</v>
      </c>
      <c r="L203" s="1">
        <f>G203-J203+H203</f>
        <v>20000</v>
      </c>
      <c r="N203" t="s">
        <v>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Bimo Prasetyo</dc:creator>
  <cp:keywords/>
  <dc:description/>
  <cp:lastModifiedBy>Bimo Prasetyo</cp:lastModifiedBy>
  <cp:revision/>
  <dcterms:created xsi:type="dcterms:W3CDTF">2024-03-29T09:40:34Z</dcterms:created>
  <dcterms:modified xsi:type="dcterms:W3CDTF">2024-08-14T02:20:26Z</dcterms:modified>
  <cp:category/>
  <cp:contentStatus/>
</cp:coreProperties>
</file>